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24226"/>
  <mc:AlternateContent xmlns:mc="http://schemas.openxmlformats.org/markup-compatibility/2006">
    <mc:Choice Requires="x15">
      <x15ac:absPath xmlns:x15ac="http://schemas.microsoft.com/office/spreadsheetml/2010/11/ac" url="C:\Project\Excel project\"/>
    </mc:Choice>
  </mc:AlternateContent>
  <xr:revisionPtr revIDLastSave="0" documentId="8_{7869EDE1-5C90-4ACE-A8B7-6E0981E56468}" xr6:coauthVersionLast="47" xr6:coauthVersionMax="47" xr10:uidLastSave="{00000000-0000-0000-0000-000000000000}"/>
  <bookViews>
    <workbookView xWindow="-108" yWindow="-108" windowWidth="23256" windowHeight="13176" xr2:uid="{00000000-000D-0000-FFFF-FFFF00000000}"/>
  </bookViews>
  <sheets>
    <sheet name="Original Data" sheetId="1" r:id="rId1"/>
    <sheet name="Data Cleaning" sheetId="2" r:id="rId2"/>
    <sheet name="Pivots" sheetId="3" r:id="rId3"/>
    <sheet name="Low Stock Books" sheetId="5" r:id="rId4"/>
    <sheet name="Top selling " sheetId="8" r:id="rId5"/>
    <sheet name="Dashboard" sheetId="10" r:id="rId6"/>
  </sheets>
  <definedNames>
    <definedName name="Slicer_Category">#N/A</definedName>
  </definedNames>
  <calcPr calcId="191029"/>
  <pivotCaches>
    <pivotCache cacheId="34"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2" i="2" l="1"/>
  <c r="B12" i="10"/>
  <c r="B13" i="10"/>
  <c r="B14" i="10"/>
  <c r="B15" i="10"/>
  <c r="B16" i="10"/>
  <c r="B17" i="10"/>
  <c r="B9" i="10" a="1"/>
  <c r="B9" i="10" s="1"/>
  <c r="B8" i="10" a="1"/>
  <c r="B8" i="10" s="1"/>
  <c r="B7" i="10" a="1"/>
  <c r="B7" i="10" s="1"/>
  <c r="B6" i="10" a="1"/>
  <c r="B6" i="10" s="1"/>
  <c r="B5" i="10" a="1"/>
  <c r="B5" i="10" s="1"/>
  <c r="B4" i="10" a="1"/>
  <c r="B4" i="10" s="1"/>
  <c r="CV4" i="10" a="1"/>
  <c r="CV4" i="10" s="1"/>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X2" i="2"/>
  <c r="X3" i="2"/>
  <c r="Z3" i="2" s="1"/>
  <c r="X4" i="2"/>
  <c r="Z4" i="2" s="1"/>
  <c r="X5" i="2"/>
  <c r="Z5" i="2" s="1"/>
  <c r="X6" i="2"/>
  <c r="X7" i="2"/>
  <c r="Z7" i="2" s="1"/>
  <c r="X8" i="2"/>
  <c r="X9" i="2"/>
  <c r="Z9" i="2" s="1"/>
  <c r="X10" i="2"/>
  <c r="X11" i="2"/>
  <c r="X12" i="2"/>
  <c r="X13" i="2"/>
  <c r="Z13" i="2" s="1"/>
  <c r="X14" i="2"/>
  <c r="X15" i="2"/>
  <c r="Z15" i="2" s="1"/>
  <c r="X16" i="2"/>
  <c r="X17" i="2"/>
  <c r="Z17" i="2" s="1"/>
  <c r="X18" i="2"/>
  <c r="X19" i="2"/>
  <c r="Z19" i="2" s="1"/>
  <c r="X20" i="2"/>
  <c r="Z20" i="2" s="1"/>
  <c r="X21" i="2"/>
  <c r="Z21" i="2" s="1"/>
  <c r="X22" i="2"/>
  <c r="X23" i="2"/>
  <c r="Z23" i="2" s="1"/>
  <c r="X24" i="2"/>
  <c r="X25" i="2"/>
  <c r="Z25" i="2" s="1"/>
  <c r="X26" i="2"/>
  <c r="X27" i="2"/>
  <c r="Z27" i="2" s="1"/>
  <c r="X28" i="2"/>
  <c r="X29" i="2"/>
  <c r="Z29" i="2" s="1"/>
  <c r="X30" i="2"/>
  <c r="X31" i="2"/>
  <c r="Z31" i="2" s="1"/>
  <c r="X32" i="2"/>
  <c r="X33" i="2"/>
  <c r="Z33" i="2" s="1"/>
  <c r="X34" i="2"/>
  <c r="X35" i="2"/>
  <c r="Z35" i="2" s="1"/>
  <c r="X36" i="2"/>
  <c r="Z36" i="2" s="1"/>
  <c r="X37" i="2"/>
  <c r="Z37" i="2" s="1"/>
  <c r="X38" i="2"/>
  <c r="X39" i="2"/>
  <c r="Z39" i="2" s="1"/>
  <c r="X40" i="2"/>
  <c r="X41" i="2"/>
  <c r="Z41" i="2" s="1"/>
  <c r="X42" i="2"/>
  <c r="X43" i="2"/>
  <c r="X44" i="2"/>
  <c r="Z44" i="2" s="1"/>
  <c r="X45" i="2"/>
  <c r="Z45" i="2" s="1"/>
  <c r="X46" i="2"/>
  <c r="X47" i="2"/>
  <c r="Z47" i="2" s="1"/>
  <c r="X48" i="2"/>
  <c r="Z48" i="2" s="1"/>
  <c r="X49" i="2"/>
  <c r="Z49" i="2" s="1"/>
  <c r="X50" i="2"/>
  <c r="X51" i="2"/>
  <c r="X52" i="2"/>
  <c r="X53" i="2"/>
  <c r="Z53" i="2" s="1"/>
  <c r="X54" i="2"/>
  <c r="X55" i="2"/>
  <c r="Z55" i="2" s="1"/>
  <c r="X56" i="2"/>
  <c r="X57" i="2"/>
  <c r="Z57" i="2" s="1"/>
  <c r="X58" i="2"/>
  <c r="X59" i="2"/>
  <c r="Z59" i="2" s="1"/>
  <c r="X60" i="2"/>
  <c r="X61" i="2"/>
  <c r="Z61" i="2" s="1"/>
  <c r="X62" i="2"/>
  <c r="X63" i="2"/>
  <c r="X64" i="2"/>
  <c r="Z64" i="2" s="1"/>
  <c r="X65" i="2"/>
  <c r="Z65" i="2" s="1"/>
  <c r="X66" i="2"/>
  <c r="X67" i="2"/>
  <c r="Z67" i="2" s="1"/>
  <c r="X68" i="2"/>
  <c r="X69" i="2"/>
  <c r="Z69" i="2" s="1"/>
  <c r="X70" i="2"/>
  <c r="X71" i="2"/>
  <c r="Z71" i="2" s="1"/>
  <c r="X72" i="2"/>
  <c r="X73" i="2"/>
  <c r="Z73" i="2" s="1"/>
  <c r="X74" i="2"/>
  <c r="X75" i="2"/>
  <c r="Z75" i="2" s="1"/>
  <c r="X76" i="2"/>
  <c r="Z76" i="2" s="1"/>
  <c r="X77" i="2"/>
  <c r="Z77" i="2" s="1"/>
  <c r="X78" i="2"/>
  <c r="X79" i="2"/>
  <c r="Z79" i="2" s="1"/>
  <c r="X80" i="2"/>
  <c r="X81" i="2"/>
  <c r="Z81" i="2" s="1"/>
  <c r="X82" i="2"/>
  <c r="X83" i="2"/>
  <c r="X84" i="2"/>
  <c r="X85" i="2"/>
  <c r="Z85" i="2" s="1"/>
  <c r="X86" i="2"/>
  <c r="X87" i="2"/>
  <c r="Z87" i="2" s="1"/>
  <c r="X88" i="2"/>
  <c r="X89" i="2"/>
  <c r="Z89" i="2" s="1"/>
  <c r="X90" i="2"/>
  <c r="X91" i="2"/>
  <c r="Z91" i="2" s="1"/>
  <c r="X92" i="2"/>
  <c r="Z92" i="2" s="1"/>
  <c r="X93" i="2"/>
  <c r="Z93" i="2" s="1"/>
  <c r="X94" i="2"/>
  <c r="X95" i="2"/>
  <c r="Z95" i="2" s="1"/>
  <c r="X96" i="2"/>
  <c r="X97" i="2"/>
  <c r="Z97" i="2" s="1"/>
  <c r="X98" i="2"/>
  <c r="X99" i="2"/>
  <c r="Z99" i="2" s="1"/>
  <c r="X100" i="2"/>
  <c r="X101" i="2"/>
  <c r="Z101" i="2" s="1"/>
  <c r="X102" i="2"/>
  <c r="X103" i="2"/>
  <c r="Z103" i="2" s="1"/>
  <c r="X104" i="2"/>
  <c r="X105" i="2"/>
  <c r="Z105" i="2" s="1"/>
  <c r="X106" i="2"/>
  <c r="X107" i="2"/>
  <c r="Z107" i="2" s="1"/>
  <c r="X108" i="2"/>
  <c r="X109" i="2"/>
  <c r="Z109" i="2" s="1"/>
  <c r="X110" i="2"/>
  <c r="X111" i="2"/>
  <c r="Z111" i="2" s="1"/>
  <c r="X112" i="2"/>
  <c r="X113" i="2"/>
  <c r="Z113" i="2" s="1"/>
  <c r="X114" i="2"/>
  <c r="X115" i="2"/>
  <c r="Z115" i="2" s="1"/>
  <c r="X116" i="2"/>
  <c r="X117" i="2"/>
  <c r="Z117" i="2" s="1"/>
  <c r="X118" i="2"/>
  <c r="X119" i="2"/>
  <c r="Z119" i="2" s="1"/>
  <c r="X120" i="2"/>
  <c r="Z120" i="2" s="1"/>
  <c r="X121" i="2"/>
  <c r="Z121" i="2" s="1"/>
  <c r="X122" i="2"/>
  <c r="X123" i="2"/>
  <c r="X124" i="2"/>
  <c r="X125" i="2"/>
  <c r="Z125" i="2" s="1"/>
  <c r="X126" i="2"/>
  <c r="X127" i="2"/>
  <c r="Z127" i="2" s="1"/>
  <c r="X128" i="2"/>
  <c r="X129" i="2"/>
  <c r="Z129" i="2" s="1"/>
  <c r="X130" i="2"/>
  <c r="X131" i="2"/>
  <c r="Z131" i="2" s="1"/>
  <c r="X132" i="2"/>
  <c r="X133" i="2"/>
  <c r="Z133" i="2" s="1"/>
  <c r="X134" i="2"/>
  <c r="X135" i="2"/>
  <c r="X136" i="2"/>
  <c r="X137" i="2"/>
  <c r="Z137" i="2" s="1"/>
  <c r="X138" i="2"/>
  <c r="X139" i="2"/>
  <c r="Z139" i="2" s="1"/>
  <c r="X140" i="2"/>
  <c r="X141" i="2"/>
  <c r="Z141" i="2" s="1"/>
  <c r="X142" i="2"/>
  <c r="X143" i="2"/>
  <c r="Z143" i="2" s="1"/>
  <c r="X144" i="2"/>
  <c r="X145" i="2"/>
  <c r="Z145" i="2" s="1"/>
  <c r="X146" i="2"/>
  <c r="X147" i="2"/>
  <c r="Z147" i="2" s="1"/>
  <c r="X148" i="2"/>
  <c r="X149" i="2"/>
  <c r="Z149" i="2" s="1"/>
  <c r="X150" i="2"/>
  <c r="X151" i="2"/>
  <c r="X152" i="2"/>
  <c r="X153" i="2"/>
  <c r="Z153" i="2" s="1"/>
  <c r="X154" i="2"/>
  <c r="X155" i="2"/>
  <c r="Z155" i="2" s="1"/>
  <c r="X156" i="2"/>
  <c r="X157" i="2"/>
  <c r="Z157" i="2" s="1"/>
  <c r="X158" i="2"/>
  <c r="X159" i="2"/>
  <c r="Z159" i="2" s="1"/>
  <c r="X160" i="2"/>
  <c r="X161" i="2"/>
  <c r="Z161" i="2" s="1"/>
  <c r="X162" i="2"/>
  <c r="X163" i="2"/>
  <c r="Z163" i="2" s="1"/>
  <c r="X164" i="2"/>
  <c r="X165" i="2"/>
  <c r="Z165" i="2" s="1"/>
  <c r="X166" i="2"/>
  <c r="X167" i="2"/>
  <c r="X168" i="2"/>
  <c r="X169" i="2"/>
  <c r="Z169" i="2" s="1"/>
  <c r="X170" i="2"/>
  <c r="X171" i="2"/>
  <c r="Z171" i="2" s="1"/>
  <c r="X172" i="2"/>
  <c r="Z172" i="2" s="1"/>
  <c r="X173" i="2"/>
  <c r="Z173" i="2" s="1"/>
  <c r="X174" i="2"/>
  <c r="X175" i="2"/>
  <c r="Z175" i="2" s="1"/>
  <c r="X176" i="2"/>
  <c r="X177" i="2"/>
  <c r="Z177" i="2" s="1"/>
  <c r="X178" i="2"/>
  <c r="X179" i="2"/>
  <c r="X180" i="2"/>
  <c r="X181" i="2"/>
  <c r="Z181" i="2" s="1"/>
  <c r="X182" i="2"/>
  <c r="X183" i="2"/>
  <c r="Z183" i="2" s="1"/>
  <c r="X184" i="2"/>
  <c r="X185" i="2"/>
  <c r="Z185" i="2" s="1"/>
  <c r="X186" i="2"/>
  <c r="X187" i="2"/>
  <c r="Z187" i="2" s="1"/>
  <c r="X188" i="2"/>
  <c r="X189" i="2"/>
  <c r="Z189" i="2" s="1"/>
  <c r="X190" i="2"/>
  <c r="X191" i="2"/>
  <c r="Z191" i="2" s="1"/>
  <c r="X192" i="2"/>
  <c r="Z192" i="2" s="1"/>
  <c r="X193" i="2"/>
  <c r="X194" i="2"/>
  <c r="X195" i="2"/>
  <c r="Z195" i="2" s="1"/>
  <c r="X196" i="2"/>
  <c r="X197" i="2"/>
  <c r="Z197" i="2" s="1"/>
  <c r="X198" i="2"/>
  <c r="X199" i="2"/>
  <c r="Z199" i="2" s="1"/>
  <c r="X200" i="2"/>
  <c r="X201" i="2"/>
  <c r="Z201" i="2" s="1"/>
  <c r="X202" i="2"/>
  <c r="X203" i="2"/>
  <c r="Z203" i="2" s="1"/>
  <c r="X204" i="2"/>
  <c r="X205" i="2"/>
  <c r="Z205" i="2" s="1"/>
  <c r="X206" i="2"/>
  <c r="X207" i="2"/>
  <c r="X208" i="2"/>
  <c r="X209" i="2"/>
  <c r="Z209" i="2" s="1"/>
  <c r="X210" i="2"/>
  <c r="X211" i="2"/>
  <c r="Z211" i="2" s="1"/>
  <c r="X212" i="2"/>
  <c r="X213" i="2"/>
  <c r="Z213" i="2" s="1"/>
  <c r="X214" i="2"/>
  <c r="X215" i="2"/>
  <c r="Z215" i="2" s="1"/>
  <c r="X216" i="2"/>
  <c r="X217" i="2"/>
  <c r="Z217" i="2" s="1"/>
  <c r="X218" i="2"/>
  <c r="X219" i="2"/>
  <c r="X220" i="2"/>
  <c r="X221" i="2"/>
  <c r="Z221" i="2" s="1"/>
  <c r="X222" i="2"/>
  <c r="X223" i="2"/>
  <c r="Z223" i="2" s="1"/>
  <c r="X224" i="2"/>
  <c r="X225" i="2"/>
  <c r="Z225" i="2" s="1"/>
  <c r="X226" i="2"/>
  <c r="X227" i="2"/>
  <c r="Z227" i="2" s="1"/>
  <c r="X228" i="2"/>
  <c r="X229" i="2"/>
  <c r="Z229" i="2" s="1"/>
  <c r="X230" i="2"/>
  <c r="X231" i="2"/>
  <c r="Z231" i="2" s="1"/>
  <c r="X232" i="2"/>
  <c r="X233" i="2"/>
  <c r="Z233" i="2" s="1"/>
  <c r="X234" i="2"/>
  <c r="X235" i="2"/>
  <c r="X236" i="2"/>
  <c r="Z236" i="2" s="1"/>
  <c r="X237" i="2"/>
  <c r="Z237" i="2" s="1"/>
  <c r="X238" i="2"/>
  <c r="X239" i="2"/>
  <c r="Z239" i="2" s="1"/>
  <c r="X240" i="2"/>
  <c r="X241" i="2"/>
  <c r="Z241" i="2" s="1"/>
  <c r="X242" i="2"/>
  <c r="X243" i="2"/>
  <c r="X244" i="2"/>
  <c r="Z244" i="2" s="1"/>
  <c r="X245" i="2"/>
  <c r="Z245" i="2" s="1"/>
  <c r="X246" i="2"/>
  <c r="X247" i="2"/>
  <c r="Z247" i="2" s="1"/>
  <c r="X248" i="2"/>
  <c r="X249" i="2"/>
  <c r="Z249" i="2" s="1"/>
  <c r="X250" i="2"/>
  <c r="X251" i="2"/>
  <c r="X252" i="2"/>
  <c r="Z252" i="2" s="1"/>
  <c r="X253" i="2"/>
  <c r="Z253" i="2" s="1"/>
  <c r="X254" i="2"/>
  <c r="X255" i="2"/>
  <c r="Z255" i="2" s="1"/>
  <c r="X256" i="2"/>
  <c r="Z256" i="2" s="1"/>
  <c r="X257" i="2"/>
  <c r="Z257" i="2" s="1"/>
  <c r="X258" i="2"/>
  <c r="X259" i="2"/>
  <c r="X260" i="2"/>
  <c r="Z260" i="2" s="1"/>
  <c r="X261" i="2"/>
  <c r="Z261" i="2" s="1"/>
  <c r="X262" i="2"/>
  <c r="X263" i="2"/>
  <c r="Z263" i="2" s="1"/>
  <c r="X264" i="2"/>
  <c r="Z264" i="2" s="1"/>
  <c r="X265" i="2"/>
  <c r="Z265" i="2" s="1"/>
  <c r="X266" i="2"/>
  <c r="X267" i="2"/>
  <c r="X268" i="2"/>
  <c r="X269" i="2"/>
  <c r="Z269" i="2" s="1"/>
  <c r="X270" i="2"/>
  <c r="X271" i="2"/>
  <c r="Z271" i="2" s="1"/>
  <c r="X272" i="2"/>
  <c r="Z272" i="2" s="1"/>
  <c r="X273" i="2"/>
  <c r="Z273" i="2" s="1"/>
  <c r="X274" i="2"/>
  <c r="X275" i="2"/>
  <c r="X276" i="2"/>
  <c r="X277" i="2"/>
  <c r="Z277" i="2" s="1"/>
  <c r="X278" i="2"/>
  <c r="X279" i="2"/>
  <c r="Z279" i="2" s="1"/>
  <c r="X280" i="2"/>
  <c r="Z280" i="2" s="1"/>
  <c r="X281" i="2"/>
  <c r="X282" i="2"/>
  <c r="X283" i="2"/>
  <c r="X284" i="2"/>
  <c r="Z284" i="2" s="1"/>
  <c r="X285" i="2"/>
  <c r="Z285" i="2" s="1"/>
  <c r="X286" i="2"/>
  <c r="X287" i="2"/>
  <c r="Z287" i="2" s="1"/>
  <c r="X288" i="2"/>
  <c r="X289" i="2"/>
  <c r="Z289" i="2" s="1"/>
  <c r="X290" i="2"/>
  <c r="X291" i="2"/>
  <c r="X292" i="2"/>
  <c r="X293" i="2"/>
  <c r="Z293" i="2" s="1"/>
  <c r="X294" i="2"/>
  <c r="X295" i="2"/>
  <c r="Z295" i="2" s="1"/>
  <c r="X296" i="2"/>
  <c r="Z296" i="2" s="1"/>
  <c r="X297" i="2"/>
  <c r="Z297" i="2" s="1"/>
  <c r="X298" i="2"/>
  <c r="X299" i="2"/>
  <c r="X300" i="2"/>
  <c r="Z300" i="2" s="1"/>
  <c r="X301" i="2"/>
  <c r="Z301" i="2" s="1"/>
  <c r="X302" i="2"/>
  <c r="X303" i="2"/>
  <c r="Z303" i="2" s="1"/>
  <c r="X304" i="2"/>
  <c r="Z304" i="2" s="1"/>
  <c r="X305" i="2"/>
  <c r="Z305" i="2" s="1"/>
  <c r="X306" i="2"/>
  <c r="X307" i="2"/>
  <c r="X308" i="2"/>
  <c r="X309" i="2"/>
  <c r="Z309" i="2" s="1"/>
  <c r="X310" i="2"/>
  <c r="X311" i="2"/>
  <c r="Z311" i="2" s="1"/>
  <c r="X312" i="2"/>
  <c r="X313" i="2"/>
  <c r="Z313" i="2" s="1"/>
  <c r="X314" i="2"/>
  <c r="X315" i="2"/>
  <c r="Z315" i="2" s="1"/>
  <c r="X316" i="2"/>
  <c r="X317" i="2"/>
  <c r="Z317" i="2" s="1"/>
  <c r="X318" i="2"/>
  <c r="X319" i="2"/>
  <c r="X320" i="2"/>
  <c r="X321" i="2"/>
  <c r="Z321" i="2" s="1"/>
  <c r="X322" i="2"/>
  <c r="X323" i="2"/>
  <c r="Z323" i="2" s="1"/>
  <c r="X324" i="2"/>
  <c r="Z324" i="2" s="1"/>
  <c r="X325" i="2"/>
  <c r="Z325" i="2" s="1"/>
  <c r="X326" i="2"/>
  <c r="X327" i="2"/>
  <c r="X328" i="2"/>
  <c r="X329" i="2"/>
  <c r="Z329" i="2" s="1"/>
  <c r="X330" i="2"/>
  <c r="X331" i="2"/>
  <c r="Z331" i="2" s="1"/>
  <c r="X332" i="2"/>
  <c r="X333" i="2"/>
  <c r="Z333" i="2" s="1"/>
  <c r="X334" i="2"/>
  <c r="X335" i="2"/>
  <c r="Z335" i="2" s="1"/>
  <c r="X336" i="2"/>
  <c r="Z336" i="2" s="1"/>
  <c r="X337" i="2"/>
  <c r="Z337" i="2" s="1"/>
  <c r="X338" i="2"/>
  <c r="X339" i="2"/>
  <c r="X340" i="2"/>
  <c r="Z340" i="2" s="1"/>
  <c r="X341" i="2"/>
  <c r="Z341" i="2" s="1"/>
  <c r="X342" i="2"/>
  <c r="X343" i="2"/>
  <c r="Z343" i="2" s="1"/>
  <c r="X344" i="2"/>
  <c r="X345" i="2"/>
  <c r="Z345" i="2" s="1"/>
  <c r="X346" i="2"/>
  <c r="X347" i="2"/>
  <c r="Z347" i="2" s="1"/>
  <c r="X348" i="2"/>
  <c r="X349" i="2"/>
  <c r="Z349" i="2" s="1"/>
  <c r="X350" i="2"/>
  <c r="X351" i="2"/>
  <c r="X352" i="2"/>
  <c r="X353" i="2"/>
  <c r="Z353" i="2" s="1"/>
  <c r="X354" i="2"/>
  <c r="X355" i="2"/>
  <c r="Z355" i="2" s="1"/>
  <c r="X356" i="2"/>
  <c r="Z356" i="2" s="1"/>
  <c r="X357" i="2"/>
  <c r="Z357" i="2" s="1"/>
  <c r="X358" i="2"/>
  <c r="X359" i="2"/>
  <c r="X360" i="2"/>
  <c r="X361" i="2"/>
  <c r="Z361" i="2" s="1"/>
  <c r="X362" i="2"/>
  <c r="X363" i="2"/>
  <c r="Z363" i="2" s="1"/>
  <c r="X364" i="2"/>
  <c r="X365" i="2"/>
  <c r="Z365" i="2" s="1"/>
  <c r="X366" i="2"/>
  <c r="X367" i="2"/>
  <c r="Z367" i="2" s="1"/>
  <c r="X368" i="2"/>
  <c r="X369" i="2"/>
  <c r="Z369" i="2" s="1"/>
  <c r="X370" i="2"/>
  <c r="X371" i="2"/>
  <c r="X372" i="2"/>
  <c r="Z372" i="2" s="1"/>
  <c r="X373" i="2"/>
  <c r="Z373" i="2" s="1"/>
  <c r="X374" i="2"/>
  <c r="X375" i="2"/>
  <c r="Z375" i="2" s="1"/>
  <c r="X376" i="2"/>
  <c r="X377" i="2"/>
  <c r="Z377" i="2" s="1"/>
  <c r="X378" i="2"/>
  <c r="X379" i="2"/>
  <c r="Z379" i="2" s="1"/>
  <c r="X380" i="2"/>
  <c r="X381" i="2"/>
  <c r="Z381" i="2" s="1"/>
  <c r="X382" i="2"/>
  <c r="X383" i="2"/>
  <c r="X384" i="2"/>
  <c r="Z384" i="2" s="1"/>
  <c r="X385" i="2"/>
  <c r="Z385" i="2" s="1"/>
  <c r="X386" i="2"/>
  <c r="X387" i="2"/>
  <c r="Z387" i="2" s="1"/>
  <c r="X388" i="2"/>
  <c r="Z388" i="2" s="1"/>
  <c r="X389" i="2"/>
  <c r="Z389" i="2" s="1"/>
  <c r="X390" i="2"/>
  <c r="X391" i="2"/>
  <c r="X392" i="2"/>
  <c r="X393" i="2"/>
  <c r="X394" i="2"/>
  <c r="X395" i="2"/>
  <c r="Z395" i="2" s="1"/>
  <c r="X396" i="2"/>
  <c r="X397" i="2"/>
  <c r="Z397" i="2" s="1"/>
  <c r="X398" i="2"/>
  <c r="X399" i="2"/>
  <c r="Z399" i="2" s="1"/>
  <c r="X400" i="2"/>
  <c r="X401" i="2"/>
  <c r="Z401" i="2" s="1"/>
  <c r="X402" i="2"/>
  <c r="X403" i="2"/>
  <c r="X404" i="2"/>
  <c r="Z404" i="2" s="1"/>
  <c r="X405" i="2"/>
  <c r="Z405" i="2" s="1"/>
  <c r="X406" i="2"/>
  <c r="X407" i="2"/>
  <c r="Z407" i="2" s="1"/>
  <c r="X408" i="2"/>
  <c r="X409" i="2"/>
  <c r="Z409" i="2" s="1"/>
  <c r="X410" i="2"/>
  <c r="X411" i="2"/>
  <c r="Z411" i="2" s="1"/>
  <c r="X412" i="2"/>
  <c r="X413" i="2"/>
  <c r="Z413" i="2" s="1"/>
  <c r="X414" i="2"/>
  <c r="X415" i="2"/>
  <c r="X416" i="2"/>
  <c r="Z416" i="2" s="1"/>
  <c r="X417" i="2"/>
  <c r="Z417" i="2" s="1"/>
  <c r="X418" i="2"/>
  <c r="X419" i="2"/>
  <c r="Z419" i="2" s="1"/>
  <c r="X420" i="2"/>
  <c r="Z420" i="2" s="1"/>
  <c r="X421" i="2"/>
  <c r="Z421" i="2" s="1"/>
  <c r="X422" i="2"/>
  <c r="X423" i="2"/>
  <c r="X424" i="2"/>
  <c r="X425" i="2"/>
  <c r="Z425" i="2" s="1"/>
  <c r="X426" i="2"/>
  <c r="X427" i="2"/>
  <c r="Z427" i="2" s="1"/>
  <c r="X428" i="2"/>
  <c r="X429" i="2"/>
  <c r="Z429" i="2" s="1"/>
  <c r="X430" i="2"/>
  <c r="X431" i="2"/>
  <c r="Z431" i="2" s="1"/>
  <c r="X432" i="2"/>
  <c r="X433" i="2"/>
  <c r="Z433" i="2" s="1"/>
  <c r="X434" i="2"/>
  <c r="X435" i="2"/>
  <c r="X436" i="2"/>
  <c r="X437" i="2"/>
  <c r="Z437" i="2" s="1"/>
  <c r="X438" i="2"/>
  <c r="X439" i="2"/>
  <c r="Z439" i="2" s="1"/>
  <c r="X440" i="2"/>
  <c r="X441" i="2"/>
  <c r="Z441" i="2" s="1"/>
  <c r="X442" i="2"/>
  <c r="X443" i="2"/>
  <c r="Z443" i="2" s="1"/>
  <c r="X444" i="2"/>
  <c r="X445" i="2"/>
  <c r="Z445" i="2" s="1"/>
  <c r="X446" i="2"/>
  <c r="X447" i="2"/>
  <c r="X448" i="2"/>
  <c r="Z448" i="2" s="1"/>
  <c r="X449" i="2"/>
  <c r="Z449" i="2" s="1"/>
  <c r="X450" i="2"/>
  <c r="X451" i="2"/>
  <c r="Z451" i="2" s="1"/>
  <c r="X452" i="2"/>
  <c r="Z452" i="2" s="1"/>
  <c r="X453" i="2"/>
  <c r="Z453" i="2" s="1"/>
  <c r="X454" i="2"/>
  <c r="X455" i="2"/>
  <c r="X456" i="2"/>
  <c r="X457" i="2"/>
  <c r="Z457" i="2" s="1"/>
  <c r="X458" i="2"/>
  <c r="X459" i="2"/>
  <c r="Z459" i="2" s="1"/>
  <c r="X460" i="2"/>
  <c r="X461" i="2"/>
  <c r="Z461" i="2" s="1"/>
  <c r="X462" i="2"/>
  <c r="X463" i="2"/>
  <c r="Z463" i="2" s="1"/>
  <c r="X464" i="2"/>
  <c r="Z464" i="2" s="1"/>
  <c r="X465" i="2"/>
  <c r="Z465" i="2" s="1"/>
  <c r="X466" i="2"/>
  <c r="X467" i="2"/>
  <c r="X468" i="2"/>
  <c r="X469" i="2"/>
  <c r="Z469" i="2" s="1"/>
  <c r="X470" i="2"/>
  <c r="X471" i="2"/>
  <c r="Z471" i="2" s="1"/>
  <c r="X472" i="2"/>
  <c r="X473" i="2"/>
  <c r="Z473" i="2" s="1"/>
  <c r="X474" i="2"/>
  <c r="X475" i="2"/>
  <c r="Z475" i="2" s="1"/>
  <c r="X476" i="2"/>
  <c r="X477" i="2"/>
  <c r="Z477" i="2" s="1"/>
  <c r="X478" i="2"/>
  <c r="X479" i="2"/>
  <c r="X480" i="2"/>
  <c r="Z480" i="2" s="1"/>
  <c r="X481" i="2"/>
  <c r="Z481" i="2" s="1"/>
  <c r="X482" i="2"/>
  <c r="X483" i="2"/>
  <c r="Z483" i="2" s="1"/>
  <c r="X484" i="2"/>
  <c r="X485" i="2"/>
  <c r="Z485" i="2" s="1"/>
  <c r="X486" i="2"/>
  <c r="X487" i="2"/>
  <c r="X488" i="2"/>
  <c r="X489" i="2"/>
  <c r="Z489" i="2" s="1"/>
  <c r="X490" i="2"/>
  <c r="X491" i="2"/>
  <c r="Z491" i="2" s="1"/>
  <c r="X492" i="2"/>
  <c r="X493" i="2"/>
  <c r="Z493" i="2" s="1"/>
  <c r="X494" i="2"/>
  <c r="X495" i="2"/>
  <c r="Z495" i="2" s="1"/>
  <c r="X496" i="2"/>
  <c r="Z496" i="2" s="1"/>
  <c r="X497" i="2"/>
  <c r="Z497" i="2" s="1"/>
  <c r="X498" i="2"/>
  <c r="X499" i="2"/>
  <c r="X500" i="2"/>
  <c r="Z500" i="2" s="1"/>
  <c r="X501" i="2"/>
  <c r="Z501" i="2" s="1"/>
  <c r="X502" i="2"/>
  <c r="X503" i="2"/>
  <c r="Z503" i="2" s="1"/>
  <c r="X504" i="2"/>
  <c r="X505" i="2"/>
  <c r="Z505" i="2" s="1"/>
  <c r="X506" i="2"/>
  <c r="X507" i="2"/>
  <c r="Z507" i="2" s="1"/>
  <c r="X508" i="2"/>
  <c r="X509" i="2"/>
  <c r="Z509" i="2" s="1"/>
  <c r="X510" i="2"/>
  <c r="X511" i="2"/>
  <c r="X512" i="2"/>
  <c r="Z512" i="2" s="1"/>
  <c r="X513" i="2"/>
  <c r="Z513" i="2" s="1"/>
  <c r="X514" i="2"/>
  <c r="X515" i="2"/>
  <c r="Z515" i="2" s="1"/>
  <c r="X516" i="2"/>
  <c r="Z516" i="2" s="1"/>
  <c r="X517" i="2"/>
  <c r="Z517" i="2" s="1"/>
  <c r="X518" i="2"/>
  <c r="X519" i="2"/>
  <c r="X520" i="2"/>
  <c r="X521" i="2"/>
  <c r="X522" i="2"/>
  <c r="X523" i="2"/>
  <c r="Z523" i="2" s="1"/>
  <c r="X524" i="2"/>
  <c r="X525" i="2"/>
  <c r="Z525" i="2" s="1"/>
  <c r="X526" i="2"/>
  <c r="X527" i="2"/>
  <c r="Z527" i="2" s="1"/>
  <c r="X528" i="2"/>
  <c r="X529" i="2"/>
  <c r="Z529" i="2" s="1"/>
  <c r="X530" i="2"/>
  <c r="X531" i="2"/>
  <c r="Z531" i="2" s="1"/>
  <c r="X532" i="2"/>
  <c r="X533" i="2"/>
  <c r="Z533" i="2" s="1"/>
  <c r="X534" i="2"/>
  <c r="X535" i="2"/>
  <c r="X536" i="2"/>
  <c r="X537" i="2"/>
  <c r="Z537" i="2" s="1"/>
  <c r="X538" i="2"/>
  <c r="X539" i="2"/>
  <c r="Z539" i="2" s="1"/>
  <c r="X540" i="2"/>
  <c r="X541" i="2"/>
  <c r="Z541" i="2" s="1"/>
  <c r="X542" i="2"/>
  <c r="X543" i="2"/>
  <c r="Z543" i="2" s="1"/>
  <c r="X544" i="2"/>
  <c r="X545" i="2"/>
  <c r="Z545" i="2" s="1"/>
  <c r="X546" i="2"/>
  <c r="X547" i="2"/>
  <c r="Z547" i="2" s="1"/>
  <c r="X548" i="2"/>
  <c r="X549" i="2"/>
  <c r="Z549" i="2" s="1"/>
  <c r="X550" i="2"/>
  <c r="X551" i="2"/>
  <c r="X552" i="2"/>
  <c r="X553" i="2"/>
  <c r="Z553" i="2" s="1"/>
  <c r="X554" i="2"/>
  <c r="X555" i="2"/>
  <c r="Z555" i="2" s="1"/>
  <c r="X556" i="2"/>
  <c r="X557" i="2"/>
  <c r="Z557" i="2" s="1"/>
  <c r="X558" i="2"/>
  <c r="X559" i="2"/>
  <c r="Z559" i="2" s="1"/>
  <c r="X560" i="2"/>
  <c r="X561" i="2"/>
  <c r="Z561" i="2" s="1"/>
  <c r="X562" i="2"/>
  <c r="X563" i="2"/>
  <c r="Z563" i="2" s="1"/>
  <c r="X564" i="2"/>
  <c r="X565" i="2"/>
  <c r="Z565" i="2" s="1"/>
  <c r="X566" i="2"/>
  <c r="X567" i="2"/>
  <c r="X568" i="2"/>
  <c r="X569" i="2"/>
  <c r="Z569" i="2" s="1"/>
  <c r="X570" i="2"/>
  <c r="X571" i="2"/>
  <c r="Z571" i="2" s="1"/>
  <c r="X572" i="2"/>
  <c r="X573" i="2"/>
  <c r="Z573" i="2" s="1"/>
  <c r="X574" i="2"/>
  <c r="X575" i="2"/>
  <c r="Z575" i="2" s="1"/>
  <c r="X576" i="2"/>
  <c r="X577" i="2"/>
  <c r="Z577" i="2" s="1"/>
  <c r="X578" i="2"/>
  <c r="X579" i="2"/>
  <c r="Z579" i="2" s="1"/>
  <c r="X580" i="2"/>
  <c r="X581" i="2"/>
  <c r="Z581" i="2" s="1"/>
  <c r="X582" i="2"/>
  <c r="X583" i="2"/>
  <c r="X584" i="2"/>
  <c r="X585" i="2"/>
  <c r="X586" i="2"/>
  <c r="X587" i="2"/>
  <c r="Z587" i="2" s="1"/>
  <c r="X588" i="2"/>
  <c r="X589" i="2"/>
  <c r="Z589" i="2" s="1"/>
  <c r="X590" i="2"/>
  <c r="X591" i="2"/>
  <c r="Z591" i="2" s="1"/>
  <c r="X592" i="2"/>
  <c r="X593" i="2"/>
  <c r="Z593" i="2" s="1"/>
  <c r="X594" i="2"/>
  <c r="X595" i="2"/>
  <c r="Z595" i="2" s="1"/>
  <c r="X596" i="2"/>
  <c r="X597" i="2"/>
  <c r="Z597" i="2" s="1"/>
  <c r="X598" i="2"/>
  <c r="X599" i="2"/>
  <c r="X600" i="2"/>
  <c r="X601" i="2"/>
  <c r="Z601" i="2" s="1"/>
  <c r="X602" i="2"/>
  <c r="X603" i="2"/>
  <c r="Z603" i="2" s="1"/>
  <c r="X604" i="2"/>
  <c r="X605" i="2"/>
  <c r="Z605" i="2" s="1"/>
  <c r="X606" i="2"/>
  <c r="X607" i="2"/>
  <c r="Z607" i="2" s="1"/>
  <c r="X608" i="2"/>
  <c r="X609" i="2"/>
  <c r="Z609" i="2" s="1"/>
  <c r="X610" i="2"/>
  <c r="X611" i="2"/>
  <c r="Z611" i="2" s="1"/>
  <c r="X612" i="2"/>
  <c r="X613" i="2"/>
  <c r="Z613" i="2" s="1"/>
  <c r="X614" i="2"/>
  <c r="X615" i="2"/>
  <c r="X616" i="2"/>
  <c r="X617" i="2"/>
  <c r="Z617" i="2" s="1"/>
  <c r="X618" i="2"/>
  <c r="X619" i="2"/>
  <c r="Z619" i="2" s="1"/>
  <c r="X620" i="2"/>
  <c r="X621" i="2"/>
  <c r="Z621" i="2" s="1"/>
  <c r="X622" i="2"/>
  <c r="X623" i="2"/>
  <c r="Z623" i="2" s="1"/>
  <c r="X624" i="2"/>
  <c r="X625" i="2"/>
  <c r="Z625" i="2" s="1"/>
  <c r="X626" i="2"/>
  <c r="X627" i="2"/>
  <c r="Z627" i="2" s="1"/>
  <c r="X628" i="2"/>
  <c r="X629" i="2"/>
  <c r="Z629" i="2" s="1"/>
  <c r="X630" i="2"/>
  <c r="X631" i="2"/>
  <c r="X632" i="2"/>
  <c r="X633" i="2"/>
  <c r="Z633" i="2" s="1"/>
  <c r="X634" i="2"/>
  <c r="X635" i="2"/>
  <c r="Z635" i="2" s="1"/>
  <c r="X636" i="2"/>
  <c r="X637" i="2"/>
  <c r="Z637" i="2" s="1"/>
  <c r="X638" i="2"/>
  <c r="X639" i="2"/>
  <c r="Z639" i="2" s="1"/>
  <c r="X640" i="2"/>
  <c r="X641" i="2"/>
  <c r="Z641" i="2" s="1"/>
  <c r="X642" i="2"/>
  <c r="X643" i="2"/>
  <c r="Z643" i="2" s="1"/>
  <c r="X644" i="2"/>
  <c r="X645" i="2"/>
  <c r="Z645" i="2" s="1"/>
  <c r="X646" i="2"/>
  <c r="X647" i="2"/>
  <c r="X648" i="2"/>
  <c r="X649" i="2"/>
  <c r="Z649" i="2" s="1"/>
  <c r="X650" i="2"/>
  <c r="X651" i="2"/>
  <c r="Z651" i="2" s="1"/>
  <c r="X652" i="2"/>
  <c r="X653" i="2"/>
  <c r="Z653" i="2" s="1"/>
  <c r="X654" i="2"/>
  <c r="X655" i="2"/>
  <c r="Z655" i="2" s="1"/>
  <c r="X656" i="2"/>
  <c r="X657" i="2"/>
  <c r="Z657" i="2" s="1"/>
  <c r="X658" i="2"/>
  <c r="X659" i="2"/>
  <c r="Z659" i="2" s="1"/>
  <c r="X660" i="2"/>
  <c r="Z660" i="2" s="1"/>
  <c r="X661" i="2"/>
  <c r="Z661" i="2" s="1"/>
  <c r="X662" i="2"/>
  <c r="X663" i="2"/>
  <c r="Z663" i="2" s="1"/>
  <c r="X664" i="2"/>
  <c r="Z664" i="2" s="1"/>
  <c r="X665" i="2"/>
  <c r="Z665" i="2" s="1"/>
  <c r="X666" i="2"/>
  <c r="X667" i="2"/>
  <c r="Z667" i="2" s="1"/>
  <c r="X668" i="2"/>
  <c r="Z668" i="2" s="1"/>
  <c r="X669" i="2"/>
  <c r="Z669" i="2" s="1"/>
  <c r="X670" i="2"/>
  <c r="X671" i="2"/>
  <c r="X672" i="2"/>
  <c r="Z672" i="2" s="1"/>
  <c r="X673" i="2"/>
  <c r="Z673" i="2" s="1"/>
  <c r="X674" i="2"/>
  <c r="X675" i="2"/>
  <c r="Z675" i="2" s="1"/>
  <c r="X676" i="2"/>
  <c r="Z676" i="2" s="1"/>
  <c r="X677" i="2"/>
  <c r="Z677" i="2" s="1"/>
  <c r="X678" i="2"/>
  <c r="X679" i="2"/>
  <c r="Z679" i="2" s="1"/>
  <c r="X680" i="2"/>
  <c r="Z680" i="2" s="1"/>
  <c r="X681" i="2"/>
  <c r="Z681" i="2" s="1"/>
  <c r="X682" i="2"/>
  <c r="X683" i="2"/>
  <c r="Z683" i="2" s="1"/>
  <c r="X684" i="2"/>
  <c r="Z684" i="2" s="1"/>
  <c r="X685" i="2"/>
  <c r="Z685" i="2" s="1"/>
  <c r="X686" i="2"/>
  <c r="X687" i="2"/>
  <c r="Z687" i="2" s="1"/>
  <c r="X688" i="2"/>
  <c r="Z688" i="2" s="1"/>
  <c r="X689" i="2"/>
  <c r="Z689" i="2" s="1"/>
  <c r="X690" i="2"/>
  <c r="X691" i="2"/>
  <c r="X692" i="2"/>
  <c r="Z692" i="2" s="1"/>
  <c r="X693" i="2"/>
  <c r="Z693" i="2" s="1"/>
  <c r="X694" i="2"/>
  <c r="X695" i="2"/>
  <c r="Z695" i="2" s="1"/>
  <c r="X696" i="2"/>
  <c r="Z696" i="2" s="1"/>
  <c r="X697" i="2"/>
  <c r="Z697" i="2" s="1"/>
  <c r="X698" i="2"/>
  <c r="X699" i="2"/>
  <c r="X700" i="2"/>
  <c r="X701" i="2"/>
  <c r="Z701" i="2" s="1"/>
  <c r="X702" i="2"/>
  <c r="X703" i="2"/>
  <c r="Z703" i="2" s="1"/>
  <c r="X704" i="2"/>
  <c r="X705" i="2"/>
  <c r="Z705" i="2" s="1"/>
  <c r="X706" i="2"/>
  <c r="X707" i="2"/>
  <c r="X708" i="2"/>
  <c r="Z708" i="2" s="1"/>
  <c r="X709" i="2"/>
  <c r="Z709" i="2" s="1"/>
  <c r="X710" i="2"/>
  <c r="X711" i="2"/>
  <c r="Z711" i="2" s="1"/>
  <c r="X712" i="2"/>
  <c r="X713" i="2"/>
  <c r="Z713" i="2" s="1"/>
  <c r="X714" i="2"/>
  <c r="X715" i="2"/>
  <c r="X716" i="2"/>
  <c r="X717" i="2"/>
  <c r="Z717" i="2" s="1"/>
  <c r="X718" i="2"/>
  <c r="X719" i="2"/>
  <c r="Z719" i="2" s="1"/>
  <c r="X720" i="2"/>
  <c r="X721" i="2"/>
  <c r="Z721" i="2" s="1"/>
  <c r="X722" i="2"/>
  <c r="X723" i="2"/>
  <c r="Z723" i="2" s="1"/>
  <c r="X724" i="2"/>
  <c r="X725" i="2"/>
  <c r="Z725" i="2" s="1"/>
  <c r="X726" i="2"/>
  <c r="X727" i="2"/>
  <c r="Z727" i="2" s="1"/>
  <c r="X728" i="2"/>
  <c r="X729" i="2"/>
  <c r="Z729" i="2" s="1"/>
  <c r="X730" i="2"/>
  <c r="X731" i="2"/>
  <c r="Z731" i="2" s="1"/>
  <c r="X732" i="2"/>
  <c r="Z732" i="2" s="1"/>
  <c r="X733" i="2"/>
  <c r="Z733" i="2" s="1"/>
  <c r="X734" i="2"/>
  <c r="X735" i="2"/>
  <c r="Z735" i="2" s="1"/>
  <c r="X736" i="2"/>
  <c r="Z736" i="2" s="1"/>
  <c r="X737" i="2"/>
  <c r="Z737" i="2" s="1"/>
  <c r="X738" i="2"/>
  <c r="X739" i="2"/>
  <c r="Z739" i="2" s="1"/>
  <c r="X740" i="2"/>
  <c r="Z740" i="2" s="1"/>
  <c r="X741" i="2"/>
  <c r="Z741" i="2" s="1"/>
  <c r="X742" i="2"/>
  <c r="X743" i="2"/>
  <c r="Z743" i="2" s="1"/>
  <c r="X744" i="2"/>
  <c r="Z744" i="2" s="1"/>
  <c r="X745" i="2"/>
  <c r="Z745" i="2" s="1"/>
  <c r="X746" i="2"/>
  <c r="X747" i="2"/>
  <c r="Z747" i="2" s="1"/>
  <c r="X748" i="2"/>
  <c r="X749" i="2"/>
  <c r="Z749" i="2" s="1"/>
  <c r="X750" i="2"/>
  <c r="X751" i="2"/>
  <c r="Z751" i="2" s="1"/>
  <c r="X752" i="2"/>
  <c r="Z752" i="2" s="1"/>
  <c r="X753" i="2"/>
  <c r="Z753" i="2" s="1"/>
  <c r="X754" i="2"/>
  <c r="X755" i="2"/>
  <c r="Z755" i="2" s="1"/>
  <c r="X756" i="2"/>
  <c r="X757" i="2"/>
  <c r="Z757" i="2" s="1"/>
  <c r="X758" i="2"/>
  <c r="X759" i="2"/>
  <c r="Z759" i="2" s="1"/>
  <c r="X760" i="2"/>
  <c r="X761" i="2"/>
  <c r="Z761" i="2" s="1"/>
  <c r="X762" i="2"/>
  <c r="X763" i="2"/>
  <c r="Z763" i="2" s="1"/>
  <c r="X764" i="2"/>
  <c r="X765" i="2"/>
  <c r="Z765" i="2" s="1"/>
  <c r="X766" i="2"/>
  <c r="X767" i="2"/>
  <c r="X768" i="2"/>
  <c r="X769" i="2"/>
  <c r="Z769" i="2" s="1"/>
  <c r="X770" i="2"/>
  <c r="X771" i="2"/>
  <c r="Z771" i="2" s="1"/>
  <c r="X772" i="2"/>
  <c r="X773" i="2"/>
  <c r="X774" i="2"/>
  <c r="X775" i="2"/>
  <c r="Z775" i="2" s="1"/>
  <c r="X776" i="2"/>
  <c r="X777" i="2"/>
  <c r="Z777" i="2" s="1"/>
  <c r="X778" i="2"/>
  <c r="X779" i="2"/>
  <c r="Z779" i="2" s="1"/>
  <c r="X780" i="2"/>
  <c r="X781" i="2"/>
  <c r="Z781" i="2" s="1"/>
  <c r="X782" i="2"/>
  <c r="X783" i="2"/>
  <c r="X784" i="2"/>
  <c r="X785" i="2"/>
  <c r="Z785" i="2" s="1"/>
  <c r="X786" i="2"/>
  <c r="X787" i="2"/>
  <c r="Z787" i="2" s="1"/>
  <c r="X788" i="2"/>
  <c r="X789" i="2"/>
  <c r="Z789" i="2" s="1"/>
  <c r="X790" i="2"/>
  <c r="X791" i="2"/>
  <c r="Z791" i="2" s="1"/>
  <c r="X792" i="2"/>
  <c r="X793" i="2"/>
  <c r="Z793" i="2" s="1"/>
  <c r="X794" i="2"/>
  <c r="X795" i="2"/>
  <c r="Z795" i="2" s="1"/>
  <c r="X796" i="2"/>
  <c r="X797" i="2"/>
  <c r="Z797" i="2" s="1"/>
  <c r="X798" i="2"/>
  <c r="X799" i="2"/>
  <c r="X800" i="2"/>
  <c r="X801" i="2"/>
  <c r="Z801" i="2" s="1"/>
  <c r="X802" i="2"/>
  <c r="X803" i="2"/>
  <c r="Z803" i="2" s="1"/>
  <c r="X804" i="2"/>
  <c r="X805" i="2"/>
  <c r="Z805" i="2" s="1"/>
  <c r="X806" i="2"/>
  <c r="X807" i="2"/>
  <c r="Z807" i="2" s="1"/>
  <c r="X808" i="2"/>
  <c r="X809" i="2"/>
  <c r="Z809" i="2" s="1"/>
  <c r="X810" i="2"/>
  <c r="X811" i="2"/>
  <c r="X812" i="2"/>
  <c r="Z812" i="2" s="1"/>
  <c r="X813" i="2"/>
  <c r="Z813" i="2" s="1"/>
  <c r="X814" i="2"/>
  <c r="X815" i="2"/>
  <c r="Z815" i="2" s="1"/>
  <c r="X816" i="2"/>
  <c r="Z816" i="2" s="1"/>
  <c r="X817" i="2"/>
  <c r="Z817" i="2" s="1"/>
  <c r="X818" i="2"/>
  <c r="X819" i="2"/>
  <c r="Z819" i="2" s="1"/>
  <c r="X820" i="2"/>
  <c r="Z820" i="2" s="1"/>
  <c r="X821" i="2"/>
  <c r="Z821" i="2" s="1"/>
  <c r="X822" i="2"/>
  <c r="X823" i="2"/>
  <c r="Z823" i="2" s="1"/>
  <c r="X824" i="2"/>
  <c r="X825" i="2"/>
  <c r="Z825" i="2" s="1"/>
  <c r="X826" i="2"/>
  <c r="X827" i="2"/>
  <c r="Z827" i="2" s="1"/>
  <c r="X828" i="2"/>
  <c r="X829" i="2"/>
  <c r="Z829" i="2" s="1"/>
  <c r="X830" i="2"/>
  <c r="X831" i="2"/>
  <c r="Z831" i="2" s="1"/>
  <c r="X832" i="2"/>
  <c r="X833" i="2"/>
  <c r="Z833" i="2" s="1"/>
  <c r="X834" i="2"/>
  <c r="X835" i="2"/>
  <c r="Z835" i="2" s="1"/>
  <c r="X836" i="2"/>
  <c r="X837" i="2"/>
  <c r="X838" i="2"/>
  <c r="X839" i="2"/>
  <c r="Z839" i="2" s="1"/>
  <c r="X840" i="2"/>
  <c r="X841" i="2"/>
  <c r="Z841" i="2" s="1"/>
  <c r="X842" i="2"/>
  <c r="X843" i="2"/>
  <c r="Z843" i="2" s="1"/>
  <c r="X844" i="2"/>
  <c r="X845" i="2"/>
  <c r="Z845" i="2" s="1"/>
  <c r="X846" i="2"/>
  <c r="X847" i="2"/>
  <c r="Z847" i="2" s="1"/>
  <c r="X848" i="2"/>
  <c r="Z848" i="2" s="1"/>
  <c r="X849" i="2"/>
  <c r="Z849" i="2" s="1"/>
  <c r="X850" i="2"/>
  <c r="X851" i="2"/>
  <c r="Z851" i="2" s="1"/>
  <c r="X852" i="2"/>
  <c r="Z852" i="2" s="1"/>
  <c r="X853" i="2"/>
  <c r="Z853" i="2" s="1"/>
  <c r="X854" i="2"/>
  <c r="X855" i="2"/>
  <c r="Z855" i="2" s="1"/>
  <c r="X856" i="2"/>
  <c r="Z856" i="2" s="1"/>
  <c r="X857" i="2"/>
  <c r="Z857" i="2" s="1"/>
  <c r="X858" i="2"/>
  <c r="X859" i="2"/>
  <c r="X860" i="2"/>
  <c r="Z860" i="2" s="1"/>
  <c r="X861" i="2"/>
  <c r="Z861" i="2" s="1"/>
  <c r="X862" i="2"/>
  <c r="X863" i="2"/>
  <c r="Z863" i="2" s="1"/>
  <c r="X864" i="2"/>
  <c r="X865" i="2"/>
  <c r="Z865" i="2" s="1"/>
  <c r="X866" i="2"/>
  <c r="X867" i="2"/>
  <c r="X868" i="2"/>
  <c r="X869" i="2"/>
  <c r="Z869" i="2" s="1"/>
  <c r="X870" i="2"/>
  <c r="X871" i="2"/>
  <c r="Z871" i="2" s="1"/>
  <c r="X872" i="2"/>
  <c r="X873" i="2"/>
  <c r="Z873" i="2" s="1"/>
  <c r="X874" i="2"/>
  <c r="X875" i="2"/>
  <c r="Z875" i="2" s="1"/>
  <c r="X876" i="2"/>
  <c r="X877" i="2"/>
  <c r="Z877" i="2" s="1"/>
  <c r="X878" i="2"/>
  <c r="X879" i="2"/>
  <c r="Z879" i="2" s="1"/>
  <c r="X880" i="2"/>
  <c r="X881" i="2"/>
  <c r="Z881" i="2" s="1"/>
  <c r="X882" i="2"/>
  <c r="X883" i="2"/>
  <c r="Z883" i="2" s="1"/>
  <c r="X884" i="2"/>
  <c r="Z884" i="2" s="1"/>
  <c r="X885" i="2"/>
  <c r="Z885" i="2" s="1"/>
  <c r="X886" i="2"/>
  <c r="X887" i="2"/>
  <c r="Z887" i="2" s="1"/>
  <c r="X888" i="2"/>
  <c r="Z888" i="2" s="1"/>
  <c r="X889" i="2"/>
  <c r="Z889" i="2" s="1"/>
  <c r="X890" i="2"/>
  <c r="X891" i="2"/>
  <c r="Z891" i="2" s="1"/>
  <c r="X892" i="2"/>
  <c r="Z892" i="2" s="1"/>
  <c r="X893" i="2"/>
  <c r="Z893" i="2" s="1"/>
  <c r="X894" i="2"/>
  <c r="X895" i="2"/>
  <c r="Z895" i="2" s="1"/>
  <c r="X896" i="2"/>
  <c r="X897" i="2"/>
  <c r="Z897" i="2" s="1"/>
  <c r="X898" i="2"/>
  <c r="X899" i="2"/>
  <c r="Z899" i="2" s="1"/>
  <c r="X900" i="2"/>
  <c r="X901" i="2"/>
  <c r="Z901" i="2" s="1"/>
  <c r="X902" i="2"/>
  <c r="X903" i="2"/>
  <c r="Z903" i="2" s="1"/>
  <c r="X904" i="2"/>
  <c r="Z904" i="2" s="1"/>
  <c r="X905" i="2"/>
  <c r="Z905" i="2" s="1"/>
  <c r="X906" i="2"/>
  <c r="X907" i="2"/>
  <c r="Z907" i="2" s="1"/>
  <c r="X908" i="2"/>
  <c r="X909" i="2"/>
  <c r="Z909" i="2" s="1"/>
  <c r="X910" i="2"/>
  <c r="X911" i="2"/>
  <c r="X912" i="2"/>
  <c r="X913" i="2"/>
  <c r="Z913" i="2" s="1"/>
  <c r="X914" i="2"/>
  <c r="X915" i="2"/>
  <c r="X916" i="2"/>
  <c r="X917" i="2"/>
  <c r="Z917" i="2" s="1"/>
  <c r="X918" i="2"/>
  <c r="X919" i="2"/>
  <c r="Z919" i="2" s="1"/>
  <c r="X920" i="2"/>
  <c r="Z920" i="2" s="1"/>
  <c r="X921" i="2"/>
  <c r="Z921" i="2" s="1"/>
  <c r="X922" i="2"/>
  <c r="X923" i="2"/>
  <c r="Z923" i="2" s="1"/>
  <c r="X924" i="2"/>
  <c r="Z924" i="2" s="1"/>
  <c r="X925" i="2"/>
  <c r="X926" i="2"/>
  <c r="X927" i="2"/>
  <c r="Z927" i="2" s="1"/>
  <c r="X928" i="2"/>
  <c r="X929" i="2"/>
  <c r="Z929" i="2" s="1"/>
  <c r="X930" i="2"/>
  <c r="X931" i="2"/>
  <c r="Z931" i="2" s="1"/>
  <c r="X932" i="2"/>
  <c r="X933" i="2"/>
  <c r="Z933" i="2" s="1"/>
  <c r="X934" i="2"/>
  <c r="X935" i="2"/>
  <c r="Z935" i="2" s="1"/>
  <c r="X936" i="2"/>
  <c r="Z936" i="2" s="1"/>
  <c r="X937" i="2"/>
  <c r="X938" i="2"/>
  <c r="X939" i="2"/>
  <c r="Z939" i="2" s="1"/>
  <c r="X940" i="2"/>
  <c r="Z940" i="2" s="1"/>
  <c r="X941" i="2"/>
  <c r="Z941" i="2" s="1"/>
  <c r="X942" i="2"/>
  <c r="X943" i="2"/>
  <c r="Z943" i="2" s="1"/>
  <c r="X944" i="2"/>
  <c r="X945" i="2"/>
  <c r="Z945" i="2" s="1"/>
  <c r="X946" i="2"/>
  <c r="X947" i="2"/>
  <c r="Z947" i="2" s="1"/>
  <c r="X948" i="2"/>
  <c r="X949" i="2"/>
  <c r="Z949" i="2" s="1"/>
  <c r="X950" i="2"/>
  <c r="X951" i="2"/>
  <c r="Z951" i="2" s="1"/>
  <c r="X952" i="2"/>
  <c r="Z952" i="2" s="1"/>
  <c r="X953" i="2"/>
  <c r="Z953" i="2" s="1"/>
  <c r="X954" i="2"/>
  <c r="X955" i="2"/>
  <c r="X956" i="2"/>
  <c r="Z956" i="2" s="1"/>
  <c r="X957" i="2"/>
  <c r="Z957" i="2" s="1"/>
  <c r="X958" i="2"/>
  <c r="X959" i="2"/>
  <c r="Z959" i="2" s="1"/>
  <c r="X960" i="2"/>
  <c r="Z960" i="2" s="1"/>
  <c r="X961" i="2"/>
  <c r="Z961" i="2" s="1"/>
  <c r="X962" i="2"/>
  <c r="X963" i="2"/>
  <c r="Z963" i="2" s="1"/>
  <c r="X964" i="2"/>
  <c r="X965" i="2"/>
  <c r="X966" i="2"/>
  <c r="X967" i="2"/>
  <c r="Z967" i="2" s="1"/>
  <c r="X968" i="2"/>
  <c r="Z968" i="2" s="1"/>
  <c r="X969" i="2"/>
  <c r="Z969" i="2" s="1"/>
  <c r="X970" i="2"/>
  <c r="X971" i="2"/>
  <c r="Z971" i="2" s="1"/>
  <c r="X972" i="2"/>
  <c r="Z972" i="2" s="1"/>
  <c r="X973" i="2"/>
  <c r="Z973" i="2" s="1"/>
  <c r="X974" i="2"/>
  <c r="X975" i="2"/>
  <c r="Z975" i="2" s="1"/>
  <c r="X976" i="2"/>
  <c r="X977" i="2"/>
  <c r="Z977" i="2" s="1"/>
  <c r="X978" i="2"/>
  <c r="Z978" i="2" s="1"/>
  <c r="X979" i="2"/>
  <c r="Z979" i="2" s="1"/>
  <c r="X980" i="2"/>
  <c r="Z980" i="2" s="1"/>
  <c r="X981" i="2"/>
  <c r="Z981" i="2" s="1"/>
  <c r="X982" i="2"/>
  <c r="X983" i="2"/>
  <c r="Z983" i="2" s="1"/>
  <c r="X984" i="2"/>
  <c r="X985" i="2"/>
  <c r="Z985" i="2" s="1"/>
  <c r="X986" i="2"/>
  <c r="X987" i="2"/>
  <c r="X988" i="2"/>
  <c r="Z988" i="2" s="1"/>
  <c r="X989" i="2"/>
  <c r="Z989" i="2" s="1"/>
  <c r="X990" i="2"/>
  <c r="X991" i="2"/>
  <c r="Z991" i="2" s="1"/>
  <c r="X992" i="2"/>
  <c r="Z992" i="2" s="1"/>
  <c r="X993" i="2"/>
  <c r="Z993" i="2" s="1"/>
  <c r="X994" i="2"/>
  <c r="X995" i="2"/>
  <c r="Z995" i="2" s="1"/>
  <c r="X996" i="2"/>
  <c r="X997" i="2"/>
  <c r="Z997" i="2" s="1"/>
  <c r="X998" i="2"/>
  <c r="X999" i="2"/>
  <c r="Z999" i="2" s="1"/>
  <c r="X1000" i="2"/>
  <c r="Z1000" i="2" s="1"/>
  <c r="X1001" i="2"/>
  <c r="Z1001" i="2" s="1"/>
  <c r="Z193" i="2"/>
  <c r="Z240" i="2"/>
  <c r="Z248" i="2"/>
  <c r="Z268" i="2"/>
  <c r="Z276" i="2"/>
  <c r="Z281" i="2"/>
  <c r="Z288" i="2"/>
  <c r="Z292" i="2"/>
  <c r="Z308" i="2"/>
  <c r="Z320" i="2"/>
  <c r="Z352" i="2"/>
  <c r="Z368" i="2"/>
  <c r="Z393" i="2"/>
  <c r="Z400" i="2"/>
  <c r="Z432" i="2"/>
  <c r="Z436" i="2"/>
  <c r="Z468" i="2"/>
  <c r="Z484" i="2"/>
  <c r="Z521" i="2"/>
  <c r="Z585" i="2"/>
  <c r="Z671" i="2"/>
  <c r="Z700" i="2"/>
  <c r="Z704" i="2"/>
  <c r="Z748" i="2"/>
  <c r="Z773" i="2"/>
  <c r="Z824" i="2"/>
  <c r="Z837" i="2"/>
  <c r="Z880" i="2"/>
  <c r="Z908" i="2"/>
  <c r="Z925" i="2"/>
  <c r="Z965" i="2"/>
  <c r="Z984" i="2"/>
  <c r="Z108" i="2"/>
  <c r="Z128" i="2"/>
  <c r="Z658" i="2"/>
  <c r="Z686" i="2"/>
  <c r="Z714" i="2"/>
  <c r="Z730" i="2"/>
  <c r="Z811" i="2"/>
  <c r="Z898" i="2"/>
  <c r="Z906" i="2"/>
  <c r="Z911" i="2"/>
  <c r="Z914" i="2"/>
  <c r="Z922" i="2"/>
  <c r="Z930" i="2"/>
  <c r="Z938" i="2"/>
  <c r="Z946" i="2"/>
  <c r="Z954" i="2"/>
  <c r="Z962" i="2"/>
  <c r="Z970" i="2"/>
  <c r="Z986" i="2"/>
  <c r="Z994" i="2"/>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Z2" i="2"/>
  <c r="Z6" i="2"/>
  <c r="Z8" i="2"/>
  <c r="Z10" i="2"/>
  <c r="Z11" i="2"/>
  <c r="Z12" i="2"/>
  <c r="Z14" i="2"/>
  <c r="Z16" i="2"/>
  <c r="Z18" i="2"/>
  <c r="Z22" i="2"/>
  <c r="Z24" i="2"/>
  <c r="Z26" i="2"/>
  <c r="Z28" i="2"/>
  <c r="Z30" i="2"/>
  <c r="Z32" i="2"/>
  <c r="Z34" i="2"/>
  <c r="Z38" i="2"/>
  <c r="Z40" i="2"/>
  <c r="Z42" i="2"/>
  <c r="Z43" i="2"/>
  <c r="Z46" i="2"/>
  <c r="Z50" i="2"/>
  <c r="Z51" i="2"/>
  <c r="Z52" i="2"/>
  <c r="Z54" i="2"/>
  <c r="Z56" i="2"/>
  <c r="Z58" i="2"/>
  <c r="Z60" i="2"/>
  <c r="Z62" i="2"/>
  <c r="Z63" i="2"/>
  <c r="Z66" i="2"/>
  <c r="Z68" i="2"/>
  <c r="Z70" i="2"/>
  <c r="Z72" i="2"/>
  <c r="Z74" i="2"/>
  <c r="Z78" i="2"/>
  <c r="Z80" i="2"/>
  <c r="Z82" i="2"/>
  <c r="Z83" i="2"/>
  <c r="Z84" i="2"/>
  <c r="Z86" i="2"/>
  <c r="Z88" i="2"/>
  <c r="Z90" i="2"/>
  <c r="Z94" i="2"/>
  <c r="Z96" i="2"/>
  <c r="Z98" i="2"/>
  <c r="Z100" i="2"/>
  <c r="Z102" i="2"/>
  <c r="Z104" i="2"/>
  <c r="Z106" i="2"/>
  <c r="Z110" i="2"/>
  <c r="Z112" i="2"/>
  <c r="Z114" i="2"/>
  <c r="Z116" i="2"/>
  <c r="Z118" i="2"/>
  <c r="Z122" i="2"/>
  <c r="Z123" i="2"/>
  <c r="Z124" i="2"/>
  <c r="Z126" i="2"/>
  <c r="Z130" i="2"/>
  <c r="Z132" i="2"/>
  <c r="Z134" i="2"/>
  <c r="Z135" i="2"/>
  <c r="Z136" i="2"/>
  <c r="Z138" i="2"/>
  <c r="Z140" i="2"/>
  <c r="Z142" i="2"/>
  <c r="Z144" i="2"/>
  <c r="Z146" i="2"/>
  <c r="Z148" i="2"/>
  <c r="Z150" i="2"/>
  <c r="Z151" i="2"/>
  <c r="Z152" i="2"/>
  <c r="Z154" i="2"/>
  <c r="Z156" i="2"/>
  <c r="Z158" i="2"/>
  <c r="Z160" i="2"/>
  <c r="Z162" i="2"/>
  <c r="Z164" i="2"/>
  <c r="Z166" i="2"/>
  <c r="Z167" i="2"/>
  <c r="Z168" i="2"/>
  <c r="Z170" i="2"/>
  <c r="Z174" i="2"/>
  <c r="Z176" i="2"/>
  <c r="Z178" i="2"/>
  <c r="Z179" i="2"/>
  <c r="Z180" i="2"/>
  <c r="Z182" i="2"/>
  <c r="Z184" i="2"/>
  <c r="Z186" i="2"/>
  <c r="Z188" i="2"/>
  <c r="Z190" i="2"/>
  <c r="Z194" i="2"/>
  <c r="Z196" i="2"/>
  <c r="Z198" i="2"/>
  <c r="Z200" i="2"/>
  <c r="Z202" i="2"/>
  <c r="Z204" i="2"/>
  <c r="Z206" i="2"/>
  <c r="Z207" i="2"/>
  <c r="Z208" i="2"/>
  <c r="Z210" i="2"/>
  <c r="Z212" i="2"/>
  <c r="Z214" i="2"/>
  <c r="Z216" i="2"/>
  <c r="Z218" i="2"/>
  <c r="Z219" i="2"/>
  <c r="Z220" i="2"/>
  <c r="Z222" i="2"/>
  <c r="Z224" i="2"/>
  <c r="Z226" i="2"/>
  <c r="Z228" i="2"/>
  <c r="Z230" i="2"/>
  <c r="Z232" i="2"/>
  <c r="Z234" i="2"/>
  <c r="Z235" i="2"/>
  <c r="Z238" i="2"/>
  <c r="Z242" i="2"/>
  <c r="Z243" i="2"/>
  <c r="Z246" i="2"/>
  <c r="Z250" i="2"/>
  <c r="Z251" i="2"/>
  <c r="Z254" i="2"/>
  <c r="Z258" i="2"/>
  <c r="Z259" i="2"/>
  <c r="Z262" i="2"/>
  <c r="Z266" i="2"/>
  <c r="Z267" i="2"/>
  <c r="Z270" i="2"/>
  <c r="Z274" i="2"/>
  <c r="Z275" i="2"/>
  <c r="Z278" i="2"/>
  <c r="Z282" i="2"/>
  <c r="Z283" i="2"/>
  <c r="Z286" i="2"/>
  <c r="Z290" i="2"/>
  <c r="Z291" i="2"/>
  <c r="Z294" i="2"/>
  <c r="Z298" i="2"/>
  <c r="Z299" i="2"/>
  <c r="Z302" i="2"/>
  <c r="Z306" i="2"/>
  <c r="Z307" i="2"/>
  <c r="Z310" i="2"/>
  <c r="Z312" i="2"/>
  <c r="Z314" i="2"/>
  <c r="Z316" i="2"/>
  <c r="Z318" i="2"/>
  <c r="Z319" i="2"/>
  <c r="Z322" i="2"/>
  <c r="Z326" i="2"/>
  <c r="Z327" i="2"/>
  <c r="Z328" i="2"/>
  <c r="Z330" i="2"/>
  <c r="Z332" i="2"/>
  <c r="Z334" i="2"/>
  <c r="Z338" i="2"/>
  <c r="Z339" i="2"/>
  <c r="Z342" i="2"/>
  <c r="Z344" i="2"/>
  <c r="Z346" i="2"/>
  <c r="Z348" i="2"/>
  <c r="Z350" i="2"/>
  <c r="Z351" i="2"/>
  <c r="Z354" i="2"/>
  <c r="Z358" i="2"/>
  <c r="Z359" i="2"/>
  <c r="Z360" i="2"/>
  <c r="Z362" i="2"/>
  <c r="Z364" i="2"/>
  <c r="Z366" i="2"/>
  <c r="Z370" i="2"/>
  <c r="Z371" i="2"/>
  <c r="Z374" i="2"/>
  <c r="Z376" i="2"/>
  <c r="Z378" i="2"/>
  <c r="Z380" i="2"/>
  <c r="Z382" i="2"/>
  <c r="Z383" i="2"/>
  <c r="Z386" i="2"/>
  <c r="Z390" i="2"/>
  <c r="Z391" i="2"/>
  <c r="Z392" i="2"/>
  <c r="Z394" i="2"/>
  <c r="Z396" i="2"/>
  <c r="Z398" i="2"/>
  <c r="Z402" i="2"/>
  <c r="Z403" i="2"/>
  <c r="Z406" i="2"/>
  <c r="Z408" i="2"/>
  <c r="Z410" i="2"/>
  <c r="Z412" i="2"/>
  <c r="Z414" i="2"/>
  <c r="Z415" i="2"/>
  <c r="Z418" i="2"/>
  <c r="Z422" i="2"/>
  <c r="Z423" i="2"/>
  <c r="Z424" i="2"/>
  <c r="Z426" i="2"/>
  <c r="Z428" i="2"/>
  <c r="Z430" i="2"/>
  <c r="Z434" i="2"/>
  <c r="Z435" i="2"/>
  <c r="Z438" i="2"/>
  <c r="Z440" i="2"/>
  <c r="Z442" i="2"/>
  <c r="Z444" i="2"/>
  <c r="Z446" i="2"/>
  <c r="Z447" i="2"/>
  <c r="Z450" i="2"/>
  <c r="Z454" i="2"/>
  <c r="Z455" i="2"/>
  <c r="Z456" i="2"/>
  <c r="Z458" i="2"/>
  <c r="Z460" i="2"/>
  <c r="Z462" i="2"/>
  <c r="Z466" i="2"/>
  <c r="Z467" i="2"/>
  <c r="Z470" i="2"/>
  <c r="Z472" i="2"/>
  <c r="Z474" i="2"/>
  <c r="Z476" i="2"/>
  <c r="Z478" i="2"/>
  <c r="Z479" i="2"/>
  <c r="Z482" i="2"/>
  <c r="Z486" i="2"/>
  <c r="Z487" i="2"/>
  <c r="Z488" i="2"/>
  <c r="Z490" i="2"/>
  <c r="Z492" i="2"/>
  <c r="Z494" i="2"/>
  <c r="Z498" i="2"/>
  <c r="Z499" i="2"/>
  <c r="Z502" i="2"/>
  <c r="Z504" i="2"/>
  <c r="Z506" i="2"/>
  <c r="Z508" i="2"/>
  <c r="Z510" i="2"/>
  <c r="Z511" i="2"/>
  <c r="Z514" i="2"/>
  <c r="Z518" i="2"/>
  <c r="Z519" i="2"/>
  <c r="Z520" i="2"/>
  <c r="Z522" i="2"/>
  <c r="Z524" i="2"/>
  <c r="Z526" i="2"/>
  <c r="Z528" i="2"/>
  <c r="Z530" i="2"/>
  <c r="Z532" i="2"/>
  <c r="Z534" i="2"/>
  <c r="Z535" i="2"/>
  <c r="Z536" i="2"/>
  <c r="Z538" i="2"/>
  <c r="Z540" i="2"/>
  <c r="Z542" i="2"/>
  <c r="Z544" i="2"/>
  <c r="Z546" i="2"/>
  <c r="Z548" i="2"/>
  <c r="Z550" i="2"/>
  <c r="Z551" i="2"/>
  <c r="Z552" i="2"/>
  <c r="Z554" i="2"/>
  <c r="Z556" i="2"/>
  <c r="Z558" i="2"/>
  <c r="Z560" i="2"/>
  <c r="Z562" i="2"/>
  <c r="Z564" i="2"/>
  <c r="Z566" i="2"/>
  <c r="Z567" i="2"/>
  <c r="Z568" i="2"/>
  <c r="Z570" i="2"/>
  <c r="Z572" i="2"/>
  <c r="Z574" i="2"/>
  <c r="Z576" i="2"/>
  <c r="Z578" i="2"/>
  <c r="Z580" i="2"/>
  <c r="Z582" i="2"/>
  <c r="Z583" i="2"/>
  <c r="Z584" i="2"/>
  <c r="Z586" i="2"/>
  <c r="Z588" i="2"/>
  <c r="Z590" i="2"/>
  <c r="Z592" i="2"/>
  <c r="Z594" i="2"/>
  <c r="Z596" i="2"/>
  <c r="Z598" i="2"/>
  <c r="Z599" i="2"/>
  <c r="Z600" i="2"/>
  <c r="Z602" i="2"/>
  <c r="Z604" i="2"/>
  <c r="Z606" i="2"/>
  <c r="Z608" i="2"/>
  <c r="Z610" i="2"/>
  <c r="Z612" i="2"/>
  <c r="Z614" i="2"/>
  <c r="Z615" i="2"/>
  <c r="Z616" i="2"/>
  <c r="Z618" i="2"/>
  <c r="Z620" i="2"/>
  <c r="Z622" i="2"/>
  <c r="Z624" i="2"/>
  <c r="Z626" i="2"/>
  <c r="Z628" i="2"/>
  <c r="Z630" i="2"/>
  <c r="Z631" i="2"/>
  <c r="Z632" i="2"/>
  <c r="Z634" i="2"/>
  <c r="Z636" i="2"/>
  <c r="Z638" i="2"/>
  <c r="Z640" i="2"/>
  <c r="Z642" i="2"/>
  <c r="Z644" i="2"/>
  <c r="Z646" i="2"/>
  <c r="Z647" i="2"/>
  <c r="Z648" i="2"/>
  <c r="Z650" i="2"/>
  <c r="Z652" i="2"/>
  <c r="Z654" i="2"/>
  <c r="Z656" i="2"/>
  <c r="Z662" i="2"/>
  <c r="Z666" i="2"/>
  <c r="Z670" i="2"/>
  <c r="Z674" i="2"/>
  <c r="Z678" i="2"/>
  <c r="Z682" i="2"/>
  <c r="Z690" i="2"/>
  <c r="Z691" i="2"/>
  <c r="Z694" i="2"/>
  <c r="Z698" i="2"/>
  <c r="Z699" i="2"/>
  <c r="Z702" i="2"/>
  <c r="Z706" i="2"/>
  <c r="Z707" i="2"/>
  <c r="Z710" i="2"/>
  <c r="Z712" i="2"/>
  <c r="Z715" i="2"/>
  <c r="Z716" i="2"/>
  <c r="Z718" i="2"/>
  <c r="Z720" i="2"/>
  <c r="Z722" i="2"/>
  <c r="Z724" i="2"/>
  <c r="Z726" i="2"/>
  <c r="Z728" i="2"/>
  <c r="Z734" i="2"/>
  <c r="Z738" i="2"/>
  <c r="Z742" i="2"/>
  <c r="Z746" i="2"/>
  <c r="Z750" i="2"/>
  <c r="Z754" i="2"/>
  <c r="Z756" i="2"/>
  <c r="Z758" i="2"/>
  <c r="Z760" i="2"/>
  <c r="Z762" i="2"/>
  <c r="Z764" i="2"/>
  <c r="Z766" i="2"/>
  <c r="Z767" i="2"/>
  <c r="Z768" i="2"/>
  <c r="Z770" i="2"/>
  <c r="Z772" i="2"/>
  <c r="Z774" i="2"/>
  <c r="Z776" i="2"/>
  <c r="Z778" i="2"/>
  <c r="Z780" i="2"/>
  <c r="Z782" i="2"/>
  <c r="Z783" i="2"/>
  <c r="Z784" i="2"/>
  <c r="Z786" i="2"/>
  <c r="Z788" i="2"/>
  <c r="Z790" i="2"/>
  <c r="Z792" i="2"/>
  <c r="Z794" i="2"/>
  <c r="Z796" i="2"/>
  <c r="Z798" i="2"/>
  <c r="Z799" i="2"/>
  <c r="Z800" i="2"/>
  <c r="Z802" i="2"/>
  <c r="Z804" i="2"/>
  <c r="Z806" i="2"/>
  <c r="Z808" i="2"/>
  <c r="Z810" i="2"/>
  <c r="Z814" i="2"/>
  <c r="Z818" i="2"/>
  <c r="Z822" i="2"/>
  <c r="Z826" i="2"/>
  <c r="Z828" i="2"/>
  <c r="Z830" i="2"/>
  <c r="Z832" i="2"/>
  <c r="Z834" i="2"/>
  <c r="Z836" i="2"/>
  <c r="Z838" i="2"/>
  <c r="Z840" i="2"/>
  <c r="Z842" i="2"/>
  <c r="Z844" i="2"/>
  <c r="Z846" i="2"/>
  <c r="Z850" i="2"/>
  <c r="Z854" i="2"/>
  <c r="Z858" i="2"/>
  <c r="Z859" i="2"/>
  <c r="Z862" i="2"/>
  <c r="Z864" i="2"/>
  <c r="Z866" i="2"/>
  <c r="Z867" i="2"/>
  <c r="Z868" i="2"/>
  <c r="Z870" i="2"/>
  <c r="Z872" i="2"/>
  <c r="Z874" i="2"/>
  <c r="Z876" i="2"/>
  <c r="Z878" i="2"/>
  <c r="Z882" i="2"/>
  <c r="Z886" i="2"/>
  <c r="Z890" i="2"/>
  <c r="Z894" i="2"/>
  <c r="Z896" i="2"/>
  <c r="Z900" i="2"/>
  <c r="Z902" i="2"/>
  <c r="Z910" i="2"/>
  <c r="Z912" i="2"/>
  <c r="Z915" i="2"/>
  <c r="Z916" i="2"/>
  <c r="Z918" i="2"/>
  <c r="Z926" i="2"/>
  <c r="Z928" i="2"/>
  <c r="Z932" i="2"/>
  <c r="Z934" i="2"/>
  <c r="Z937" i="2"/>
  <c r="Z942" i="2"/>
  <c r="Z944" i="2"/>
  <c r="Z948" i="2"/>
  <c r="Z950" i="2"/>
  <c r="Z955" i="2"/>
  <c r="Z958" i="2"/>
  <c r="Z964" i="2"/>
  <c r="Z966" i="2"/>
  <c r="Z974" i="2"/>
  <c r="Z976" i="2"/>
  <c r="Z982" i="2"/>
  <c r="Z987" i="2"/>
  <c r="Z990" i="2"/>
  <c r="Z996" i="2"/>
  <c r="Z998" i="2"/>
  <c r="V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T2" i="2" a="1"/>
  <c r="T2" i="2" s="1"/>
  <c r="T3" i="2" a="1"/>
  <c r="T3" i="2" s="1"/>
  <c r="T4" i="2" a="1"/>
  <c r="T4" i="2" s="1"/>
  <c r="T5" i="2" a="1"/>
  <c r="T5" i="2" s="1"/>
  <c r="T6" i="2" a="1"/>
  <c r="T6" i="2" s="1"/>
  <c r="T7" i="2" a="1"/>
  <c r="T7" i="2" s="1"/>
  <c r="T8" i="2" a="1"/>
  <c r="T8" i="2" s="1"/>
  <c r="T9" i="2" a="1"/>
  <c r="T9" i="2" s="1"/>
  <c r="T10" i="2" a="1"/>
  <c r="T10" i="2" s="1"/>
  <c r="T11" i="2" a="1"/>
  <c r="T11" i="2" s="1"/>
  <c r="T12" i="2" a="1"/>
  <c r="T12" i="2" s="1"/>
  <c r="T13" i="2" a="1"/>
  <c r="T13" i="2" s="1"/>
  <c r="T14" i="2" a="1"/>
  <c r="T14" i="2" s="1"/>
  <c r="T15" i="2" a="1"/>
  <c r="T15" i="2" s="1"/>
  <c r="T16" i="2" a="1"/>
  <c r="T16" i="2" s="1"/>
  <c r="T17" i="2" a="1"/>
  <c r="T17" i="2" s="1"/>
  <c r="T18" i="2" a="1"/>
  <c r="T18" i="2" s="1"/>
  <c r="T19" i="2" a="1"/>
  <c r="T19" i="2" s="1"/>
  <c r="T20" i="2" a="1"/>
  <c r="T20" i="2" s="1"/>
  <c r="T21" i="2" a="1"/>
  <c r="T21" i="2" s="1"/>
  <c r="T22" i="2" a="1"/>
  <c r="T22" i="2" s="1"/>
  <c r="T23" i="2" a="1"/>
  <c r="T23" i="2" s="1"/>
  <c r="T24" i="2" a="1"/>
  <c r="T24" i="2" s="1"/>
  <c r="T25" i="2" a="1"/>
  <c r="T25" i="2" s="1"/>
  <c r="T26" i="2" a="1"/>
  <c r="T26" i="2" s="1"/>
  <c r="T27" i="2" a="1"/>
  <c r="T27" i="2" s="1"/>
  <c r="T28" i="2" a="1"/>
  <c r="T28" i="2" s="1"/>
  <c r="T29" i="2" a="1"/>
  <c r="T29" i="2" s="1"/>
  <c r="T30" i="2" a="1"/>
  <c r="T30" i="2" s="1"/>
  <c r="T31" i="2" a="1"/>
  <c r="T31" i="2" s="1"/>
  <c r="T32" i="2" a="1"/>
  <c r="T32" i="2" s="1"/>
  <c r="T33" i="2" a="1"/>
  <c r="T33" i="2" s="1"/>
  <c r="T34" i="2" a="1"/>
  <c r="T34" i="2" s="1"/>
  <c r="T35" i="2" a="1"/>
  <c r="T35" i="2" s="1"/>
  <c r="T36" i="2" a="1"/>
  <c r="T36" i="2" s="1"/>
  <c r="T37" i="2" a="1"/>
  <c r="T37" i="2" s="1"/>
  <c r="T38" i="2" a="1"/>
  <c r="T38" i="2" s="1"/>
  <c r="T39" i="2" a="1"/>
  <c r="T39" i="2" s="1"/>
  <c r="T40" i="2" a="1"/>
  <c r="T40" i="2" s="1"/>
  <c r="T41" i="2" a="1"/>
  <c r="T41" i="2" s="1"/>
  <c r="T42" i="2" a="1"/>
  <c r="T42" i="2" s="1"/>
  <c r="T43" i="2" a="1"/>
  <c r="T43" i="2" s="1"/>
  <c r="T44" i="2" a="1"/>
  <c r="T44" i="2" s="1"/>
  <c r="T45" i="2" a="1"/>
  <c r="T45" i="2" s="1"/>
  <c r="T46" i="2" a="1"/>
  <c r="T46" i="2" s="1"/>
  <c r="T47" i="2" a="1"/>
  <c r="T47" i="2" s="1"/>
  <c r="T48" i="2" a="1"/>
  <c r="T48" i="2" s="1"/>
  <c r="T49" i="2" a="1"/>
  <c r="T49" i="2" s="1"/>
  <c r="T50" i="2" a="1"/>
  <c r="T50" i="2" s="1"/>
  <c r="T51" i="2" a="1"/>
  <c r="T51" i="2" s="1"/>
  <c r="T52" i="2" a="1"/>
  <c r="T52" i="2" s="1"/>
  <c r="T53" i="2" a="1"/>
  <c r="T53" i="2" s="1"/>
  <c r="T54" i="2" a="1"/>
  <c r="T54" i="2" s="1"/>
  <c r="T55" i="2" a="1"/>
  <c r="T55" i="2" s="1"/>
  <c r="T56" i="2" a="1"/>
  <c r="T56" i="2" s="1"/>
  <c r="T57" i="2" a="1"/>
  <c r="T57" i="2" s="1"/>
  <c r="T58" i="2" a="1"/>
  <c r="T58" i="2" s="1"/>
  <c r="T59" i="2" a="1"/>
  <c r="T59" i="2" s="1"/>
  <c r="T60" i="2" a="1"/>
  <c r="T60" i="2" s="1"/>
  <c r="T61" i="2" a="1"/>
  <c r="T61" i="2" s="1"/>
  <c r="T62" i="2" a="1"/>
  <c r="T62" i="2" s="1"/>
  <c r="T63" i="2" a="1"/>
  <c r="T63" i="2" s="1"/>
  <c r="T64" i="2" a="1"/>
  <c r="T64" i="2" s="1"/>
  <c r="T65" i="2" a="1"/>
  <c r="T65" i="2" s="1"/>
  <c r="T66" i="2" a="1"/>
  <c r="T66" i="2" s="1"/>
  <c r="T67" i="2" a="1"/>
  <c r="T67" i="2" s="1"/>
  <c r="T68" i="2" a="1"/>
  <c r="T68" i="2" s="1"/>
  <c r="T69" i="2" a="1"/>
  <c r="T69" i="2" s="1"/>
  <c r="T70" i="2" a="1"/>
  <c r="T70" i="2" s="1"/>
  <c r="T71" i="2" a="1"/>
  <c r="T71" i="2" s="1"/>
  <c r="T72" i="2" a="1"/>
  <c r="T72" i="2" s="1"/>
  <c r="T73" i="2" a="1"/>
  <c r="T73" i="2" s="1"/>
  <c r="T74" i="2" a="1"/>
  <c r="T74" i="2" s="1"/>
  <c r="T75" i="2" a="1"/>
  <c r="T75" i="2" s="1"/>
  <c r="T76" i="2" a="1"/>
  <c r="T76" i="2" s="1"/>
  <c r="T77" i="2" a="1"/>
  <c r="T77" i="2" s="1"/>
  <c r="T78" i="2" a="1"/>
  <c r="T78" i="2" s="1"/>
  <c r="T79" i="2" a="1"/>
  <c r="T79" i="2" s="1"/>
  <c r="T80" i="2" a="1"/>
  <c r="T80" i="2" s="1"/>
  <c r="T81" i="2" a="1"/>
  <c r="T81" i="2" s="1"/>
  <c r="T82" i="2" a="1"/>
  <c r="T82" i="2" s="1"/>
  <c r="T83" i="2" a="1"/>
  <c r="T83" i="2" s="1"/>
  <c r="T84" i="2" a="1"/>
  <c r="T84" i="2" s="1"/>
  <c r="T85" i="2" a="1"/>
  <c r="T85" i="2" s="1"/>
  <c r="T86" i="2" a="1"/>
  <c r="T86" i="2" s="1"/>
  <c r="T87" i="2" a="1"/>
  <c r="T87" i="2" s="1"/>
  <c r="T88" i="2" a="1"/>
  <c r="T88" i="2" s="1"/>
  <c r="T89" i="2" a="1"/>
  <c r="T89" i="2" s="1"/>
  <c r="T90" i="2" a="1"/>
  <c r="T90" i="2" s="1"/>
  <c r="T91" i="2" a="1"/>
  <c r="T91" i="2" s="1"/>
  <c r="T92" i="2" a="1"/>
  <c r="T92" i="2" s="1"/>
  <c r="T93" i="2" a="1"/>
  <c r="T93" i="2" s="1"/>
  <c r="T94" i="2" a="1"/>
  <c r="T94" i="2" s="1"/>
  <c r="T95" i="2" a="1"/>
  <c r="T95" i="2" s="1"/>
  <c r="T96" i="2" a="1"/>
  <c r="T96" i="2" s="1"/>
  <c r="T97" i="2" a="1"/>
  <c r="T97" i="2" s="1"/>
  <c r="T98" i="2" a="1"/>
  <c r="T98" i="2" s="1"/>
  <c r="T99" i="2" a="1"/>
  <c r="T99" i="2" s="1"/>
  <c r="T100" i="2" a="1"/>
  <c r="T100" i="2" s="1"/>
  <c r="T101" i="2" a="1"/>
  <c r="T101" i="2" s="1"/>
  <c r="T102" i="2" a="1"/>
  <c r="T102" i="2" s="1"/>
  <c r="T103" i="2" a="1"/>
  <c r="T103" i="2" s="1"/>
  <c r="T104" i="2" a="1"/>
  <c r="T104" i="2" s="1"/>
  <c r="T105" i="2" a="1"/>
  <c r="T105" i="2" s="1"/>
  <c r="T106" i="2" a="1"/>
  <c r="T106" i="2" s="1"/>
  <c r="T107" i="2" a="1"/>
  <c r="T107" i="2" s="1"/>
  <c r="T108" i="2" a="1"/>
  <c r="T108" i="2" s="1"/>
  <c r="T109" i="2" a="1"/>
  <c r="T109" i="2" s="1"/>
  <c r="T110" i="2" a="1"/>
  <c r="T110" i="2" s="1"/>
  <c r="T111" i="2" a="1"/>
  <c r="T111" i="2" s="1"/>
  <c r="T112" i="2" a="1"/>
  <c r="T112" i="2" s="1"/>
  <c r="T113" i="2" a="1"/>
  <c r="T113" i="2" s="1"/>
  <c r="T114" i="2" a="1"/>
  <c r="T114" i="2" s="1"/>
  <c r="T115" i="2" a="1"/>
  <c r="T115" i="2" s="1"/>
  <c r="T116" i="2" a="1"/>
  <c r="T116" i="2" s="1"/>
  <c r="T117" i="2" a="1"/>
  <c r="T117" i="2" s="1"/>
  <c r="T118" i="2" a="1"/>
  <c r="T118" i="2" s="1"/>
  <c r="T119" i="2" a="1"/>
  <c r="T119" i="2" s="1"/>
  <c r="T120" i="2" a="1"/>
  <c r="T120" i="2" s="1"/>
  <c r="T121" i="2" a="1"/>
  <c r="T121" i="2" s="1"/>
  <c r="T122" i="2" a="1"/>
  <c r="T122" i="2" s="1"/>
  <c r="T123" i="2" a="1"/>
  <c r="T123" i="2" s="1"/>
  <c r="T124" i="2" a="1"/>
  <c r="T124" i="2" s="1"/>
  <c r="T125" i="2" a="1"/>
  <c r="T125" i="2" s="1"/>
  <c r="T126" i="2" a="1"/>
  <c r="T126" i="2" s="1"/>
  <c r="T127" i="2" a="1"/>
  <c r="T127" i="2" s="1"/>
  <c r="T128" i="2" a="1"/>
  <c r="T128" i="2" s="1"/>
  <c r="T129" i="2" a="1"/>
  <c r="T129" i="2" s="1"/>
  <c r="T130" i="2" a="1"/>
  <c r="T130" i="2" s="1"/>
  <c r="T131" i="2" a="1"/>
  <c r="T131" i="2" s="1"/>
  <c r="T132" i="2" a="1"/>
  <c r="T132" i="2" s="1"/>
  <c r="T133" i="2" a="1"/>
  <c r="T133" i="2" s="1"/>
  <c r="T134" i="2" a="1"/>
  <c r="T134" i="2" s="1"/>
  <c r="T135" i="2" a="1"/>
  <c r="T135" i="2" s="1"/>
  <c r="T136" i="2" a="1"/>
  <c r="T136" i="2" s="1"/>
  <c r="T137" i="2" a="1"/>
  <c r="T137" i="2" s="1"/>
  <c r="T138" i="2" a="1"/>
  <c r="T138" i="2" s="1"/>
  <c r="T139" i="2" a="1"/>
  <c r="T139" i="2" s="1"/>
  <c r="T140" i="2" a="1"/>
  <c r="T140" i="2" s="1"/>
  <c r="T141" i="2" a="1"/>
  <c r="T141" i="2" s="1"/>
  <c r="T142" i="2" a="1"/>
  <c r="T142" i="2" s="1"/>
  <c r="T143" i="2" a="1"/>
  <c r="T143" i="2" s="1"/>
  <c r="T144" i="2" a="1"/>
  <c r="T144" i="2" s="1"/>
  <c r="T145" i="2" a="1"/>
  <c r="T145" i="2" s="1"/>
  <c r="T146" i="2" a="1"/>
  <c r="T146" i="2" s="1"/>
  <c r="T147" i="2" a="1"/>
  <c r="T147" i="2" s="1"/>
  <c r="T148" i="2" a="1"/>
  <c r="T148" i="2" s="1"/>
  <c r="T149" i="2" a="1"/>
  <c r="T149" i="2" s="1"/>
  <c r="T150" i="2" a="1"/>
  <c r="T150" i="2" s="1"/>
  <c r="T151" i="2" a="1"/>
  <c r="T151" i="2" s="1"/>
  <c r="T152" i="2" a="1"/>
  <c r="T152" i="2" s="1"/>
  <c r="T153" i="2" a="1"/>
  <c r="T153" i="2" s="1"/>
  <c r="T154" i="2" a="1"/>
  <c r="T154" i="2" s="1"/>
  <c r="T155" i="2" a="1"/>
  <c r="T155" i="2" s="1"/>
  <c r="T156" i="2" a="1"/>
  <c r="T156" i="2" s="1"/>
  <c r="T157" i="2" a="1"/>
  <c r="T157" i="2" s="1"/>
  <c r="T158" i="2" a="1"/>
  <c r="T158" i="2" s="1"/>
  <c r="T159" i="2" a="1"/>
  <c r="T159" i="2" s="1"/>
  <c r="T160" i="2" a="1"/>
  <c r="T160" i="2" s="1"/>
  <c r="T161" i="2" a="1"/>
  <c r="T161" i="2" s="1"/>
  <c r="T162" i="2" a="1"/>
  <c r="T162" i="2" s="1"/>
  <c r="T163" i="2" a="1"/>
  <c r="T163" i="2" s="1"/>
  <c r="T164" i="2" a="1"/>
  <c r="T164" i="2" s="1"/>
  <c r="T165" i="2" a="1"/>
  <c r="T165" i="2" s="1"/>
  <c r="T166" i="2" a="1"/>
  <c r="T166" i="2" s="1"/>
  <c r="T167" i="2" a="1"/>
  <c r="T167" i="2" s="1"/>
  <c r="T168" i="2" a="1"/>
  <c r="T168" i="2" s="1"/>
  <c r="T169" i="2" a="1"/>
  <c r="T169" i="2" s="1"/>
  <c r="T170" i="2" a="1"/>
  <c r="T170" i="2" s="1"/>
  <c r="T171" i="2" a="1"/>
  <c r="T171" i="2" s="1"/>
  <c r="T172" i="2" a="1"/>
  <c r="T172" i="2" s="1"/>
  <c r="T173" i="2" a="1"/>
  <c r="T173" i="2" s="1"/>
  <c r="T174" i="2" a="1"/>
  <c r="T174" i="2" s="1"/>
  <c r="T175" i="2" a="1"/>
  <c r="T175" i="2" s="1"/>
  <c r="T176" i="2" a="1"/>
  <c r="T176" i="2" s="1"/>
  <c r="T177" i="2" a="1"/>
  <c r="T177" i="2" s="1"/>
  <c r="T178" i="2" a="1"/>
  <c r="T178" i="2" s="1"/>
  <c r="T179" i="2" a="1"/>
  <c r="T179" i="2" s="1"/>
  <c r="T180" i="2" a="1"/>
  <c r="T180" i="2" s="1"/>
  <c r="T181" i="2" a="1"/>
  <c r="T181" i="2" s="1"/>
  <c r="T182" i="2" a="1"/>
  <c r="T182" i="2" s="1"/>
  <c r="T183" i="2" a="1"/>
  <c r="T183" i="2" s="1"/>
  <c r="T184" i="2" a="1"/>
  <c r="T184" i="2" s="1"/>
  <c r="T185" i="2" a="1"/>
  <c r="T185" i="2" s="1"/>
  <c r="T186" i="2" a="1"/>
  <c r="T186" i="2" s="1"/>
  <c r="T187" i="2" a="1"/>
  <c r="T187" i="2" s="1"/>
  <c r="T188" i="2" a="1"/>
  <c r="T188" i="2" s="1"/>
  <c r="T189" i="2" a="1"/>
  <c r="T189" i="2" s="1"/>
  <c r="T190" i="2" a="1"/>
  <c r="T190" i="2" s="1"/>
  <c r="T191" i="2" a="1"/>
  <c r="T191" i="2" s="1"/>
  <c r="T192" i="2" a="1"/>
  <c r="T192" i="2" s="1"/>
  <c r="T193" i="2" a="1"/>
  <c r="T193" i="2" s="1"/>
  <c r="T194" i="2" a="1"/>
  <c r="T194" i="2" s="1"/>
  <c r="T195" i="2" a="1"/>
  <c r="T195" i="2" s="1"/>
  <c r="T196" i="2" a="1"/>
  <c r="T196" i="2" s="1"/>
  <c r="T197" i="2" a="1"/>
  <c r="T197" i="2" s="1"/>
  <c r="T198" i="2" a="1"/>
  <c r="T198" i="2" s="1"/>
  <c r="T199" i="2" a="1"/>
  <c r="T199" i="2" s="1"/>
  <c r="T200" i="2" a="1"/>
  <c r="T200" i="2" s="1"/>
  <c r="T201" i="2" a="1"/>
  <c r="T201" i="2" s="1"/>
  <c r="T202" i="2" a="1"/>
  <c r="T202" i="2" s="1"/>
  <c r="T203" i="2" a="1"/>
  <c r="T203" i="2" s="1"/>
  <c r="T204" i="2" a="1"/>
  <c r="T204" i="2" s="1"/>
  <c r="T205" i="2" a="1"/>
  <c r="T205" i="2" s="1"/>
  <c r="T206" i="2" a="1"/>
  <c r="T206" i="2" s="1"/>
  <c r="T207" i="2" a="1"/>
  <c r="T207" i="2" s="1"/>
  <c r="T208" i="2" a="1"/>
  <c r="T208" i="2" s="1"/>
  <c r="T209" i="2" a="1"/>
  <c r="T209" i="2" s="1"/>
  <c r="T210" i="2" a="1"/>
  <c r="T210" i="2" s="1"/>
  <c r="T211" i="2" a="1"/>
  <c r="T211" i="2" s="1"/>
  <c r="T212" i="2" a="1"/>
  <c r="T212" i="2" s="1"/>
  <c r="T213" i="2" a="1"/>
  <c r="T213" i="2" s="1"/>
  <c r="T214" i="2" a="1"/>
  <c r="T214" i="2" s="1"/>
  <c r="T215" i="2" a="1"/>
  <c r="T215" i="2" s="1"/>
  <c r="T216" i="2" a="1"/>
  <c r="T216" i="2" s="1"/>
  <c r="T217" i="2" a="1"/>
  <c r="T217" i="2" s="1"/>
  <c r="T218" i="2" a="1"/>
  <c r="T218" i="2" s="1"/>
  <c r="T219" i="2" a="1"/>
  <c r="T219" i="2" s="1"/>
  <c r="T220" i="2" a="1"/>
  <c r="T220" i="2" s="1"/>
  <c r="T221" i="2" a="1"/>
  <c r="T221" i="2" s="1"/>
  <c r="T222" i="2" a="1"/>
  <c r="T222" i="2" s="1"/>
  <c r="T223" i="2" a="1"/>
  <c r="T223" i="2" s="1"/>
  <c r="T224" i="2" a="1"/>
  <c r="T224" i="2" s="1"/>
  <c r="T225" i="2" a="1"/>
  <c r="T225" i="2" s="1"/>
  <c r="T226" i="2" a="1"/>
  <c r="T226" i="2" s="1"/>
  <c r="T227" i="2" a="1"/>
  <c r="T227" i="2" s="1"/>
  <c r="T228" i="2" a="1"/>
  <c r="T228" i="2" s="1"/>
  <c r="T229" i="2" a="1"/>
  <c r="T229" i="2" s="1"/>
  <c r="T230" i="2" a="1"/>
  <c r="T230" i="2" s="1"/>
  <c r="T231" i="2" a="1"/>
  <c r="T231" i="2" s="1"/>
  <c r="T232" i="2" a="1"/>
  <c r="T232" i="2" s="1"/>
  <c r="T233" i="2" a="1"/>
  <c r="T233" i="2" s="1"/>
  <c r="T234" i="2" a="1"/>
  <c r="T234" i="2" s="1"/>
  <c r="T235" i="2" a="1"/>
  <c r="T235" i="2" s="1"/>
  <c r="T236" i="2" a="1"/>
  <c r="T236" i="2" s="1"/>
  <c r="T237" i="2" a="1"/>
  <c r="T237" i="2" s="1"/>
  <c r="T238" i="2" a="1"/>
  <c r="T238" i="2" s="1"/>
  <c r="T239" i="2" a="1"/>
  <c r="T239" i="2" s="1"/>
  <c r="T240" i="2" a="1"/>
  <c r="T240" i="2" s="1"/>
  <c r="T241" i="2" a="1"/>
  <c r="T241" i="2" s="1"/>
  <c r="T242" i="2" a="1"/>
  <c r="T242" i="2" s="1"/>
  <c r="T243" i="2" a="1"/>
  <c r="T243" i="2" s="1"/>
  <c r="T244" i="2" a="1"/>
  <c r="T244" i="2" s="1"/>
  <c r="T245" i="2" a="1"/>
  <c r="T245" i="2" s="1"/>
  <c r="T246" i="2" a="1"/>
  <c r="T246" i="2" s="1"/>
  <c r="T247" i="2" a="1"/>
  <c r="T247" i="2" s="1"/>
  <c r="T248" i="2" a="1"/>
  <c r="T248" i="2" s="1"/>
  <c r="T249" i="2" a="1"/>
  <c r="T249" i="2" s="1"/>
  <c r="T250" i="2" a="1"/>
  <c r="T250" i="2" s="1"/>
  <c r="T251" i="2" a="1"/>
  <c r="T251" i="2" s="1"/>
  <c r="T252" i="2" a="1"/>
  <c r="T252" i="2" s="1"/>
  <c r="T253" i="2" a="1"/>
  <c r="T253" i="2" s="1"/>
  <c r="T254" i="2" a="1"/>
  <c r="T254" i="2" s="1"/>
  <c r="T255" i="2" a="1"/>
  <c r="T255" i="2" s="1"/>
  <c r="T256" i="2" a="1"/>
  <c r="T256" i="2" s="1"/>
  <c r="T257" i="2" a="1"/>
  <c r="T257" i="2" s="1"/>
  <c r="T258" i="2" a="1"/>
  <c r="T258" i="2" s="1"/>
  <c r="T259" i="2" a="1"/>
  <c r="T259" i="2" s="1"/>
  <c r="T260" i="2" a="1"/>
  <c r="T260" i="2" s="1"/>
  <c r="T261" i="2" a="1"/>
  <c r="T261" i="2" s="1"/>
  <c r="T262" i="2" a="1"/>
  <c r="T262" i="2" s="1"/>
  <c r="T263" i="2" a="1"/>
  <c r="T263" i="2" s="1"/>
  <c r="T264" i="2" a="1"/>
  <c r="T264" i="2" s="1"/>
  <c r="T265" i="2" a="1"/>
  <c r="T265" i="2" s="1"/>
  <c r="T266" i="2" a="1"/>
  <c r="T266" i="2" s="1"/>
  <c r="T267" i="2" a="1"/>
  <c r="T267" i="2" s="1"/>
  <c r="T268" i="2" a="1"/>
  <c r="T268" i="2" s="1"/>
  <c r="T269" i="2" a="1"/>
  <c r="T269" i="2" s="1"/>
  <c r="T270" i="2" a="1"/>
  <c r="T270" i="2" s="1"/>
  <c r="T271" i="2" a="1"/>
  <c r="T271" i="2" s="1"/>
  <c r="T272" i="2" a="1"/>
  <c r="T272" i="2" s="1"/>
  <c r="T273" i="2" a="1"/>
  <c r="T273" i="2" s="1"/>
  <c r="T274" i="2" a="1"/>
  <c r="T274" i="2" s="1"/>
  <c r="T275" i="2" a="1"/>
  <c r="T275" i="2" s="1"/>
  <c r="T276" i="2" a="1"/>
  <c r="T276" i="2" s="1"/>
  <c r="T277" i="2" a="1"/>
  <c r="T277" i="2" s="1"/>
  <c r="T278" i="2" a="1"/>
  <c r="T278" i="2" s="1"/>
  <c r="T279" i="2" a="1"/>
  <c r="T279" i="2" s="1"/>
  <c r="T280" i="2" a="1"/>
  <c r="T280" i="2" s="1"/>
  <c r="T281" i="2" a="1"/>
  <c r="T281" i="2" s="1"/>
  <c r="T282" i="2" a="1"/>
  <c r="T282" i="2" s="1"/>
  <c r="T283" i="2" a="1"/>
  <c r="T283" i="2" s="1"/>
  <c r="T284" i="2" a="1"/>
  <c r="T284" i="2" s="1"/>
  <c r="T285" i="2" a="1"/>
  <c r="T285" i="2" s="1"/>
  <c r="T286" i="2" a="1"/>
  <c r="T286" i="2" s="1"/>
  <c r="T287" i="2" a="1"/>
  <c r="T287" i="2" s="1"/>
  <c r="T288" i="2" a="1"/>
  <c r="T288" i="2" s="1"/>
  <c r="T289" i="2" a="1"/>
  <c r="T289" i="2" s="1"/>
  <c r="T290" i="2" a="1"/>
  <c r="T290" i="2" s="1"/>
  <c r="T291" i="2" a="1"/>
  <c r="T291" i="2" s="1"/>
  <c r="T292" i="2" a="1"/>
  <c r="T292" i="2" s="1"/>
  <c r="T293" i="2" a="1"/>
  <c r="T293" i="2" s="1"/>
  <c r="T294" i="2" a="1"/>
  <c r="T294" i="2" s="1"/>
  <c r="T295" i="2" a="1"/>
  <c r="T295" i="2" s="1"/>
  <c r="T296" i="2" a="1"/>
  <c r="T296" i="2" s="1"/>
  <c r="T297" i="2" a="1"/>
  <c r="T297" i="2" s="1"/>
  <c r="T298" i="2" a="1"/>
  <c r="T298" i="2" s="1"/>
  <c r="T299" i="2" a="1"/>
  <c r="T299" i="2" s="1"/>
  <c r="T300" i="2" a="1"/>
  <c r="T300" i="2" s="1"/>
  <c r="T301" i="2" a="1"/>
  <c r="T301" i="2" s="1"/>
  <c r="T302" i="2" a="1"/>
  <c r="T302" i="2" s="1"/>
  <c r="T303" i="2" a="1"/>
  <c r="T303" i="2" s="1"/>
  <c r="T304" i="2" a="1"/>
  <c r="T304" i="2" s="1"/>
  <c r="T305" i="2" a="1"/>
  <c r="T305" i="2" s="1"/>
  <c r="T306" i="2" a="1"/>
  <c r="T306" i="2" s="1"/>
  <c r="T307" i="2" a="1"/>
  <c r="T307" i="2" s="1"/>
  <c r="T308" i="2" a="1"/>
  <c r="T308" i="2" s="1"/>
  <c r="T309" i="2" a="1"/>
  <c r="T309" i="2" s="1"/>
  <c r="T310" i="2" a="1"/>
  <c r="T310" i="2" s="1"/>
  <c r="T311" i="2" a="1"/>
  <c r="T311" i="2" s="1"/>
  <c r="T312" i="2" a="1"/>
  <c r="T312" i="2" s="1"/>
  <c r="T313" i="2" a="1"/>
  <c r="T313" i="2" s="1"/>
  <c r="T314" i="2" a="1"/>
  <c r="T314" i="2" s="1"/>
  <c r="T315" i="2" a="1"/>
  <c r="T315" i="2" s="1"/>
  <c r="T316" i="2" a="1"/>
  <c r="T316" i="2" s="1"/>
  <c r="T317" i="2" a="1"/>
  <c r="T317" i="2" s="1"/>
  <c r="T318" i="2" a="1"/>
  <c r="T318" i="2" s="1"/>
  <c r="T319" i="2" a="1"/>
  <c r="T319" i="2" s="1"/>
  <c r="T320" i="2" a="1"/>
  <c r="T320" i="2" s="1"/>
  <c r="T321" i="2" a="1"/>
  <c r="T321" i="2" s="1"/>
  <c r="T322" i="2" a="1"/>
  <c r="T322" i="2" s="1"/>
  <c r="T323" i="2" a="1"/>
  <c r="T323" i="2" s="1"/>
  <c r="T324" i="2" a="1"/>
  <c r="T324" i="2" s="1"/>
  <c r="T325" i="2" a="1"/>
  <c r="T325" i="2" s="1"/>
  <c r="T326" i="2" a="1"/>
  <c r="T326" i="2" s="1"/>
  <c r="T327" i="2" a="1"/>
  <c r="T327" i="2" s="1"/>
  <c r="T328" i="2" a="1"/>
  <c r="T328" i="2" s="1"/>
  <c r="T329" i="2" a="1"/>
  <c r="T329" i="2" s="1"/>
  <c r="T330" i="2" a="1"/>
  <c r="T330" i="2" s="1"/>
  <c r="T331" i="2" a="1"/>
  <c r="T331" i="2" s="1"/>
  <c r="T332" i="2" a="1"/>
  <c r="T332" i="2" s="1"/>
  <c r="T333" i="2" a="1"/>
  <c r="T333" i="2" s="1"/>
  <c r="T334" i="2" a="1"/>
  <c r="T334" i="2" s="1"/>
  <c r="T335" i="2" a="1"/>
  <c r="T335" i="2" s="1"/>
  <c r="T336" i="2" a="1"/>
  <c r="T336" i="2" s="1"/>
  <c r="T337" i="2" a="1"/>
  <c r="T337" i="2" s="1"/>
  <c r="T338" i="2" a="1"/>
  <c r="T338" i="2" s="1"/>
  <c r="T339" i="2" a="1"/>
  <c r="T339" i="2" s="1"/>
  <c r="T340" i="2" a="1"/>
  <c r="T340" i="2" s="1"/>
  <c r="T341" i="2" a="1"/>
  <c r="T341" i="2" s="1"/>
  <c r="T342" i="2" a="1"/>
  <c r="T342" i="2" s="1"/>
  <c r="T343" i="2" a="1"/>
  <c r="T343" i="2" s="1"/>
  <c r="T344" i="2" a="1"/>
  <c r="T344" i="2" s="1"/>
  <c r="T345" i="2" a="1"/>
  <c r="T345" i="2" s="1"/>
  <c r="T346" i="2" a="1"/>
  <c r="T346" i="2" s="1"/>
  <c r="T347" i="2" a="1"/>
  <c r="T347" i="2" s="1"/>
  <c r="T348" i="2" a="1"/>
  <c r="T348" i="2" s="1"/>
  <c r="T349" i="2" a="1"/>
  <c r="T349" i="2" s="1"/>
  <c r="T350" i="2" a="1"/>
  <c r="T350" i="2" s="1"/>
  <c r="T351" i="2" a="1"/>
  <c r="T351" i="2" s="1"/>
  <c r="T352" i="2" a="1"/>
  <c r="T352" i="2" s="1"/>
  <c r="T353" i="2" a="1"/>
  <c r="T353" i="2" s="1"/>
  <c r="T354" i="2" a="1"/>
  <c r="T354" i="2" s="1"/>
  <c r="T355" i="2" a="1"/>
  <c r="T355" i="2" s="1"/>
  <c r="T356" i="2" a="1"/>
  <c r="T356" i="2" s="1"/>
  <c r="T357" i="2" a="1"/>
  <c r="T357" i="2" s="1"/>
  <c r="T358" i="2" a="1"/>
  <c r="T358" i="2" s="1"/>
  <c r="T359" i="2" a="1"/>
  <c r="T359" i="2" s="1"/>
  <c r="T360" i="2" a="1"/>
  <c r="T360" i="2" s="1"/>
  <c r="T361" i="2" a="1"/>
  <c r="T361" i="2" s="1"/>
  <c r="T362" i="2" a="1"/>
  <c r="T362" i="2" s="1"/>
  <c r="T363" i="2" a="1"/>
  <c r="T363" i="2" s="1"/>
  <c r="T364" i="2" a="1"/>
  <c r="T364" i="2" s="1"/>
  <c r="T365" i="2" a="1"/>
  <c r="T365" i="2" s="1"/>
  <c r="T366" i="2" a="1"/>
  <c r="T366" i="2" s="1"/>
  <c r="T367" i="2" a="1"/>
  <c r="T367" i="2" s="1"/>
  <c r="T368" i="2" a="1"/>
  <c r="T368" i="2" s="1"/>
  <c r="T369" i="2" a="1"/>
  <c r="T369" i="2" s="1"/>
  <c r="T370" i="2" a="1"/>
  <c r="T370" i="2" s="1"/>
  <c r="T371" i="2" a="1"/>
  <c r="T371" i="2" s="1"/>
  <c r="T372" i="2" a="1"/>
  <c r="T372" i="2" s="1"/>
  <c r="T373" i="2" a="1"/>
  <c r="T373" i="2" s="1"/>
  <c r="T374" i="2" a="1"/>
  <c r="T374" i="2" s="1"/>
  <c r="T375" i="2" a="1"/>
  <c r="T375" i="2" s="1"/>
  <c r="T376" i="2" a="1"/>
  <c r="T376" i="2" s="1"/>
  <c r="T377" i="2" a="1"/>
  <c r="T377" i="2" s="1"/>
  <c r="T378" i="2" a="1"/>
  <c r="T378" i="2" s="1"/>
  <c r="T379" i="2" a="1"/>
  <c r="T379" i="2" s="1"/>
  <c r="T380" i="2" a="1"/>
  <c r="T380" i="2" s="1"/>
  <c r="T381" i="2" a="1"/>
  <c r="T381" i="2" s="1"/>
  <c r="T382" i="2" a="1"/>
  <c r="T382" i="2" s="1"/>
  <c r="T383" i="2" a="1"/>
  <c r="T383" i="2" s="1"/>
  <c r="T384" i="2" a="1"/>
  <c r="T384" i="2" s="1"/>
  <c r="T385" i="2" a="1"/>
  <c r="T385" i="2" s="1"/>
  <c r="T386" i="2" a="1"/>
  <c r="T386" i="2" s="1"/>
  <c r="T387" i="2" a="1"/>
  <c r="T387" i="2" s="1"/>
  <c r="T388" i="2" a="1"/>
  <c r="T388" i="2" s="1"/>
  <c r="T389" i="2" a="1"/>
  <c r="T389" i="2" s="1"/>
  <c r="T390" i="2" a="1"/>
  <c r="T390" i="2" s="1"/>
  <c r="T391" i="2" a="1"/>
  <c r="T391" i="2" s="1"/>
  <c r="T392" i="2" a="1"/>
  <c r="T392" i="2" s="1"/>
  <c r="T393" i="2" a="1"/>
  <c r="T393" i="2" s="1"/>
  <c r="T394" i="2" a="1"/>
  <c r="T394" i="2" s="1"/>
  <c r="T395" i="2" a="1"/>
  <c r="T395" i="2" s="1"/>
  <c r="T396" i="2" a="1"/>
  <c r="T396" i="2" s="1"/>
  <c r="T397" i="2" a="1"/>
  <c r="T397" i="2" s="1"/>
  <c r="T398" i="2" a="1"/>
  <c r="T398" i="2" s="1"/>
  <c r="T399" i="2" a="1"/>
  <c r="T399" i="2" s="1"/>
  <c r="T400" i="2" a="1"/>
  <c r="T400" i="2" s="1"/>
  <c r="T401" i="2" a="1"/>
  <c r="T401" i="2" s="1"/>
  <c r="T402" i="2" a="1"/>
  <c r="T402" i="2" s="1"/>
  <c r="T403" i="2" a="1"/>
  <c r="T403" i="2" s="1"/>
  <c r="T404" i="2" a="1"/>
  <c r="T404" i="2" s="1"/>
  <c r="T405" i="2" a="1"/>
  <c r="T405" i="2" s="1"/>
  <c r="T406" i="2" a="1"/>
  <c r="T406" i="2" s="1"/>
  <c r="T407" i="2" a="1"/>
  <c r="T407" i="2" s="1"/>
  <c r="T408" i="2" a="1"/>
  <c r="T408" i="2" s="1"/>
  <c r="T409" i="2" a="1"/>
  <c r="T409" i="2" s="1"/>
  <c r="T410" i="2" a="1"/>
  <c r="T410" i="2" s="1"/>
  <c r="T411" i="2" a="1"/>
  <c r="T411" i="2" s="1"/>
  <c r="T412" i="2" a="1"/>
  <c r="T412" i="2" s="1"/>
  <c r="T413" i="2" a="1"/>
  <c r="T413" i="2" s="1"/>
  <c r="T414" i="2" a="1"/>
  <c r="T414" i="2" s="1"/>
  <c r="T415" i="2" a="1"/>
  <c r="T415" i="2" s="1"/>
  <c r="T416" i="2" a="1"/>
  <c r="T416" i="2" s="1"/>
  <c r="T417" i="2" a="1"/>
  <c r="T417" i="2" s="1"/>
  <c r="T418" i="2" a="1"/>
  <c r="T418" i="2" s="1"/>
  <c r="T419" i="2" a="1"/>
  <c r="T419" i="2" s="1"/>
  <c r="T420" i="2" a="1"/>
  <c r="T420" i="2" s="1"/>
  <c r="T421" i="2" a="1"/>
  <c r="T421" i="2" s="1"/>
  <c r="T422" i="2" a="1"/>
  <c r="T422" i="2" s="1"/>
  <c r="T423" i="2" a="1"/>
  <c r="T423" i="2" s="1"/>
  <c r="T424" i="2" a="1"/>
  <c r="T424" i="2" s="1"/>
  <c r="T425" i="2" a="1"/>
  <c r="T425" i="2" s="1"/>
  <c r="T426" i="2" a="1"/>
  <c r="T426" i="2" s="1"/>
  <c r="T427" i="2" a="1"/>
  <c r="T427" i="2" s="1"/>
  <c r="T428" i="2" a="1"/>
  <c r="T428" i="2" s="1"/>
  <c r="T429" i="2" a="1"/>
  <c r="T429" i="2" s="1"/>
  <c r="T430" i="2" a="1"/>
  <c r="T430" i="2" s="1"/>
  <c r="T431" i="2" a="1"/>
  <c r="T431" i="2" s="1"/>
  <c r="T432" i="2" a="1"/>
  <c r="T432" i="2" s="1"/>
  <c r="T433" i="2" a="1"/>
  <c r="T433" i="2" s="1"/>
  <c r="T434" i="2" a="1"/>
  <c r="T434" i="2" s="1"/>
  <c r="T435" i="2" a="1"/>
  <c r="T435" i="2" s="1"/>
  <c r="T436" i="2" a="1"/>
  <c r="T436" i="2" s="1"/>
  <c r="T437" i="2" a="1"/>
  <c r="T437" i="2" s="1"/>
  <c r="T438" i="2" a="1"/>
  <c r="T438" i="2" s="1"/>
  <c r="T439" i="2" a="1"/>
  <c r="T439" i="2" s="1"/>
  <c r="T440" i="2" a="1"/>
  <c r="T440" i="2" s="1"/>
  <c r="T441" i="2" a="1"/>
  <c r="T441" i="2" s="1"/>
  <c r="T442" i="2" a="1"/>
  <c r="T442" i="2" s="1"/>
  <c r="T443" i="2" a="1"/>
  <c r="T443" i="2" s="1"/>
  <c r="T444" i="2" a="1"/>
  <c r="T444" i="2" s="1"/>
  <c r="T445" i="2" a="1"/>
  <c r="T445" i="2" s="1"/>
  <c r="T446" i="2" a="1"/>
  <c r="T446" i="2" s="1"/>
  <c r="T447" i="2" a="1"/>
  <c r="T447" i="2" s="1"/>
  <c r="T448" i="2" a="1"/>
  <c r="T448" i="2" s="1"/>
  <c r="T449" i="2" a="1"/>
  <c r="T449" i="2" s="1"/>
  <c r="T450" i="2" a="1"/>
  <c r="T450" i="2" s="1"/>
  <c r="T451" i="2" a="1"/>
  <c r="T451" i="2" s="1"/>
  <c r="T452" i="2" a="1"/>
  <c r="T452" i="2" s="1"/>
  <c r="T453" i="2" a="1"/>
  <c r="T453" i="2" s="1"/>
  <c r="T454" i="2" a="1"/>
  <c r="T454" i="2" s="1"/>
  <c r="T455" i="2" a="1"/>
  <c r="T455" i="2" s="1"/>
  <c r="T456" i="2" a="1"/>
  <c r="T456" i="2" s="1"/>
  <c r="T457" i="2" a="1"/>
  <c r="T457" i="2" s="1"/>
  <c r="T458" i="2" a="1"/>
  <c r="T458" i="2" s="1"/>
  <c r="T459" i="2" a="1"/>
  <c r="T459" i="2" s="1"/>
  <c r="T460" i="2" a="1"/>
  <c r="T460" i="2" s="1"/>
  <c r="T461" i="2" a="1"/>
  <c r="T461" i="2" s="1"/>
  <c r="T462" i="2" a="1"/>
  <c r="T462" i="2" s="1"/>
  <c r="T463" i="2" a="1"/>
  <c r="T463" i="2" s="1"/>
  <c r="T464" i="2" a="1"/>
  <c r="T464" i="2" s="1"/>
  <c r="T465" i="2" a="1"/>
  <c r="T465" i="2" s="1"/>
  <c r="T466" i="2" a="1"/>
  <c r="T466" i="2" s="1"/>
  <c r="T467" i="2" a="1"/>
  <c r="T467" i="2" s="1"/>
  <c r="T468" i="2" a="1"/>
  <c r="T468" i="2" s="1"/>
  <c r="T469" i="2" a="1"/>
  <c r="T469" i="2" s="1"/>
  <c r="T470" i="2" a="1"/>
  <c r="T470" i="2" s="1"/>
  <c r="T471" i="2" a="1"/>
  <c r="T471" i="2" s="1"/>
  <c r="T472" i="2" a="1"/>
  <c r="T472" i="2" s="1"/>
  <c r="T473" i="2" a="1"/>
  <c r="T473" i="2" s="1"/>
  <c r="T474" i="2" a="1"/>
  <c r="T474" i="2" s="1"/>
  <c r="T475" i="2" a="1"/>
  <c r="T475" i="2" s="1"/>
  <c r="T476" i="2" a="1"/>
  <c r="T476" i="2" s="1"/>
  <c r="T477" i="2" a="1"/>
  <c r="T477" i="2" s="1"/>
  <c r="T478" i="2" a="1"/>
  <c r="T478" i="2" s="1"/>
  <c r="T479" i="2" a="1"/>
  <c r="T479" i="2" s="1"/>
  <c r="T480" i="2" a="1"/>
  <c r="T480" i="2" s="1"/>
  <c r="T481" i="2" a="1"/>
  <c r="T481" i="2" s="1"/>
  <c r="T482" i="2" a="1"/>
  <c r="T482" i="2" s="1"/>
  <c r="T483" i="2" a="1"/>
  <c r="T483" i="2" s="1"/>
  <c r="T484" i="2" a="1"/>
  <c r="T484" i="2" s="1"/>
  <c r="T485" i="2" a="1"/>
  <c r="T485" i="2" s="1"/>
  <c r="T486" i="2" a="1"/>
  <c r="T486" i="2" s="1"/>
  <c r="T487" i="2" a="1"/>
  <c r="T487" i="2" s="1"/>
  <c r="T488" i="2" a="1"/>
  <c r="T488" i="2" s="1"/>
  <c r="T489" i="2" a="1"/>
  <c r="T489" i="2" s="1"/>
  <c r="T490" i="2" a="1"/>
  <c r="T490" i="2" s="1"/>
  <c r="T491" i="2" a="1"/>
  <c r="T491" i="2" s="1"/>
  <c r="T492" i="2" a="1"/>
  <c r="T492" i="2" s="1"/>
  <c r="T493" i="2" a="1"/>
  <c r="T493" i="2" s="1"/>
  <c r="T494" i="2" a="1"/>
  <c r="T494" i="2" s="1"/>
  <c r="T495" i="2" a="1"/>
  <c r="T495" i="2" s="1"/>
  <c r="T496" i="2" a="1"/>
  <c r="T496" i="2" s="1"/>
  <c r="T497" i="2" a="1"/>
  <c r="T497" i="2" s="1"/>
  <c r="T498" i="2" a="1"/>
  <c r="T498" i="2" s="1"/>
  <c r="T499" i="2" a="1"/>
  <c r="T499" i="2" s="1"/>
  <c r="T500" i="2" a="1"/>
  <c r="T500" i="2" s="1"/>
  <c r="T501" i="2" a="1"/>
  <c r="T501" i="2" s="1"/>
  <c r="T502" i="2" a="1"/>
  <c r="T502" i="2" s="1"/>
  <c r="T503" i="2" a="1"/>
  <c r="T503" i="2" s="1"/>
  <c r="T504" i="2" a="1"/>
  <c r="T504" i="2" s="1"/>
  <c r="T505" i="2" a="1"/>
  <c r="T505" i="2" s="1"/>
  <c r="T506" i="2" a="1"/>
  <c r="T506" i="2" s="1"/>
  <c r="T507" i="2" a="1"/>
  <c r="T507" i="2" s="1"/>
  <c r="T508" i="2" a="1"/>
  <c r="T508" i="2" s="1"/>
  <c r="T509" i="2" a="1"/>
  <c r="T509" i="2" s="1"/>
  <c r="T510" i="2" a="1"/>
  <c r="T510" i="2" s="1"/>
  <c r="T511" i="2" a="1"/>
  <c r="T511" i="2" s="1"/>
  <c r="T512" i="2" a="1"/>
  <c r="T512" i="2" s="1"/>
  <c r="T513" i="2" a="1"/>
  <c r="T513" i="2" s="1"/>
  <c r="T514" i="2" a="1"/>
  <c r="T514" i="2" s="1"/>
  <c r="T515" i="2" a="1"/>
  <c r="T515" i="2" s="1"/>
  <c r="T516" i="2" a="1"/>
  <c r="T516" i="2" s="1"/>
  <c r="T517" i="2" a="1"/>
  <c r="T517" i="2" s="1"/>
  <c r="T518" i="2" a="1"/>
  <c r="T518" i="2" s="1"/>
  <c r="T519" i="2" a="1"/>
  <c r="T519" i="2" s="1"/>
  <c r="T520" i="2" a="1"/>
  <c r="T520" i="2" s="1"/>
  <c r="T521" i="2" a="1"/>
  <c r="T521" i="2" s="1"/>
  <c r="T522" i="2" a="1"/>
  <c r="T522" i="2" s="1"/>
  <c r="T523" i="2" a="1"/>
  <c r="T523" i="2" s="1"/>
  <c r="T524" i="2" a="1"/>
  <c r="T524" i="2" s="1"/>
  <c r="T525" i="2" a="1"/>
  <c r="T525" i="2" s="1"/>
  <c r="T526" i="2" a="1"/>
  <c r="T526" i="2" s="1"/>
  <c r="T527" i="2" a="1"/>
  <c r="T527" i="2" s="1"/>
  <c r="T528" i="2" a="1"/>
  <c r="T528" i="2" s="1"/>
  <c r="T529" i="2" a="1"/>
  <c r="T529" i="2" s="1"/>
  <c r="T530" i="2" a="1"/>
  <c r="T530" i="2" s="1"/>
  <c r="T531" i="2" a="1"/>
  <c r="T531" i="2" s="1"/>
  <c r="T532" i="2" a="1"/>
  <c r="T532" i="2" s="1"/>
  <c r="T533" i="2" a="1"/>
  <c r="T533" i="2" s="1"/>
  <c r="T534" i="2" a="1"/>
  <c r="T534" i="2" s="1"/>
  <c r="T535" i="2" a="1"/>
  <c r="T535" i="2" s="1"/>
  <c r="T536" i="2" a="1"/>
  <c r="T536" i="2" s="1"/>
  <c r="T537" i="2" a="1"/>
  <c r="T537" i="2" s="1"/>
  <c r="T538" i="2" a="1"/>
  <c r="T538" i="2" s="1"/>
  <c r="T539" i="2" a="1"/>
  <c r="T539" i="2" s="1"/>
  <c r="T540" i="2" a="1"/>
  <c r="T540" i="2" s="1"/>
  <c r="T541" i="2" a="1"/>
  <c r="T541" i="2" s="1"/>
  <c r="T542" i="2" a="1"/>
  <c r="T542" i="2" s="1"/>
  <c r="T543" i="2" a="1"/>
  <c r="T543" i="2" s="1"/>
  <c r="T544" i="2" a="1"/>
  <c r="T544" i="2" s="1"/>
  <c r="T545" i="2" a="1"/>
  <c r="T545" i="2" s="1"/>
  <c r="T546" i="2" a="1"/>
  <c r="T546" i="2" s="1"/>
  <c r="T547" i="2" a="1"/>
  <c r="T547" i="2" s="1"/>
  <c r="T548" i="2" a="1"/>
  <c r="T548" i="2" s="1"/>
  <c r="T549" i="2" a="1"/>
  <c r="T549" i="2" s="1"/>
  <c r="T550" i="2" a="1"/>
  <c r="T550" i="2" s="1"/>
  <c r="T551" i="2" a="1"/>
  <c r="T551" i="2" s="1"/>
  <c r="T552" i="2" a="1"/>
  <c r="T552" i="2" s="1"/>
  <c r="T553" i="2" a="1"/>
  <c r="T553" i="2" s="1"/>
  <c r="T554" i="2" a="1"/>
  <c r="T554" i="2" s="1"/>
  <c r="T555" i="2" a="1"/>
  <c r="T555" i="2" s="1"/>
  <c r="T556" i="2" a="1"/>
  <c r="T556" i="2" s="1"/>
  <c r="T557" i="2" a="1"/>
  <c r="T557" i="2" s="1"/>
  <c r="T558" i="2" a="1"/>
  <c r="T558" i="2" s="1"/>
  <c r="T559" i="2" a="1"/>
  <c r="T559" i="2" s="1"/>
  <c r="T560" i="2" a="1"/>
  <c r="T560" i="2" s="1"/>
  <c r="T561" i="2" a="1"/>
  <c r="T561" i="2" s="1"/>
  <c r="T562" i="2" a="1"/>
  <c r="T562" i="2" s="1"/>
  <c r="T563" i="2" a="1"/>
  <c r="T563" i="2" s="1"/>
  <c r="T564" i="2" a="1"/>
  <c r="T564" i="2" s="1"/>
  <c r="T565" i="2" a="1"/>
  <c r="T565" i="2" s="1"/>
  <c r="T566" i="2" a="1"/>
  <c r="T566" i="2" s="1"/>
  <c r="T567" i="2" a="1"/>
  <c r="T567" i="2" s="1"/>
  <c r="T568" i="2" a="1"/>
  <c r="T568" i="2" s="1"/>
  <c r="T569" i="2" a="1"/>
  <c r="T569" i="2" s="1"/>
  <c r="T570" i="2" a="1"/>
  <c r="T570" i="2" s="1"/>
  <c r="T571" i="2" a="1"/>
  <c r="T571" i="2" s="1"/>
  <c r="T572" i="2" a="1"/>
  <c r="T572" i="2" s="1"/>
  <c r="T573" i="2" a="1"/>
  <c r="T573" i="2" s="1"/>
  <c r="T574" i="2" a="1"/>
  <c r="T574" i="2" s="1"/>
  <c r="T575" i="2" a="1"/>
  <c r="T575" i="2" s="1"/>
  <c r="T576" i="2" a="1"/>
  <c r="T576" i="2" s="1"/>
  <c r="T577" i="2" a="1"/>
  <c r="T577" i="2" s="1"/>
  <c r="T578" i="2" a="1"/>
  <c r="T578" i="2" s="1"/>
  <c r="T579" i="2" a="1"/>
  <c r="T579" i="2" s="1"/>
  <c r="T580" i="2" a="1"/>
  <c r="T580" i="2" s="1"/>
  <c r="T581" i="2" a="1"/>
  <c r="T581" i="2" s="1"/>
  <c r="T582" i="2" a="1"/>
  <c r="T582" i="2" s="1"/>
  <c r="T583" i="2" a="1"/>
  <c r="T583" i="2" s="1"/>
  <c r="T584" i="2" a="1"/>
  <c r="T584" i="2" s="1"/>
  <c r="T585" i="2" a="1"/>
  <c r="T585" i="2" s="1"/>
  <c r="T586" i="2" a="1"/>
  <c r="T586" i="2" s="1"/>
  <c r="T587" i="2" a="1"/>
  <c r="T587" i="2" s="1"/>
  <c r="T588" i="2" a="1"/>
  <c r="T588" i="2" s="1"/>
  <c r="T589" i="2" a="1"/>
  <c r="T589" i="2" s="1"/>
  <c r="T590" i="2" a="1"/>
  <c r="T590" i="2" s="1"/>
  <c r="T591" i="2" a="1"/>
  <c r="T591" i="2" s="1"/>
  <c r="T592" i="2" a="1"/>
  <c r="T592" i="2" s="1"/>
  <c r="T593" i="2" a="1"/>
  <c r="T593" i="2" s="1"/>
  <c r="T594" i="2" a="1"/>
  <c r="T594" i="2" s="1"/>
  <c r="T595" i="2" a="1"/>
  <c r="T595" i="2" s="1"/>
  <c r="T596" i="2" a="1"/>
  <c r="T596" i="2" s="1"/>
  <c r="T597" i="2" a="1"/>
  <c r="T597" i="2" s="1"/>
  <c r="T598" i="2" a="1"/>
  <c r="T598" i="2" s="1"/>
  <c r="T599" i="2" a="1"/>
  <c r="T599" i="2" s="1"/>
  <c r="T600" i="2" a="1"/>
  <c r="T600" i="2" s="1"/>
  <c r="T601" i="2" a="1"/>
  <c r="T601" i="2" s="1"/>
  <c r="T602" i="2" a="1"/>
  <c r="T602" i="2" s="1"/>
  <c r="T603" i="2" a="1"/>
  <c r="T603" i="2" s="1"/>
  <c r="T604" i="2" a="1"/>
  <c r="T604" i="2" s="1"/>
  <c r="T605" i="2" a="1"/>
  <c r="T605" i="2" s="1"/>
  <c r="T606" i="2" a="1"/>
  <c r="T606" i="2" s="1"/>
  <c r="T607" i="2" a="1"/>
  <c r="T607" i="2" s="1"/>
  <c r="T608" i="2" a="1"/>
  <c r="T608" i="2" s="1"/>
  <c r="T609" i="2" a="1"/>
  <c r="T609" i="2" s="1"/>
  <c r="T610" i="2" a="1"/>
  <c r="T610" i="2" s="1"/>
  <c r="T611" i="2" a="1"/>
  <c r="T611" i="2" s="1"/>
  <c r="T612" i="2" a="1"/>
  <c r="T612" i="2" s="1"/>
  <c r="T613" i="2" a="1"/>
  <c r="T613" i="2" s="1"/>
  <c r="T614" i="2" a="1"/>
  <c r="T614" i="2" s="1"/>
  <c r="T615" i="2" a="1"/>
  <c r="T615" i="2" s="1"/>
  <c r="T616" i="2" a="1"/>
  <c r="T616" i="2" s="1"/>
  <c r="T617" i="2" a="1"/>
  <c r="T617" i="2" s="1"/>
  <c r="T618" i="2" a="1"/>
  <c r="T618" i="2" s="1"/>
  <c r="T619" i="2" a="1"/>
  <c r="T619" i="2" s="1"/>
  <c r="T620" i="2" a="1"/>
  <c r="T620" i="2" s="1"/>
  <c r="T621" i="2" a="1"/>
  <c r="T621" i="2" s="1"/>
  <c r="T622" i="2" a="1"/>
  <c r="T622" i="2" s="1"/>
  <c r="T623" i="2" a="1"/>
  <c r="T623" i="2" s="1"/>
  <c r="T624" i="2" a="1"/>
  <c r="T624" i="2" s="1"/>
  <c r="T625" i="2" a="1"/>
  <c r="T625" i="2" s="1"/>
  <c r="T626" i="2" a="1"/>
  <c r="T626" i="2" s="1"/>
  <c r="T627" i="2" a="1"/>
  <c r="T627" i="2" s="1"/>
  <c r="T628" i="2" a="1"/>
  <c r="T628" i="2" s="1"/>
  <c r="T629" i="2" a="1"/>
  <c r="T629" i="2" s="1"/>
  <c r="T630" i="2" a="1"/>
  <c r="T630" i="2" s="1"/>
  <c r="T631" i="2" a="1"/>
  <c r="T631" i="2" s="1"/>
  <c r="T632" i="2" a="1"/>
  <c r="T632" i="2" s="1"/>
  <c r="T633" i="2" a="1"/>
  <c r="T633" i="2" s="1"/>
  <c r="T634" i="2" a="1"/>
  <c r="T634" i="2" s="1"/>
  <c r="T635" i="2" a="1"/>
  <c r="T635" i="2" s="1"/>
  <c r="T636" i="2" a="1"/>
  <c r="T636" i="2" s="1"/>
  <c r="T637" i="2" a="1"/>
  <c r="T637" i="2" s="1"/>
  <c r="T638" i="2" a="1"/>
  <c r="T638" i="2" s="1"/>
  <c r="T639" i="2" a="1"/>
  <c r="T639" i="2" s="1"/>
  <c r="T640" i="2" a="1"/>
  <c r="T640" i="2" s="1"/>
  <c r="T641" i="2" a="1"/>
  <c r="T641" i="2" s="1"/>
  <c r="T642" i="2" a="1"/>
  <c r="T642" i="2" s="1"/>
  <c r="T643" i="2" a="1"/>
  <c r="T643" i="2" s="1"/>
  <c r="T644" i="2" a="1"/>
  <c r="T644" i="2" s="1"/>
  <c r="T645" i="2" a="1"/>
  <c r="T645" i="2" s="1"/>
  <c r="T646" i="2" a="1"/>
  <c r="T646" i="2" s="1"/>
  <c r="T647" i="2" a="1"/>
  <c r="T647" i="2" s="1"/>
  <c r="T648" i="2" a="1"/>
  <c r="T648" i="2" s="1"/>
  <c r="T649" i="2" a="1"/>
  <c r="T649" i="2" s="1"/>
  <c r="T650" i="2" a="1"/>
  <c r="T650" i="2" s="1"/>
  <c r="T651" i="2" a="1"/>
  <c r="T651" i="2" s="1"/>
  <c r="T652" i="2" a="1"/>
  <c r="T652" i="2" s="1"/>
  <c r="T653" i="2" a="1"/>
  <c r="T653" i="2" s="1"/>
  <c r="T654" i="2" a="1"/>
  <c r="T654" i="2" s="1"/>
  <c r="T655" i="2" a="1"/>
  <c r="T655" i="2" s="1"/>
  <c r="T656" i="2" a="1"/>
  <c r="T656" i="2" s="1"/>
  <c r="T657" i="2" a="1"/>
  <c r="T657" i="2" s="1"/>
  <c r="T658" i="2" a="1"/>
  <c r="T658" i="2" s="1"/>
  <c r="T659" i="2" a="1"/>
  <c r="T659" i="2" s="1"/>
  <c r="T660" i="2" a="1"/>
  <c r="T660" i="2" s="1"/>
  <c r="T661" i="2" a="1"/>
  <c r="T661" i="2" s="1"/>
  <c r="T662" i="2" a="1"/>
  <c r="T662" i="2" s="1"/>
  <c r="T663" i="2" a="1"/>
  <c r="T663" i="2" s="1"/>
  <c r="T664" i="2" a="1"/>
  <c r="T664" i="2" s="1"/>
  <c r="T665" i="2" a="1"/>
  <c r="T665" i="2" s="1"/>
  <c r="T666" i="2" a="1"/>
  <c r="T666" i="2" s="1"/>
  <c r="T667" i="2" a="1"/>
  <c r="T667" i="2" s="1"/>
  <c r="T668" i="2" a="1"/>
  <c r="T668" i="2" s="1"/>
  <c r="T669" i="2" a="1"/>
  <c r="T669" i="2" s="1"/>
  <c r="T670" i="2" a="1"/>
  <c r="T670" i="2" s="1"/>
  <c r="T671" i="2" a="1"/>
  <c r="T671" i="2" s="1"/>
  <c r="T672" i="2" a="1"/>
  <c r="T672" i="2" s="1"/>
  <c r="T673" i="2" a="1"/>
  <c r="T673" i="2" s="1"/>
  <c r="T674" i="2" a="1"/>
  <c r="T674" i="2" s="1"/>
  <c r="T675" i="2" a="1"/>
  <c r="T675" i="2" s="1"/>
  <c r="T676" i="2" a="1"/>
  <c r="T676" i="2" s="1"/>
  <c r="T677" i="2" a="1"/>
  <c r="T677" i="2" s="1"/>
  <c r="T678" i="2" a="1"/>
  <c r="T678" i="2" s="1"/>
  <c r="T679" i="2" a="1"/>
  <c r="T679" i="2" s="1"/>
  <c r="T680" i="2" a="1"/>
  <c r="T680" i="2" s="1"/>
  <c r="T681" i="2" a="1"/>
  <c r="T681" i="2" s="1"/>
  <c r="T682" i="2" a="1"/>
  <c r="T682" i="2" s="1"/>
  <c r="T683" i="2" a="1"/>
  <c r="T683" i="2" s="1"/>
  <c r="T684" i="2" a="1"/>
  <c r="T684" i="2" s="1"/>
  <c r="T685" i="2" a="1"/>
  <c r="T685" i="2" s="1"/>
  <c r="T686" i="2" a="1"/>
  <c r="T686" i="2" s="1"/>
  <c r="T687" i="2" a="1"/>
  <c r="T687" i="2" s="1"/>
  <c r="T688" i="2" a="1"/>
  <c r="T688" i="2" s="1"/>
  <c r="T689" i="2" a="1"/>
  <c r="T689" i="2" s="1"/>
  <c r="T690" i="2" a="1"/>
  <c r="T690" i="2" s="1"/>
  <c r="T691" i="2" a="1"/>
  <c r="T691" i="2" s="1"/>
  <c r="T692" i="2" a="1"/>
  <c r="T692" i="2" s="1"/>
  <c r="T693" i="2" a="1"/>
  <c r="T693" i="2" s="1"/>
  <c r="T694" i="2" a="1"/>
  <c r="T694" i="2" s="1"/>
  <c r="T695" i="2" a="1"/>
  <c r="T695" i="2" s="1"/>
  <c r="T696" i="2" a="1"/>
  <c r="T696" i="2" s="1"/>
  <c r="T697" i="2" a="1"/>
  <c r="T697" i="2" s="1"/>
  <c r="T698" i="2" a="1"/>
  <c r="T698" i="2" s="1"/>
  <c r="T699" i="2" a="1"/>
  <c r="T699" i="2" s="1"/>
  <c r="T700" i="2" a="1"/>
  <c r="T700" i="2" s="1"/>
  <c r="T701" i="2" a="1"/>
  <c r="T701" i="2" s="1"/>
  <c r="T702" i="2" a="1"/>
  <c r="T702" i="2" s="1"/>
  <c r="T703" i="2" a="1"/>
  <c r="T703" i="2" s="1"/>
  <c r="T704" i="2" a="1"/>
  <c r="T704" i="2" s="1"/>
  <c r="T705" i="2" a="1"/>
  <c r="T705" i="2" s="1"/>
  <c r="T706" i="2" a="1"/>
  <c r="T706" i="2" s="1"/>
  <c r="T707" i="2" a="1"/>
  <c r="T707" i="2" s="1"/>
  <c r="T708" i="2" a="1"/>
  <c r="T708" i="2" s="1"/>
  <c r="T709" i="2" a="1"/>
  <c r="T709" i="2" s="1"/>
  <c r="T710" i="2" a="1"/>
  <c r="T710" i="2" s="1"/>
  <c r="T711" i="2" a="1"/>
  <c r="T711" i="2" s="1"/>
  <c r="T712" i="2" a="1"/>
  <c r="T712" i="2" s="1"/>
  <c r="T713" i="2" a="1"/>
  <c r="T713" i="2" s="1"/>
  <c r="T714" i="2" a="1"/>
  <c r="T714" i="2" s="1"/>
  <c r="T715" i="2" a="1"/>
  <c r="T715" i="2" s="1"/>
  <c r="T716" i="2" a="1"/>
  <c r="T716" i="2" s="1"/>
  <c r="T717" i="2" a="1"/>
  <c r="T717" i="2" s="1"/>
  <c r="T718" i="2" a="1"/>
  <c r="T718" i="2" s="1"/>
  <c r="T719" i="2" a="1"/>
  <c r="T719" i="2" s="1"/>
  <c r="T720" i="2" a="1"/>
  <c r="T720" i="2" s="1"/>
  <c r="T721" i="2" a="1"/>
  <c r="T721" i="2" s="1"/>
  <c r="T722" i="2" a="1"/>
  <c r="T722" i="2" s="1"/>
  <c r="T723" i="2" a="1"/>
  <c r="T723" i="2" s="1"/>
  <c r="T724" i="2" a="1"/>
  <c r="T724" i="2" s="1"/>
  <c r="T725" i="2" a="1"/>
  <c r="T725" i="2" s="1"/>
  <c r="T726" i="2" a="1"/>
  <c r="T726" i="2" s="1"/>
  <c r="T727" i="2" a="1"/>
  <c r="T727" i="2" s="1"/>
  <c r="T728" i="2" a="1"/>
  <c r="T728" i="2" s="1"/>
  <c r="T729" i="2" a="1"/>
  <c r="T729" i="2" s="1"/>
  <c r="T730" i="2" a="1"/>
  <c r="T730" i="2" s="1"/>
  <c r="T731" i="2" a="1"/>
  <c r="T731" i="2" s="1"/>
  <c r="T732" i="2" a="1"/>
  <c r="T732" i="2" s="1"/>
  <c r="T733" i="2" a="1"/>
  <c r="T733" i="2" s="1"/>
  <c r="T734" i="2" a="1"/>
  <c r="T734" i="2" s="1"/>
  <c r="T735" i="2" a="1"/>
  <c r="T735" i="2" s="1"/>
  <c r="T736" i="2" a="1"/>
  <c r="T736" i="2" s="1"/>
  <c r="T737" i="2" a="1"/>
  <c r="T737" i="2" s="1"/>
  <c r="T738" i="2" a="1"/>
  <c r="T738" i="2" s="1"/>
  <c r="T739" i="2" a="1"/>
  <c r="T739" i="2" s="1"/>
  <c r="T740" i="2" a="1"/>
  <c r="T740" i="2" s="1"/>
  <c r="T741" i="2" a="1"/>
  <c r="T741" i="2" s="1"/>
  <c r="T742" i="2" a="1"/>
  <c r="T742" i="2" s="1"/>
  <c r="T743" i="2" a="1"/>
  <c r="T743" i="2" s="1"/>
  <c r="T744" i="2" a="1"/>
  <c r="T744" i="2" s="1"/>
  <c r="T745" i="2" a="1"/>
  <c r="T745" i="2" s="1"/>
  <c r="T746" i="2" a="1"/>
  <c r="T746" i="2" s="1"/>
  <c r="T747" i="2" a="1"/>
  <c r="T747" i="2" s="1"/>
  <c r="T748" i="2" a="1"/>
  <c r="T748" i="2" s="1"/>
  <c r="T749" i="2" a="1"/>
  <c r="T749" i="2" s="1"/>
  <c r="T750" i="2" a="1"/>
  <c r="T750" i="2" s="1"/>
  <c r="T751" i="2" a="1"/>
  <c r="T751" i="2" s="1"/>
  <c r="T752" i="2" a="1"/>
  <c r="T752" i="2" s="1"/>
  <c r="T753" i="2" a="1"/>
  <c r="T753" i="2" s="1"/>
  <c r="T754" i="2" a="1"/>
  <c r="T754" i="2" s="1"/>
  <c r="T755" i="2" a="1"/>
  <c r="T755" i="2" s="1"/>
  <c r="T756" i="2" a="1"/>
  <c r="T756" i="2" s="1"/>
  <c r="T757" i="2" a="1"/>
  <c r="T757" i="2" s="1"/>
  <c r="T758" i="2" a="1"/>
  <c r="T758" i="2" s="1"/>
  <c r="T759" i="2" a="1"/>
  <c r="T759" i="2" s="1"/>
  <c r="T760" i="2" a="1"/>
  <c r="T760" i="2" s="1"/>
  <c r="T761" i="2" a="1"/>
  <c r="T761" i="2" s="1"/>
  <c r="T762" i="2" a="1"/>
  <c r="T762" i="2" s="1"/>
  <c r="T763" i="2" a="1"/>
  <c r="T763" i="2" s="1"/>
  <c r="T764" i="2" a="1"/>
  <c r="T764" i="2" s="1"/>
  <c r="T765" i="2" a="1"/>
  <c r="T765" i="2" s="1"/>
  <c r="T766" i="2" a="1"/>
  <c r="T766" i="2" s="1"/>
  <c r="T767" i="2" a="1"/>
  <c r="T767" i="2" s="1"/>
  <c r="T768" i="2" a="1"/>
  <c r="T768" i="2" s="1"/>
  <c r="T769" i="2" a="1"/>
  <c r="T769" i="2" s="1"/>
  <c r="T770" i="2" a="1"/>
  <c r="T770" i="2" s="1"/>
  <c r="T771" i="2" a="1"/>
  <c r="T771" i="2" s="1"/>
  <c r="T772" i="2" a="1"/>
  <c r="T772" i="2" s="1"/>
  <c r="T773" i="2" a="1"/>
  <c r="T773" i="2" s="1"/>
  <c r="T774" i="2" a="1"/>
  <c r="T774" i="2" s="1"/>
  <c r="T775" i="2" a="1"/>
  <c r="T775" i="2" s="1"/>
  <c r="T776" i="2" a="1"/>
  <c r="T776" i="2" s="1"/>
  <c r="T777" i="2" a="1"/>
  <c r="T777" i="2" s="1"/>
  <c r="T778" i="2" a="1"/>
  <c r="T778" i="2" s="1"/>
  <c r="T779" i="2" a="1"/>
  <c r="T779" i="2" s="1"/>
  <c r="T780" i="2" a="1"/>
  <c r="T780" i="2" s="1"/>
  <c r="T781" i="2" a="1"/>
  <c r="T781" i="2" s="1"/>
  <c r="T782" i="2" a="1"/>
  <c r="T782" i="2" s="1"/>
  <c r="T783" i="2" a="1"/>
  <c r="T783" i="2" s="1"/>
  <c r="T784" i="2" a="1"/>
  <c r="T784" i="2" s="1"/>
  <c r="T785" i="2" a="1"/>
  <c r="T785" i="2" s="1"/>
  <c r="T786" i="2" a="1"/>
  <c r="T786" i="2" s="1"/>
  <c r="T787" i="2" a="1"/>
  <c r="T787" i="2" s="1"/>
  <c r="T788" i="2" a="1"/>
  <c r="T788" i="2" s="1"/>
  <c r="T789" i="2" a="1"/>
  <c r="T789" i="2" s="1"/>
  <c r="T790" i="2" a="1"/>
  <c r="T790" i="2" s="1"/>
  <c r="T791" i="2" a="1"/>
  <c r="T791" i="2" s="1"/>
  <c r="T792" i="2" a="1"/>
  <c r="T792" i="2" s="1"/>
  <c r="T793" i="2" a="1"/>
  <c r="T793" i="2" s="1"/>
  <c r="T794" i="2" a="1"/>
  <c r="T794" i="2" s="1"/>
  <c r="T795" i="2" a="1"/>
  <c r="T795" i="2" s="1"/>
  <c r="T796" i="2" a="1"/>
  <c r="T796" i="2" s="1"/>
  <c r="T797" i="2" a="1"/>
  <c r="T797" i="2" s="1"/>
  <c r="T798" i="2" a="1"/>
  <c r="T798" i="2" s="1"/>
  <c r="T799" i="2" a="1"/>
  <c r="T799" i="2" s="1"/>
  <c r="T800" i="2" a="1"/>
  <c r="T800" i="2" s="1"/>
  <c r="T801" i="2" a="1"/>
  <c r="T801" i="2" s="1"/>
  <c r="T802" i="2" a="1"/>
  <c r="T802" i="2" s="1"/>
  <c r="T803" i="2" a="1"/>
  <c r="T803" i="2" s="1"/>
  <c r="T804" i="2" a="1"/>
  <c r="T804" i="2" s="1"/>
  <c r="T805" i="2" a="1"/>
  <c r="T805" i="2" s="1"/>
  <c r="T806" i="2" a="1"/>
  <c r="T806" i="2" s="1"/>
  <c r="T807" i="2" a="1"/>
  <c r="T807" i="2" s="1"/>
  <c r="T808" i="2" a="1"/>
  <c r="T808" i="2" s="1"/>
  <c r="T809" i="2" a="1"/>
  <c r="T809" i="2" s="1"/>
  <c r="T810" i="2" a="1"/>
  <c r="T810" i="2" s="1"/>
  <c r="T811" i="2" a="1"/>
  <c r="T811" i="2" s="1"/>
  <c r="T812" i="2" a="1"/>
  <c r="T812" i="2" s="1"/>
  <c r="T813" i="2" a="1"/>
  <c r="T813" i="2" s="1"/>
  <c r="T814" i="2" a="1"/>
  <c r="T814" i="2" s="1"/>
  <c r="T815" i="2" a="1"/>
  <c r="T815" i="2" s="1"/>
  <c r="T816" i="2" a="1"/>
  <c r="T816" i="2" s="1"/>
  <c r="T817" i="2" a="1"/>
  <c r="T817" i="2" s="1"/>
  <c r="T818" i="2" a="1"/>
  <c r="T818" i="2" s="1"/>
  <c r="T819" i="2" a="1"/>
  <c r="T819" i="2" s="1"/>
  <c r="T820" i="2" a="1"/>
  <c r="T820" i="2" s="1"/>
  <c r="T821" i="2" a="1"/>
  <c r="T821" i="2" s="1"/>
  <c r="T822" i="2" a="1"/>
  <c r="T822" i="2" s="1"/>
  <c r="T823" i="2" a="1"/>
  <c r="T823" i="2" s="1"/>
  <c r="T824" i="2" a="1"/>
  <c r="T824" i="2" s="1"/>
  <c r="T825" i="2" a="1"/>
  <c r="T825" i="2" s="1"/>
  <c r="T826" i="2" a="1"/>
  <c r="T826" i="2" s="1"/>
  <c r="T827" i="2" a="1"/>
  <c r="T827" i="2" s="1"/>
  <c r="T828" i="2" a="1"/>
  <c r="T828" i="2" s="1"/>
  <c r="T829" i="2" a="1"/>
  <c r="T829" i="2" s="1"/>
  <c r="T830" i="2" a="1"/>
  <c r="T830" i="2" s="1"/>
  <c r="T831" i="2" a="1"/>
  <c r="T831" i="2" s="1"/>
  <c r="T832" i="2" a="1"/>
  <c r="T832" i="2" s="1"/>
  <c r="T833" i="2" a="1"/>
  <c r="T833" i="2" s="1"/>
  <c r="T834" i="2" a="1"/>
  <c r="T834" i="2" s="1"/>
  <c r="T835" i="2" a="1"/>
  <c r="T835" i="2" s="1"/>
  <c r="T836" i="2" a="1"/>
  <c r="T836" i="2" s="1"/>
  <c r="T837" i="2" a="1"/>
  <c r="T837" i="2" s="1"/>
  <c r="T838" i="2" a="1"/>
  <c r="T838" i="2" s="1"/>
  <c r="T839" i="2" a="1"/>
  <c r="T839" i="2" s="1"/>
  <c r="T840" i="2" a="1"/>
  <c r="T840" i="2" s="1"/>
  <c r="T841" i="2" a="1"/>
  <c r="T841" i="2" s="1"/>
  <c r="T842" i="2" a="1"/>
  <c r="T842" i="2" s="1"/>
  <c r="T843" i="2" a="1"/>
  <c r="T843" i="2" s="1"/>
  <c r="T844" i="2" a="1"/>
  <c r="T844" i="2" s="1"/>
  <c r="T845" i="2" a="1"/>
  <c r="T845" i="2" s="1"/>
  <c r="T846" i="2" a="1"/>
  <c r="T846" i="2" s="1"/>
  <c r="T847" i="2" a="1"/>
  <c r="T847" i="2" s="1"/>
  <c r="T848" i="2" a="1"/>
  <c r="T848" i="2" s="1"/>
  <c r="T849" i="2" a="1"/>
  <c r="T849" i="2" s="1"/>
  <c r="T850" i="2" a="1"/>
  <c r="T850" i="2" s="1"/>
  <c r="T851" i="2" a="1"/>
  <c r="T851" i="2" s="1"/>
  <c r="T852" i="2" a="1"/>
  <c r="T852" i="2" s="1"/>
  <c r="T853" i="2" a="1"/>
  <c r="T853" i="2" s="1"/>
  <c r="T854" i="2" a="1"/>
  <c r="T854" i="2" s="1"/>
  <c r="T855" i="2" a="1"/>
  <c r="T855" i="2" s="1"/>
  <c r="T856" i="2" a="1"/>
  <c r="T856" i="2" s="1"/>
  <c r="T857" i="2" a="1"/>
  <c r="T857" i="2" s="1"/>
  <c r="T858" i="2" a="1"/>
  <c r="T858" i="2" s="1"/>
  <c r="T859" i="2" a="1"/>
  <c r="T859" i="2" s="1"/>
  <c r="T860" i="2" a="1"/>
  <c r="T860" i="2" s="1"/>
  <c r="T861" i="2" a="1"/>
  <c r="T861" i="2" s="1"/>
  <c r="T862" i="2" a="1"/>
  <c r="T862" i="2" s="1"/>
  <c r="T863" i="2" a="1"/>
  <c r="T863" i="2" s="1"/>
  <c r="T864" i="2" a="1"/>
  <c r="T864" i="2" s="1"/>
  <c r="T865" i="2" a="1"/>
  <c r="T865" i="2" s="1"/>
  <c r="T866" i="2" a="1"/>
  <c r="T866" i="2" s="1"/>
  <c r="T867" i="2" a="1"/>
  <c r="T867" i="2" s="1"/>
  <c r="T868" i="2" a="1"/>
  <c r="T868" i="2" s="1"/>
  <c r="T869" i="2" a="1"/>
  <c r="T869" i="2" s="1"/>
  <c r="T870" i="2" a="1"/>
  <c r="T870" i="2" s="1"/>
  <c r="T871" i="2" a="1"/>
  <c r="T871" i="2" s="1"/>
  <c r="T872" i="2" a="1"/>
  <c r="T872" i="2" s="1"/>
  <c r="T873" i="2" a="1"/>
  <c r="T873" i="2" s="1"/>
  <c r="T874" i="2" a="1"/>
  <c r="T874" i="2" s="1"/>
  <c r="T875" i="2" a="1"/>
  <c r="T875" i="2" s="1"/>
  <c r="T876" i="2" a="1"/>
  <c r="T876" i="2" s="1"/>
  <c r="T877" i="2" a="1"/>
  <c r="T877" i="2" s="1"/>
  <c r="T878" i="2" a="1"/>
  <c r="T878" i="2" s="1"/>
  <c r="T879" i="2" a="1"/>
  <c r="T879" i="2" s="1"/>
  <c r="T880" i="2" a="1"/>
  <c r="T880" i="2" s="1"/>
  <c r="T881" i="2" a="1"/>
  <c r="T881" i="2" s="1"/>
  <c r="T882" i="2" a="1"/>
  <c r="T882" i="2" s="1"/>
  <c r="T883" i="2" a="1"/>
  <c r="T883" i="2" s="1"/>
  <c r="T884" i="2" a="1"/>
  <c r="T884" i="2" s="1"/>
  <c r="T885" i="2" a="1"/>
  <c r="T885" i="2" s="1"/>
  <c r="T886" i="2" a="1"/>
  <c r="T886" i="2" s="1"/>
  <c r="T887" i="2" a="1"/>
  <c r="T887" i="2" s="1"/>
  <c r="T888" i="2" a="1"/>
  <c r="T888" i="2" s="1"/>
  <c r="T889" i="2" a="1"/>
  <c r="T889" i="2" s="1"/>
  <c r="T890" i="2" a="1"/>
  <c r="T890" i="2" s="1"/>
  <c r="T891" i="2" a="1"/>
  <c r="T891" i="2" s="1"/>
  <c r="T892" i="2" a="1"/>
  <c r="T892" i="2" s="1"/>
  <c r="T893" i="2" a="1"/>
  <c r="T893" i="2" s="1"/>
  <c r="T894" i="2" a="1"/>
  <c r="T894" i="2" s="1"/>
  <c r="T895" i="2" a="1"/>
  <c r="T895" i="2" s="1"/>
  <c r="T896" i="2" a="1"/>
  <c r="T896" i="2" s="1"/>
  <c r="T897" i="2" a="1"/>
  <c r="T897" i="2" s="1"/>
  <c r="T898" i="2" a="1"/>
  <c r="T898" i="2" s="1"/>
  <c r="T899" i="2" a="1"/>
  <c r="T899" i="2" s="1"/>
  <c r="T900" i="2" a="1"/>
  <c r="T900" i="2" s="1"/>
  <c r="T901" i="2" a="1"/>
  <c r="T901" i="2" s="1"/>
  <c r="T902" i="2" a="1"/>
  <c r="T902" i="2" s="1"/>
  <c r="T903" i="2" a="1"/>
  <c r="T903" i="2" s="1"/>
  <c r="T904" i="2" a="1"/>
  <c r="T904" i="2" s="1"/>
  <c r="T905" i="2" a="1"/>
  <c r="T905" i="2" s="1"/>
  <c r="T906" i="2" a="1"/>
  <c r="T906" i="2" s="1"/>
  <c r="T907" i="2" a="1"/>
  <c r="T907" i="2" s="1"/>
  <c r="T908" i="2" a="1"/>
  <c r="T908" i="2" s="1"/>
  <c r="T909" i="2" a="1"/>
  <c r="T909" i="2" s="1"/>
  <c r="T910" i="2" a="1"/>
  <c r="T910" i="2" s="1"/>
  <c r="T911" i="2" a="1"/>
  <c r="T911" i="2" s="1"/>
  <c r="T912" i="2" a="1"/>
  <c r="T912" i="2" s="1"/>
  <c r="T913" i="2" a="1"/>
  <c r="T913" i="2" s="1"/>
  <c r="T914" i="2" a="1"/>
  <c r="T914" i="2" s="1"/>
  <c r="T915" i="2" a="1"/>
  <c r="T915" i="2" s="1"/>
  <c r="T916" i="2" a="1"/>
  <c r="T916" i="2" s="1"/>
  <c r="T917" i="2" a="1"/>
  <c r="T917" i="2" s="1"/>
  <c r="T918" i="2" a="1"/>
  <c r="T918" i="2" s="1"/>
  <c r="T919" i="2" a="1"/>
  <c r="T919" i="2" s="1"/>
  <c r="T920" i="2" a="1"/>
  <c r="T920" i="2" s="1"/>
  <c r="T921" i="2" a="1"/>
  <c r="T921" i="2" s="1"/>
  <c r="T922" i="2" a="1"/>
  <c r="T922" i="2" s="1"/>
  <c r="T923" i="2" a="1"/>
  <c r="T923" i="2" s="1"/>
  <c r="T924" i="2" a="1"/>
  <c r="T924" i="2" s="1"/>
  <c r="T925" i="2" a="1"/>
  <c r="T925" i="2" s="1"/>
  <c r="T926" i="2" a="1"/>
  <c r="T926" i="2" s="1"/>
  <c r="T927" i="2" a="1"/>
  <c r="T927" i="2" s="1"/>
  <c r="T928" i="2" a="1"/>
  <c r="T928" i="2" s="1"/>
  <c r="T929" i="2" a="1"/>
  <c r="T929" i="2" s="1"/>
  <c r="T930" i="2" a="1"/>
  <c r="T930" i="2" s="1"/>
  <c r="T931" i="2" a="1"/>
  <c r="T931" i="2" s="1"/>
  <c r="T932" i="2" a="1"/>
  <c r="T932" i="2" s="1"/>
  <c r="T933" i="2" a="1"/>
  <c r="T933" i="2" s="1"/>
  <c r="T934" i="2" a="1"/>
  <c r="T934" i="2" s="1"/>
  <c r="T935" i="2" a="1"/>
  <c r="T935" i="2" s="1"/>
  <c r="T936" i="2" a="1"/>
  <c r="T936" i="2" s="1"/>
  <c r="T937" i="2" a="1"/>
  <c r="T937" i="2" s="1"/>
  <c r="T938" i="2" a="1"/>
  <c r="T938" i="2" s="1"/>
  <c r="T939" i="2" a="1"/>
  <c r="T939" i="2" s="1"/>
  <c r="T940" i="2" a="1"/>
  <c r="T940" i="2" s="1"/>
  <c r="T941" i="2" a="1"/>
  <c r="T941" i="2" s="1"/>
  <c r="T942" i="2" a="1"/>
  <c r="T942" i="2" s="1"/>
  <c r="T943" i="2" a="1"/>
  <c r="T943" i="2" s="1"/>
  <c r="T944" i="2" a="1"/>
  <c r="T944" i="2" s="1"/>
  <c r="T945" i="2" a="1"/>
  <c r="T945" i="2" s="1"/>
  <c r="T946" i="2" a="1"/>
  <c r="T946" i="2" s="1"/>
  <c r="T947" i="2" a="1"/>
  <c r="T947" i="2" s="1"/>
  <c r="T948" i="2" a="1"/>
  <c r="T948" i="2" s="1"/>
  <c r="T949" i="2" a="1"/>
  <c r="T949" i="2" s="1"/>
  <c r="T950" i="2" a="1"/>
  <c r="T950" i="2" s="1"/>
  <c r="T951" i="2" a="1"/>
  <c r="T951" i="2" s="1"/>
  <c r="T952" i="2" a="1"/>
  <c r="T952" i="2" s="1"/>
  <c r="T953" i="2" a="1"/>
  <c r="T953" i="2" s="1"/>
  <c r="T954" i="2" a="1"/>
  <c r="T954" i="2" s="1"/>
  <c r="T955" i="2" a="1"/>
  <c r="T955" i="2" s="1"/>
  <c r="T956" i="2" a="1"/>
  <c r="T956" i="2" s="1"/>
  <c r="T957" i="2" a="1"/>
  <c r="T957" i="2" s="1"/>
  <c r="T958" i="2" a="1"/>
  <c r="T958" i="2" s="1"/>
  <c r="T959" i="2" a="1"/>
  <c r="T959" i="2" s="1"/>
  <c r="T960" i="2" a="1"/>
  <c r="T960" i="2" s="1"/>
  <c r="T961" i="2" a="1"/>
  <c r="T961" i="2" s="1"/>
  <c r="T962" i="2" a="1"/>
  <c r="T962" i="2" s="1"/>
  <c r="T963" i="2" a="1"/>
  <c r="T963" i="2" s="1"/>
  <c r="T964" i="2" a="1"/>
  <c r="T964" i="2" s="1"/>
  <c r="T965" i="2" a="1"/>
  <c r="T965" i="2" s="1"/>
  <c r="T966" i="2" a="1"/>
  <c r="T966" i="2" s="1"/>
  <c r="T967" i="2" a="1"/>
  <c r="T967" i="2" s="1"/>
  <c r="T968" i="2" a="1"/>
  <c r="T968" i="2" s="1"/>
  <c r="T969" i="2" a="1"/>
  <c r="T969" i="2" s="1"/>
  <c r="T970" i="2" a="1"/>
  <c r="T970" i="2" s="1"/>
  <c r="T971" i="2" a="1"/>
  <c r="T971" i="2" s="1"/>
  <c r="T972" i="2" a="1"/>
  <c r="T972" i="2" s="1"/>
  <c r="T973" i="2" a="1"/>
  <c r="T973" i="2" s="1"/>
  <c r="T974" i="2" a="1"/>
  <c r="T974" i="2" s="1"/>
  <c r="T975" i="2" a="1"/>
  <c r="T975" i="2" s="1"/>
  <c r="T976" i="2" a="1"/>
  <c r="T976" i="2" s="1"/>
  <c r="T977" i="2" a="1"/>
  <c r="T977" i="2" s="1"/>
  <c r="T978" i="2" a="1"/>
  <c r="T978" i="2" s="1"/>
  <c r="T979" i="2" a="1"/>
  <c r="T979" i="2" s="1"/>
  <c r="T980" i="2" a="1"/>
  <c r="T980" i="2" s="1"/>
  <c r="T981" i="2" a="1"/>
  <c r="T981" i="2" s="1"/>
  <c r="T982" i="2" a="1"/>
  <c r="T982" i="2" s="1"/>
  <c r="T983" i="2" a="1"/>
  <c r="T983" i="2" s="1"/>
  <c r="T984" i="2" a="1"/>
  <c r="T984" i="2" s="1"/>
  <c r="T985" i="2" a="1"/>
  <c r="T985" i="2" s="1"/>
  <c r="T986" i="2" a="1"/>
  <c r="T986" i="2" s="1"/>
  <c r="T987" i="2" a="1"/>
  <c r="T987" i="2" s="1"/>
  <c r="T988" i="2" a="1"/>
  <c r="T988" i="2" s="1"/>
  <c r="T989" i="2" a="1"/>
  <c r="T989" i="2" s="1"/>
  <c r="T990" i="2" a="1"/>
  <c r="T990" i="2" s="1"/>
  <c r="T991" i="2" a="1"/>
  <c r="T991" i="2" s="1"/>
  <c r="T992" i="2" a="1"/>
  <c r="T992" i="2" s="1"/>
  <c r="T993" i="2" a="1"/>
  <c r="T993" i="2" s="1"/>
  <c r="T994" i="2" a="1"/>
  <c r="T994" i="2" s="1"/>
  <c r="T995" i="2" a="1"/>
  <c r="T995" i="2" s="1"/>
  <c r="T996" i="2" a="1"/>
  <c r="T996" i="2" s="1"/>
  <c r="T997" i="2" a="1"/>
  <c r="T997" i="2" s="1"/>
  <c r="T998" i="2" a="1"/>
  <c r="T998" i="2" s="1"/>
  <c r="T999" i="2" a="1"/>
  <c r="T999" i="2" s="1"/>
  <c r="T1000" i="2" a="1"/>
  <c r="T1000" i="2" s="1"/>
  <c r="T1001" i="2" a="1"/>
  <c r="T1001" i="2" s="1"/>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U569" i="2" s="1"/>
  <c r="AA569" i="2" s="1"/>
  <c r="S570" i="2"/>
  <c r="S571" i="2"/>
  <c r="S572" i="2"/>
  <c r="S573" i="2"/>
  <c r="S574" i="2"/>
  <c r="S575" i="2"/>
  <c r="S576" i="2"/>
  <c r="S577" i="2"/>
  <c r="S578" i="2"/>
  <c r="S579" i="2"/>
  <c r="S580" i="2"/>
  <c r="S581" i="2"/>
  <c r="S582" i="2"/>
  <c r="S583" i="2"/>
  <c r="S584" i="2"/>
  <c r="U584" i="2" s="1"/>
  <c r="AA584" i="2" s="1"/>
  <c r="S585" i="2"/>
  <c r="S586" i="2"/>
  <c r="S587" i="2"/>
  <c r="S588" i="2"/>
  <c r="S589" i="2"/>
  <c r="S590" i="2"/>
  <c r="S591" i="2"/>
  <c r="S592" i="2"/>
  <c r="S593" i="2"/>
  <c r="S594" i="2"/>
  <c r="S595" i="2"/>
  <c r="U595" i="2" s="1"/>
  <c r="AA595" i="2" s="1"/>
  <c r="S596" i="2"/>
  <c r="S597" i="2"/>
  <c r="S598" i="2"/>
  <c r="U598" i="2" s="1"/>
  <c r="AA598" i="2" s="1"/>
  <c r="S599" i="2"/>
  <c r="S600" i="2"/>
  <c r="S601" i="2"/>
  <c r="S602" i="2"/>
  <c r="U602" i="2" s="1"/>
  <c r="AA602" i="2" s="1"/>
  <c r="S603" i="2"/>
  <c r="S604" i="2"/>
  <c r="S605" i="2"/>
  <c r="S606" i="2"/>
  <c r="S607" i="2"/>
  <c r="S608" i="2"/>
  <c r="S609" i="2"/>
  <c r="U609" i="2" s="1"/>
  <c r="AA609" i="2" s="1"/>
  <c r="S610" i="2"/>
  <c r="S611" i="2"/>
  <c r="S612" i="2"/>
  <c r="U612" i="2" s="1"/>
  <c r="AA612" i="2" s="1"/>
  <c r="S613" i="2"/>
  <c r="S614" i="2"/>
  <c r="S615" i="2"/>
  <c r="S616" i="2"/>
  <c r="S617" i="2"/>
  <c r="U617" i="2" s="1"/>
  <c r="AA617" i="2" s="1"/>
  <c r="S618" i="2"/>
  <c r="S619" i="2"/>
  <c r="S620" i="2"/>
  <c r="U620" i="2" s="1"/>
  <c r="AA620" i="2" s="1"/>
  <c r="S621" i="2"/>
  <c r="S622" i="2"/>
  <c r="S623" i="2"/>
  <c r="S624" i="2"/>
  <c r="S625" i="2"/>
  <c r="U625" i="2" s="1"/>
  <c r="AA625" i="2" s="1"/>
  <c r="S626" i="2"/>
  <c r="S627" i="2"/>
  <c r="S628" i="2"/>
  <c r="U628" i="2" s="1"/>
  <c r="AA628" i="2" s="1"/>
  <c r="S629" i="2"/>
  <c r="S630" i="2"/>
  <c r="S631" i="2"/>
  <c r="S632" i="2"/>
  <c r="S633" i="2"/>
  <c r="U633" i="2" s="1"/>
  <c r="AA633" i="2" s="1"/>
  <c r="S634" i="2"/>
  <c r="S635" i="2"/>
  <c r="S636" i="2"/>
  <c r="U636" i="2" s="1"/>
  <c r="AA636" i="2" s="1"/>
  <c r="S637" i="2"/>
  <c r="S638" i="2"/>
  <c r="S639" i="2"/>
  <c r="S640" i="2"/>
  <c r="S641" i="2"/>
  <c r="U641" i="2" s="1"/>
  <c r="AA641" i="2" s="1"/>
  <c r="S642" i="2"/>
  <c r="S643" i="2"/>
  <c r="S644" i="2"/>
  <c r="U644" i="2" s="1"/>
  <c r="AA644" i="2" s="1"/>
  <c r="S645" i="2"/>
  <c r="S646" i="2"/>
  <c r="S647" i="2"/>
  <c r="S648" i="2"/>
  <c r="S649" i="2"/>
  <c r="U649" i="2" s="1"/>
  <c r="AA649" i="2" s="1"/>
  <c r="S650" i="2"/>
  <c r="S651" i="2"/>
  <c r="S652" i="2"/>
  <c r="U652" i="2" s="1"/>
  <c r="AA652" i="2" s="1"/>
  <c r="S653" i="2"/>
  <c r="S654" i="2"/>
  <c r="S655" i="2"/>
  <c r="S656" i="2"/>
  <c r="S657" i="2"/>
  <c r="U657" i="2" s="1"/>
  <c r="AA657" i="2" s="1"/>
  <c r="S658" i="2"/>
  <c r="S659" i="2"/>
  <c r="S660" i="2"/>
  <c r="U660" i="2" s="1"/>
  <c r="AA660" i="2" s="1"/>
  <c r="S661" i="2"/>
  <c r="S662" i="2"/>
  <c r="S663" i="2"/>
  <c r="S664" i="2"/>
  <c r="S665" i="2"/>
  <c r="U665" i="2" s="1"/>
  <c r="AA665" i="2" s="1"/>
  <c r="S666" i="2"/>
  <c r="S667" i="2"/>
  <c r="S668" i="2"/>
  <c r="U668" i="2" s="1"/>
  <c r="AA668" i="2" s="1"/>
  <c r="S669" i="2"/>
  <c r="S670" i="2"/>
  <c r="S671" i="2"/>
  <c r="S672" i="2"/>
  <c r="S673" i="2"/>
  <c r="U673" i="2" s="1"/>
  <c r="AA673" i="2" s="1"/>
  <c r="S674" i="2"/>
  <c r="S675" i="2"/>
  <c r="S676" i="2"/>
  <c r="U676" i="2" s="1"/>
  <c r="AA676" i="2" s="1"/>
  <c r="S677" i="2"/>
  <c r="S678" i="2"/>
  <c r="S679" i="2"/>
  <c r="S680" i="2"/>
  <c r="S681" i="2"/>
  <c r="U681" i="2" s="1"/>
  <c r="AA681" i="2" s="1"/>
  <c r="S682" i="2"/>
  <c r="S683" i="2"/>
  <c r="S684" i="2"/>
  <c r="U684" i="2" s="1"/>
  <c r="AA684" i="2" s="1"/>
  <c r="S685" i="2"/>
  <c r="S686" i="2"/>
  <c r="S687" i="2"/>
  <c r="S688" i="2"/>
  <c r="S689" i="2"/>
  <c r="U689" i="2" s="1"/>
  <c r="AA689" i="2" s="1"/>
  <c r="S690" i="2"/>
  <c r="S691" i="2"/>
  <c r="S692" i="2"/>
  <c r="U692" i="2" s="1"/>
  <c r="AA692" i="2" s="1"/>
  <c r="S693" i="2"/>
  <c r="S694" i="2"/>
  <c r="S695" i="2"/>
  <c r="S696" i="2"/>
  <c r="S697" i="2"/>
  <c r="U697" i="2" s="1"/>
  <c r="AA697" i="2" s="1"/>
  <c r="S698" i="2"/>
  <c r="S699" i="2"/>
  <c r="S700" i="2"/>
  <c r="U700" i="2" s="1"/>
  <c r="AA700" i="2" s="1"/>
  <c r="S701" i="2"/>
  <c r="S702" i="2"/>
  <c r="S703" i="2"/>
  <c r="S704" i="2"/>
  <c r="S705" i="2"/>
  <c r="U705" i="2" s="1"/>
  <c r="AA705" i="2" s="1"/>
  <c r="S706" i="2"/>
  <c r="S707" i="2"/>
  <c r="S708" i="2"/>
  <c r="U708" i="2" s="1"/>
  <c r="AA708" i="2" s="1"/>
  <c r="S709" i="2"/>
  <c r="S710" i="2"/>
  <c r="S711" i="2"/>
  <c r="S712" i="2"/>
  <c r="S713" i="2"/>
  <c r="U713" i="2" s="1"/>
  <c r="AA713" i="2" s="1"/>
  <c r="S714" i="2"/>
  <c r="S715" i="2"/>
  <c r="S716" i="2"/>
  <c r="U716" i="2" s="1"/>
  <c r="AA716" i="2" s="1"/>
  <c r="S717" i="2"/>
  <c r="S718" i="2"/>
  <c r="S719" i="2"/>
  <c r="S720" i="2"/>
  <c r="S721" i="2"/>
  <c r="U721" i="2" s="1"/>
  <c r="AA721" i="2" s="1"/>
  <c r="S722" i="2"/>
  <c r="S723" i="2"/>
  <c r="S724" i="2"/>
  <c r="U724" i="2" s="1"/>
  <c r="AA724" i="2" s="1"/>
  <c r="S725" i="2"/>
  <c r="S726" i="2"/>
  <c r="S727" i="2"/>
  <c r="S728" i="2"/>
  <c r="S729" i="2"/>
  <c r="U729" i="2" s="1"/>
  <c r="AA729" i="2" s="1"/>
  <c r="S730" i="2"/>
  <c r="S731" i="2"/>
  <c r="S732" i="2"/>
  <c r="U732" i="2" s="1"/>
  <c r="AA732" i="2" s="1"/>
  <c r="S733" i="2"/>
  <c r="S734" i="2"/>
  <c r="S735" i="2"/>
  <c r="S736" i="2"/>
  <c r="S737" i="2"/>
  <c r="S738" i="2"/>
  <c r="U738" i="2" s="1"/>
  <c r="AA738" i="2" s="1"/>
  <c r="S739" i="2"/>
  <c r="S740" i="2"/>
  <c r="S741" i="2"/>
  <c r="S742" i="2"/>
  <c r="U742" i="2" s="1"/>
  <c r="AA742" i="2" s="1"/>
  <c r="S743" i="2"/>
  <c r="S744" i="2"/>
  <c r="S745" i="2"/>
  <c r="U745" i="2" s="1"/>
  <c r="AA745" i="2" s="1"/>
  <c r="S746" i="2"/>
  <c r="S747" i="2"/>
  <c r="S748" i="2"/>
  <c r="S749" i="2"/>
  <c r="S750" i="2"/>
  <c r="S751" i="2"/>
  <c r="S752" i="2"/>
  <c r="S753" i="2"/>
  <c r="S754" i="2"/>
  <c r="S755" i="2"/>
  <c r="S756" i="2"/>
  <c r="U756" i="2" s="1"/>
  <c r="AA756" i="2" s="1"/>
  <c r="S757" i="2"/>
  <c r="S758" i="2"/>
  <c r="S759" i="2"/>
  <c r="U759" i="2" s="1"/>
  <c r="AA759" i="2" s="1"/>
  <c r="S760" i="2"/>
  <c r="S761" i="2"/>
  <c r="S762" i="2"/>
  <c r="S763" i="2"/>
  <c r="U763" i="2" s="1"/>
  <c r="AA763" i="2" s="1"/>
  <c r="S764" i="2"/>
  <c r="S765" i="2"/>
  <c r="S766" i="2"/>
  <c r="S767" i="2"/>
  <c r="S768" i="2"/>
  <c r="S769" i="2"/>
  <c r="S770" i="2"/>
  <c r="U770" i="2" s="1"/>
  <c r="AA770" i="2" s="1"/>
  <c r="S771" i="2"/>
  <c r="S772" i="2"/>
  <c r="S773" i="2"/>
  <c r="S774" i="2"/>
  <c r="U774" i="2" s="1"/>
  <c r="AA774" i="2" s="1"/>
  <c r="S775" i="2"/>
  <c r="S776" i="2"/>
  <c r="S777" i="2"/>
  <c r="U777" i="2" s="1"/>
  <c r="AA777" i="2" s="1"/>
  <c r="S778" i="2"/>
  <c r="S779" i="2"/>
  <c r="S780" i="2"/>
  <c r="S781" i="2"/>
  <c r="S782" i="2"/>
  <c r="S783" i="2"/>
  <c r="S784" i="2"/>
  <c r="S785" i="2"/>
  <c r="S786" i="2"/>
  <c r="S787" i="2"/>
  <c r="U787" i="2" s="1"/>
  <c r="AA787" i="2" s="1"/>
  <c r="S788" i="2"/>
  <c r="S789" i="2"/>
  <c r="S790" i="2"/>
  <c r="U790" i="2" s="1"/>
  <c r="AA790" i="2" s="1"/>
  <c r="S791" i="2"/>
  <c r="S792" i="2"/>
  <c r="S793" i="2"/>
  <c r="S794" i="2"/>
  <c r="S795" i="2"/>
  <c r="U795" i="2" s="1"/>
  <c r="AA795" i="2" s="1"/>
  <c r="S796" i="2"/>
  <c r="S797" i="2"/>
  <c r="S798" i="2"/>
  <c r="U798" i="2" s="1"/>
  <c r="AA798" i="2" s="1"/>
  <c r="S799" i="2"/>
  <c r="S800" i="2"/>
  <c r="S801" i="2"/>
  <c r="S802" i="2"/>
  <c r="S803" i="2"/>
  <c r="U803" i="2" s="1"/>
  <c r="AA803" i="2" s="1"/>
  <c r="S804" i="2"/>
  <c r="S805" i="2"/>
  <c r="S806" i="2"/>
  <c r="U806" i="2" s="1"/>
  <c r="AA806" i="2" s="1"/>
  <c r="S807" i="2"/>
  <c r="S808" i="2"/>
  <c r="S809" i="2"/>
  <c r="S810" i="2"/>
  <c r="S811" i="2"/>
  <c r="U811" i="2" s="1"/>
  <c r="AA811" i="2" s="1"/>
  <c r="S812" i="2"/>
  <c r="S813" i="2"/>
  <c r="S814" i="2"/>
  <c r="U814" i="2" s="1"/>
  <c r="AA814" i="2" s="1"/>
  <c r="S815" i="2"/>
  <c r="S816" i="2"/>
  <c r="S817" i="2"/>
  <c r="S818" i="2"/>
  <c r="S819" i="2"/>
  <c r="U819" i="2" s="1"/>
  <c r="AA819" i="2" s="1"/>
  <c r="S820" i="2"/>
  <c r="S821" i="2"/>
  <c r="S822" i="2"/>
  <c r="U822" i="2" s="1"/>
  <c r="AA822" i="2" s="1"/>
  <c r="S823" i="2"/>
  <c r="S824" i="2"/>
  <c r="S825" i="2"/>
  <c r="S826" i="2"/>
  <c r="S827" i="2"/>
  <c r="U827" i="2" s="1"/>
  <c r="AA827" i="2" s="1"/>
  <c r="S828" i="2"/>
  <c r="S829" i="2"/>
  <c r="S830" i="2"/>
  <c r="U830" i="2" s="1"/>
  <c r="AA830" i="2" s="1"/>
  <c r="S831" i="2"/>
  <c r="S832" i="2"/>
  <c r="S833" i="2"/>
  <c r="S834" i="2"/>
  <c r="S835" i="2"/>
  <c r="U835" i="2" s="1"/>
  <c r="AA835" i="2" s="1"/>
  <c r="S836" i="2"/>
  <c r="S837" i="2"/>
  <c r="S838" i="2"/>
  <c r="U838" i="2" s="1"/>
  <c r="AA838" i="2" s="1"/>
  <c r="S839" i="2"/>
  <c r="S840" i="2"/>
  <c r="S841" i="2"/>
  <c r="S842" i="2"/>
  <c r="S843" i="2"/>
  <c r="U843" i="2" s="1"/>
  <c r="AA843" i="2" s="1"/>
  <c r="S844" i="2"/>
  <c r="S845" i="2"/>
  <c r="S846" i="2"/>
  <c r="U846" i="2" s="1"/>
  <c r="AA846" i="2" s="1"/>
  <c r="S847" i="2"/>
  <c r="S848" i="2"/>
  <c r="S849" i="2"/>
  <c r="S850" i="2"/>
  <c r="S851" i="2"/>
  <c r="U851" i="2" s="1"/>
  <c r="AA851" i="2" s="1"/>
  <c r="S852" i="2"/>
  <c r="S853" i="2"/>
  <c r="S854" i="2"/>
  <c r="U854" i="2" s="1"/>
  <c r="AA854" i="2" s="1"/>
  <c r="S855" i="2"/>
  <c r="S856" i="2"/>
  <c r="S857" i="2"/>
  <c r="S858" i="2"/>
  <c r="S859" i="2"/>
  <c r="U859" i="2" s="1"/>
  <c r="AA859" i="2" s="1"/>
  <c r="S860" i="2"/>
  <c r="S861" i="2"/>
  <c r="S862" i="2"/>
  <c r="U862" i="2" s="1"/>
  <c r="AA862" i="2" s="1"/>
  <c r="S863" i="2"/>
  <c r="S864" i="2"/>
  <c r="S865" i="2"/>
  <c r="S866" i="2"/>
  <c r="S867" i="2"/>
  <c r="U867" i="2" s="1"/>
  <c r="AA867" i="2" s="1"/>
  <c r="S868" i="2"/>
  <c r="S869" i="2"/>
  <c r="S870" i="2"/>
  <c r="U870" i="2" s="1"/>
  <c r="AA870" i="2" s="1"/>
  <c r="S871" i="2"/>
  <c r="S872" i="2"/>
  <c r="S873" i="2"/>
  <c r="S874" i="2"/>
  <c r="S875" i="2"/>
  <c r="U875" i="2" s="1"/>
  <c r="AA875" i="2" s="1"/>
  <c r="S876" i="2"/>
  <c r="S877" i="2"/>
  <c r="S878" i="2"/>
  <c r="U878" i="2" s="1"/>
  <c r="AA878" i="2" s="1"/>
  <c r="S879" i="2"/>
  <c r="S880" i="2"/>
  <c r="S881" i="2"/>
  <c r="S882" i="2"/>
  <c r="S883" i="2"/>
  <c r="U883" i="2" s="1"/>
  <c r="AA883" i="2" s="1"/>
  <c r="S884" i="2"/>
  <c r="S885" i="2"/>
  <c r="S886" i="2"/>
  <c r="U886" i="2" s="1"/>
  <c r="AA886" i="2" s="1"/>
  <c r="S887" i="2"/>
  <c r="S888" i="2"/>
  <c r="S889" i="2"/>
  <c r="S890" i="2"/>
  <c r="S891" i="2"/>
  <c r="U891" i="2" s="1"/>
  <c r="AA891" i="2" s="1"/>
  <c r="S892" i="2"/>
  <c r="S893" i="2"/>
  <c r="S894" i="2"/>
  <c r="U894" i="2" s="1"/>
  <c r="AA894" i="2" s="1"/>
  <c r="S895" i="2"/>
  <c r="S896" i="2"/>
  <c r="S897" i="2"/>
  <c r="S898" i="2"/>
  <c r="S899" i="2"/>
  <c r="U899" i="2" s="1"/>
  <c r="AA899" i="2" s="1"/>
  <c r="S900" i="2"/>
  <c r="S901" i="2"/>
  <c r="U901" i="2" s="1"/>
  <c r="AA901" i="2" s="1"/>
  <c r="S902" i="2"/>
  <c r="U902" i="2" s="1"/>
  <c r="AA902" i="2" s="1"/>
  <c r="S903" i="2"/>
  <c r="S904" i="2"/>
  <c r="U904" i="2" s="1"/>
  <c r="AA904" i="2" s="1"/>
  <c r="S905" i="2"/>
  <c r="S906" i="2"/>
  <c r="S907" i="2"/>
  <c r="U907" i="2" s="1"/>
  <c r="AA907" i="2" s="1"/>
  <c r="S908" i="2"/>
  <c r="S909" i="2"/>
  <c r="U909" i="2" s="1"/>
  <c r="AA909" i="2" s="1"/>
  <c r="S910" i="2"/>
  <c r="U910" i="2" s="1"/>
  <c r="AA910" i="2" s="1"/>
  <c r="S911" i="2"/>
  <c r="S912" i="2"/>
  <c r="U912" i="2" s="1"/>
  <c r="AA912" i="2" s="1"/>
  <c r="S913" i="2"/>
  <c r="S914" i="2"/>
  <c r="S915" i="2"/>
  <c r="U915" i="2" s="1"/>
  <c r="AA915" i="2" s="1"/>
  <c r="S916" i="2"/>
  <c r="S917" i="2"/>
  <c r="U917" i="2" s="1"/>
  <c r="AA917" i="2" s="1"/>
  <c r="S918" i="2"/>
  <c r="U918" i="2" s="1"/>
  <c r="AA918" i="2" s="1"/>
  <c r="S919" i="2"/>
  <c r="S920" i="2"/>
  <c r="U920" i="2" s="1"/>
  <c r="AA920" i="2" s="1"/>
  <c r="S921" i="2"/>
  <c r="S922" i="2"/>
  <c r="S923" i="2"/>
  <c r="U923" i="2" s="1"/>
  <c r="AA923" i="2" s="1"/>
  <c r="S924" i="2"/>
  <c r="S925" i="2"/>
  <c r="U925" i="2" s="1"/>
  <c r="AA925" i="2" s="1"/>
  <c r="S926" i="2"/>
  <c r="U926" i="2" s="1"/>
  <c r="AA926" i="2" s="1"/>
  <c r="S927" i="2"/>
  <c r="S928" i="2"/>
  <c r="U928" i="2" s="1"/>
  <c r="AA928" i="2" s="1"/>
  <c r="S929" i="2"/>
  <c r="S930" i="2"/>
  <c r="S931" i="2"/>
  <c r="U931" i="2" s="1"/>
  <c r="AA931" i="2" s="1"/>
  <c r="S932" i="2"/>
  <c r="S933" i="2"/>
  <c r="U933" i="2" s="1"/>
  <c r="AA933" i="2" s="1"/>
  <c r="S934" i="2"/>
  <c r="U934" i="2" s="1"/>
  <c r="AA934" i="2" s="1"/>
  <c r="S935" i="2"/>
  <c r="S936" i="2"/>
  <c r="U936" i="2" s="1"/>
  <c r="AA936" i="2" s="1"/>
  <c r="S937" i="2"/>
  <c r="S938" i="2"/>
  <c r="S939" i="2"/>
  <c r="U939" i="2" s="1"/>
  <c r="AA939" i="2" s="1"/>
  <c r="S940" i="2"/>
  <c r="S941" i="2"/>
  <c r="U941" i="2" s="1"/>
  <c r="AA941" i="2" s="1"/>
  <c r="S942" i="2"/>
  <c r="U942" i="2" s="1"/>
  <c r="AA942" i="2" s="1"/>
  <c r="S943" i="2"/>
  <c r="S944" i="2"/>
  <c r="U944" i="2" s="1"/>
  <c r="AA944" i="2" s="1"/>
  <c r="S945" i="2"/>
  <c r="S946" i="2"/>
  <c r="S947" i="2"/>
  <c r="U947" i="2" s="1"/>
  <c r="AA947" i="2" s="1"/>
  <c r="S948" i="2"/>
  <c r="S949" i="2"/>
  <c r="U949" i="2" s="1"/>
  <c r="AA949" i="2" s="1"/>
  <c r="S950" i="2"/>
  <c r="U950" i="2" s="1"/>
  <c r="AA950" i="2" s="1"/>
  <c r="S951" i="2"/>
  <c r="S952" i="2"/>
  <c r="U952" i="2" s="1"/>
  <c r="AA952" i="2" s="1"/>
  <c r="S953" i="2"/>
  <c r="S954" i="2"/>
  <c r="S955" i="2"/>
  <c r="U955" i="2" s="1"/>
  <c r="AA955" i="2" s="1"/>
  <c r="S956" i="2"/>
  <c r="S957" i="2"/>
  <c r="U957" i="2" s="1"/>
  <c r="AA957" i="2" s="1"/>
  <c r="S958" i="2"/>
  <c r="U958" i="2" s="1"/>
  <c r="AA958" i="2" s="1"/>
  <c r="S959" i="2"/>
  <c r="S960" i="2"/>
  <c r="U960" i="2" s="1"/>
  <c r="AA960" i="2" s="1"/>
  <c r="S961" i="2"/>
  <c r="S962" i="2"/>
  <c r="S963" i="2"/>
  <c r="U963" i="2" s="1"/>
  <c r="AA963" i="2" s="1"/>
  <c r="S964" i="2"/>
  <c r="S965" i="2"/>
  <c r="U965" i="2" s="1"/>
  <c r="AA965" i="2" s="1"/>
  <c r="S966" i="2"/>
  <c r="U966" i="2" s="1"/>
  <c r="AA966" i="2" s="1"/>
  <c r="S967" i="2"/>
  <c r="S968" i="2"/>
  <c r="U968" i="2" s="1"/>
  <c r="AA968" i="2" s="1"/>
  <c r="S969" i="2"/>
  <c r="S970" i="2"/>
  <c r="S971" i="2"/>
  <c r="U971" i="2" s="1"/>
  <c r="AA971" i="2" s="1"/>
  <c r="S972" i="2"/>
  <c r="S973" i="2"/>
  <c r="U973" i="2" s="1"/>
  <c r="AA973" i="2" s="1"/>
  <c r="S974" i="2"/>
  <c r="U974" i="2" s="1"/>
  <c r="AA974" i="2" s="1"/>
  <c r="S975" i="2"/>
  <c r="S976" i="2"/>
  <c r="U976" i="2" s="1"/>
  <c r="AA976" i="2" s="1"/>
  <c r="S977" i="2"/>
  <c r="S978" i="2"/>
  <c r="S979" i="2"/>
  <c r="U979" i="2" s="1"/>
  <c r="AA979" i="2" s="1"/>
  <c r="S980" i="2"/>
  <c r="S981" i="2"/>
  <c r="U981" i="2" s="1"/>
  <c r="AA981" i="2" s="1"/>
  <c r="S982" i="2"/>
  <c r="U982" i="2" s="1"/>
  <c r="AA982" i="2" s="1"/>
  <c r="S983" i="2"/>
  <c r="S984" i="2"/>
  <c r="U984" i="2" s="1"/>
  <c r="AA984" i="2" s="1"/>
  <c r="S985" i="2"/>
  <c r="S986" i="2"/>
  <c r="S987" i="2"/>
  <c r="U987" i="2" s="1"/>
  <c r="AA987" i="2" s="1"/>
  <c r="S988" i="2"/>
  <c r="S989" i="2"/>
  <c r="U989" i="2" s="1"/>
  <c r="AA989" i="2" s="1"/>
  <c r="S990" i="2"/>
  <c r="U990" i="2" s="1"/>
  <c r="AA990" i="2" s="1"/>
  <c r="S991" i="2"/>
  <c r="S992" i="2"/>
  <c r="U992" i="2" s="1"/>
  <c r="AA992" i="2" s="1"/>
  <c r="S993" i="2"/>
  <c r="S994" i="2"/>
  <c r="S995" i="2"/>
  <c r="U995" i="2" s="1"/>
  <c r="AA995" i="2" s="1"/>
  <c r="S996" i="2"/>
  <c r="S997" i="2"/>
  <c r="U997" i="2" s="1"/>
  <c r="AA997" i="2" s="1"/>
  <c r="S998" i="2"/>
  <c r="U998" i="2" s="1"/>
  <c r="AA998" i="2" s="1"/>
  <c r="S999" i="2"/>
  <c r="S1000" i="2"/>
  <c r="U1000" i="2" s="1"/>
  <c r="AA1000" i="2" s="1"/>
  <c r="S1001" i="2"/>
  <c r="U946" i="2" l="1"/>
  <c r="AA946" i="2" s="1"/>
  <c r="AB946" i="2" a="1"/>
  <c r="AB946" i="2" s="1"/>
  <c r="U778" i="2"/>
  <c r="AA778" i="2" s="1"/>
  <c r="AB778" i="2" a="1"/>
  <c r="AB778" i="2" s="1"/>
  <c r="U766" i="2"/>
  <c r="AA766" i="2" s="1"/>
  <c r="AB766" i="2" a="1"/>
  <c r="AB766" i="2" s="1"/>
  <c r="U754" i="2"/>
  <c r="AA754" i="2" s="1"/>
  <c r="AB754" i="2" a="1"/>
  <c r="AB754" i="2" s="1"/>
  <c r="U726" i="2"/>
  <c r="AA726" i="2" s="1"/>
  <c r="AB726" i="2" a="1"/>
  <c r="AB726" i="2" s="1"/>
  <c r="U714" i="2"/>
  <c r="AA714" i="2" s="1"/>
  <c r="AB714" i="2" a="1"/>
  <c r="AB714" i="2" s="1"/>
  <c r="U698" i="2"/>
  <c r="AA698" i="2" s="1"/>
  <c r="AB698" i="2" a="1"/>
  <c r="AB698" i="2" s="1"/>
  <c r="U686" i="2"/>
  <c r="AA686" i="2" s="1"/>
  <c r="AB686" i="2" a="1"/>
  <c r="AB686" i="2" s="1"/>
  <c r="U666" i="2"/>
  <c r="AA666" i="2" s="1"/>
  <c r="AB666" i="2" a="1"/>
  <c r="AB666" i="2" s="1"/>
  <c r="U654" i="2"/>
  <c r="AA654" i="2" s="1"/>
  <c r="AB654" i="2" a="1"/>
  <c r="AB654" i="2" s="1"/>
  <c r="U642" i="2"/>
  <c r="AA642" i="2" s="1"/>
  <c r="AB642" i="2" a="1"/>
  <c r="AB642" i="2" s="1"/>
  <c r="U626" i="2"/>
  <c r="AA626" i="2" s="1"/>
  <c r="AB626" i="2" a="1"/>
  <c r="AB626" i="2" s="1"/>
  <c r="U614" i="2"/>
  <c r="AA614" i="2" s="1"/>
  <c r="AB614" i="2" a="1"/>
  <c r="AB614" i="2" s="1"/>
  <c r="U590" i="2"/>
  <c r="AA590" i="2" s="1"/>
  <c r="AB590" i="2" a="1"/>
  <c r="AB590" i="2" s="1"/>
  <c r="U570" i="2"/>
  <c r="AA570" i="2" s="1"/>
  <c r="AB570" i="2" a="1"/>
  <c r="AB570" i="2" s="1"/>
  <c r="U558" i="2"/>
  <c r="AA558" i="2" s="1"/>
  <c r="AB558" i="2" a="1"/>
  <c r="AB558" i="2" s="1"/>
  <c r="U550" i="2"/>
  <c r="AA550" i="2" s="1"/>
  <c r="AB550" i="2" a="1"/>
  <c r="AB550" i="2" s="1"/>
  <c r="U538" i="2"/>
  <c r="AA538" i="2" s="1"/>
  <c r="AB538" i="2" a="1"/>
  <c r="AB538" i="2" s="1"/>
  <c r="U518" i="2"/>
  <c r="AA518" i="2" s="1"/>
  <c r="AB518" i="2" a="1"/>
  <c r="AB518" i="2" s="1"/>
  <c r="U506" i="2"/>
  <c r="AA506" i="2" s="1"/>
  <c r="AB506" i="2" a="1"/>
  <c r="AB506" i="2" s="1"/>
  <c r="U498" i="2"/>
  <c r="AA498" i="2" s="1"/>
  <c r="AB498" i="2" a="1"/>
  <c r="AB498" i="2" s="1"/>
  <c r="U478" i="2"/>
  <c r="AA478" i="2" s="1"/>
  <c r="AB478" i="2" a="1"/>
  <c r="AB478" i="2" s="1"/>
  <c r="U466" i="2"/>
  <c r="AA466" i="2" s="1"/>
  <c r="AB466" i="2" a="1"/>
  <c r="AB466" i="2" s="1"/>
  <c r="U458" i="2"/>
  <c r="AA458" i="2" s="1"/>
  <c r="AB458" i="2" a="1"/>
  <c r="AB458" i="2" s="1"/>
  <c r="U446" i="2"/>
  <c r="AA446" i="2" s="1"/>
  <c r="AB446" i="2" a="1"/>
  <c r="AB446" i="2" s="1"/>
  <c r="U430" i="2"/>
  <c r="AA430" i="2" s="1"/>
  <c r="AB430" i="2" a="1"/>
  <c r="AB430" i="2" s="1"/>
  <c r="U418" i="2"/>
  <c r="AA418" i="2" s="1"/>
  <c r="AB418" i="2" a="1"/>
  <c r="AB418" i="2" s="1"/>
  <c r="U406" i="2"/>
  <c r="AA406" i="2" s="1"/>
  <c r="AB406" i="2" a="1"/>
  <c r="AB406" i="2" s="1"/>
  <c r="U394" i="2"/>
  <c r="AA394" i="2" s="1"/>
  <c r="AB394" i="2" a="1"/>
  <c r="AB394" i="2" s="1"/>
  <c r="U378" i="2"/>
  <c r="AA378" i="2" s="1"/>
  <c r="AB378" i="2" a="1"/>
  <c r="AB378" i="2" s="1"/>
  <c r="U366" i="2"/>
  <c r="AA366" i="2" s="1"/>
  <c r="AB366" i="2" a="1"/>
  <c r="AB366" i="2" s="1"/>
  <c r="U354" i="2"/>
  <c r="AA354" i="2" s="1"/>
  <c r="AB354" i="2" a="1"/>
  <c r="AB354" i="2" s="1"/>
  <c r="U338" i="2"/>
  <c r="AA338" i="2" s="1"/>
  <c r="AB338" i="2" a="1"/>
  <c r="AB338" i="2" s="1"/>
  <c r="U310" i="2"/>
  <c r="AA310" i="2" s="1"/>
  <c r="AB310" i="2" a="1"/>
  <c r="AB310" i="2" s="1"/>
  <c r="U298" i="2"/>
  <c r="AA298" i="2" s="1"/>
  <c r="AB298" i="2" a="1"/>
  <c r="AB298" i="2" s="1"/>
  <c r="U290" i="2"/>
  <c r="AA290" i="2" s="1"/>
  <c r="AB290" i="2" a="1"/>
  <c r="AB290" i="2" s="1"/>
  <c r="U278" i="2"/>
  <c r="AA278" i="2" s="1"/>
  <c r="AB278" i="2" a="1"/>
  <c r="AB278" i="2" s="1"/>
  <c r="U262" i="2"/>
  <c r="AA262" i="2" s="1"/>
  <c r="AB262" i="2" a="1"/>
  <c r="AB262" i="2" s="1"/>
  <c r="U250" i="2"/>
  <c r="AA250" i="2" s="1"/>
  <c r="AB250" i="2" a="1"/>
  <c r="AB250" i="2" s="1"/>
  <c r="U234" i="2"/>
  <c r="AA234" i="2" s="1"/>
  <c r="AB234" i="2" a="1"/>
  <c r="AB234" i="2" s="1"/>
  <c r="U218" i="2"/>
  <c r="AA218" i="2" s="1"/>
  <c r="AB218" i="2" a="1"/>
  <c r="AB218" i="2" s="1"/>
  <c r="U210" i="2"/>
  <c r="AA210" i="2" s="1"/>
  <c r="AB210" i="2" a="1"/>
  <c r="AB210" i="2" s="1"/>
  <c r="U198" i="2"/>
  <c r="AA198" i="2" s="1"/>
  <c r="AB198" i="2" a="1"/>
  <c r="AB198" i="2" s="1"/>
  <c r="U186" i="2"/>
  <c r="AA186" i="2" s="1"/>
  <c r="AB186" i="2" a="1"/>
  <c r="AB186" i="2" s="1"/>
  <c r="U166" i="2"/>
  <c r="AA166" i="2" s="1"/>
  <c r="AB166" i="2" a="1"/>
  <c r="AB166" i="2" s="1"/>
  <c r="U154" i="2"/>
  <c r="AA154" i="2" s="1"/>
  <c r="AB154" i="2" a="1"/>
  <c r="AB154" i="2" s="1"/>
  <c r="U999" i="2"/>
  <c r="AA999" i="2" s="1"/>
  <c r="AB999" i="2" a="1"/>
  <c r="AB999" i="2" s="1"/>
  <c r="U991" i="2"/>
  <c r="AA991" i="2" s="1"/>
  <c r="AB991" i="2" a="1"/>
  <c r="AB991" i="2" s="1"/>
  <c r="U983" i="2"/>
  <c r="AA983" i="2" s="1"/>
  <c r="AB983" i="2" a="1"/>
  <c r="AB983" i="2" s="1"/>
  <c r="U975" i="2"/>
  <c r="AA975" i="2" s="1"/>
  <c r="AB975" i="2" a="1"/>
  <c r="AB975" i="2" s="1"/>
  <c r="U967" i="2"/>
  <c r="AA967" i="2" s="1"/>
  <c r="AB967" i="2" a="1"/>
  <c r="AB967" i="2" s="1"/>
  <c r="U959" i="2"/>
  <c r="AA959" i="2" s="1"/>
  <c r="AB959" i="2" a="1"/>
  <c r="AB959" i="2" s="1"/>
  <c r="U951" i="2"/>
  <c r="AA951" i="2" s="1"/>
  <c r="AB951" i="2" a="1"/>
  <c r="AB951" i="2" s="1"/>
  <c r="U943" i="2"/>
  <c r="AA943" i="2" s="1"/>
  <c r="AB943" i="2" a="1"/>
  <c r="AB943" i="2" s="1"/>
  <c r="U935" i="2"/>
  <c r="AA935" i="2" s="1"/>
  <c r="AB935" i="2" a="1"/>
  <c r="AB935" i="2" s="1"/>
  <c r="U927" i="2"/>
  <c r="AA927" i="2" s="1"/>
  <c r="AB927" i="2" a="1"/>
  <c r="AB927" i="2" s="1"/>
  <c r="U919" i="2"/>
  <c r="AA919" i="2" s="1"/>
  <c r="AB919" i="2" a="1"/>
  <c r="AB919" i="2" s="1"/>
  <c r="U911" i="2"/>
  <c r="AA911" i="2" s="1"/>
  <c r="AB911" i="2" a="1"/>
  <c r="AB911" i="2" s="1"/>
  <c r="U903" i="2"/>
  <c r="AA903" i="2" s="1"/>
  <c r="AB903" i="2" a="1"/>
  <c r="AB903" i="2" s="1"/>
  <c r="U895" i="2"/>
  <c r="AA895" i="2" s="1"/>
  <c r="AB895" i="2" a="1"/>
  <c r="AB895" i="2" s="1"/>
  <c r="U887" i="2"/>
  <c r="AA887" i="2" s="1"/>
  <c r="AB887" i="2" a="1"/>
  <c r="AB887" i="2" s="1"/>
  <c r="U879" i="2"/>
  <c r="AA879" i="2" s="1"/>
  <c r="AB879" i="2" a="1"/>
  <c r="AB879" i="2" s="1"/>
  <c r="U871" i="2"/>
  <c r="AA871" i="2" s="1"/>
  <c r="AB871" i="2" a="1"/>
  <c r="AB871" i="2" s="1"/>
  <c r="U863" i="2"/>
  <c r="AA863" i="2" s="1"/>
  <c r="AB863" i="2" a="1"/>
  <c r="AB863" i="2" s="1"/>
  <c r="U855" i="2"/>
  <c r="AA855" i="2" s="1"/>
  <c r="AB855" i="2" a="1"/>
  <c r="AB855" i="2" s="1"/>
  <c r="U847" i="2"/>
  <c r="AA847" i="2" s="1"/>
  <c r="AB847" i="2" a="1"/>
  <c r="AB847" i="2" s="1"/>
  <c r="U839" i="2"/>
  <c r="AA839" i="2" s="1"/>
  <c r="AB839" i="2" a="1"/>
  <c r="AB839" i="2" s="1"/>
  <c r="U831" i="2"/>
  <c r="AA831" i="2" s="1"/>
  <c r="AB831" i="2" a="1"/>
  <c r="AB831" i="2" s="1"/>
  <c r="U823" i="2"/>
  <c r="AA823" i="2" s="1"/>
  <c r="AB823" i="2" a="1"/>
  <c r="AB823" i="2" s="1"/>
  <c r="U815" i="2"/>
  <c r="AA815" i="2" s="1"/>
  <c r="AB815" i="2" a="1"/>
  <c r="AB815" i="2" s="1"/>
  <c r="U807" i="2"/>
  <c r="AA807" i="2" s="1"/>
  <c r="AB807" i="2" a="1"/>
  <c r="AB807" i="2" s="1"/>
  <c r="U799" i="2"/>
  <c r="AA799" i="2" s="1"/>
  <c r="AB799" i="2" a="1"/>
  <c r="AB799" i="2" s="1"/>
  <c r="U791" i="2"/>
  <c r="AA791" i="2" s="1"/>
  <c r="AB791" i="2" a="1"/>
  <c r="AB791" i="2" s="1"/>
  <c r="U783" i="2"/>
  <c r="AA783" i="2" s="1"/>
  <c r="AB783" i="2" a="1"/>
  <c r="AB783" i="2" s="1"/>
  <c r="U779" i="2"/>
  <c r="AA779" i="2" s="1"/>
  <c r="AB779" i="2" a="1"/>
  <c r="AB779" i="2" s="1"/>
  <c r="U775" i="2"/>
  <c r="AA775" i="2" s="1"/>
  <c r="AB775" i="2" a="1"/>
  <c r="AB775" i="2" s="1"/>
  <c r="U771" i="2"/>
  <c r="AA771" i="2" s="1"/>
  <c r="AB771" i="2" a="1"/>
  <c r="AB771" i="2" s="1"/>
  <c r="U767" i="2"/>
  <c r="AA767" i="2" s="1"/>
  <c r="AB767" i="2" a="1"/>
  <c r="AB767" i="2" s="1"/>
  <c r="U755" i="2"/>
  <c r="AA755" i="2" s="1"/>
  <c r="AB755" i="2" a="1"/>
  <c r="AB755" i="2" s="1"/>
  <c r="U751" i="2"/>
  <c r="AA751" i="2" s="1"/>
  <c r="AB751" i="2" a="1"/>
  <c r="AB751" i="2" s="1"/>
  <c r="U747" i="2"/>
  <c r="AA747" i="2" s="1"/>
  <c r="AB747" i="2" a="1"/>
  <c r="AB747" i="2" s="1"/>
  <c r="U743" i="2"/>
  <c r="AA743" i="2" s="1"/>
  <c r="AB743" i="2" a="1"/>
  <c r="AB743" i="2" s="1"/>
  <c r="U739" i="2"/>
  <c r="AA739" i="2" s="1"/>
  <c r="AB739" i="2" a="1"/>
  <c r="AB739" i="2" s="1"/>
  <c r="U735" i="2"/>
  <c r="AA735" i="2" s="1"/>
  <c r="AB735" i="2" a="1"/>
  <c r="AB735" i="2" s="1"/>
  <c r="U731" i="2"/>
  <c r="AA731" i="2" s="1"/>
  <c r="AB731" i="2" a="1"/>
  <c r="AB731" i="2" s="1"/>
  <c r="U727" i="2"/>
  <c r="AA727" i="2" s="1"/>
  <c r="AB727" i="2" a="1"/>
  <c r="AB727" i="2" s="1"/>
  <c r="U723" i="2"/>
  <c r="AA723" i="2" s="1"/>
  <c r="AB723" i="2" a="1"/>
  <c r="AB723" i="2" s="1"/>
  <c r="U719" i="2"/>
  <c r="AA719" i="2" s="1"/>
  <c r="AB719" i="2" a="1"/>
  <c r="AB719" i="2" s="1"/>
  <c r="U715" i="2"/>
  <c r="AA715" i="2" s="1"/>
  <c r="AB715" i="2" a="1"/>
  <c r="AB715" i="2" s="1"/>
  <c r="U711" i="2"/>
  <c r="AA711" i="2" s="1"/>
  <c r="AB711" i="2" a="1"/>
  <c r="AB711" i="2" s="1"/>
  <c r="U707" i="2"/>
  <c r="AA707" i="2" s="1"/>
  <c r="AB707" i="2" a="1"/>
  <c r="AB707" i="2" s="1"/>
  <c r="U703" i="2"/>
  <c r="AA703" i="2" s="1"/>
  <c r="AB703" i="2" a="1"/>
  <c r="AB703" i="2" s="1"/>
  <c r="U699" i="2"/>
  <c r="AA699" i="2" s="1"/>
  <c r="AB699" i="2" a="1"/>
  <c r="AB699" i="2" s="1"/>
  <c r="U695" i="2"/>
  <c r="AA695" i="2" s="1"/>
  <c r="AB695" i="2" a="1"/>
  <c r="AB695" i="2" s="1"/>
  <c r="U691" i="2"/>
  <c r="AA691" i="2" s="1"/>
  <c r="AB691" i="2" a="1"/>
  <c r="AB691" i="2" s="1"/>
  <c r="U687" i="2"/>
  <c r="AA687" i="2" s="1"/>
  <c r="AB687" i="2" a="1"/>
  <c r="AB687" i="2" s="1"/>
  <c r="U683" i="2"/>
  <c r="AA683" i="2" s="1"/>
  <c r="AB683" i="2" a="1"/>
  <c r="AB683" i="2" s="1"/>
  <c r="U679" i="2"/>
  <c r="AA679" i="2" s="1"/>
  <c r="AB679" i="2" a="1"/>
  <c r="AB679" i="2" s="1"/>
  <c r="U675" i="2"/>
  <c r="AA675" i="2" s="1"/>
  <c r="AB675" i="2" a="1"/>
  <c r="AB675" i="2" s="1"/>
  <c r="U671" i="2"/>
  <c r="AA671" i="2" s="1"/>
  <c r="AB671" i="2" a="1"/>
  <c r="AB671" i="2" s="1"/>
  <c r="U667" i="2"/>
  <c r="AA667" i="2" s="1"/>
  <c r="AB667" i="2" a="1"/>
  <c r="AB667" i="2" s="1"/>
  <c r="U663" i="2"/>
  <c r="AA663" i="2" s="1"/>
  <c r="AB663" i="2" a="1"/>
  <c r="AB663" i="2" s="1"/>
  <c r="U659" i="2"/>
  <c r="AA659" i="2" s="1"/>
  <c r="AB659" i="2" a="1"/>
  <c r="AB659" i="2" s="1"/>
  <c r="U655" i="2"/>
  <c r="AA655" i="2" s="1"/>
  <c r="AB655" i="2" a="1"/>
  <c r="AB655" i="2" s="1"/>
  <c r="U651" i="2"/>
  <c r="AA651" i="2" s="1"/>
  <c r="AB651" i="2" a="1"/>
  <c r="AB651" i="2" s="1"/>
  <c r="U647" i="2"/>
  <c r="AA647" i="2" s="1"/>
  <c r="AB647" i="2" a="1"/>
  <c r="AB647" i="2" s="1"/>
  <c r="U643" i="2"/>
  <c r="AA643" i="2" s="1"/>
  <c r="AB643" i="2" a="1"/>
  <c r="AB643" i="2" s="1"/>
  <c r="U639" i="2"/>
  <c r="AA639" i="2" s="1"/>
  <c r="AB639" i="2" a="1"/>
  <c r="AB639" i="2" s="1"/>
  <c r="U635" i="2"/>
  <c r="AA635" i="2" s="1"/>
  <c r="AB635" i="2" a="1"/>
  <c r="AB635" i="2" s="1"/>
  <c r="U631" i="2"/>
  <c r="AA631" i="2" s="1"/>
  <c r="AB631" i="2" a="1"/>
  <c r="AB631" i="2" s="1"/>
  <c r="U627" i="2"/>
  <c r="AA627" i="2" s="1"/>
  <c r="AB627" i="2" a="1"/>
  <c r="AB627" i="2" s="1"/>
  <c r="U623" i="2"/>
  <c r="AA623" i="2" s="1"/>
  <c r="AB623" i="2" a="1"/>
  <c r="AB623" i="2" s="1"/>
  <c r="U619" i="2"/>
  <c r="AA619" i="2" s="1"/>
  <c r="AB619" i="2" a="1"/>
  <c r="AB619" i="2" s="1"/>
  <c r="U615" i="2"/>
  <c r="AA615" i="2" s="1"/>
  <c r="AB615" i="2" a="1"/>
  <c r="AB615" i="2" s="1"/>
  <c r="U611" i="2"/>
  <c r="AA611" i="2" s="1"/>
  <c r="AB611" i="2" a="1"/>
  <c r="AB611" i="2" s="1"/>
  <c r="U607" i="2"/>
  <c r="AA607" i="2" s="1"/>
  <c r="AB607" i="2" a="1"/>
  <c r="AB607" i="2" s="1"/>
  <c r="U603" i="2"/>
  <c r="AA603" i="2" s="1"/>
  <c r="AB603" i="2" a="1"/>
  <c r="AB603" i="2" s="1"/>
  <c r="U599" i="2"/>
  <c r="AA599" i="2" s="1"/>
  <c r="AB599" i="2" a="1"/>
  <c r="AB599" i="2" s="1"/>
  <c r="U591" i="2"/>
  <c r="AA591" i="2" s="1"/>
  <c r="AB591" i="2" a="1"/>
  <c r="AB591" i="2" s="1"/>
  <c r="U587" i="2"/>
  <c r="AA587" i="2" s="1"/>
  <c r="AB587" i="2" a="1"/>
  <c r="AB587" i="2" s="1"/>
  <c r="U583" i="2"/>
  <c r="AA583" i="2" s="1"/>
  <c r="AB583" i="2" a="1"/>
  <c r="AB583" i="2" s="1"/>
  <c r="U579" i="2"/>
  <c r="AA579" i="2" s="1"/>
  <c r="AB579" i="2" a="1"/>
  <c r="AB579" i="2" s="1"/>
  <c r="U575" i="2"/>
  <c r="AA575" i="2" s="1"/>
  <c r="AB575" i="2" a="1"/>
  <c r="AB575" i="2" s="1"/>
  <c r="U571" i="2"/>
  <c r="AA571" i="2" s="1"/>
  <c r="AB571" i="2" a="1"/>
  <c r="AB571" i="2" s="1"/>
  <c r="U567" i="2"/>
  <c r="AA567" i="2" s="1"/>
  <c r="AB567" i="2" a="1"/>
  <c r="AB567" i="2" s="1"/>
  <c r="U563" i="2"/>
  <c r="AA563" i="2" s="1"/>
  <c r="AB563" i="2" a="1"/>
  <c r="AB563" i="2" s="1"/>
  <c r="U559" i="2"/>
  <c r="AA559" i="2" s="1"/>
  <c r="AB559" i="2" a="1"/>
  <c r="AB559" i="2" s="1"/>
  <c r="U555" i="2"/>
  <c r="AA555" i="2" s="1"/>
  <c r="AB555" i="2" a="1"/>
  <c r="AB555" i="2" s="1"/>
  <c r="U551" i="2"/>
  <c r="AA551" i="2" s="1"/>
  <c r="AB551" i="2" a="1"/>
  <c r="AB551" i="2" s="1"/>
  <c r="U547" i="2"/>
  <c r="AA547" i="2" s="1"/>
  <c r="AB547" i="2" a="1"/>
  <c r="AB547" i="2" s="1"/>
  <c r="U543" i="2"/>
  <c r="AA543" i="2" s="1"/>
  <c r="AB543" i="2" a="1"/>
  <c r="AB543" i="2" s="1"/>
  <c r="U539" i="2"/>
  <c r="AA539" i="2" s="1"/>
  <c r="AB539" i="2" a="1"/>
  <c r="AB539" i="2" s="1"/>
  <c r="U535" i="2"/>
  <c r="AA535" i="2" s="1"/>
  <c r="AB535" i="2" a="1"/>
  <c r="AB535" i="2" s="1"/>
  <c r="U531" i="2"/>
  <c r="AA531" i="2" s="1"/>
  <c r="AB531" i="2" a="1"/>
  <c r="AB531" i="2" s="1"/>
  <c r="U527" i="2"/>
  <c r="AA527" i="2" s="1"/>
  <c r="AB527" i="2" a="1"/>
  <c r="AB527" i="2" s="1"/>
  <c r="U523" i="2"/>
  <c r="AA523" i="2" s="1"/>
  <c r="AB523" i="2" a="1"/>
  <c r="AB523" i="2" s="1"/>
  <c r="U519" i="2"/>
  <c r="AA519" i="2" s="1"/>
  <c r="AB519" i="2" a="1"/>
  <c r="AB519" i="2" s="1"/>
  <c r="U515" i="2"/>
  <c r="AA515" i="2" s="1"/>
  <c r="AB515" i="2" a="1"/>
  <c r="AB515" i="2" s="1"/>
  <c r="U511" i="2"/>
  <c r="AA511" i="2" s="1"/>
  <c r="AB511" i="2" a="1"/>
  <c r="AB511" i="2" s="1"/>
  <c r="U507" i="2"/>
  <c r="AA507" i="2" s="1"/>
  <c r="AB507" i="2" a="1"/>
  <c r="AB507" i="2" s="1"/>
  <c r="U503" i="2"/>
  <c r="AA503" i="2" s="1"/>
  <c r="AB503" i="2" a="1"/>
  <c r="AB503" i="2" s="1"/>
  <c r="U499" i="2"/>
  <c r="AA499" i="2" s="1"/>
  <c r="AB499" i="2" a="1"/>
  <c r="AB499" i="2" s="1"/>
  <c r="U495" i="2"/>
  <c r="AA495" i="2" s="1"/>
  <c r="AB495" i="2" a="1"/>
  <c r="AB495" i="2" s="1"/>
  <c r="U491" i="2"/>
  <c r="AA491" i="2" s="1"/>
  <c r="AB491" i="2" a="1"/>
  <c r="AB491" i="2" s="1"/>
  <c r="U487" i="2"/>
  <c r="AA487" i="2" s="1"/>
  <c r="AB487" i="2" a="1"/>
  <c r="AB487" i="2" s="1"/>
  <c r="U483" i="2"/>
  <c r="AA483" i="2" s="1"/>
  <c r="AB483" i="2" a="1"/>
  <c r="AB483" i="2" s="1"/>
  <c r="U479" i="2"/>
  <c r="AA479" i="2" s="1"/>
  <c r="AB479" i="2" a="1"/>
  <c r="AB479" i="2" s="1"/>
  <c r="U475" i="2"/>
  <c r="AA475" i="2" s="1"/>
  <c r="AB475" i="2" a="1"/>
  <c r="AB475" i="2" s="1"/>
  <c r="U471" i="2"/>
  <c r="AA471" i="2" s="1"/>
  <c r="AB471" i="2" a="1"/>
  <c r="AB471" i="2" s="1"/>
  <c r="U467" i="2"/>
  <c r="AA467" i="2" s="1"/>
  <c r="AB467" i="2" a="1"/>
  <c r="AB467" i="2" s="1"/>
  <c r="U463" i="2"/>
  <c r="AA463" i="2" s="1"/>
  <c r="AB463" i="2" a="1"/>
  <c r="AB463" i="2" s="1"/>
  <c r="U459" i="2"/>
  <c r="AA459" i="2" s="1"/>
  <c r="AB459" i="2" a="1"/>
  <c r="AB459" i="2" s="1"/>
  <c r="U455" i="2"/>
  <c r="AA455" i="2" s="1"/>
  <c r="AB455" i="2" a="1"/>
  <c r="AB455" i="2" s="1"/>
  <c r="U451" i="2"/>
  <c r="AA451" i="2" s="1"/>
  <c r="AB451" i="2" a="1"/>
  <c r="AB451" i="2" s="1"/>
  <c r="U447" i="2"/>
  <c r="AA447" i="2" s="1"/>
  <c r="AB447" i="2" a="1"/>
  <c r="AB447" i="2" s="1"/>
  <c r="U443" i="2"/>
  <c r="AA443" i="2" s="1"/>
  <c r="AB443" i="2" a="1"/>
  <c r="AB443" i="2" s="1"/>
  <c r="U439" i="2"/>
  <c r="AA439" i="2" s="1"/>
  <c r="AB439" i="2" a="1"/>
  <c r="AB439" i="2" s="1"/>
  <c r="U435" i="2"/>
  <c r="AA435" i="2" s="1"/>
  <c r="AB435" i="2" a="1"/>
  <c r="AB435" i="2" s="1"/>
  <c r="U431" i="2"/>
  <c r="AA431" i="2" s="1"/>
  <c r="AB431" i="2" a="1"/>
  <c r="AB431" i="2" s="1"/>
  <c r="U427" i="2"/>
  <c r="AA427" i="2" s="1"/>
  <c r="AB427" i="2" a="1"/>
  <c r="AB427" i="2" s="1"/>
  <c r="U423" i="2"/>
  <c r="AA423" i="2" s="1"/>
  <c r="AB423" i="2" a="1"/>
  <c r="AB423" i="2" s="1"/>
  <c r="U419" i="2"/>
  <c r="AA419" i="2" s="1"/>
  <c r="AB419" i="2" a="1"/>
  <c r="AB419" i="2" s="1"/>
  <c r="U415" i="2"/>
  <c r="AA415" i="2" s="1"/>
  <c r="AB415" i="2" a="1"/>
  <c r="AB415" i="2" s="1"/>
  <c r="U411" i="2"/>
  <c r="AA411" i="2" s="1"/>
  <c r="AB411" i="2" a="1"/>
  <c r="AB411" i="2" s="1"/>
  <c r="U407" i="2"/>
  <c r="AA407" i="2" s="1"/>
  <c r="AB407" i="2" a="1"/>
  <c r="AB407" i="2" s="1"/>
  <c r="U403" i="2"/>
  <c r="AA403" i="2" s="1"/>
  <c r="AB403" i="2" a="1"/>
  <c r="AB403" i="2" s="1"/>
  <c r="U399" i="2"/>
  <c r="AA399" i="2" s="1"/>
  <c r="AB399" i="2" a="1"/>
  <c r="AB399" i="2" s="1"/>
  <c r="U395" i="2"/>
  <c r="AA395" i="2" s="1"/>
  <c r="AB395" i="2" a="1"/>
  <c r="AB395" i="2" s="1"/>
  <c r="U391" i="2"/>
  <c r="AA391" i="2" s="1"/>
  <c r="AB391" i="2" a="1"/>
  <c r="AB391" i="2" s="1"/>
  <c r="U387" i="2"/>
  <c r="AA387" i="2" s="1"/>
  <c r="AB387" i="2" a="1"/>
  <c r="AB387" i="2" s="1"/>
  <c r="U383" i="2"/>
  <c r="AA383" i="2" s="1"/>
  <c r="AB383" i="2" a="1"/>
  <c r="AB383" i="2" s="1"/>
  <c r="U379" i="2"/>
  <c r="AA379" i="2" s="1"/>
  <c r="AB379" i="2" a="1"/>
  <c r="AB379" i="2" s="1"/>
  <c r="U375" i="2"/>
  <c r="AA375" i="2" s="1"/>
  <c r="AB375" i="2" a="1"/>
  <c r="AB375" i="2" s="1"/>
  <c r="U371" i="2"/>
  <c r="AA371" i="2" s="1"/>
  <c r="AB371" i="2" a="1"/>
  <c r="AB371" i="2" s="1"/>
  <c r="U367" i="2"/>
  <c r="AA367" i="2" s="1"/>
  <c r="AB367" i="2" a="1"/>
  <c r="AB367" i="2" s="1"/>
  <c r="U363" i="2"/>
  <c r="AA363" i="2" s="1"/>
  <c r="AB363" i="2" a="1"/>
  <c r="AB363" i="2" s="1"/>
  <c r="U359" i="2"/>
  <c r="AA359" i="2" s="1"/>
  <c r="AB359" i="2" a="1"/>
  <c r="AB359" i="2" s="1"/>
  <c r="U355" i="2"/>
  <c r="AA355" i="2" s="1"/>
  <c r="AB355" i="2" a="1"/>
  <c r="AB355" i="2" s="1"/>
  <c r="U351" i="2"/>
  <c r="AA351" i="2" s="1"/>
  <c r="AB351" i="2" a="1"/>
  <c r="AB351" i="2" s="1"/>
  <c r="U347" i="2"/>
  <c r="AA347" i="2" s="1"/>
  <c r="AB347" i="2" a="1"/>
  <c r="AB347" i="2" s="1"/>
  <c r="U343" i="2"/>
  <c r="AA343" i="2" s="1"/>
  <c r="AB343" i="2" a="1"/>
  <c r="AB343" i="2" s="1"/>
  <c r="U339" i="2"/>
  <c r="AA339" i="2" s="1"/>
  <c r="AB339" i="2" a="1"/>
  <c r="AB339" i="2" s="1"/>
  <c r="U335" i="2"/>
  <c r="AA335" i="2" s="1"/>
  <c r="AB335" i="2" a="1"/>
  <c r="AB335" i="2" s="1"/>
  <c r="U331" i="2"/>
  <c r="AA331" i="2" s="1"/>
  <c r="AB331" i="2" a="1"/>
  <c r="AB331" i="2" s="1"/>
  <c r="U327" i="2"/>
  <c r="AA327" i="2" s="1"/>
  <c r="AB327" i="2" a="1"/>
  <c r="AB327" i="2" s="1"/>
  <c r="U323" i="2"/>
  <c r="AA323" i="2" s="1"/>
  <c r="AB323" i="2" a="1"/>
  <c r="AB323" i="2" s="1"/>
  <c r="U319" i="2"/>
  <c r="AA319" i="2" s="1"/>
  <c r="AB319" i="2" a="1"/>
  <c r="AB319" i="2" s="1"/>
  <c r="U315" i="2"/>
  <c r="AA315" i="2" s="1"/>
  <c r="AB315" i="2" a="1"/>
  <c r="AB315" i="2" s="1"/>
  <c r="U311" i="2"/>
  <c r="AA311" i="2" s="1"/>
  <c r="AB311" i="2" a="1"/>
  <c r="AB311" i="2" s="1"/>
  <c r="U307" i="2"/>
  <c r="AA307" i="2" s="1"/>
  <c r="AB307" i="2" a="1"/>
  <c r="AB307" i="2" s="1"/>
  <c r="U303" i="2"/>
  <c r="AA303" i="2" s="1"/>
  <c r="AB303" i="2" a="1"/>
  <c r="AB303" i="2" s="1"/>
  <c r="U299" i="2"/>
  <c r="AA299" i="2" s="1"/>
  <c r="AB299" i="2" a="1"/>
  <c r="AB299" i="2" s="1"/>
  <c r="U295" i="2"/>
  <c r="AA295" i="2" s="1"/>
  <c r="AB295" i="2" a="1"/>
  <c r="AB295" i="2" s="1"/>
  <c r="U291" i="2"/>
  <c r="AA291" i="2" s="1"/>
  <c r="AB291" i="2" a="1"/>
  <c r="AB291" i="2" s="1"/>
  <c r="U287" i="2"/>
  <c r="AA287" i="2" s="1"/>
  <c r="AB287" i="2" a="1"/>
  <c r="AB287" i="2" s="1"/>
  <c r="U283" i="2"/>
  <c r="AA283" i="2" s="1"/>
  <c r="AB283" i="2" a="1"/>
  <c r="AB283" i="2" s="1"/>
  <c r="U279" i="2"/>
  <c r="AA279" i="2" s="1"/>
  <c r="AB279" i="2" a="1"/>
  <c r="AB279" i="2" s="1"/>
  <c r="U275" i="2"/>
  <c r="AA275" i="2" s="1"/>
  <c r="AB275" i="2" a="1"/>
  <c r="AB275" i="2" s="1"/>
  <c r="U271" i="2"/>
  <c r="AA271" i="2" s="1"/>
  <c r="AB271" i="2" a="1"/>
  <c r="AB271" i="2" s="1"/>
  <c r="U267" i="2"/>
  <c r="AA267" i="2" s="1"/>
  <c r="AB267" i="2" a="1"/>
  <c r="AB267" i="2" s="1"/>
  <c r="U263" i="2"/>
  <c r="AA263" i="2" s="1"/>
  <c r="AB263" i="2" a="1"/>
  <c r="AB263" i="2" s="1"/>
  <c r="U259" i="2"/>
  <c r="AA259" i="2" s="1"/>
  <c r="AB259" i="2" a="1"/>
  <c r="AB259" i="2" s="1"/>
  <c r="U255" i="2"/>
  <c r="AA255" i="2" s="1"/>
  <c r="AB255" i="2" a="1"/>
  <c r="AB255" i="2" s="1"/>
  <c r="U251" i="2"/>
  <c r="AA251" i="2" s="1"/>
  <c r="AB251" i="2" a="1"/>
  <c r="AB251" i="2" s="1"/>
  <c r="U247" i="2"/>
  <c r="AA247" i="2" s="1"/>
  <c r="AB247" i="2" a="1"/>
  <c r="AB247" i="2" s="1"/>
  <c r="U243" i="2"/>
  <c r="AA243" i="2" s="1"/>
  <c r="AB243" i="2" a="1"/>
  <c r="AB243" i="2" s="1"/>
  <c r="U239" i="2"/>
  <c r="AA239" i="2" s="1"/>
  <c r="AB239" i="2" a="1"/>
  <c r="AB239" i="2" s="1"/>
  <c r="U235" i="2"/>
  <c r="AA235" i="2" s="1"/>
  <c r="AB235" i="2" a="1"/>
  <c r="AB235" i="2" s="1"/>
  <c r="U231" i="2"/>
  <c r="AA231" i="2" s="1"/>
  <c r="AB231" i="2" a="1"/>
  <c r="AB231" i="2" s="1"/>
  <c r="U227" i="2"/>
  <c r="AA227" i="2" s="1"/>
  <c r="AB227" i="2" a="1"/>
  <c r="AB227" i="2" s="1"/>
  <c r="U223" i="2"/>
  <c r="AA223" i="2" s="1"/>
  <c r="AB223" i="2" a="1"/>
  <c r="AB223" i="2" s="1"/>
  <c r="U219" i="2"/>
  <c r="AA219" i="2" s="1"/>
  <c r="AB219" i="2" a="1"/>
  <c r="AB219" i="2" s="1"/>
  <c r="U215" i="2"/>
  <c r="AA215" i="2" s="1"/>
  <c r="AB215" i="2" a="1"/>
  <c r="AB215" i="2" s="1"/>
  <c r="U211" i="2"/>
  <c r="AA211" i="2" s="1"/>
  <c r="AB211" i="2" a="1"/>
  <c r="AB211" i="2" s="1"/>
  <c r="U207" i="2"/>
  <c r="AA207" i="2" s="1"/>
  <c r="AB207" i="2" a="1"/>
  <c r="AB207" i="2" s="1"/>
  <c r="U203" i="2"/>
  <c r="AA203" i="2" s="1"/>
  <c r="AB203" i="2" a="1"/>
  <c r="AB203" i="2" s="1"/>
  <c r="U199" i="2"/>
  <c r="AA199" i="2" s="1"/>
  <c r="AB199" i="2" a="1"/>
  <c r="AB199" i="2" s="1"/>
  <c r="U195" i="2"/>
  <c r="AA195" i="2" s="1"/>
  <c r="AB195" i="2" a="1"/>
  <c r="AB195" i="2" s="1"/>
  <c r="U191" i="2"/>
  <c r="AA191" i="2" s="1"/>
  <c r="AB191" i="2" a="1"/>
  <c r="AB191" i="2" s="1"/>
  <c r="U187" i="2"/>
  <c r="AA187" i="2" s="1"/>
  <c r="AB187" i="2" a="1"/>
  <c r="AB187" i="2" s="1"/>
  <c r="U183" i="2"/>
  <c r="AA183" i="2" s="1"/>
  <c r="AB183" i="2" a="1"/>
  <c r="AB183" i="2" s="1"/>
  <c r="U179" i="2"/>
  <c r="AA179" i="2" s="1"/>
  <c r="AB179" i="2" a="1"/>
  <c r="AB179" i="2" s="1"/>
  <c r="U175" i="2"/>
  <c r="AA175" i="2" s="1"/>
  <c r="AB175" i="2" a="1"/>
  <c r="AB175" i="2" s="1"/>
  <c r="U171" i="2"/>
  <c r="AA171" i="2" s="1"/>
  <c r="AB171" i="2" a="1"/>
  <c r="AB171" i="2" s="1"/>
  <c r="U167" i="2"/>
  <c r="AA167" i="2" s="1"/>
  <c r="AB167" i="2" a="1"/>
  <c r="AB167" i="2" s="1"/>
  <c r="U163" i="2"/>
  <c r="AA163" i="2" s="1"/>
  <c r="AB163" i="2" a="1"/>
  <c r="AB163" i="2" s="1"/>
  <c r="U159" i="2"/>
  <c r="AA159" i="2" s="1"/>
  <c r="AB159" i="2" a="1"/>
  <c r="AB159" i="2" s="1"/>
  <c r="U155" i="2"/>
  <c r="AA155" i="2" s="1"/>
  <c r="AB155" i="2" a="1"/>
  <c r="AB155" i="2" s="1"/>
  <c r="U151" i="2"/>
  <c r="AA151" i="2" s="1"/>
  <c r="AB151" i="2" a="1"/>
  <c r="AB151" i="2" s="1"/>
  <c r="U147" i="2"/>
  <c r="AA147" i="2" s="1"/>
  <c r="AB147" i="2" a="1"/>
  <c r="AB147" i="2" s="1"/>
  <c r="U143" i="2"/>
  <c r="AA143" i="2" s="1"/>
  <c r="AB143" i="2" a="1"/>
  <c r="AB143" i="2" s="1"/>
  <c r="U139" i="2"/>
  <c r="AA139" i="2" s="1"/>
  <c r="AB139" i="2" a="1"/>
  <c r="AB139" i="2" s="1"/>
  <c r="U135" i="2"/>
  <c r="AA135" i="2" s="1"/>
  <c r="AB135" i="2" a="1"/>
  <c r="AB135" i="2" s="1"/>
  <c r="U131" i="2"/>
  <c r="AA131" i="2" s="1"/>
  <c r="AB131" i="2" a="1"/>
  <c r="AB131" i="2" s="1"/>
  <c r="U127" i="2"/>
  <c r="AA127" i="2" s="1"/>
  <c r="AB127" i="2" a="1"/>
  <c r="AB127" i="2" s="1"/>
  <c r="U123" i="2"/>
  <c r="AA123" i="2" s="1"/>
  <c r="AB123" i="2" a="1"/>
  <c r="AB123" i="2" s="1"/>
  <c r="U119" i="2"/>
  <c r="AA119" i="2" s="1"/>
  <c r="AB119" i="2" a="1"/>
  <c r="AB119" i="2" s="1"/>
  <c r="U115" i="2"/>
  <c r="AA115" i="2" s="1"/>
  <c r="AB115" i="2" a="1"/>
  <c r="AB115" i="2" s="1"/>
  <c r="U111" i="2"/>
  <c r="AA111" i="2" s="1"/>
  <c r="AB111" i="2" a="1"/>
  <c r="AB111" i="2" s="1"/>
  <c r="U107" i="2"/>
  <c r="AA107" i="2" s="1"/>
  <c r="AB107" i="2" a="1"/>
  <c r="AB107" i="2" s="1"/>
  <c r="U103" i="2"/>
  <c r="AA103" i="2" s="1"/>
  <c r="AB103" i="2" a="1"/>
  <c r="AB103" i="2" s="1"/>
  <c r="U99" i="2"/>
  <c r="AA99" i="2" s="1"/>
  <c r="AB99" i="2" a="1"/>
  <c r="AB99" i="2" s="1"/>
  <c r="U95" i="2"/>
  <c r="AA95" i="2" s="1"/>
  <c r="AB95" i="2" a="1"/>
  <c r="AB95" i="2" s="1"/>
  <c r="U91" i="2"/>
  <c r="AA91" i="2" s="1"/>
  <c r="AB91" i="2" a="1"/>
  <c r="AB91" i="2" s="1"/>
  <c r="U87" i="2"/>
  <c r="AA87" i="2" s="1"/>
  <c r="AB87" i="2" a="1"/>
  <c r="AB87" i="2" s="1"/>
  <c r="U83" i="2"/>
  <c r="AA83" i="2" s="1"/>
  <c r="AB83" i="2" a="1"/>
  <c r="AB83" i="2" s="1"/>
  <c r="U79" i="2"/>
  <c r="AA79" i="2" s="1"/>
  <c r="AB79" i="2" a="1"/>
  <c r="AB79" i="2" s="1"/>
  <c r="U75" i="2"/>
  <c r="AA75" i="2" s="1"/>
  <c r="AB75" i="2" a="1"/>
  <c r="AB75" i="2" s="1"/>
  <c r="U71" i="2"/>
  <c r="AA71" i="2" s="1"/>
  <c r="AB71" i="2" a="1"/>
  <c r="AB71" i="2" s="1"/>
  <c r="U67" i="2"/>
  <c r="AA67" i="2" s="1"/>
  <c r="AB67" i="2" a="1"/>
  <c r="AB67" i="2" s="1"/>
  <c r="U63" i="2"/>
  <c r="AA63" i="2" s="1"/>
  <c r="AB63" i="2" a="1"/>
  <c r="AB63" i="2" s="1"/>
  <c r="U59" i="2"/>
  <c r="AA59" i="2" s="1"/>
  <c r="AB59" i="2" a="1"/>
  <c r="AB59" i="2" s="1"/>
  <c r="U55" i="2"/>
  <c r="AA55" i="2" s="1"/>
  <c r="AB55" i="2" a="1"/>
  <c r="AB55" i="2" s="1"/>
  <c r="U51" i="2"/>
  <c r="AA51" i="2" s="1"/>
  <c r="AB51" i="2" a="1"/>
  <c r="AB51" i="2" s="1"/>
  <c r="U47" i="2"/>
  <c r="AA47" i="2" s="1"/>
  <c r="AB47" i="2" a="1"/>
  <c r="AB47" i="2" s="1"/>
  <c r="U43" i="2"/>
  <c r="AA43" i="2" s="1"/>
  <c r="AB43" i="2" a="1"/>
  <c r="AB43" i="2" s="1"/>
  <c r="U39" i="2"/>
  <c r="AA39" i="2" s="1"/>
  <c r="AB39" i="2" a="1"/>
  <c r="AB39" i="2" s="1"/>
  <c r="U35" i="2"/>
  <c r="AA35" i="2" s="1"/>
  <c r="AB35" i="2" a="1"/>
  <c r="AB35" i="2" s="1"/>
  <c r="U31" i="2"/>
  <c r="AA31" i="2" s="1"/>
  <c r="AB31" i="2" a="1"/>
  <c r="AB31" i="2" s="1"/>
  <c r="U27" i="2"/>
  <c r="AA27" i="2" s="1"/>
  <c r="AB27" i="2" a="1"/>
  <c r="AB27" i="2" s="1"/>
  <c r="U23" i="2"/>
  <c r="AA23" i="2" s="1"/>
  <c r="AB23" i="2" a="1"/>
  <c r="AB23" i="2" s="1"/>
  <c r="U19" i="2"/>
  <c r="AA19" i="2" s="1"/>
  <c r="AB19" i="2" a="1"/>
  <c r="AB19" i="2" s="1"/>
  <c r="U15" i="2"/>
  <c r="AA15" i="2" s="1"/>
  <c r="AB15" i="2" a="1"/>
  <c r="AB15" i="2" s="1"/>
  <c r="U11" i="2"/>
  <c r="AA11" i="2" s="1"/>
  <c r="AB11" i="2" a="1"/>
  <c r="AB11" i="2" s="1"/>
  <c r="U7" i="2"/>
  <c r="AA7" i="2" s="1"/>
  <c r="AB7" i="2" a="1"/>
  <c r="AB7" i="2" s="1"/>
  <c r="U3" i="2"/>
  <c r="AA3" i="2" s="1"/>
  <c r="AB3" i="2" a="1"/>
  <c r="AB3" i="2" s="1"/>
  <c r="AB1000" i="2" a="1"/>
  <c r="AB1000" i="2" s="1"/>
  <c r="AB989" i="2" a="1"/>
  <c r="AB989" i="2" s="1"/>
  <c r="AB984" i="2" a="1"/>
  <c r="AB984" i="2" s="1"/>
  <c r="AB973" i="2" a="1"/>
  <c r="AB973" i="2" s="1"/>
  <c r="AB968" i="2" a="1"/>
  <c r="AB968" i="2" s="1"/>
  <c r="AB957" i="2" a="1"/>
  <c r="AB957" i="2" s="1"/>
  <c r="AB952" i="2" a="1"/>
  <c r="AB952" i="2" s="1"/>
  <c r="AB941" i="2" a="1"/>
  <c r="AB941" i="2" s="1"/>
  <c r="AB936" i="2" a="1"/>
  <c r="AB936" i="2" s="1"/>
  <c r="AB925" i="2" a="1"/>
  <c r="AB925" i="2" s="1"/>
  <c r="AB920" i="2" a="1"/>
  <c r="AB920" i="2" s="1"/>
  <c r="AB909" i="2" a="1"/>
  <c r="AB909" i="2" s="1"/>
  <c r="AB904" i="2" a="1"/>
  <c r="AB904" i="2" s="1"/>
  <c r="AB886" i="2" a="1"/>
  <c r="AB886" i="2" s="1"/>
  <c r="AB875" i="2" a="1"/>
  <c r="AB875" i="2" s="1"/>
  <c r="AB854" i="2" a="1"/>
  <c r="AB854" i="2" s="1"/>
  <c r="AB843" i="2" a="1"/>
  <c r="AB843" i="2" s="1"/>
  <c r="AB822" i="2" a="1"/>
  <c r="AB822" i="2" s="1"/>
  <c r="AB811" i="2" a="1"/>
  <c r="AB811" i="2" s="1"/>
  <c r="AB790" i="2" a="1"/>
  <c r="AB790" i="2" s="1"/>
  <c r="AB777" i="2" a="1"/>
  <c r="AB777" i="2" s="1"/>
  <c r="AB763" i="2" a="1"/>
  <c r="AB763" i="2" s="1"/>
  <c r="AB724" i="2" a="1"/>
  <c r="AB724" i="2" s="1"/>
  <c r="AB713" i="2" a="1"/>
  <c r="AB713" i="2" s="1"/>
  <c r="AB692" i="2" a="1"/>
  <c r="AB692" i="2" s="1"/>
  <c r="AB681" i="2" a="1"/>
  <c r="AB681" i="2" s="1"/>
  <c r="AB660" i="2" a="1"/>
  <c r="AB660" i="2" s="1"/>
  <c r="AB649" i="2" a="1"/>
  <c r="AB649" i="2" s="1"/>
  <c r="AB628" i="2" a="1"/>
  <c r="AB628" i="2" s="1"/>
  <c r="AB617" i="2" a="1"/>
  <c r="AB617" i="2" s="1"/>
  <c r="U2" i="2"/>
  <c r="AA2" i="2" s="1"/>
  <c r="AB2" i="2" a="1"/>
  <c r="AB2" i="2" s="1"/>
  <c r="AB998" i="2" a="1"/>
  <c r="AB998" i="2" s="1"/>
  <c r="AB987" i="2" a="1"/>
  <c r="AB987" i="2" s="1"/>
  <c r="AB982" i="2" a="1"/>
  <c r="AB982" i="2" s="1"/>
  <c r="AB971" i="2" a="1"/>
  <c r="AB971" i="2" s="1"/>
  <c r="AB966" i="2" a="1"/>
  <c r="AB966" i="2" s="1"/>
  <c r="AB955" i="2" a="1"/>
  <c r="AB955" i="2" s="1"/>
  <c r="AB950" i="2" a="1"/>
  <c r="AB950" i="2" s="1"/>
  <c r="AB939" i="2" a="1"/>
  <c r="AB939" i="2" s="1"/>
  <c r="AB934" i="2" a="1"/>
  <c r="AB934" i="2" s="1"/>
  <c r="AB923" i="2" a="1"/>
  <c r="AB923" i="2" s="1"/>
  <c r="AB918" i="2" a="1"/>
  <c r="AB918" i="2" s="1"/>
  <c r="AB907" i="2" a="1"/>
  <c r="AB907" i="2" s="1"/>
  <c r="AB902" i="2" a="1"/>
  <c r="AB902" i="2" s="1"/>
  <c r="AB894" i="2" a="1"/>
  <c r="AB894" i="2" s="1"/>
  <c r="AB883" i="2" a="1"/>
  <c r="AB883" i="2" s="1"/>
  <c r="AB862" i="2" a="1"/>
  <c r="AB862" i="2" s="1"/>
  <c r="AB851" i="2" a="1"/>
  <c r="AB851" i="2" s="1"/>
  <c r="AB830" i="2" a="1"/>
  <c r="AB830" i="2" s="1"/>
  <c r="AB819" i="2" a="1"/>
  <c r="AB819" i="2" s="1"/>
  <c r="AB798" i="2" a="1"/>
  <c r="AB798" i="2" s="1"/>
  <c r="AB787" i="2" a="1"/>
  <c r="AB787" i="2" s="1"/>
  <c r="AB774" i="2" a="1"/>
  <c r="AB774" i="2" s="1"/>
  <c r="AB759" i="2" a="1"/>
  <c r="AB759" i="2" s="1"/>
  <c r="AB745" i="2" a="1"/>
  <c r="AB745" i="2" s="1"/>
  <c r="AB732" i="2" a="1"/>
  <c r="AB732" i="2" s="1"/>
  <c r="AB721" i="2" a="1"/>
  <c r="AB721" i="2" s="1"/>
  <c r="AB700" i="2" a="1"/>
  <c r="AB700" i="2" s="1"/>
  <c r="AB689" i="2" a="1"/>
  <c r="AB689" i="2" s="1"/>
  <c r="AB668" i="2" a="1"/>
  <c r="AB668" i="2" s="1"/>
  <c r="AB657" i="2" a="1"/>
  <c r="AB657" i="2" s="1"/>
  <c r="AB636" i="2" a="1"/>
  <c r="AB636" i="2" s="1"/>
  <c r="AB625" i="2" a="1"/>
  <c r="AB625" i="2" s="1"/>
  <c r="AB602" i="2" a="1"/>
  <c r="AB602" i="2" s="1"/>
  <c r="AB569" i="2" a="1"/>
  <c r="AB569" i="2" s="1"/>
  <c r="U994" i="2"/>
  <c r="AA994" i="2" s="1"/>
  <c r="AB994" i="2" a="1"/>
  <c r="AB994" i="2" s="1"/>
  <c r="U986" i="2"/>
  <c r="AA986" i="2" s="1"/>
  <c r="AB986" i="2" a="1"/>
  <c r="AB986" i="2" s="1"/>
  <c r="U978" i="2"/>
  <c r="AA978" i="2" s="1"/>
  <c r="AB978" i="2" a="1"/>
  <c r="AB978" i="2" s="1"/>
  <c r="U970" i="2"/>
  <c r="AA970" i="2" s="1"/>
  <c r="AB970" i="2" a="1"/>
  <c r="AB970" i="2" s="1"/>
  <c r="U962" i="2"/>
  <c r="AA962" i="2" s="1"/>
  <c r="AB962" i="2" a="1"/>
  <c r="AB962" i="2" s="1"/>
  <c r="U938" i="2"/>
  <c r="AA938" i="2" s="1"/>
  <c r="AB938" i="2" a="1"/>
  <c r="AB938" i="2" s="1"/>
  <c r="U930" i="2"/>
  <c r="AA930" i="2" s="1"/>
  <c r="AB930" i="2" a="1"/>
  <c r="AB930" i="2" s="1"/>
  <c r="U922" i="2"/>
  <c r="AA922" i="2" s="1"/>
  <c r="AB922" i="2" a="1"/>
  <c r="AB922" i="2" s="1"/>
  <c r="U914" i="2"/>
  <c r="AA914" i="2" s="1"/>
  <c r="AB914" i="2" a="1"/>
  <c r="AB914" i="2" s="1"/>
  <c r="U906" i="2"/>
  <c r="AA906" i="2" s="1"/>
  <c r="AB906" i="2" a="1"/>
  <c r="AB906" i="2" s="1"/>
  <c r="U898" i="2"/>
  <c r="AA898" i="2" s="1"/>
  <c r="AB898" i="2" a="1"/>
  <c r="AB898" i="2" s="1"/>
  <c r="U890" i="2"/>
  <c r="AA890" i="2" s="1"/>
  <c r="AB890" i="2" a="1"/>
  <c r="AB890" i="2" s="1"/>
  <c r="U882" i="2"/>
  <c r="AA882" i="2" s="1"/>
  <c r="AB882" i="2" a="1"/>
  <c r="AB882" i="2" s="1"/>
  <c r="U874" i="2"/>
  <c r="AA874" i="2" s="1"/>
  <c r="AB874" i="2" a="1"/>
  <c r="AB874" i="2" s="1"/>
  <c r="U866" i="2"/>
  <c r="AA866" i="2" s="1"/>
  <c r="AB866" i="2" a="1"/>
  <c r="AB866" i="2" s="1"/>
  <c r="U858" i="2"/>
  <c r="AA858" i="2" s="1"/>
  <c r="AB858" i="2" a="1"/>
  <c r="AB858" i="2" s="1"/>
  <c r="U834" i="2"/>
  <c r="AA834" i="2" s="1"/>
  <c r="AB834" i="2" a="1"/>
  <c r="AB834" i="2" s="1"/>
  <c r="U826" i="2"/>
  <c r="AA826" i="2" s="1"/>
  <c r="AB826" i="2" a="1"/>
  <c r="AB826" i="2" s="1"/>
  <c r="U810" i="2"/>
  <c r="AA810" i="2" s="1"/>
  <c r="AB810" i="2" a="1"/>
  <c r="AB810" i="2" s="1"/>
  <c r="U802" i="2"/>
  <c r="AA802" i="2" s="1"/>
  <c r="AB802" i="2" a="1"/>
  <c r="AB802" i="2" s="1"/>
  <c r="U794" i="2"/>
  <c r="AA794" i="2" s="1"/>
  <c r="AB794" i="2" a="1"/>
  <c r="AB794" i="2" s="1"/>
  <c r="U782" i="2"/>
  <c r="AA782" i="2" s="1"/>
  <c r="AB782" i="2" a="1"/>
  <c r="AB782" i="2" s="1"/>
  <c r="U762" i="2"/>
  <c r="AA762" i="2" s="1"/>
  <c r="AB762" i="2" a="1"/>
  <c r="AB762" i="2" s="1"/>
  <c r="U750" i="2"/>
  <c r="AA750" i="2" s="1"/>
  <c r="AB750" i="2" a="1"/>
  <c r="AB750" i="2" s="1"/>
  <c r="U730" i="2"/>
  <c r="AA730" i="2" s="1"/>
  <c r="AB730" i="2" a="1"/>
  <c r="AB730" i="2" s="1"/>
  <c r="U718" i="2"/>
  <c r="AA718" i="2" s="1"/>
  <c r="AB718" i="2" a="1"/>
  <c r="AB718" i="2" s="1"/>
  <c r="U710" i="2"/>
  <c r="AA710" i="2" s="1"/>
  <c r="AB710" i="2" a="1"/>
  <c r="AB710" i="2" s="1"/>
  <c r="U702" i="2"/>
  <c r="AA702" i="2" s="1"/>
  <c r="AB702" i="2" a="1"/>
  <c r="AB702" i="2" s="1"/>
  <c r="U690" i="2"/>
  <c r="AA690" i="2" s="1"/>
  <c r="AB690" i="2" a="1"/>
  <c r="AB690" i="2" s="1"/>
  <c r="U678" i="2"/>
  <c r="AA678" i="2" s="1"/>
  <c r="AB678" i="2" a="1"/>
  <c r="AB678" i="2" s="1"/>
  <c r="U674" i="2"/>
  <c r="AA674" i="2" s="1"/>
  <c r="AB674" i="2" a="1"/>
  <c r="AB674" i="2" s="1"/>
  <c r="U662" i="2"/>
  <c r="AA662" i="2" s="1"/>
  <c r="AB662" i="2" a="1"/>
  <c r="AB662" i="2" s="1"/>
  <c r="U650" i="2"/>
  <c r="AA650" i="2" s="1"/>
  <c r="AB650" i="2" a="1"/>
  <c r="AB650" i="2" s="1"/>
  <c r="U638" i="2"/>
  <c r="AA638" i="2" s="1"/>
  <c r="AB638" i="2" a="1"/>
  <c r="AB638" i="2" s="1"/>
  <c r="U634" i="2"/>
  <c r="AA634" i="2" s="1"/>
  <c r="AB634" i="2" a="1"/>
  <c r="AB634" i="2" s="1"/>
  <c r="U622" i="2"/>
  <c r="AA622" i="2" s="1"/>
  <c r="AB622" i="2" a="1"/>
  <c r="AB622" i="2" s="1"/>
  <c r="U610" i="2"/>
  <c r="AA610" i="2" s="1"/>
  <c r="AB610" i="2" a="1"/>
  <c r="AB610" i="2" s="1"/>
  <c r="U606" i="2"/>
  <c r="AA606" i="2" s="1"/>
  <c r="AB606" i="2" a="1"/>
  <c r="AB606" i="2" s="1"/>
  <c r="U594" i="2"/>
  <c r="AA594" i="2" s="1"/>
  <c r="AB594" i="2" a="1"/>
  <c r="AB594" i="2" s="1"/>
  <c r="U582" i="2"/>
  <c r="AA582" i="2" s="1"/>
  <c r="AB582" i="2" a="1"/>
  <c r="AB582" i="2" s="1"/>
  <c r="U578" i="2"/>
  <c r="AA578" i="2" s="1"/>
  <c r="AB578" i="2" a="1"/>
  <c r="AB578" i="2" s="1"/>
  <c r="U566" i="2"/>
  <c r="AA566" i="2" s="1"/>
  <c r="AB566" i="2" a="1"/>
  <c r="AB566" i="2" s="1"/>
  <c r="U554" i="2"/>
  <c r="AA554" i="2" s="1"/>
  <c r="AB554" i="2" a="1"/>
  <c r="AB554" i="2" s="1"/>
  <c r="U542" i="2"/>
  <c r="AA542" i="2" s="1"/>
  <c r="AB542" i="2" a="1"/>
  <c r="AB542" i="2" s="1"/>
  <c r="U530" i="2"/>
  <c r="AA530" i="2" s="1"/>
  <c r="AB530" i="2" a="1"/>
  <c r="AB530" i="2" s="1"/>
  <c r="U522" i="2"/>
  <c r="AA522" i="2" s="1"/>
  <c r="AB522" i="2" a="1"/>
  <c r="AB522" i="2" s="1"/>
  <c r="U514" i="2"/>
  <c r="AA514" i="2" s="1"/>
  <c r="AB514" i="2" a="1"/>
  <c r="AB514" i="2" s="1"/>
  <c r="U502" i="2"/>
  <c r="AA502" i="2" s="1"/>
  <c r="AB502" i="2" a="1"/>
  <c r="AB502" i="2" s="1"/>
  <c r="U490" i="2"/>
  <c r="AA490" i="2" s="1"/>
  <c r="AB490" i="2" a="1"/>
  <c r="AB490" i="2" s="1"/>
  <c r="U486" i="2"/>
  <c r="AA486" i="2" s="1"/>
  <c r="AB486" i="2" a="1"/>
  <c r="AB486" i="2" s="1"/>
  <c r="U474" i="2"/>
  <c r="AA474" i="2" s="1"/>
  <c r="AB474" i="2" a="1"/>
  <c r="AB474" i="2" s="1"/>
  <c r="U462" i="2"/>
  <c r="AA462" i="2" s="1"/>
  <c r="AB462" i="2" a="1"/>
  <c r="AB462" i="2" s="1"/>
  <c r="U450" i="2"/>
  <c r="AA450" i="2" s="1"/>
  <c r="AB450" i="2" a="1"/>
  <c r="AB450" i="2" s="1"/>
  <c r="U442" i="2"/>
  <c r="AA442" i="2" s="1"/>
  <c r="AB442" i="2" a="1"/>
  <c r="AB442" i="2" s="1"/>
  <c r="U434" i="2"/>
  <c r="AA434" i="2" s="1"/>
  <c r="AB434" i="2" a="1"/>
  <c r="AB434" i="2" s="1"/>
  <c r="U422" i="2"/>
  <c r="AA422" i="2" s="1"/>
  <c r="AB422" i="2" a="1"/>
  <c r="AB422" i="2" s="1"/>
  <c r="U410" i="2"/>
  <c r="AA410" i="2" s="1"/>
  <c r="AB410" i="2" a="1"/>
  <c r="AB410" i="2" s="1"/>
  <c r="U398" i="2"/>
  <c r="AA398" i="2" s="1"/>
  <c r="AB398" i="2" a="1"/>
  <c r="AB398" i="2" s="1"/>
  <c r="U390" i="2"/>
  <c r="AA390" i="2" s="1"/>
  <c r="AB390" i="2" a="1"/>
  <c r="AB390" i="2" s="1"/>
  <c r="U382" i="2"/>
  <c r="AA382" i="2" s="1"/>
  <c r="AB382" i="2" a="1"/>
  <c r="AB382" i="2" s="1"/>
  <c r="U370" i="2"/>
  <c r="AA370" i="2" s="1"/>
  <c r="AB370" i="2" a="1"/>
  <c r="AB370" i="2" s="1"/>
  <c r="U358" i="2"/>
  <c r="AA358" i="2" s="1"/>
  <c r="AB358" i="2" a="1"/>
  <c r="AB358" i="2" s="1"/>
  <c r="U350" i="2"/>
  <c r="AA350" i="2" s="1"/>
  <c r="AB350" i="2" a="1"/>
  <c r="AB350" i="2" s="1"/>
  <c r="U342" i="2"/>
  <c r="AA342" i="2" s="1"/>
  <c r="AB342" i="2" a="1"/>
  <c r="AB342" i="2" s="1"/>
  <c r="U330" i="2"/>
  <c r="AA330" i="2" s="1"/>
  <c r="AB330" i="2" a="1"/>
  <c r="AB330" i="2" s="1"/>
  <c r="U322" i="2"/>
  <c r="AA322" i="2" s="1"/>
  <c r="AB322" i="2" a="1"/>
  <c r="AB322" i="2" s="1"/>
  <c r="U314" i="2"/>
  <c r="AA314" i="2" s="1"/>
  <c r="AB314" i="2" a="1"/>
  <c r="AB314" i="2" s="1"/>
  <c r="U306" i="2"/>
  <c r="AA306" i="2" s="1"/>
  <c r="AB306" i="2" a="1"/>
  <c r="AB306" i="2" s="1"/>
  <c r="U294" i="2"/>
  <c r="AA294" i="2" s="1"/>
  <c r="AB294" i="2" a="1"/>
  <c r="AB294" i="2" s="1"/>
  <c r="U282" i="2"/>
  <c r="AA282" i="2" s="1"/>
  <c r="AB282" i="2" a="1"/>
  <c r="AB282" i="2" s="1"/>
  <c r="U274" i="2"/>
  <c r="AA274" i="2" s="1"/>
  <c r="AB274" i="2" a="1"/>
  <c r="AB274" i="2" s="1"/>
  <c r="U266" i="2"/>
  <c r="AA266" i="2" s="1"/>
  <c r="AB266" i="2" a="1"/>
  <c r="AB266" i="2" s="1"/>
  <c r="U254" i="2"/>
  <c r="AA254" i="2" s="1"/>
  <c r="AB254" i="2" a="1"/>
  <c r="AB254" i="2" s="1"/>
  <c r="U242" i="2"/>
  <c r="AA242" i="2" s="1"/>
  <c r="AB242" i="2" a="1"/>
  <c r="AB242" i="2" s="1"/>
  <c r="U230" i="2"/>
  <c r="AA230" i="2" s="1"/>
  <c r="AB230" i="2" a="1"/>
  <c r="AB230" i="2" s="1"/>
  <c r="U226" i="2"/>
  <c r="AA226" i="2" s="1"/>
  <c r="AB226" i="2" a="1"/>
  <c r="AB226" i="2" s="1"/>
  <c r="U214" i="2"/>
  <c r="AA214" i="2" s="1"/>
  <c r="AB214" i="2" a="1"/>
  <c r="AB214" i="2" s="1"/>
  <c r="U202" i="2"/>
  <c r="AA202" i="2" s="1"/>
  <c r="AB202" i="2" a="1"/>
  <c r="AB202" i="2" s="1"/>
  <c r="U190" i="2"/>
  <c r="AA190" i="2" s="1"/>
  <c r="AB190" i="2" a="1"/>
  <c r="AB190" i="2" s="1"/>
  <c r="U182" i="2"/>
  <c r="AA182" i="2" s="1"/>
  <c r="AB182" i="2" a="1"/>
  <c r="AB182" i="2" s="1"/>
  <c r="U174" i="2"/>
  <c r="AA174" i="2" s="1"/>
  <c r="AB174" i="2" a="1"/>
  <c r="AB174" i="2" s="1"/>
  <c r="U162" i="2"/>
  <c r="AA162" i="2" s="1"/>
  <c r="AB162" i="2" a="1"/>
  <c r="AB162" i="2" s="1"/>
  <c r="U158" i="2"/>
  <c r="AA158" i="2" s="1"/>
  <c r="AB158" i="2" a="1"/>
  <c r="AB158" i="2" s="1"/>
  <c r="U146" i="2"/>
  <c r="AA146" i="2" s="1"/>
  <c r="AB146" i="2" a="1"/>
  <c r="AB146" i="2" s="1"/>
  <c r="U142" i="2"/>
  <c r="AA142" i="2" s="1"/>
  <c r="AB142" i="2" a="1"/>
  <c r="AB142" i="2" s="1"/>
  <c r="U138" i="2"/>
  <c r="AA138" i="2" s="1"/>
  <c r="AB138" i="2" a="1"/>
  <c r="AB138" i="2" s="1"/>
  <c r="U134" i="2"/>
  <c r="AA134" i="2" s="1"/>
  <c r="AB134" i="2" a="1"/>
  <c r="AB134" i="2" s="1"/>
  <c r="U130" i="2"/>
  <c r="AA130" i="2" s="1"/>
  <c r="AB130" i="2" a="1"/>
  <c r="AB130" i="2" s="1"/>
  <c r="U126" i="2"/>
  <c r="AA126" i="2" s="1"/>
  <c r="AB126" i="2" a="1"/>
  <c r="AB126" i="2" s="1"/>
  <c r="U122" i="2"/>
  <c r="AA122" i="2" s="1"/>
  <c r="AB122" i="2" a="1"/>
  <c r="AB122" i="2" s="1"/>
  <c r="U118" i="2"/>
  <c r="AA118" i="2" s="1"/>
  <c r="AB118" i="2" a="1"/>
  <c r="AB118" i="2" s="1"/>
  <c r="U114" i="2"/>
  <c r="AA114" i="2" s="1"/>
  <c r="AB114" i="2" a="1"/>
  <c r="AB114" i="2" s="1"/>
  <c r="U110" i="2"/>
  <c r="AA110" i="2" s="1"/>
  <c r="AB110" i="2" a="1"/>
  <c r="AB110" i="2" s="1"/>
  <c r="U106" i="2"/>
  <c r="AA106" i="2" s="1"/>
  <c r="AB106" i="2" a="1"/>
  <c r="AB106" i="2" s="1"/>
  <c r="U102" i="2"/>
  <c r="AA102" i="2" s="1"/>
  <c r="AB102" i="2" a="1"/>
  <c r="AB102" i="2" s="1"/>
  <c r="U98" i="2"/>
  <c r="AA98" i="2" s="1"/>
  <c r="AB98" i="2" a="1"/>
  <c r="AB98" i="2" s="1"/>
  <c r="U94" i="2"/>
  <c r="AA94" i="2" s="1"/>
  <c r="AB94" i="2" a="1"/>
  <c r="AB94" i="2" s="1"/>
  <c r="U90" i="2"/>
  <c r="AA90" i="2" s="1"/>
  <c r="AB90" i="2" a="1"/>
  <c r="AB90" i="2" s="1"/>
  <c r="U86" i="2"/>
  <c r="AA86" i="2" s="1"/>
  <c r="AB86" i="2" a="1"/>
  <c r="AB86" i="2" s="1"/>
  <c r="U82" i="2"/>
  <c r="AA82" i="2" s="1"/>
  <c r="AB82" i="2" a="1"/>
  <c r="AB82" i="2" s="1"/>
  <c r="U78" i="2"/>
  <c r="AA78" i="2" s="1"/>
  <c r="AB78" i="2" a="1"/>
  <c r="AB78" i="2" s="1"/>
  <c r="U74" i="2"/>
  <c r="AA74" i="2" s="1"/>
  <c r="AB74" i="2" a="1"/>
  <c r="AB74" i="2" s="1"/>
  <c r="U70" i="2"/>
  <c r="AA70" i="2" s="1"/>
  <c r="AB70" i="2" a="1"/>
  <c r="AB70" i="2" s="1"/>
  <c r="U66" i="2"/>
  <c r="AA66" i="2" s="1"/>
  <c r="AB66" i="2" a="1"/>
  <c r="AB66" i="2" s="1"/>
  <c r="U62" i="2"/>
  <c r="AA62" i="2" s="1"/>
  <c r="AB62" i="2" a="1"/>
  <c r="AB62" i="2" s="1"/>
  <c r="U58" i="2"/>
  <c r="AA58" i="2" s="1"/>
  <c r="AB58" i="2" a="1"/>
  <c r="AB58" i="2" s="1"/>
  <c r="U54" i="2"/>
  <c r="AA54" i="2" s="1"/>
  <c r="AB54" i="2" a="1"/>
  <c r="AB54" i="2" s="1"/>
  <c r="U50" i="2"/>
  <c r="AA50" i="2" s="1"/>
  <c r="AB50" i="2" a="1"/>
  <c r="AB50" i="2" s="1"/>
  <c r="U46" i="2"/>
  <c r="AA46" i="2" s="1"/>
  <c r="AB46" i="2" a="1"/>
  <c r="AB46" i="2" s="1"/>
  <c r="U42" i="2"/>
  <c r="AA42" i="2" s="1"/>
  <c r="AB42" i="2" a="1"/>
  <c r="AB42" i="2" s="1"/>
  <c r="U38" i="2"/>
  <c r="AA38" i="2" s="1"/>
  <c r="AB38" i="2" a="1"/>
  <c r="AB38" i="2" s="1"/>
  <c r="U34" i="2"/>
  <c r="AA34" i="2" s="1"/>
  <c r="AB34" i="2" a="1"/>
  <c r="AB34" i="2" s="1"/>
  <c r="U30" i="2"/>
  <c r="AA30" i="2" s="1"/>
  <c r="AB30" i="2" a="1"/>
  <c r="AB30" i="2" s="1"/>
  <c r="U26" i="2"/>
  <c r="AA26" i="2" s="1"/>
  <c r="AB26" i="2" a="1"/>
  <c r="AB26" i="2" s="1"/>
  <c r="U22" i="2"/>
  <c r="AA22" i="2" s="1"/>
  <c r="AB22" i="2" a="1"/>
  <c r="AB22" i="2" s="1"/>
  <c r="U18" i="2"/>
  <c r="AA18" i="2" s="1"/>
  <c r="AB18" i="2" a="1"/>
  <c r="AB18" i="2" s="1"/>
  <c r="U14" i="2"/>
  <c r="AA14" i="2" s="1"/>
  <c r="AB14" i="2" a="1"/>
  <c r="AB14" i="2" s="1"/>
  <c r="U10" i="2"/>
  <c r="AA10" i="2" s="1"/>
  <c r="AB10" i="2" a="1"/>
  <c r="AB10" i="2" s="1"/>
  <c r="U6" i="2"/>
  <c r="AA6" i="2" s="1"/>
  <c r="AB6" i="2" a="1"/>
  <c r="AB6" i="2" s="1"/>
  <c r="U1001" i="2"/>
  <c r="AA1001" i="2" s="1"/>
  <c r="AB1001" i="2" a="1"/>
  <c r="AB1001" i="2" s="1"/>
  <c r="U993" i="2"/>
  <c r="AA993" i="2" s="1"/>
  <c r="AB993" i="2" a="1"/>
  <c r="AB993" i="2" s="1"/>
  <c r="U985" i="2"/>
  <c r="AA985" i="2" s="1"/>
  <c r="AB985" i="2" a="1"/>
  <c r="AB985" i="2" s="1"/>
  <c r="U977" i="2"/>
  <c r="AA977" i="2" s="1"/>
  <c r="AB977" i="2" a="1"/>
  <c r="AB977" i="2" s="1"/>
  <c r="U969" i="2"/>
  <c r="AA969" i="2" s="1"/>
  <c r="AB969" i="2" a="1"/>
  <c r="AB969" i="2" s="1"/>
  <c r="U961" i="2"/>
  <c r="AA961" i="2" s="1"/>
  <c r="AB961" i="2" a="1"/>
  <c r="AB961" i="2" s="1"/>
  <c r="U953" i="2"/>
  <c r="AA953" i="2" s="1"/>
  <c r="AB953" i="2" a="1"/>
  <c r="AB953" i="2" s="1"/>
  <c r="U945" i="2"/>
  <c r="AA945" i="2" s="1"/>
  <c r="AB945" i="2" a="1"/>
  <c r="AB945" i="2" s="1"/>
  <c r="U937" i="2"/>
  <c r="AA937" i="2" s="1"/>
  <c r="AB937" i="2" a="1"/>
  <c r="AB937" i="2" s="1"/>
  <c r="U929" i="2"/>
  <c r="AA929" i="2" s="1"/>
  <c r="AB929" i="2" a="1"/>
  <c r="AB929" i="2" s="1"/>
  <c r="U921" i="2"/>
  <c r="AA921" i="2" s="1"/>
  <c r="AB921" i="2" a="1"/>
  <c r="AB921" i="2" s="1"/>
  <c r="U913" i="2"/>
  <c r="AA913" i="2" s="1"/>
  <c r="AB913" i="2" a="1"/>
  <c r="AB913" i="2" s="1"/>
  <c r="U905" i="2"/>
  <c r="AA905" i="2" s="1"/>
  <c r="AB905" i="2" a="1"/>
  <c r="AB905" i="2" s="1"/>
  <c r="U897" i="2"/>
  <c r="AA897" i="2" s="1"/>
  <c r="AB897" i="2" a="1"/>
  <c r="AB897" i="2" s="1"/>
  <c r="U893" i="2"/>
  <c r="AA893" i="2" s="1"/>
  <c r="AB893" i="2" a="1"/>
  <c r="AB893" i="2" s="1"/>
  <c r="U889" i="2"/>
  <c r="AA889" i="2" s="1"/>
  <c r="AB889" i="2" a="1"/>
  <c r="AB889" i="2" s="1"/>
  <c r="U885" i="2"/>
  <c r="AA885" i="2" s="1"/>
  <c r="AB885" i="2" a="1"/>
  <c r="AB885" i="2" s="1"/>
  <c r="U881" i="2"/>
  <c r="AA881" i="2" s="1"/>
  <c r="AB881" i="2" a="1"/>
  <c r="AB881" i="2" s="1"/>
  <c r="U877" i="2"/>
  <c r="AA877" i="2" s="1"/>
  <c r="AB877" i="2" a="1"/>
  <c r="AB877" i="2" s="1"/>
  <c r="U873" i="2"/>
  <c r="AA873" i="2" s="1"/>
  <c r="AB873" i="2" a="1"/>
  <c r="AB873" i="2" s="1"/>
  <c r="U869" i="2"/>
  <c r="AA869" i="2" s="1"/>
  <c r="AB869" i="2" a="1"/>
  <c r="AB869" i="2" s="1"/>
  <c r="U865" i="2"/>
  <c r="AA865" i="2" s="1"/>
  <c r="AB865" i="2" a="1"/>
  <c r="AB865" i="2" s="1"/>
  <c r="U861" i="2"/>
  <c r="AA861" i="2" s="1"/>
  <c r="AB861" i="2" a="1"/>
  <c r="AB861" i="2" s="1"/>
  <c r="U857" i="2"/>
  <c r="AA857" i="2" s="1"/>
  <c r="AB857" i="2" a="1"/>
  <c r="AB857" i="2" s="1"/>
  <c r="U853" i="2"/>
  <c r="AA853" i="2" s="1"/>
  <c r="AB853" i="2" a="1"/>
  <c r="AB853" i="2" s="1"/>
  <c r="U849" i="2"/>
  <c r="AA849" i="2" s="1"/>
  <c r="AB849" i="2" a="1"/>
  <c r="AB849" i="2" s="1"/>
  <c r="U845" i="2"/>
  <c r="AA845" i="2" s="1"/>
  <c r="AB845" i="2" a="1"/>
  <c r="AB845" i="2" s="1"/>
  <c r="U841" i="2"/>
  <c r="AA841" i="2" s="1"/>
  <c r="AB841" i="2" a="1"/>
  <c r="AB841" i="2" s="1"/>
  <c r="U837" i="2"/>
  <c r="AA837" i="2" s="1"/>
  <c r="AB837" i="2" a="1"/>
  <c r="AB837" i="2" s="1"/>
  <c r="U833" i="2"/>
  <c r="AA833" i="2" s="1"/>
  <c r="AB833" i="2" a="1"/>
  <c r="AB833" i="2" s="1"/>
  <c r="U829" i="2"/>
  <c r="AA829" i="2" s="1"/>
  <c r="AB829" i="2" a="1"/>
  <c r="AB829" i="2" s="1"/>
  <c r="U825" i="2"/>
  <c r="AA825" i="2" s="1"/>
  <c r="AB825" i="2" a="1"/>
  <c r="AB825" i="2" s="1"/>
  <c r="U821" i="2"/>
  <c r="AA821" i="2" s="1"/>
  <c r="AB821" i="2" a="1"/>
  <c r="AB821" i="2" s="1"/>
  <c r="U817" i="2"/>
  <c r="AA817" i="2" s="1"/>
  <c r="AB817" i="2" a="1"/>
  <c r="AB817" i="2" s="1"/>
  <c r="U813" i="2"/>
  <c r="AA813" i="2" s="1"/>
  <c r="AB813" i="2" a="1"/>
  <c r="AB813" i="2" s="1"/>
  <c r="U809" i="2"/>
  <c r="AA809" i="2" s="1"/>
  <c r="AB809" i="2" a="1"/>
  <c r="AB809" i="2" s="1"/>
  <c r="U805" i="2"/>
  <c r="AA805" i="2" s="1"/>
  <c r="AB805" i="2" a="1"/>
  <c r="AB805" i="2" s="1"/>
  <c r="U801" i="2"/>
  <c r="AA801" i="2" s="1"/>
  <c r="AB801" i="2" a="1"/>
  <c r="AB801" i="2" s="1"/>
  <c r="U797" i="2"/>
  <c r="AA797" i="2" s="1"/>
  <c r="AB797" i="2" a="1"/>
  <c r="AB797" i="2" s="1"/>
  <c r="U793" i="2"/>
  <c r="AA793" i="2" s="1"/>
  <c r="AB793" i="2" a="1"/>
  <c r="AB793" i="2" s="1"/>
  <c r="U789" i="2"/>
  <c r="AA789" i="2" s="1"/>
  <c r="AB789" i="2" a="1"/>
  <c r="AB789" i="2" s="1"/>
  <c r="U785" i="2"/>
  <c r="AA785" i="2" s="1"/>
  <c r="AB785" i="2" a="1"/>
  <c r="AB785" i="2" s="1"/>
  <c r="U781" i="2"/>
  <c r="AA781" i="2" s="1"/>
  <c r="AB781" i="2" a="1"/>
  <c r="AB781" i="2" s="1"/>
  <c r="U773" i="2"/>
  <c r="AA773" i="2" s="1"/>
  <c r="AB773" i="2" a="1"/>
  <c r="AB773" i="2" s="1"/>
  <c r="U769" i="2"/>
  <c r="AA769" i="2" s="1"/>
  <c r="AB769" i="2" a="1"/>
  <c r="AB769" i="2" s="1"/>
  <c r="U765" i="2"/>
  <c r="AA765" i="2" s="1"/>
  <c r="AB765" i="2" a="1"/>
  <c r="AB765" i="2" s="1"/>
  <c r="U761" i="2"/>
  <c r="AA761" i="2" s="1"/>
  <c r="AB761" i="2" a="1"/>
  <c r="AB761" i="2" s="1"/>
  <c r="U757" i="2"/>
  <c r="AA757" i="2" s="1"/>
  <c r="AB757" i="2" a="1"/>
  <c r="AB757" i="2" s="1"/>
  <c r="U753" i="2"/>
  <c r="AA753" i="2" s="1"/>
  <c r="AB753" i="2" a="1"/>
  <c r="AB753" i="2" s="1"/>
  <c r="U749" i="2"/>
  <c r="AA749" i="2" s="1"/>
  <c r="AB749" i="2" a="1"/>
  <c r="AB749" i="2" s="1"/>
  <c r="U741" i="2"/>
  <c r="AA741" i="2" s="1"/>
  <c r="AB741" i="2" a="1"/>
  <c r="AB741" i="2" s="1"/>
  <c r="U737" i="2"/>
  <c r="AA737" i="2" s="1"/>
  <c r="AB737" i="2" a="1"/>
  <c r="AB737" i="2" s="1"/>
  <c r="U733" i="2"/>
  <c r="AA733" i="2" s="1"/>
  <c r="AB733" i="2" a="1"/>
  <c r="AB733" i="2" s="1"/>
  <c r="U725" i="2"/>
  <c r="AA725" i="2" s="1"/>
  <c r="AB725" i="2" a="1"/>
  <c r="AB725" i="2" s="1"/>
  <c r="U717" i="2"/>
  <c r="AA717" i="2" s="1"/>
  <c r="AB717" i="2" a="1"/>
  <c r="AB717" i="2" s="1"/>
  <c r="U709" i="2"/>
  <c r="AA709" i="2" s="1"/>
  <c r="AB709" i="2" a="1"/>
  <c r="AB709" i="2" s="1"/>
  <c r="U701" i="2"/>
  <c r="AA701" i="2" s="1"/>
  <c r="AB701" i="2" a="1"/>
  <c r="AB701" i="2" s="1"/>
  <c r="U693" i="2"/>
  <c r="AA693" i="2" s="1"/>
  <c r="AB693" i="2" a="1"/>
  <c r="AB693" i="2" s="1"/>
  <c r="U685" i="2"/>
  <c r="AA685" i="2" s="1"/>
  <c r="AB685" i="2" a="1"/>
  <c r="AB685" i="2" s="1"/>
  <c r="U677" i="2"/>
  <c r="AA677" i="2" s="1"/>
  <c r="AB677" i="2" a="1"/>
  <c r="AB677" i="2" s="1"/>
  <c r="U669" i="2"/>
  <c r="AA669" i="2" s="1"/>
  <c r="AB669" i="2" a="1"/>
  <c r="AB669" i="2" s="1"/>
  <c r="U661" i="2"/>
  <c r="AA661" i="2" s="1"/>
  <c r="AB661" i="2" a="1"/>
  <c r="AB661" i="2" s="1"/>
  <c r="U653" i="2"/>
  <c r="AA653" i="2" s="1"/>
  <c r="AB653" i="2" a="1"/>
  <c r="AB653" i="2" s="1"/>
  <c r="U645" i="2"/>
  <c r="AA645" i="2" s="1"/>
  <c r="AB645" i="2" a="1"/>
  <c r="AB645" i="2" s="1"/>
  <c r="U637" i="2"/>
  <c r="AA637" i="2" s="1"/>
  <c r="AB637" i="2" a="1"/>
  <c r="AB637" i="2" s="1"/>
  <c r="U629" i="2"/>
  <c r="AA629" i="2" s="1"/>
  <c r="AB629" i="2" a="1"/>
  <c r="AB629" i="2" s="1"/>
  <c r="U621" i="2"/>
  <c r="AA621" i="2" s="1"/>
  <c r="AB621" i="2" a="1"/>
  <c r="AB621" i="2" s="1"/>
  <c r="U613" i="2"/>
  <c r="AA613" i="2" s="1"/>
  <c r="AB613" i="2" a="1"/>
  <c r="AB613" i="2" s="1"/>
  <c r="U605" i="2"/>
  <c r="AA605" i="2" s="1"/>
  <c r="AB605" i="2" a="1"/>
  <c r="AB605" i="2" s="1"/>
  <c r="U601" i="2"/>
  <c r="AA601" i="2" s="1"/>
  <c r="AB601" i="2" a="1"/>
  <c r="AB601" i="2" s="1"/>
  <c r="U597" i="2"/>
  <c r="AA597" i="2" s="1"/>
  <c r="AB597" i="2" a="1"/>
  <c r="AB597" i="2" s="1"/>
  <c r="U593" i="2"/>
  <c r="AA593" i="2" s="1"/>
  <c r="AB593" i="2" a="1"/>
  <c r="AB593" i="2" s="1"/>
  <c r="U589" i="2"/>
  <c r="AA589" i="2" s="1"/>
  <c r="AB589" i="2" a="1"/>
  <c r="AB589" i="2" s="1"/>
  <c r="U585" i="2"/>
  <c r="AA585" i="2" s="1"/>
  <c r="AB585" i="2" a="1"/>
  <c r="AB585" i="2" s="1"/>
  <c r="U581" i="2"/>
  <c r="AA581" i="2" s="1"/>
  <c r="AB581" i="2" a="1"/>
  <c r="AB581" i="2" s="1"/>
  <c r="U577" i="2"/>
  <c r="AA577" i="2" s="1"/>
  <c r="AB577" i="2" a="1"/>
  <c r="AB577" i="2" s="1"/>
  <c r="U573" i="2"/>
  <c r="AA573" i="2" s="1"/>
  <c r="AB573" i="2" a="1"/>
  <c r="AB573" i="2" s="1"/>
  <c r="U565" i="2"/>
  <c r="AA565" i="2" s="1"/>
  <c r="AB565" i="2" a="1"/>
  <c r="AB565" i="2" s="1"/>
  <c r="U561" i="2"/>
  <c r="AA561" i="2" s="1"/>
  <c r="AB561" i="2" a="1"/>
  <c r="AB561" i="2" s="1"/>
  <c r="U557" i="2"/>
  <c r="AA557" i="2" s="1"/>
  <c r="AB557" i="2" a="1"/>
  <c r="AB557" i="2" s="1"/>
  <c r="U553" i="2"/>
  <c r="AA553" i="2" s="1"/>
  <c r="AB553" i="2" a="1"/>
  <c r="AB553" i="2" s="1"/>
  <c r="U549" i="2"/>
  <c r="AA549" i="2" s="1"/>
  <c r="AB549" i="2" a="1"/>
  <c r="AB549" i="2" s="1"/>
  <c r="U545" i="2"/>
  <c r="AA545" i="2" s="1"/>
  <c r="AB545" i="2" a="1"/>
  <c r="AB545" i="2" s="1"/>
  <c r="U541" i="2"/>
  <c r="AA541" i="2" s="1"/>
  <c r="AB541" i="2" a="1"/>
  <c r="AB541" i="2" s="1"/>
  <c r="U537" i="2"/>
  <c r="AA537" i="2" s="1"/>
  <c r="AB537" i="2" a="1"/>
  <c r="AB537" i="2" s="1"/>
  <c r="U533" i="2"/>
  <c r="AA533" i="2" s="1"/>
  <c r="AB533" i="2" a="1"/>
  <c r="AB533" i="2" s="1"/>
  <c r="U529" i="2"/>
  <c r="AA529" i="2" s="1"/>
  <c r="AB529" i="2" a="1"/>
  <c r="AB529" i="2" s="1"/>
  <c r="U525" i="2"/>
  <c r="AA525" i="2" s="1"/>
  <c r="AB525" i="2" a="1"/>
  <c r="AB525" i="2" s="1"/>
  <c r="U521" i="2"/>
  <c r="AA521" i="2" s="1"/>
  <c r="AB521" i="2" a="1"/>
  <c r="AB521" i="2" s="1"/>
  <c r="U517" i="2"/>
  <c r="AA517" i="2" s="1"/>
  <c r="AB517" i="2" a="1"/>
  <c r="AB517" i="2" s="1"/>
  <c r="U513" i="2"/>
  <c r="AA513" i="2" s="1"/>
  <c r="AB513" i="2" a="1"/>
  <c r="AB513" i="2" s="1"/>
  <c r="U509" i="2"/>
  <c r="AA509" i="2" s="1"/>
  <c r="AB509" i="2" a="1"/>
  <c r="AB509" i="2" s="1"/>
  <c r="U505" i="2"/>
  <c r="AA505" i="2" s="1"/>
  <c r="AB505" i="2" a="1"/>
  <c r="AB505" i="2" s="1"/>
  <c r="U501" i="2"/>
  <c r="AA501" i="2" s="1"/>
  <c r="AB501" i="2" a="1"/>
  <c r="AB501" i="2" s="1"/>
  <c r="U497" i="2"/>
  <c r="AA497" i="2" s="1"/>
  <c r="AB497" i="2" a="1"/>
  <c r="AB497" i="2" s="1"/>
  <c r="U493" i="2"/>
  <c r="AA493" i="2" s="1"/>
  <c r="AB493" i="2" a="1"/>
  <c r="AB493" i="2" s="1"/>
  <c r="U489" i="2"/>
  <c r="AA489" i="2" s="1"/>
  <c r="AB489" i="2" a="1"/>
  <c r="AB489" i="2" s="1"/>
  <c r="U485" i="2"/>
  <c r="AA485" i="2" s="1"/>
  <c r="AB485" i="2" a="1"/>
  <c r="AB485" i="2" s="1"/>
  <c r="U481" i="2"/>
  <c r="AA481" i="2" s="1"/>
  <c r="AB481" i="2" a="1"/>
  <c r="AB481" i="2" s="1"/>
  <c r="U477" i="2"/>
  <c r="AA477" i="2" s="1"/>
  <c r="AB477" i="2" a="1"/>
  <c r="AB477" i="2" s="1"/>
  <c r="U473" i="2"/>
  <c r="AA473" i="2" s="1"/>
  <c r="AB473" i="2" a="1"/>
  <c r="AB473" i="2" s="1"/>
  <c r="U469" i="2"/>
  <c r="AA469" i="2" s="1"/>
  <c r="AB469" i="2" a="1"/>
  <c r="AB469" i="2" s="1"/>
  <c r="U465" i="2"/>
  <c r="AA465" i="2" s="1"/>
  <c r="AB465" i="2" a="1"/>
  <c r="AB465" i="2" s="1"/>
  <c r="U461" i="2"/>
  <c r="AA461" i="2" s="1"/>
  <c r="AB461" i="2" a="1"/>
  <c r="AB461" i="2" s="1"/>
  <c r="U457" i="2"/>
  <c r="AA457" i="2" s="1"/>
  <c r="AB457" i="2" a="1"/>
  <c r="AB457" i="2" s="1"/>
  <c r="U453" i="2"/>
  <c r="AA453" i="2" s="1"/>
  <c r="AB453" i="2" a="1"/>
  <c r="AB453" i="2" s="1"/>
  <c r="U449" i="2"/>
  <c r="AA449" i="2" s="1"/>
  <c r="AB449" i="2" a="1"/>
  <c r="AB449" i="2" s="1"/>
  <c r="U445" i="2"/>
  <c r="AA445" i="2" s="1"/>
  <c r="AB445" i="2" a="1"/>
  <c r="AB445" i="2" s="1"/>
  <c r="U441" i="2"/>
  <c r="AA441" i="2" s="1"/>
  <c r="AB441" i="2" a="1"/>
  <c r="AB441" i="2" s="1"/>
  <c r="U437" i="2"/>
  <c r="AA437" i="2" s="1"/>
  <c r="AB437" i="2" a="1"/>
  <c r="AB437" i="2" s="1"/>
  <c r="U433" i="2"/>
  <c r="AA433" i="2" s="1"/>
  <c r="AB433" i="2" a="1"/>
  <c r="AB433" i="2" s="1"/>
  <c r="U429" i="2"/>
  <c r="AA429" i="2" s="1"/>
  <c r="AB429" i="2" a="1"/>
  <c r="AB429" i="2" s="1"/>
  <c r="U425" i="2"/>
  <c r="AA425" i="2" s="1"/>
  <c r="AB425" i="2" a="1"/>
  <c r="AB425" i="2" s="1"/>
  <c r="U421" i="2"/>
  <c r="AA421" i="2" s="1"/>
  <c r="AB421" i="2" a="1"/>
  <c r="AB421" i="2" s="1"/>
  <c r="U417" i="2"/>
  <c r="AA417" i="2" s="1"/>
  <c r="AB417" i="2" a="1"/>
  <c r="AB417" i="2" s="1"/>
  <c r="U413" i="2"/>
  <c r="AA413" i="2" s="1"/>
  <c r="AB413" i="2" a="1"/>
  <c r="AB413" i="2" s="1"/>
  <c r="U409" i="2"/>
  <c r="AA409" i="2" s="1"/>
  <c r="AB409" i="2" a="1"/>
  <c r="AB409" i="2" s="1"/>
  <c r="U405" i="2"/>
  <c r="AA405" i="2" s="1"/>
  <c r="AB405" i="2" a="1"/>
  <c r="AB405" i="2" s="1"/>
  <c r="U401" i="2"/>
  <c r="AA401" i="2" s="1"/>
  <c r="AB401" i="2" a="1"/>
  <c r="AB401" i="2" s="1"/>
  <c r="U397" i="2"/>
  <c r="AA397" i="2" s="1"/>
  <c r="AB397" i="2" a="1"/>
  <c r="AB397" i="2" s="1"/>
  <c r="U393" i="2"/>
  <c r="AA393" i="2" s="1"/>
  <c r="AB393" i="2" a="1"/>
  <c r="AB393" i="2" s="1"/>
  <c r="U389" i="2"/>
  <c r="AA389" i="2" s="1"/>
  <c r="AB389" i="2" a="1"/>
  <c r="AB389" i="2" s="1"/>
  <c r="U385" i="2"/>
  <c r="AA385" i="2" s="1"/>
  <c r="AB385" i="2" a="1"/>
  <c r="AB385" i="2" s="1"/>
  <c r="U381" i="2"/>
  <c r="AA381" i="2" s="1"/>
  <c r="AB381" i="2" a="1"/>
  <c r="AB381" i="2" s="1"/>
  <c r="U377" i="2"/>
  <c r="AA377" i="2" s="1"/>
  <c r="AB377" i="2" a="1"/>
  <c r="AB377" i="2" s="1"/>
  <c r="U373" i="2"/>
  <c r="AA373" i="2" s="1"/>
  <c r="AB373" i="2" a="1"/>
  <c r="AB373" i="2" s="1"/>
  <c r="U369" i="2"/>
  <c r="AA369" i="2" s="1"/>
  <c r="AB369" i="2" a="1"/>
  <c r="AB369" i="2" s="1"/>
  <c r="U365" i="2"/>
  <c r="AA365" i="2" s="1"/>
  <c r="AB365" i="2" a="1"/>
  <c r="AB365" i="2" s="1"/>
  <c r="U361" i="2"/>
  <c r="AA361" i="2" s="1"/>
  <c r="AB361" i="2" a="1"/>
  <c r="AB361" i="2" s="1"/>
  <c r="U357" i="2"/>
  <c r="AA357" i="2" s="1"/>
  <c r="AB357" i="2" a="1"/>
  <c r="AB357" i="2" s="1"/>
  <c r="U353" i="2"/>
  <c r="AA353" i="2" s="1"/>
  <c r="AB353" i="2" a="1"/>
  <c r="AB353" i="2" s="1"/>
  <c r="U349" i="2"/>
  <c r="AA349" i="2" s="1"/>
  <c r="AB349" i="2" a="1"/>
  <c r="AB349" i="2" s="1"/>
  <c r="U345" i="2"/>
  <c r="AA345" i="2" s="1"/>
  <c r="AB345" i="2" a="1"/>
  <c r="AB345" i="2" s="1"/>
  <c r="U341" i="2"/>
  <c r="AA341" i="2" s="1"/>
  <c r="AB341" i="2" a="1"/>
  <c r="AB341" i="2" s="1"/>
  <c r="U337" i="2"/>
  <c r="AA337" i="2" s="1"/>
  <c r="AB337" i="2" a="1"/>
  <c r="AB337" i="2" s="1"/>
  <c r="U333" i="2"/>
  <c r="AA333" i="2" s="1"/>
  <c r="AB333" i="2" a="1"/>
  <c r="AB333" i="2" s="1"/>
  <c r="U329" i="2"/>
  <c r="AA329" i="2" s="1"/>
  <c r="AB329" i="2" a="1"/>
  <c r="AB329" i="2" s="1"/>
  <c r="U325" i="2"/>
  <c r="AA325" i="2" s="1"/>
  <c r="AB325" i="2" a="1"/>
  <c r="AB325" i="2" s="1"/>
  <c r="U321" i="2"/>
  <c r="AA321" i="2" s="1"/>
  <c r="AB321" i="2" a="1"/>
  <c r="AB321" i="2" s="1"/>
  <c r="U317" i="2"/>
  <c r="AA317" i="2" s="1"/>
  <c r="AB317" i="2" a="1"/>
  <c r="AB317" i="2" s="1"/>
  <c r="U313" i="2"/>
  <c r="AA313" i="2" s="1"/>
  <c r="AB313" i="2" a="1"/>
  <c r="AB313" i="2" s="1"/>
  <c r="U309" i="2"/>
  <c r="AA309" i="2" s="1"/>
  <c r="AB309" i="2" a="1"/>
  <c r="AB309" i="2" s="1"/>
  <c r="U305" i="2"/>
  <c r="AA305" i="2" s="1"/>
  <c r="AB305" i="2" a="1"/>
  <c r="AB305" i="2" s="1"/>
  <c r="U301" i="2"/>
  <c r="AA301" i="2" s="1"/>
  <c r="AB301" i="2" a="1"/>
  <c r="AB301" i="2" s="1"/>
  <c r="U297" i="2"/>
  <c r="AA297" i="2" s="1"/>
  <c r="AB297" i="2" a="1"/>
  <c r="AB297" i="2" s="1"/>
  <c r="U293" i="2"/>
  <c r="AA293" i="2" s="1"/>
  <c r="AB293" i="2" a="1"/>
  <c r="AB293" i="2" s="1"/>
  <c r="U289" i="2"/>
  <c r="AA289" i="2" s="1"/>
  <c r="AB289" i="2" a="1"/>
  <c r="AB289" i="2" s="1"/>
  <c r="U285" i="2"/>
  <c r="AA285" i="2" s="1"/>
  <c r="AB285" i="2" a="1"/>
  <c r="AB285" i="2" s="1"/>
  <c r="U281" i="2"/>
  <c r="AA281" i="2" s="1"/>
  <c r="AB281" i="2" a="1"/>
  <c r="AB281" i="2" s="1"/>
  <c r="U277" i="2"/>
  <c r="AA277" i="2" s="1"/>
  <c r="AB277" i="2" a="1"/>
  <c r="AB277" i="2" s="1"/>
  <c r="U273" i="2"/>
  <c r="AA273" i="2" s="1"/>
  <c r="AB273" i="2" a="1"/>
  <c r="AB273" i="2" s="1"/>
  <c r="U269" i="2"/>
  <c r="AA269" i="2" s="1"/>
  <c r="AB269" i="2" a="1"/>
  <c r="AB269" i="2" s="1"/>
  <c r="U265" i="2"/>
  <c r="AA265" i="2" s="1"/>
  <c r="AB265" i="2" a="1"/>
  <c r="AB265" i="2" s="1"/>
  <c r="U261" i="2"/>
  <c r="AA261" i="2" s="1"/>
  <c r="AB261" i="2" a="1"/>
  <c r="AB261" i="2" s="1"/>
  <c r="U257" i="2"/>
  <c r="AA257" i="2" s="1"/>
  <c r="AB257" i="2" a="1"/>
  <c r="AB257" i="2" s="1"/>
  <c r="U253" i="2"/>
  <c r="AA253" i="2" s="1"/>
  <c r="AB253" i="2" a="1"/>
  <c r="AB253" i="2" s="1"/>
  <c r="U249" i="2"/>
  <c r="AA249" i="2" s="1"/>
  <c r="AB249" i="2" a="1"/>
  <c r="AB249" i="2" s="1"/>
  <c r="U245" i="2"/>
  <c r="AA245" i="2" s="1"/>
  <c r="AB245" i="2" a="1"/>
  <c r="AB245" i="2" s="1"/>
  <c r="U241" i="2"/>
  <c r="AA241" i="2" s="1"/>
  <c r="AB241" i="2" a="1"/>
  <c r="AB241" i="2" s="1"/>
  <c r="U237" i="2"/>
  <c r="AA237" i="2" s="1"/>
  <c r="AB237" i="2" a="1"/>
  <c r="AB237" i="2" s="1"/>
  <c r="U233" i="2"/>
  <c r="AA233" i="2" s="1"/>
  <c r="AB233" i="2" a="1"/>
  <c r="AB233" i="2" s="1"/>
  <c r="U229" i="2"/>
  <c r="AA229" i="2" s="1"/>
  <c r="AB229" i="2" a="1"/>
  <c r="AB229" i="2" s="1"/>
  <c r="U225" i="2"/>
  <c r="AA225" i="2" s="1"/>
  <c r="AB225" i="2" a="1"/>
  <c r="AB225" i="2" s="1"/>
  <c r="U221" i="2"/>
  <c r="AA221" i="2" s="1"/>
  <c r="AB221" i="2" a="1"/>
  <c r="AB221" i="2" s="1"/>
  <c r="U217" i="2"/>
  <c r="AA217" i="2" s="1"/>
  <c r="AB217" i="2" a="1"/>
  <c r="AB217" i="2" s="1"/>
  <c r="U213" i="2"/>
  <c r="AA213" i="2" s="1"/>
  <c r="AB213" i="2" a="1"/>
  <c r="AB213" i="2" s="1"/>
  <c r="U209" i="2"/>
  <c r="AA209" i="2" s="1"/>
  <c r="AB209" i="2" a="1"/>
  <c r="AB209" i="2" s="1"/>
  <c r="U205" i="2"/>
  <c r="AA205" i="2" s="1"/>
  <c r="AB205" i="2" a="1"/>
  <c r="AB205" i="2" s="1"/>
  <c r="U201" i="2"/>
  <c r="AA201" i="2" s="1"/>
  <c r="AB201" i="2" a="1"/>
  <c r="AB201" i="2" s="1"/>
  <c r="U197" i="2"/>
  <c r="AA197" i="2" s="1"/>
  <c r="AB197" i="2" a="1"/>
  <c r="AB197" i="2" s="1"/>
  <c r="U193" i="2"/>
  <c r="AA193" i="2" s="1"/>
  <c r="AB193" i="2" a="1"/>
  <c r="AB193" i="2" s="1"/>
  <c r="U189" i="2"/>
  <c r="AA189" i="2" s="1"/>
  <c r="AB189" i="2" a="1"/>
  <c r="AB189" i="2" s="1"/>
  <c r="U185" i="2"/>
  <c r="AA185" i="2" s="1"/>
  <c r="AB185" i="2" a="1"/>
  <c r="AB185" i="2" s="1"/>
  <c r="U181" i="2"/>
  <c r="AA181" i="2" s="1"/>
  <c r="AB181" i="2" a="1"/>
  <c r="AB181" i="2" s="1"/>
  <c r="U177" i="2"/>
  <c r="AA177" i="2" s="1"/>
  <c r="AB177" i="2" a="1"/>
  <c r="AB177" i="2" s="1"/>
  <c r="U173" i="2"/>
  <c r="AA173" i="2" s="1"/>
  <c r="AB173" i="2" a="1"/>
  <c r="AB173" i="2" s="1"/>
  <c r="U169" i="2"/>
  <c r="AA169" i="2" s="1"/>
  <c r="AB169" i="2" a="1"/>
  <c r="AB169" i="2" s="1"/>
  <c r="U165" i="2"/>
  <c r="AA165" i="2" s="1"/>
  <c r="AB165" i="2" a="1"/>
  <c r="AB165" i="2" s="1"/>
  <c r="U161" i="2"/>
  <c r="AA161" i="2" s="1"/>
  <c r="AB161" i="2" a="1"/>
  <c r="AB161" i="2" s="1"/>
  <c r="U157" i="2"/>
  <c r="AA157" i="2" s="1"/>
  <c r="AB157" i="2" a="1"/>
  <c r="AB157" i="2" s="1"/>
  <c r="U153" i="2"/>
  <c r="AA153" i="2" s="1"/>
  <c r="AB153" i="2" a="1"/>
  <c r="AB153" i="2" s="1"/>
  <c r="U149" i="2"/>
  <c r="AA149" i="2" s="1"/>
  <c r="AB149" i="2" a="1"/>
  <c r="AB149" i="2" s="1"/>
  <c r="U145" i="2"/>
  <c r="AA145" i="2" s="1"/>
  <c r="AB145" i="2" a="1"/>
  <c r="AB145" i="2" s="1"/>
  <c r="U141" i="2"/>
  <c r="AA141" i="2" s="1"/>
  <c r="AB141" i="2" a="1"/>
  <c r="AB141" i="2" s="1"/>
  <c r="U137" i="2"/>
  <c r="AA137" i="2" s="1"/>
  <c r="AB137" i="2" a="1"/>
  <c r="AB137" i="2" s="1"/>
  <c r="U133" i="2"/>
  <c r="AA133" i="2" s="1"/>
  <c r="AB133" i="2" a="1"/>
  <c r="AB133" i="2" s="1"/>
  <c r="U129" i="2"/>
  <c r="AA129" i="2" s="1"/>
  <c r="AB129" i="2" a="1"/>
  <c r="AB129" i="2" s="1"/>
  <c r="U125" i="2"/>
  <c r="AA125" i="2" s="1"/>
  <c r="AB125" i="2" a="1"/>
  <c r="AB125" i="2" s="1"/>
  <c r="U121" i="2"/>
  <c r="AA121" i="2" s="1"/>
  <c r="AB121" i="2" a="1"/>
  <c r="AB121" i="2" s="1"/>
  <c r="U117" i="2"/>
  <c r="AA117" i="2" s="1"/>
  <c r="AB117" i="2" a="1"/>
  <c r="AB117" i="2" s="1"/>
  <c r="U113" i="2"/>
  <c r="AA113" i="2" s="1"/>
  <c r="AB113" i="2" a="1"/>
  <c r="AB113" i="2" s="1"/>
  <c r="U109" i="2"/>
  <c r="AA109" i="2" s="1"/>
  <c r="AB109" i="2" a="1"/>
  <c r="AB109" i="2" s="1"/>
  <c r="U105" i="2"/>
  <c r="AA105" i="2" s="1"/>
  <c r="AB105" i="2" a="1"/>
  <c r="AB105" i="2" s="1"/>
  <c r="U101" i="2"/>
  <c r="AA101" i="2" s="1"/>
  <c r="AB101" i="2" a="1"/>
  <c r="AB101" i="2" s="1"/>
  <c r="U97" i="2"/>
  <c r="AA97" i="2" s="1"/>
  <c r="AB97" i="2" a="1"/>
  <c r="AB97" i="2" s="1"/>
  <c r="U93" i="2"/>
  <c r="AA93" i="2" s="1"/>
  <c r="AB93" i="2" a="1"/>
  <c r="AB93" i="2" s="1"/>
  <c r="U89" i="2"/>
  <c r="AA89" i="2" s="1"/>
  <c r="AB89" i="2" a="1"/>
  <c r="AB89" i="2" s="1"/>
  <c r="U85" i="2"/>
  <c r="AA85" i="2" s="1"/>
  <c r="AB85" i="2" a="1"/>
  <c r="AB85" i="2" s="1"/>
  <c r="U81" i="2"/>
  <c r="AA81" i="2" s="1"/>
  <c r="AB81" i="2" a="1"/>
  <c r="AB81" i="2" s="1"/>
  <c r="U77" i="2"/>
  <c r="AA77" i="2" s="1"/>
  <c r="AB77" i="2" a="1"/>
  <c r="AB77" i="2" s="1"/>
  <c r="U73" i="2"/>
  <c r="AA73" i="2" s="1"/>
  <c r="AB73" i="2" a="1"/>
  <c r="AB73" i="2" s="1"/>
  <c r="U69" i="2"/>
  <c r="AA69" i="2" s="1"/>
  <c r="AB69" i="2" a="1"/>
  <c r="AB69" i="2" s="1"/>
  <c r="U65" i="2"/>
  <c r="AA65" i="2" s="1"/>
  <c r="AB65" i="2" a="1"/>
  <c r="AB65" i="2" s="1"/>
  <c r="U61" i="2"/>
  <c r="AA61" i="2" s="1"/>
  <c r="AB61" i="2" a="1"/>
  <c r="AB61" i="2" s="1"/>
  <c r="U57" i="2"/>
  <c r="AA57" i="2" s="1"/>
  <c r="AB57" i="2" a="1"/>
  <c r="AB57" i="2" s="1"/>
  <c r="U53" i="2"/>
  <c r="AA53" i="2" s="1"/>
  <c r="AB53" i="2" a="1"/>
  <c r="AB53" i="2" s="1"/>
  <c r="U49" i="2"/>
  <c r="AA49" i="2" s="1"/>
  <c r="AB49" i="2" a="1"/>
  <c r="AB49" i="2" s="1"/>
  <c r="U45" i="2"/>
  <c r="AA45" i="2" s="1"/>
  <c r="AB45" i="2" a="1"/>
  <c r="AB45" i="2" s="1"/>
  <c r="U41" i="2"/>
  <c r="AA41" i="2" s="1"/>
  <c r="AB41" i="2" a="1"/>
  <c r="AB41" i="2" s="1"/>
  <c r="U37" i="2"/>
  <c r="AA37" i="2" s="1"/>
  <c r="AB37" i="2" a="1"/>
  <c r="AB37" i="2" s="1"/>
  <c r="U33" i="2"/>
  <c r="AA33" i="2" s="1"/>
  <c r="AB33" i="2" a="1"/>
  <c r="AB33" i="2" s="1"/>
  <c r="U29" i="2"/>
  <c r="AA29" i="2" s="1"/>
  <c r="AB29" i="2" a="1"/>
  <c r="AB29" i="2" s="1"/>
  <c r="U25" i="2"/>
  <c r="AA25" i="2" s="1"/>
  <c r="AB25" i="2" a="1"/>
  <c r="AB25" i="2" s="1"/>
  <c r="U21" i="2"/>
  <c r="AA21" i="2" s="1"/>
  <c r="AB21" i="2" a="1"/>
  <c r="AB21" i="2" s="1"/>
  <c r="U17" i="2"/>
  <c r="AA17" i="2" s="1"/>
  <c r="AB17" i="2" a="1"/>
  <c r="AB17" i="2" s="1"/>
  <c r="U13" i="2"/>
  <c r="AA13" i="2" s="1"/>
  <c r="AB13" i="2" a="1"/>
  <c r="AB13" i="2" s="1"/>
  <c r="U9" i="2"/>
  <c r="AA9" i="2" s="1"/>
  <c r="AB9" i="2" a="1"/>
  <c r="AB9" i="2" s="1"/>
  <c r="U5" i="2"/>
  <c r="AA5" i="2" s="1"/>
  <c r="AB5" i="2" a="1"/>
  <c r="AB5" i="2" s="1"/>
  <c r="AB997" i="2" a="1"/>
  <c r="AB997" i="2" s="1"/>
  <c r="AB992" i="2" a="1"/>
  <c r="AB992" i="2" s="1"/>
  <c r="AB981" i="2" a="1"/>
  <c r="AB981" i="2" s="1"/>
  <c r="AB976" i="2" a="1"/>
  <c r="AB976" i="2" s="1"/>
  <c r="AB965" i="2" a="1"/>
  <c r="AB965" i="2" s="1"/>
  <c r="AB960" i="2" a="1"/>
  <c r="AB960" i="2" s="1"/>
  <c r="AB949" i="2" a="1"/>
  <c r="AB949" i="2" s="1"/>
  <c r="AB944" i="2" a="1"/>
  <c r="AB944" i="2" s="1"/>
  <c r="AB933" i="2" a="1"/>
  <c r="AB933" i="2" s="1"/>
  <c r="AB928" i="2" a="1"/>
  <c r="AB928" i="2" s="1"/>
  <c r="AB917" i="2" a="1"/>
  <c r="AB917" i="2" s="1"/>
  <c r="AB912" i="2" a="1"/>
  <c r="AB912" i="2" s="1"/>
  <c r="AB901" i="2" a="1"/>
  <c r="AB901" i="2" s="1"/>
  <c r="AB891" i="2" a="1"/>
  <c r="AB891" i="2" s="1"/>
  <c r="AB870" i="2" a="1"/>
  <c r="AB870" i="2" s="1"/>
  <c r="AB859" i="2" a="1"/>
  <c r="AB859" i="2" s="1"/>
  <c r="AB838" i="2" a="1"/>
  <c r="AB838" i="2" s="1"/>
  <c r="AB827" i="2" a="1"/>
  <c r="AB827" i="2" s="1"/>
  <c r="AB806" i="2" a="1"/>
  <c r="AB806" i="2" s="1"/>
  <c r="AB795" i="2" a="1"/>
  <c r="AB795" i="2" s="1"/>
  <c r="AB770" i="2" a="1"/>
  <c r="AB770" i="2" s="1"/>
  <c r="AB756" i="2" a="1"/>
  <c r="AB756" i="2" s="1"/>
  <c r="AB742" i="2" a="1"/>
  <c r="AB742" i="2" s="1"/>
  <c r="AB729" i="2" a="1"/>
  <c r="AB729" i="2" s="1"/>
  <c r="AB708" i="2" a="1"/>
  <c r="AB708" i="2" s="1"/>
  <c r="AB697" i="2" a="1"/>
  <c r="AB697" i="2" s="1"/>
  <c r="AB676" i="2" a="1"/>
  <c r="AB676" i="2" s="1"/>
  <c r="AB665" i="2" a="1"/>
  <c r="AB665" i="2" s="1"/>
  <c r="AB644" i="2" a="1"/>
  <c r="AB644" i="2" s="1"/>
  <c r="AB633" i="2" a="1"/>
  <c r="AB633" i="2" s="1"/>
  <c r="AB612" i="2" a="1"/>
  <c r="AB612" i="2" s="1"/>
  <c r="AB598" i="2" a="1"/>
  <c r="AB598" i="2" s="1"/>
  <c r="AB584" i="2" a="1"/>
  <c r="AB584" i="2" s="1"/>
  <c r="U954" i="2"/>
  <c r="AA954" i="2" s="1"/>
  <c r="AB954" i="2" a="1"/>
  <c r="AB954" i="2" s="1"/>
  <c r="U850" i="2"/>
  <c r="AA850" i="2" s="1"/>
  <c r="AB850" i="2" a="1"/>
  <c r="AB850" i="2" s="1"/>
  <c r="U842" i="2"/>
  <c r="AA842" i="2" s="1"/>
  <c r="AB842" i="2" a="1"/>
  <c r="AB842" i="2" s="1"/>
  <c r="U818" i="2"/>
  <c r="AA818" i="2" s="1"/>
  <c r="AB818" i="2" a="1"/>
  <c r="AB818" i="2" s="1"/>
  <c r="U786" i="2"/>
  <c r="AA786" i="2" s="1"/>
  <c r="AB786" i="2" a="1"/>
  <c r="AB786" i="2" s="1"/>
  <c r="U758" i="2"/>
  <c r="AA758" i="2" s="1"/>
  <c r="AB758" i="2" a="1"/>
  <c r="AB758" i="2" s="1"/>
  <c r="U746" i="2"/>
  <c r="AA746" i="2" s="1"/>
  <c r="AB746" i="2" a="1"/>
  <c r="AB746" i="2" s="1"/>
  <c r="U734" i="2"/>
  <c r="AA734" i="2" s="1"/>
  <c r="AB734" i="2" a="1"/>
  <c r="AB734" i="2" s="1"/>
  <c r="U722" i="2"/>
  <c r="AA722" i="2" s="1"/>
  <c r="AB722" i="2" a="1"/>
  <c r="AB722" i="2" s="1"/>
  <c r="U706" i="2"/>
  <c r="AA706" i="2" s="1"/>
  <c r="AB706" i="2" a="1"/>
  <c r="AB706" i="2" s="1"/>
  <c r="U694" i="2"/>
  <c r="AA694" i="2" s="1"/>
  <c r="AB694" i="2" a="1"/>
  <c r="AB694" i="2" s="1"/>
  <c r="U682" i="2"/>
  <c r="AA682" i="2" s="1"/>
  <c r="AB682" i="2" a="1"/>
  <c r="AB682" i="2" s="1"/>
  <c r="U670" i="2"/>
  <c r="AA670" i="2" s="1"/>
  <c r="AB670" i="2" a="1"/>
  <c r="AB670" i="2" s="1"/>
  <c r="U658" i="2"/>
  <c r="AA658" i="2" s="1"/>
  <c r="AB658" i="2" a="1"/>
  <c r="AB658" i="2" s="1"/>
  <c r="U646" i="2"/>
  <c r="AA646" i="2" s="1"/>
  <c r="AB646" i="2" a="1"/>
  <c r="AB646" i="2" s="1"/>
  <c r="U630" i="2"/>
  <c r="AA630" i="2" s="1"/>
  <c r="AB630" i="2" a="1"/>
  <c r="AB630" i="2" s="1"/>
  <c r="U618" i="2"/>
  <c r="AA618" i="2" s="1"/>
  <c r="AB618" i="2" a="1"/>
  <c r="AB618" i="2" s="1"/>
  <c r="U586" i="2"/>
  <c r="AA586" i="2" s="1"/>
  <c r="AB586" i="2" a="1"/>
  <c r="AB586" i="2" s="1"/>
  <c r="U574" i="2"/>
  <c r="AA574" i="2" s="1"/>
  <c r="AB574" i="2" a="1"/>
  <c r="AB574" i="2" s="1"/>
  <c r="U562" i="2"/>
  <c r="AA562" i="2" s="1"/>
  <c r="AB562" i="2" a="1"/>
  <c r="AB562" i="2" s="1"/>
  <c r="U546" i="2"/>
  <c r="AA546" i="2" s="1"/>
  <c r="AB546" i="2" a="1"/>
  <c r="AB546" i="2" s="1"/>
  <c r="U534" i="2"/>
  <c r="AA534" i="2" s="1"/>
  <c r="AB534" i="2" a="1"/>
  <c r="AB534" i="2" s="1"/>
  <c r="U526" i="2"/>
  <c r="AA526" i="2" s="1"/>
  <c r="AB526" i="2" a="1"/>
  <c r="AB526" i="2" s="1"/>
  <c r="U510" i="2"/>
  <c r="AA510" i="2" s="1"/>
  <c r="AB510" i="2" a="1"/>
  <c r="AB510" i="2" s="1"/>
  <c r="U494" i="2"/>
  <c r="AA494" i="2" s="1"/>
  <c r="AB494" i="2" a="1"/>
  <c r="AB494" i="2" s="1"/>
  <c r="U482" i="2"/>
  <c r="AA482" i="2" s="1"/>
  <c r="AB482" i="2" a="1"/>
  <c r="AB482" i="2" s="1"/>
  <c r="U470" i="2"/>
  <c r="AA470" i="2" s="1"/>
  <c r="AB470" i="2" a="1"/>
  <c r="AB470" i="2" s="1"/>
  <c r="U454" i="2"/>
  <c r="AA454" i="2" s="1"/>
  <c r="AB454" i="2" a="1"/>
  <c r="AB454" i="2" s="1"/>
  <c r="U438" i="2"/>
  <c r="AA438" i="2" s="1"/>
  <c r="AB438" i="2" a="1"/>
  <c r="AB438" i="2" s="1"/>
  <c r="U426" i="2"/>
  <c r="AA426" i="2" s="1"/>
  <c r="AB426" i="2" a="1"/>
  <c r="AB426" i="2" s="1"/>
  <c r="U414" i="2"/>
  <c r="AA414" i="2" s="1"/>
  <c r="AB414" i="2" a="1"/>
  <c r="AB414" i="2" s="1"/>
  <c r="U402" i="2"/>
  <c r="AA402" i="2" s="1"/>
  <c r="AB402" i="2" a="1"/>
  <c r="AB402" i="2" s="1"/>
  <c r="U386" i="2"/>
  <c r="AA386" i="2" s="1"/>
  <c r="AB386" i="2" a="1"/>
  <c r="AB386" i="2" s="1"/>
  <c r="U374" i="2"/>
  <c r="AA374" i="2" s="1"/>
  <c r="AB374" i="2" a="1"/>
  <c r="AB374" i="2" s="1"/>
  <c r="U362" i="2"/>
  <c r="AA362" i="2" s="1"/>
  <c r="AB362" i="2" a="1"/>
  <c r="AB362" i="2" s="1"/>
  <c r="U346" i="2"/>
  <c r="AA346" i="2" s="1"/>
  <c r="AB346" i="2" a="1"/>
  <c r="AB346" i="2" s="1"/>
  <c r="U334" i="2"/>
  <c r="AA334" i="2" s="1"/>
  <c r="AB334" i="2" a="1"/>
  <c r="AB334" i="2" s="1"/>
  <c r="U326" i="2"/>
  <c r="AA326" i="2" s="1"/>
  <c r="AB326" i="2" a="1"/>
  <c r="AB326" i="2" s="1"/>
  <c r="U318" i="2"/>
  <c r="AA318" i="2" s="1"/>
  <c r="AB318" i="2" a="1"/>
  <c r="AB318" i="2" s="1"/>
  <c r="U302" i="2"/>
  <c r="AA302" i="2" s="1"/>
  <c r="AB302" i="2" a="1"/>
  <c r="AB302" i="2" s="1"/>
  <c r="U286" i="2"/>
  <c r="AA286" i="2" s="1"/>
  <c r="AB286" i="2" a="1"/>
  <c r="AB286" i="2" s="1"/>
  <c r="U270" i="2"/>
  <c r="AA270" i="2" s="1"/>
  <c r="AB270" i="2" a="1"/>
  <c r="AB270" i="2" s="1"/>
  <c r="U258" i="2"/>
  <c r="AA258" i="2" s="1"/>
  <c r="AB258" i="2" a="1"/>
  <c r="AB258" i="2" s="1"/>
  <c r="U246" i="2"/>
  <c r="AA246" i="2" s="1"/>
  <c r="AB246" i="2" a="1"/>
  <c r="AB246" i="2" s="1"/>
  <c r="U238" i="2"/>
  <c r="AA238" i="2" s="1"/>
  <c r="AB238" i="2" a="1"/>
  <c r="AB238" i="2" s="1"/>
  <c r="U222" i="2"/>
  <c r="AA222" i="2" s="1"/>
  <c r="AB222" i="2" a="1"/>
  <c r="AB222" i="2" s="1"/>
  <c r="U206" i="2"/>
  <c r="AA206" i="2" s="1"/>
  <c r="AB206" i="2" a="1"/>
  <c r="AB206" i="2" s="1"/>
  <c r="U194" i="2"/>
  <c r="AA194" i="2" s="1"/>
  <c r="AB194" i="2" a="1"/>
  <c r="AB194" i="2" s="1"/>
  <c r="U178" i="2"/>
  <c r="AA178" i="2" s="1"/>
  <c r="AB178" i="2" a="1"/>
  <c r="AB178" i="2" s="1"/>
  <c r="U170" i="2"/>
  <c r="AA170" i="2" s="1"/>
  <c r="AB170" i="2" a="1"/>
  <c r="AB170" i="2" s="1"/>
  <c r="U150" i="2"/>
  <c r="AA150" i="2" s="1"/>
  <c r="AB150" i="2" a="1"/>
  <c r="AB150" i="2" s="1"/>
  <c r="U996" i="2"/>
  <c r="AA996" i="2" s="1"/>
  <c r="AB996" i="2" a="1"/>
  <c r="AB996" i="2" s="1"/>
  <c r="U988" i="2"/>
  <c r="AA988" i="2" s="1"/>
  <c r="AB988" i="2" a="1"/>
  <c r="AB988" i="2" s="1"/>
  <c r="U980" i="2"/>
  <c r="AA980" i="2" s="1"/>
  <c r="AB980" i="2" a="1"/>
  <c r="AB980" i="2" s="1"/>
  <c r="U972" i="2"/>
  <c r="AA972" i="2" s="1"/>
  <c r="AB972" i="2" a="1"/>
  <c r="AB972" i="2" s="1"/>
  <c r="U964" i="2"/>
  <c r="AA964" i="2" s="1"/>
  <c r="AB964" i="2" a="1"/>
  <c r="AB964" i="2" s="1"/>
  <c r="U956" i="2"/>
  <c r="AA956" i="2" s="1"/>
  <c r="AB956" i="2" a="1"/>
  <c r="AB956" i="2" s="1"/>
  <c r="U948" i="2"/>
  <c r="AA948" i="2" s="1"/>
  <c r="AB948" i="2" a="1"/>
  <c r="AB948" i="2" s="1"/>
  <c r="U940" i="2"/>
  <c r="AA940" i="2" s="1"/>
  <c r="AB940" i="2" a="1"/>
  <c r="AB940" i="2" s="1"/>
  <c r="U932" i="2"/>
  <c r="AA932" i="2" s="1"/>
  <c r="AB932" i="2" a="1"/>
  <c r="AB932" i="2" s="1"/>
  <c r="U924" i="2"/>
  <c r="AA924" i="2" s="1"/>
  <c r="AB924" i="2" a="1"/>
  <c r="AB924" i="2" s="1"/>
  <c r="U916" i="2"/>
  <c r="AA916" i="2" s="1"/>
  <c r="AB916" i="2" a="1"/>
  <c r="AB916" i="2" s="1"/>
  <c r="U908" i="2"/>
  <c r="AA908" i="2" s="1"/>
  <c r="AB908" i="2" a="1"/>
  <c r="AB908" i="2" s="1"/>
  <c r="U900" i="2"/>
  <c r="AA900" i="2" s="1"/>
  <c r="AB900" i="2" a="1"/>
  <c r="AB900" i="2" s="1"/>
  <c r="U896" i="2"/>
  <c r="AA896" i="2" s="1"/>
  <c r="AB896" i="2" a="1"/>
  <c r="AB896" i="2" s="1"/>
  <c r="U892" i="2"/>
  <c r="AA892" i="2" s="1"/>
  <c r="AB892" i="2" a="1"/>
  <c r="AB892" i="2" s="1"/>
  <c r="U888" i="2"/>
  <c r="AA888" i="2" s="1"/>
  <c r="AB888" i="2" a="1"/>
  <c r="AB888" i="2" s="1"/>
  <c r="U884" i="2"/>
  <c r="AA884" i="2" s="1"/>
  <c r="AB884" i="2" a="1"/>
  <c r="AB884" i="2" s="1"/>
  <c r="U880" i="2"/>
  <c r="AA880" i="2" s="1"/>
  <c r="AB880" i="2" a="1"/>
  <c r="AB880" i="2" s="1"/>
  <c r="U876" i="2"/>
  <c r="AA876" i="2" s="1"/>
  <c r="AB876" i="2" a="1"/>
  <c r="AB876" i="2" s="1"/>
  <c r="U872" i="2"/>
  <c r="AA872" i="2" s="1"/>
  <c r="AB872" i="2" a="1"/>
  <c r="AB872" i="2" s="1"/>
  <c r="U868" i="2"/>
  <c r="AA868" i="2" s="1"/>
  <c r="AB868" i="2" a="1"/>
  <c r="AB868" i="2" s="1"/>
  <c r="U864" i="2"/>
  <c r="AA864" i="2" s="1"/>
  <c r="AB864" i="2" a="1"/>
  <c r="AB864" i="2" s="1"/>
  <c r="U860" i="2"/>
  <c r="AA860" i="2" s="1"/>
  <c r="AB860" i="2" a="1"/>
  <c r="AB860" i="2" s="1"/>
  <c r="U856" i="2"/>
  <c r="AA856" i="2" s="1"/>
  <c r="AB856" i="2" a="1"/>
  <c r="AB856" i="2" s="1"/>
  <c r="U852" i="2"/>
  <c r="AA852" i="2" s="1"/>
  <c r="AB852" i="2" a="1"/>
  <c r="AB852" i="2" s="1"/>
  <c r="U848" i="2"/>
  <c r="AA848" i="2" s="1"/>
  <c r="AB848" i="2" a="1"/>
  <c r="AB848" i="2" s="1"/>
  <c r="U844" i="2"/>
  <c r="AA844" i="2" s="1"/>
  <c r="AB844" i="2" a="1"/>
  <c r="AB844" i="2" s="1"/>
  <c r="U840" i="2"/>
  <c r="AA840" i="2" s="1"/>
  <c r="AB840" i="2" a="1"/>
  <c r="AB840" i="2" s="1"/>
  <c r="U836" i="2"/>
  <c r="AA836" i="2" s="1"/>
  <c r="AB836" i="2" a="1"/>
  <c r="AB836" i="2" s="1"/>
  <c r="U832" i="2"/>
  <c r="AA832" i="2" s="1"/>
  <c r="AB832" i="2" a="1"/>
  <c r="AB832" i="2" s="1"/>
  <c r="U828" i="2"/>
  <c r="AA828" i="2" s="1"/>
  <c r="AB828" i="2" a="1"/>
  <c r="AB828" i="2" s="1"/>
  <c r="U824" i="2"/>
  <c r="AA824" i="2" s="1"/>
  <c r="AB824" i="2" a="1"/>
  <c r="AB824" i="2" s="1"/>
  <c r="U820" i="2"/>
  <c r="AA820" i="2" s="1"/>
  <c r="AB820" i="2" a="1"/>
  <c r="AB820" i="2" s="1"/>
  <c r="U816" i="2"/>
  <c r="AA816" i="2" s="1"/>
  <c r="AB816" i="2" a="1"/>
  <c r="AB816" i="2" s="1"/>
  <c r="U812" i="2"/>
  <c r="AA812" i="2" s="1"/>
  <c r="AB812" i="2" a="1"/>
  <c r="AB812" i="2" s="1"/>
  <c r="U808" i="2"/>
  <c r="AA808" i="2" s="1"/>
  <c r="AB808" i="2" a="1"/>
  <c r="AB808" i="2" s="1"/>
  <c r="U804" i="2"/>
  <c r="AA804" i="2" s="1"/>
  <c r="AB804" i="2" a="1"/>
  <c r="AB804" i="2" s="1"/>
  <c r="U800" i="2"/>
  <c r="AA800" i="2" s="1"/>
  <c r="AB800" i="2" a="1"/>
  <c r="AB800" i="2" s="1"/>
  <c r="U796" i="2"/>
  <c r="AA796" i="2" s="1"/>
  <c r="AB796" i="2" a="1"/>
  <c r="AB796" i="2" s="1"/>
  <c r="U792" i="2"/>
  <c r="AA792" i="2" s="1"/>
  <c r="AB792" i="2" a="1"/>
  <c r="AB792" i="2" s="1"/>
  <c r="U788" i="2"/>
  <c r="AA788" i="2" s="1"/>
  <c r="AB788" i="2" a="1"/>
  <c r="AB788" i="2" s="1"/>
  <c r="U784" i="2"/>
  <c r="AA784" i="2" s="1"/>
  <c r="AB784" i="2" a="1"/>
  <c r="AB784" i="2" s="1"/>
  <c r="U780" i="2"/>
  <c r="AA780" i="2" s="1"/>
  <c r="AB780" i="2" a="1"/>
  <c r="AB780" i="2" s="1"/>
  <c r="U776" i="2"/>
  <c r="AA776" i="2" s="1"/>
  <c r="AB776" i="2" a="1"/>
  <c r="AB776" i="2" s="1"/>
  <c r="U772" i="2"/>
  <c r="AA772" i="2" s="1"/>
  <c r="AB772" i="2" a="1"/>
  <c r="AB772" i="2" s="1"/>
  <c r="U768" i="2"/>
  <c r="AA768" i="2" s="1"/>
  <c r="AB768" i="2" a="1"/>
  <c r="AB768" i="2" s="1"/>
  <c r="U764" i="2"/>
  <c r="AA764" i="2" s="1"/>
  <c r="AB764" i="2" a="1"/>
  <c r="AB764" i="2" s="1"/>
  <c r="U760" i="2"/>
  <c r="AA760" i="2" s="1"/>
  <c r="AB760" i="2" a="1"/>
  <c r="AB760" i="2" s="1"/>
  <c r="U752" i="2"/>
  <c r="AA752" i="2" s="1"/>
  <c r="AB752" i="2" a="1"/>
  <c r="AB752" i="2" s="1"/>
  <c r="U748" i="2"/>
  <c r="AA748" i="2" s="1"/>
  <c r="AB748" i="2" a="1"/>
  <c r="AB748" i="2" s="1"/>
  <c r="U744" i="2"/>
  <c r="AA744" i="2" s="1"/>
  <c r="AB744" i="2" a="1"/>
  <c r="AB744" i="2" s="1"/>
  <c r="U740" i="2"/>
  <c r="AA740" i="2" s="1"/>
  <c r="AB740" i="2" a="1"/>
  <c r="AB740" i="2" s="1"/>
  <c r="U736" i="2"/>
  <c r="AA736" i="2" s="1"/>
  <c r="AB736" i="2" a="1"/>
  <c r="AB736" i="2" s="1"/>
  <c r="U728" i="2"/>
  <c r="AA728" i="2" s="1"/>
  <c r="AB728" i="2" a="1"/>
  <c r="AB728" i="2" s="1"/>
  <c r="U720" i="2"/>
  <c r="AA720" i="2" s="1"/>
  <c r="AB720" i="2" a="1"/>
  <c r="AB720" i="2" s="1"/>
  <c r="U712" i="2"/>
  <c r="AA712" i="2" s="1"/>
  <c r="AB712" i="2" a="1"/>
  <c r="AB712" i="2" s="1"/>
  <c r="U704" i="2"/>
  <c r="AA704" i="2" s="1"/>
  <c r="AB704" i="2" a="1"/>
  <c r="AB704" i="2" s="1"/>
  <c r="U696" i="2"/>
  <c r="AA696" i="2" s="1"/>
  <c r="AB696" i="2" a="1"/>
  <c r="AB696" i="2" s="1"/>
  <c r="U688" i="2"/>
  <c r="AA688" i="2" s="1"/>
  <c r="AB688" i="2" a="1"/>
  <c r="AB688" i="2" s="1"/>
  <c r="U680" i="2"/>
  <c r="AA680" i="2" s="1"/>
  <c r="AB680" i="2" a="1"/>
  <c r="AB680" i="2" s="1"/>
  <c r="U672" i="2"/>
  <c r="AA672" i="2" s="1"/>
  <c r="AB672" i="2" a="1"/>
  <c r="AB672" i="2" s="1"/>
  <c r="U664" i="2"/>
  <c r="AA664" i="2" s="1"/>
  <c r="AB664" i="2" a="1"/>
  <c r="AB664" i="2" s="1"/>
  <c r="U656" i="2"/>
  <c r="AA656" i="2" s="1"/>
  <c r="AB656" i="2" a="1"/>
  <c r="AB656" i="2" s="1"/>
  <c r="U648" i="2"/>
  <c r="AA648" i="2" s="1"/>
  <c r="AB648" i="2" a="1"/>
  <c r="AB648" i="2" s="1"/>
  <c r="U640" i="2"/>
  <c r="AA640" i="2" s="1"/>
  <c r="AB640" i="2" a="1"/>
  <c r="AB640" i="2" s="1"/>
  <c r="U632" i="2"/>
  <c r="AA632" i="2" s="1"/>
  <c r="AB632" i="2" a="1"/>
  <c r="AB632" i="2" s="1"/>
  <c r="U624" i="2"/>
  <c r="AA624" i="2" s="1"/>
  <c r="AB624" i="2" a="1"/>
  <c r="AB624" i="2" s="1"/>
  <c r="U616" i="2"/>
  <c r="AA616" i="2" s="1"/>
  <c r="AB616" i="2" a="1"/>
  <c r="AB616" i="2" s="1"/>
  <c r="U608" i="2"/>
  <c r="AA608" i="2" s="1"/>
  <c r="AB608" i="2" a="1"/>
  <c r="AB608" i="2" s="1"/>
  <c r="U604" i="2"/>
  <c r="AA604" i="2" s="1"/>
  <c r="AB604" i="2" a="1"/>
  <c r="AB604" i="2" s="1"/>
  <c r="U600" i="2"/>
  <c r="AA600" i="2" s="1"/>
  <c r="AB600" i="2" a="1"/>
  <c r="AB600" i="2" s="1"/>
  <c r="U596" i="2"/>
  <c r="AA596" i="2" s="1"/>
  <c r="AB596" i="2" a="1"/>
  <c r="AB596" i="2" s="1"/>
  <c r="U592" i="2"/>
  <c r="AA592" i="2" s="1"/>
  <c r="AB592" i="2" a="1"/>
  <c r="AB592" i="2" s="1"/>
  <c r="U588" i="2"/>
  <c r="AA588" i="2" s="1"/>
  <c r="AB588" i="2" a="1"/>
  <c r="AB588" i="2" s="1"/>
  <c r="U580" i="2"/>
  <c r="AA580" i="2" s="1"/>
  <c r="AB580" i="2" a="1"/>
  <c r="AB580" i="2" s="1"/>
  <c r="U576" i="2"/>
  <c r="AA576" i="2" s="1"/>
  <c r="AB576" i="2" a="1"/>
  <c r="AB576" i="2" s="1"/>
  <c r="U572" i="2"/>
  <c r="AA572" i="2" s="1"/>
  <c r="AB572" i="2" a="1"/>
  <c r="AB572" i="2" s="1"/>
  <c r="U568" i="2"/>
  <c r="AA568" i="2" s="1"/>
  <c r="AB568" i="2" a="1"/>
  <c r="AB568" i="2" s="1"/>
  <c r="U564" i="2"/>
  <c r="AA564" i="2" s="1"/>
  <c r="AB564" i="2" a="1"/>
  <c r="AB564" i="2" s="1"/>
  <c r="U560" i="2"/>
  <c r="AA560" i="2" s="1"/>
  <c r="AB560" i="2" a="1"/>
  <c r="AB560" i="2" s="1"/>
  <c r="U556" i="2"/>
  <c r="AA556" i="2" s="1"/>
  <c r="AB556" i="2" a="1"/>
  <c r="AB556" i="2" s="1"/>
  <c r="U552" i="2"/>
  <c r="AA552" i="2" s="1"/>
  <c r="AB552" i="2" a="1"/>
  <c r="AB552" i="2" s="1"/>
  <c r="U548" i="2"/>
  <c r="AA548" i="2" s="1"/>
  <c r="AB548" i="2" a="1"/>
  <c r="AB548" i="2" s="1"/>
  <c r="U544" i="2"/>
  <c r="AA544" i="2" s="1"/>
  <c r="AB544" i="2" a="1"/>
  <c r="AB544" i="2" s="1"/>
  <c r="U540" i="2"/>
  <c r="AA540" i="2" s="1"/>
  <c r="AB540" i="2" a="1"/>
  <c r="AB540" i="2" s="1"/>
  <c r="U536" i="2"/>
  <c r="AA536" i="2" s="1"/>
  <c r="AB536" i="2" a="1"/>
  <c r="AB536" i="2" s="1"/>
  <c r="U532" i="2"/>
  <c r="AA532" i="2" s="1"/>
  <c r="AB532" i="2" a="1"/>
  <c r="AB532" i="2" s="1"/>
  <c r="U528" i="2"/>
  <c r="AA528" i="2" s="1"/>
  <c r="AB528" i="2" a="1"/>
  <c r="AB528" i="2" s="1"/>
  <c r="U524" i="2"/>
  <c r="AA524" i="2" s="1"/>
  <c r="AB524" i="2" a="1"/>
  <c r="AB524" i="2" s="1"/>
  <c r="U520" i="2"/>
  <c r="AA520" i="2" s="1"/>
  <c r="AB520" i="2" a="1"/>
  <c r="AB520" i="2" s="1"/>
  <c r="U516" i="2"/>
  <c r="AA516" i="2" s="1"/>
  <c r="AB516" i="2" a="1"/>
  <c r="AB516" i="2" s="1"/>
  <c r="U512" i="2"/>
  <c r="AA512" i="2" s="1"/>
  <c r="AB512" i="2" a="1"/>
  <c r="AB512" i="2" s="1"/>
  <c r="U508" i="2"/>
  <c r="AA508" i="2" s="1"/>
  <c r="AB508" i="2" a="1"/>
  <c r="AB508" i="2" s="1"/>
  <c r="U504" i="2"/>
  <c r="AA504" i="2" s="1"/>
  <c r="AB504" i="2" a="1"/>
  <c r="AB504" i="2" s="1"/>
  <c r="U500" i="2"/>
  <c r="AA500" i="2" s="1"/>
  <c r="AB500" i="2" a="1"/>
  <c r="AB500" i="2" s="1"/>
  <c r="U496" i="2"/>
  <c r="AA496" i="2" s="1"/>
  <c r="AB496" i="2" a="1"/>
  <c r="AB496" i="2" s="1"/>
  <c r="U492" i="2"/>
  <c r="AA492" i="2" s="1"/>
  <c r="AB492" i="2" a="1"/>
  <c r="AB492" i="2" s="1"/>
  <c r="U488" i="2"/>
  <c r="AA488" i="2" s="1"/>
  <c r="AB488" i="2" a="1"/>
  <c r="AB488" i="2" s="1"/>
  <c r="U484" i="2"/>
  <c r="AA484" i="2" s="1"/>
  <c r="AB484" i="2" a="1"/>
  <c r="AB484" i="2" s="1"/>
  <c r="U480" i="2"/>
  <c r="AA480" i="2" s="1"/>
  <c r="AB480" i="2" a="1"/>
  <c r="AB480" i="2" s="1"/>
  <c r="U476" i="2"/>
  <c r="AA476" i="2" s="1"/>
  <c r="AB476" i="2" a="1"/>
  <c r="AB476" i="2" s="1"/>
  <c r="U472" i="2"/>
  <c r="AA472" i="2" s="1"/>
  <c r="AB472" i="2" a="1"/>
  <c r="AB472" i="2" s="1"/>
  <c r="U468" i="2"/>
  <c r="AA468" i="2" s="1"/>
  <c r="AB468" i="2" a="1"/>
  <c r="AB468" i="2" s="1"/>
  <c r="U464" i="2"/>
  <c r="AA464" i="2" s="1"/>
  <c r="AB464" i="2" a="1"/>
  <c r="AB464" i="2" s="1"/>
  <c r="U460" i="2"/>
  <c r="AA460" i="2" s="1"/>
  <c r="AB460" i="2" a="1"/>
  <c r="AB460" i="2" s="1"/>
  <c r="U456" i="2"/>
  <c r="AA456" i="2" s="1"/>
  <c r="AB456" i="2" a="1"/>
  <c r="AB456" i="2" s="1"/>
  <c r="U452" i="2"/>
  <c r="AA452" i="2" s="1"/>
  <c r="AB452" i="2" a="1"/>
  <c r="AB452" i="2" s="1"/>
  <c r="U448" i="2"/>
  <c r="AA448" i="2" s="1"/>
  <c r="AB448" i="2" a="1"/>
  <c r="AB448" i="2" s="1"/>
  <c r="U444" i="2"/>
  <c r="AA444" i="2" s="1"/>
  <c r="AB444" i="2" a="1"/>
  <c r="AB444" i="2" s="1"/>
  <c r="U440" i="2"/>
  <c r="AA440" i="2" s="1"/>
  <c r="AB440" i="2" a="1"/>
  <c r="AB440" i="2" s="1"/>
  <c r="U436" i="2"/>
  <c r="AA436" i="2" s="1"/>
  <c r="AB436" i="2" a="1"/>
  <c r="AB436" i="2" s="1"/>
  <c r="U432" i="2"/>
  <c r="AA432" i="2" s="1"/>
  <c r="AB432" i="2" a="1"/>
  <c r="AB432" i="2" s="1"/>
  <c r="U428" i="2"/>
  <c r="AA428" i="2" s="1"/>
  <c r="AB428" i="2" a="1"/>
  <c r="AB428" i="2" s="1"/>
  <c r="U424" i="2"/>
  <c r="AA424" i="2" s="1"/>
  <c r="AB424" i="2" a="1"/>
  <c r="AB424" i="2" s="1"/>
  <c r="U420" i="2"/>
  <c r="AA420" i="2" s="1"/>
  <c r="AB420" i="2" a="1"/>
  <c r="AB420" i="2" s="1"/>
  <c r="U416" i="2"/>
  <c r="AA416" i="2" s="1"/>
  <c r="AB416" i="2" a="1"/>
  <c r="AB416" i="2" s="1"/>
  <c r="U412" i="2"/>
  <c r="AA412" i="2" s="1"/>
  <c r="AB412" i="2" a="1"/>
  <c r="AB412" i="2" s="1"/>
  <c r="U408" i="2"/>
  <c r="AA408" i="2" s="1"/>
  <c r="AB408" i="2" a="1"/>
  <c r="AB408" i="2" s="1"/>
  <c r="U404" i="2"/>
  <c r="AA404" i="2" s="1"/>
  <c r="AB404" i="2" a="1"/>
  <c r="AB404" i="2" s="1"/>
  <c r="U400" i="2"/>
  <c r="AA400" i="2" s="1"/>
  <c r="AB400" i="2" a="1"/>
  <c r="AB400" i="2" s="1"/>
  <c r="U396" i="2"/>
  <c r="AA396" i="2" s="1"/>
  <c r="AB396" i="2" a="1"/>
  <c r="AB396" i="2" s="1"/>
  <c r="U392" i="2"/>
  <c r="AA392" i="2" s="1"/>
  <c r="AB392" i="2" a="1"/>
  <c r="AB392" i="2" s="1"/>
  <c r="U388" i="2"/>
  <c r="AA388" i="2" s="1"/>
  <c r="AB388" i="2" a="1"/>
  <c r="AB388" i="2" s="1"/>
  <c r="U384" i="2"/>
  <c r="AA384" i="2" s="1"/>
  <c r="AB384" i="2" a="1"/>
  <c r="AB384" i="2" s="1"/>
  <c r="U380" i="2"/>
  <c r="AA380" i="2" s="1"/>
  <c r="AB380" i="2" a="1"/>
  <c r="AB380" i="2" s="1"/>
  <c r="U376" i="2"/>
  <c r="AA376" i="2" s="1"/>
  <c r="AB376" i="2" a="1"/>
  <c r="AB376" i="2" s="1"/>
  <c r="U372" i="2"/>
  <c r="AA372" i="2" s="1"/>
  <c r="AB372" i="2" a="1"/>
  <c r="AB372" i="2" s="1"/>
  <c r="U368" i="2"/>
  <c r="AA368" i="2" s="1"/>
  <c r="AB368" i="2" a="1"/>
  <c r="AB368" i="2" s="1"/>
  <c r="U364" i="2"/>
  <c r="AA364" i="2" s="1"/>
  <c r="AB364" i="2" a="1"/>
  <c r="AB364" i="2" s="1"/>
  <c r="U360" i="2"/>
  <c r="AA360" i="2" s="1"/>
  <c r="AB360" i="2" a="1"/>
  <c r="AB360" i="2" s="1"/>
  <c r="U356" i="2"/>
  <c r="AA356" i="2" s="1"/>
  <c r="AB356" i="2" a="1"/>
  <c r="AB356" i="2" s="1"/>
  <c r="U352" i="2"/>
  <c r="AA352" i="2" s="1"/>
  <c r="AB352" i="2" a="1"/>
  <c r="AB352" i="2" s="1"/>
  <c r="U348" i="2"/>
  <c r="AA348" i="2" s="1"/>
  <c r="AB348" i="2" a="1"/>
  <c r="AB348" i="2" s="1"/>
  <c r="U344" i="2"/>
  <c r="AA344" i="2" s="1"/>
  <c r="AB344" i="2" a="1"/>
  <c r="AB344" i="2" s="1"/>
  <c r="U340" i="2"/>
  <c r="AA340" i="2" s="1"/>
  <c r="AB340" i="2" a="1"/>
  <c r="AB340" i="2" s="1"/>
  <c r="U336" i="2"/>
  <c r="AA336" i="2" s="1"/>
  <c r="AB336" i="2" a="1"/>
  <c r="AB336" i="2" s="1"/>
  <c r="U332" i="2"/>
  <c r="AA332" i="2" s="1"/>
  <c r="AB332" i="2" a="1"/>
  <c r="AB332" i="2" s="1"/>
  <c r="U328" i="2"/>
  <c r="AA328" i="2" s="1"/>
  <c r="AB328" i="2" a="1"/>
  <c r="AB328" i="2" s="1"/>
  <c r="U324" i="2"/>
  <c r="AA324" i="2" s="1"/>
  <c r="AB324" i="2" a="1"/>
  <c r="AB324" i="2" s="1"/>
  <c r="U320" i="2"/>
  <c r="AA320" i="2" s="1"/>
  <c r="AB320" i="2" a="1"/>
  <c r="AB320" i="2" s="1"/>
  <c r="U316" i="2"/>
  <c r="AA316" i="2" s="1"/>
  <c r="AB316" i="2" a="1"/>
  <c r="AB316" i="2" s="1"/>
  <c r="U312" i="2"/>
  <c r="AA312" i="2" s="1"/>
  <c r="AB312" i="2" a="1"/>
  <c r="AB312" i="2" s="1"/>
  <c r="U308" i="2"/>
  <c r="AA308" i="2" s="1"/>
  <c r="AB308" i="2" a="1"/>
  <c r="AB308" i="2" s="1"/>
  <c r="U304" i="2"/>
  <c r="AA304" i="2" s="1"/>
  <c r="AB304" i="2" a="1"/>
  <c r="AB304" i="2" s="1"/>
  <c r="U300" i="2"/>
  <c r="AA300" i="2" s="1"/>
  <c r="AB300" i="2" a="1"/>
  <c r="AB300" i="2" s="1"/>
  <c r="U296" i="2"/>
  <c r="AA296" i="2" s="1"/>
  <c r="AB296" i="2" a="1"/>
  <c r="AB296" i="2" s="1"/>
  <c r="U292" i="2"/>
  <c r="AA292" i="2" s="1"/>
  <c r="AB292" i="2" a="1"/>
  <c r="AB292" i="2" s="1"/>
  <c r="U288" i="2"/>
  <c r="AA288" i="2" s="1"/>
  <c r="AB288" i="2" a="1"/>
  <c r="AB288" i="2" s="1"/>
  <c r="U284" i="2"/>
  <c r="AA284" i="2" s="1"/>
  <c r="AB284" i="2" a="1"/>
  <c r="AB284" i="2" s="1"/>
  <c r="U280" i="2"/>
  <c r="AA280" i="2" s="1"/>
  <c r="AB280" i="2" a="1"/>
  <c r="AB280" i="2" s="1"/>
  <c r="U276" i="2"/>
  <c r="AA276" i="2" s="1"/>
  <c r="AB276" i="2" a="1"/>
  <c r="AB276" i="2" s="1"/>
  <c r="U272" i="2"/>
  <c r="AA272" i="2" s="1"/>
  <c r="AB272" i="2" a="1"/>
  <c r="AB272" i="2" s="1"/>
  <c r="U268" i="2"/>
  <c r="AA268" i="2" s="1"/>
  <c r="AB268" i="2" a="1"/>
  <c r="AB268" i="2" s="1"/>
  <c r="U264" i="2"/>
  <c r="AA264" i="2" s="1"/>
  <c r="AB264" i="2" a="1"/>
  <c r="AB264" i="2" s="1"/>
  <c r="U260" i="2"/>
  <c r="AA260" i="2" s="1"/>
  <c r="AB260" i="2" a="1"/>
  <c r="AB260" i="2" s="1"/>
  <c r="U256" i="2"/>
  <c r="AA256" i="2" s="1"/>
  <c r="AB256" i="2" a="1"/>
  <c r="AB256" i="2" s="1"/>
  <c r="U252" i="2"/>
  <c r="AA252" i="2" s="1"/>
  <c r="AB252" i="2" a="1"/>
  <c r="AB252" i="2" s="1"/>
  <c r="U248" i="2"/>
  <c r="AA248" i="2" s="1"/>
  <c r="AB248" i="2" a="1"/>
  <c r="AB248" i="2" s="1"/>
  <c r="U244" i="2"/>
  <c r="AA244" i="2" s="1"/>
  <c r="AB244" i="2" a="1"/>
  <c r="AB244" i="2" s="1"/>
  <c r="U240" i="2"/>
  <c r="AA240" i="2" s="1"/>
  <c r="AB240" i="2" a="1"/>
  <c r="AB240" i="2" s="1"/>
  <c r="U236" i="2"/>
  <c r="AA236" i="2" s="1"/>
  <c r="AB236" i="2" a="1"/>
  <c r="AB236" i="2" s="1"/>
  <c r="U232" i="2"/>
  <c r="AA232" i="2" s="1"/>
  <c r="AB232" i="2" a="1"/>
  <c r="AB232" i="2" s="1"/>
  <c r="U228" i="2"/>
  <c r="AA228" i="2" s="1"/>
  <c r="AB228" i="2" a="1"/>
  <c r="AB228" i="2" s="1"/>
  <c r="U224" i="2"/>
  <c r="AA224" i="2" s="1"/>
  <c r="AB224" i="2" a="1"/>
  <c r="AB224" i="2" s="1"/>
  <c r="U220" i="2"/>
  <c r="AA220" i="2" s="1"/>
  <c r="AB220" i="2" a="1"/>
  <c r="AB220" i="2" s="1"/>
  <c r="U216" i="2"/>
  <c r="AA216" i="2" s="1"/>
  <c r="AB216" i="2" a="1"/>
  <c r="AB216" i="2" s="1"/>
  <c r="U212" i="2"/>
  <c r="AA212" i="2" s="1"/>
  <c r="AB212" i="2" a="1"/>
  <c r="AB212" i="2" s="1"/>
  <c r="U208" i="2"/>
  <c r="AA208" i="2" s="1"/>
  <c r="AB208" i="2" a="1"/>
  <c r="AB208" i="2" s="1"/>
  <c r="U204" i="2"/>
  <c r="AA204" i="2" s="1"/>
  <c r="AB204" i="2" a="1"/>
  <c r="AB204" i="2" s="1"/>
  <c r="U200" i="2"/>
  <c r="AA200" i="2" s="1"/>
  <c r="AB200" i="2" a="1"/>
  <c r="AB200" i="2" s="1"/>
  <c r="U196" i="2"/>
  <c r="AA196" i="2" s="1"/>
  <c r="AB196" i="2" a="1"/>
  <c r="AB196" i="2" s="1"/>
  <c r="U192" i="2"/>
  <c r="AA192" i="2" s="1"/>
  <c r="AB192" i="2" a="1"/>
  <c r="AB192" i="2" s="1"/>
  <c r="U188" i="2"/>
  <c r="AA188" i="2" s="1"/>
  <c r="AB188" i="2" a="1"/>
  <c r="AB188" i="2" s="1"/>
  <c r="U184" i="2"/>
  <c r="AA184" i="2" s="1"/>
  <c r="AB184" i="2" a="1"/>
  <c r="AB184" i="2" s="1"/>
  <c r="U180" i="2"/>
  <c r="AA180" i="2" s="1"/>
  <c r="AB180" i="2" a="1"/>
  <c r="AB180" i="2" s="1"/>
  <c r="U176" i="2"/>
  <c r="AA176" i="2" s="1"/>
  <c r="AB176" i="2" a="1"/>
  <c r="AB176" i="2" s="1"/>
  <c r="U172" i="2"/>
  <c r="AA172" i="2" s="1"/>
  <c r="AB172" i="2" a="1"/>
  <c r="AB172" i="2" s="1"/>
  <c r="U168" i="2"/>
  <c r="AA168" i="2" s="1"/>
  <c r="AB168" i="2" a="1"/>
  <c r="AB168" i="2" s="1"/>
  <c r="U164" i="2"/>
  <c r="AA164" i="2" s="1"/>
  <c r="AB164" i="2" a="1"/>
  <c r="AB164" i="2" s="1"/>
  <c r="U160" i="2"/>
  <c r="AA160" i="2" s="1"/>
  <c r="AB160" i="2" a="1"/>
  <c r="AB160" i="2" s="1"/>
  <c r="U156" i="2"/>
  <c r="AA156" i="2" s="1"/>
  <c r="AB156" i="2" a="1"/>
  <c r="AB156" i="2" s="1"/>
  <c r="U152" i="2"/>
  <c r="AA152" i="2" s="1"/>
  <c r="AB152" i="2" a="1"/>
  <c r="AB152" i="2" s="1"/>
  <c r="U148" i="2"/>
  <c r="AA148" i="2" s="1"/>
  <c r="AB148" i="2" a="1"/>
  <c r="AB148" i="2" s="1"/>
  <c r="U144" i="2"/>
  <c r="AA144" i="2" s="1"/>
  <c r="AB144" i="2" a="1"/>
  <c r="AB144" i="2" s="1"/>
  <c r="U140" i="2"/>
  <c r="AA140" i="2" s="1"/>
  <c r="AB140" i="2" a="1"/>
  <c r="AB140" i="2" s="1"/>
  <c r="U136" i="2"/>
  <c r="AA136" i="2" s="1"/>
  <c r="AB136" i="2" a="1"/>
  <c r="AB136" i="2" s="1"/>
  <c r="U132" i="2"/>
  <c r="AA132" i="2" s="1"/>
  <c r="AB132" i="2" a="1"/>
  <c r="AB132" i="2" s="1"/>
  <c r="U128" i="2"/>
  <c r="AA128" i="2" s="1"/>
  <c r="AB128" i="2" a="1"/>
  <c r="AB128" i="2" s="1"/>
  <c r="U124" i="2"/>
  <c r="AA124" i="2" s="1"/>
  <c r="AB124" i="2" a="1"/>
  <c r="AB124" i="2" s="1"/>
  <c r="U120" i="2"/>
  <c r="AA120" i="2" s="1"/>
  <c r="AB120" i="2" a="1"/>
  <c r="AB120" i="2" s="1"/>
  <c r="U116" i="2"/>
  <c r="AA116" i="2" s="1"/>
  <c r="AB116" i="2" a="1"/>
  <c r="AB116" i="2" s="1"/>
  <c r="U112" i="2"/>
  <c r="AA112" i="2" s="1"/>
  <c r="AB112" i="2" a="1"/>
  <c r="AB112" i="2" s="1"/>
  <c r="U108" i="2"/>
  <c r="AA108" i="2" s="1"/>
  <c r="AB108" i="2" a="1"/>
  <c r="AB108" i="2" s="1"/>
  <c r="U104" i="2"/>
  <c r="AA104" i="2" s="1"/>
  <c r="AB104" i="2" a="1"/>
  <c r="AB104" i="2" s="1"/>
  <c r="U100" i="2"/>
  <c r="AA100" i="2" s="1"/>
  <c r="AB100" i="2" a="1"/>
  <c r="AB100" i="2" s="1"/>
  <c r="U96" i="2"/>
  <c r="AA96" i="2" s="1"/>
  <c r="AB96" i="2" a="1"/>
  <c r="AB96" i="2" s="1"/>
  <c r="U92" i="2"/>
  <c r="AA92" i="2" s="1"/>
  <c r="AB92" i="2" a="1"/>
  <c r="AB92" i="2" s="1"/>
  <c r="U88" i="2"/>
  <c r="AA88" i="2" s="1"/>
  <c r="AB88" i="2" a="1"/>
  <c r="AB88" i="2" s="1"/>
  <c r="U84" i="2"/>
  <c r="AA84" i="2" s="1"/>
  <c r="AB84" i="2" a="1"/>
  <c r="AB84" i="2" s="1"/>
  <c r="U80" i="2"/>
  <c r="AA80" i="2" s="1"/>
  <c r="AB80" i="2" a="1"/>
  <c r="AB80" i="2" s="1"/>
  <c r="U76" i="2"/>
  <c r="AA76" i="2" s="1"/>
  <c r="AB76" i="2" a="1"/>
  <c r="AB76" i="2" s="1"/>
  <c r="U72" i="2"/>
  <c r="AA72" i="2" s="1"/>
  <c r="AB72" i="2" a="1"/>
  <c r="AB72" i="2" s="1"/>
  <c r="U68" i="2"/>
  <c r="AA68" i="2" s="1"/>
  <c r="AB68" i="2" a="1"/>
  <c r="AB68" i="2" s="1"/>
  <c r="U64" i="2"/>
  <c r="AA64" i="2" s="1"/>
  <c r="AB64" i="2" a="1"/>
  <c r="AB64" i="2" s="1"/>
  <c r="U60" i="2"/>
  <c r="AA60" i="2" s="1"/>
  <c r="AB60" i="2" a="1"/>
  <c r="AB60" i="2" s="1"/>
  <c r="U56" i="2"/>
  <c r="AA56" i="2" s="1"/>
  <c r="AB56" i="2" a="1"/>
  <c r="AB56" i="2" s="1"/>
  <c r="U52" i="2"/>
  <c r="AA52" i="2" s="1"/>
  <c r="AB52" i="2" a="1"/>
  <c r="AB52" i="2" s="1"/>
  <c r="U48" i="2"/>
  <c r="AA48" i="2" s="1"/>
  <c r="AB48" i="2" a="1"/>
  <c r="AB48" i="2" s="1"/>
  <c r="U44" i="2"/>
  <c r="AA44" i="2" s="1"/>
  <c r="AB44" i="2" a="1"/>
  <c r="AB44" i="2" s="1"/>
  <c r="U40" i="2"/>
  <c r="AA40" i="2" s="1"/>
  <c r="AB40" i="2" a="1"/>
  <c r="AB40" i="2" s="1"/>
  <c r="U36" i="2"/>
  <c r="AA36" i="2" s="1"/>
  <c r="AB36" i="2" a="1"/>
  <c r="AB36" i="2" s="1"/>
  <c r="U32" i="2"/>
  <c r="AA32" i="2" s="1"/>
  <c r="AB32" i="2" a="1"/>
  <c r="AB32" i="2" s="1"/>
  <c r="U28" i="2"/>
  <c r="AA28" i="2" s="1"/>
  <c r="AB28" i="2" a="1"/>
  <c r="AB28" i="2" s="1"/>
  <c r="U24" i="2"/>
  <c r="AA24" i="2" s="1"/>
  <c r="AB24" i="2" a="1"/>
  <c r="AB24" i="2" s="1"/>
  <c r="U20" i="2"/>
  <c r="AA20" i="2" s="1"/>
  <c r="AB20" i="2" a="1"/>
  <c r="AB20" i="2" s="1"/>
  <c r="U16" i="2"/>
  <c r="AA16" i="2" s="1"/>
  <c r="AB16" i="2" a="1"/>
  <c r="AB16" i="2" s="1"/>
  <c r="U12" i="2"/>
  <c r="AA12" i="2" s="1"/>
  <c r="AB12" i="2" a="1"/>
  <c r="AB12" i="2" s="1"/>
  <c r="U8" i="2"/>
  <c r="AA8" i="2" s="1"/>
  <c r="AB8" i="2" a="1"/>
  <c r="AB8" i="2" s="1"/>
  <c r="U4" i="2"/>
  <c r="AA4" i="2" s="1"/>
  <c r="AB4" i="2" a="1"/>
  <c r="AB4" i="2" s="1"/>
  <c r="AB995" i="2" a="1"/>
  <c r="AB995" i="2" s="1"/>
  <c r="AB990" i="2" a="1"/>
  <c r="AB990" i="2" s="1"/>
  <c r="AB979" i="2" a="1"/>
  <c r="AB979" i="2" s="1"/>
  <c r="AB974" i="2" a="1"/>
  <c r="AB974" i="2" s="1"/>
  <c r="AB963" i="2" a="1"/>
  <c r="AB963" i="2" s="1"/>
  <c r="AB958" i="2" a="1"/>
  <c r="AB958" i="2" s="1"/>
  <c r="AB947" i="2" a="1"/>
  <c r="AB947" i="2" s="1"/>
  <c r="AB942" i="2" a="1"/>
  <c r="AB942" i="2" s="1"/>
  <c r="AB931" i="2" a="1"/>
  <c r="AB931" i="2" s="1"/>
  <c r="AB926" i="2" a="1"/>
  <c r="AB926" i="2" s="1"/>
  <c r="AB915" i="2" a="1"/>
  <c r="AB915" i="2" s="1"/>
  <c r="AB910" i="2" a="1"/>
  <c r="AB910" i="2" s="1"/>
  <c r="AB899" i="2" a="1"/>
  <c r="AB899" i="2" s="1"/>
  <c r="AB878" i="2" a="1"/>
  <c r="AB878" i="2" s="1"/>
  <c r="AB867" i="2" a="1"/>
  <c r="AB867" i="2" s="1"/>
  <c r="AB846" i="2" a="1"/>
  <c r="AB846" i="2" s="1"/>
  <c r="AB835" i="2" a="1"/>
  <c r="AB835" i="2" s="1"/>
  <c r="AB814" i="2" a="1"/>
  <c r="AB814" i="2" s="1"/>
  <c r="AB803" i="2" a="1"/>
  <c r="AB803" i="2" s="1"/>
  <c r="AB738" i="2" a="1"/>
  <c r="AB738" i="2" s="1"/>
  <c r="AB716" i="2" a="1"/>
  <c r="AB716" i="2" s="1"/>
  <c r="AB705" i="2" a="1"/>
  <c r="AB705" i="2" s="1"/>
  <c r="AB684" i="2" a="1"/>
  <c r="AB684" i="2" s="1"/>
  <c r="AB673" i="2" a="1"/>
  <c r="AB673" i="2" s="1"/>
  <c r="AB652" i="2" a="1"/>
  <c r="AB652" i="2" s="1"/>
  <c r="AB641" i="2" a="1"/>
  <c r="AB641" i="2" s="1"/>
  <c r="AB620" i="2" a="1"/>
  <c r="AB620" i="2" s="1"/>
  <c r="AB609" i="2" a="1"/>
  <c r="AB609" i="2" s="1"/>
  <c r="AB595" i="2" a="1"/>
  <c r="AB595"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<sst xmlns="http://schemas.openxmlformats.org/spreadsheetml/2006/main" count="28941" uniqueCount="6061">
  <si>
    <t>Title</t>
  </si>
  <si>
    <t>UPC</t>
  </si>
  <si>
    <t>Product Type</t>
  </si>
  <si>
    <t>Price (Excl. Tax)</t>
  </si>
  <si>
    <t>Price (Incl. Tax)</t>
  </si>
  <si>
    <t>Tax</t>
  </si>
  <si>
    <t>Availability</t>
  </si>
  <si>
    <t>Number of Reviews</t>
  </si>
  <si>
    <t>Rating</t>
  </si>
  <si>
    <t>Category</t>
  </si>
  <si>
    <t>Description</t>
  </si>
  <si>
    <t>Image URL</t>
  </si>
  <si>
    <t>Product Page URL</t>
  </si>
  <si>
    <t>Total Sales</t>
  </si>
  <si>
    <t>Buyer Region</t>
  </si>
  <si>
    <t>Buyer Type</t>
  </si>
  <si>
    <t>Total Reviews</t>
  </si>
  <si>
    <t>Last Purchase</t>
  </si>
  <si>
    <t>It's Only the Himalayas</t>
  </si>
  <si>
    <t>Full Moon over Noahâs Ark: An Odyssey to Mount Ararat and Beyond</t>
  </si>
  <si>
    <t>See America: A Celebration of Our National Parks &amp; Treasured Sites</t>
  </si>
  <si>
    <t>Vagabonding: An Uncommon Guide to the Art of Long-Term World Travel</t>
  </si>
  <si>
    <t>Under the Tuscan Sun</t>
  </si>
  <si>
    <t>A Summer In Europe</t>
  </si>
  <si>
    <t>The Great Railway Bazaar</t>
  </si>
  <si>
    <t>A Year in Provence (Provence #1)</t>
  </si>
  <si>
    <t>The Road to Little Dribbling: Adventures of an American in Britain (Notes From a Small Island #2)</t>
  </si>
  <si>
    <t>Neither Here nor There: Travels in Europe</t>
  </si>
  <si>
    <t>1,000 Places to See Before You Die</t>
  </si>
  <si>
    <t>Sharp Objects</t>
  </si>
  <si>
    <t>In a Dark, Dark Wood</t>
  </si>
  <si>
    <t>The Past Never Ends</t>
  </si>
  <si>
    <t>A Murder in Time</t>
  </si>
  <si>
    <t>The Murder of Roger Ackroyd (Hercule Poirot #4)</t>
  </si>
  <si>
    <t>The Last Mile (Amos Decker #2)</t>
  </si>
  <si>
    <t>That Darkness (Gardiner and Renner #1)</t>
  </si>
  <si>
    <t>Tastes Like Fear (DI Marnie Rome #3)</t>
  </si>
  <si>
    <t>A Time of Torment (Charlie Parker #14)</t>
  </si>
  <si>
    <t>A Study in Scarlet (Sherlock Holmes #1)</t>
  </si>
  <si>
    <t>Poisonous (Max Revere Novels #3)</t>
  </si>
  <si>
    <t>Murder at the 42nd Street Library (Raymond Ambler #1)</t>
  </si>
  <si>
    <t>Most Wanted</t>
  </si>
  <si>
    <t>Hide Away (Eve Duncan #20)</t>
  </si>
  <si>
    <t>Boar Island (Anna Pigeon #19)</t>
  </si>
  <si>
    <t>The Widow</t>
  </si>
  <si>
    <t>Playing with Fire</t>
  </si>
  <si>
    <t>What Happened on Beale Street (Secrets of the South Mysteries #2)</t>
  </si>
  <si>
    <t>The Bachelor Girl's Guide to Murder (Herringford and Watts Mysteries #1)</t>
  </si>
  <si>
    <t>Delivering the Truth (Quaker Midwife Mystery #1)</t>
  </si>
  <si>
    <t>The Mysterious Affair at Styles (Hercule Poirot #1)</t>
  </si>
  <si>
    <t>In the Woods (Dublin Murder Squad #1)</t>
  </si>
  <si>
    <t>The Silkworm (Cormoran Strike #2)</t>
  </si>
  <si>
    <t>The Exiled</t>
  </si>
  <si>
    <t>The Cuckoo's Calling (Cormoran Strike #1)</t>
  </si>
  <si>
    <t>Extreme Prey (Lucas Davenport #26)</t>
  </si>
  <si>
    <t>Career of Evil (Cormoran Strike #3)</t>
  </si>
  <si>
    <t>The No. 1 Ladies' Detective Agency (No. 1 Ladies' Detective Agency #1)</t>
  </si>
  <si>
    <t>The Girl You Lost</t>
  </si>
  <si>
    <t>The Girl In The Ice (DCI Erika Foster #1)</t>
  </si>
  <si>
    <t>Blood Defense (Samantha Brinkman #1)</t>
  </si>
  <si>
    <t>1st to Die (Women's Murder Club #1)</t>
  </si>
  <si>
    <t>Tipping the Velvet</t>
  </si>
  <si>
    <t>Forever and Forever: The Courtship of Henry Longfellow and Fanny Appleton</t>
  </si>
  <si>
    <t>A Flight of Arrows (The Pathfinders #2)</t>
  </si>
  <si>
    <t>The House by the Lake</t>
  </si>
  <si>
    <t>Mrs. Houdini</t>
  </si>
  <si>
    <t>The Marriage of Opposites</t>
  </si>
  <si>
    <t>Glory over Everything: Beyond The Kitchen House</t>
  </si>
  <si>
    <t>Love, Lies and Spies</t>
  </si>
  <si>
    <t>A Paris Apartment</t>
  </si>
  <si>
    <t>Lilac Girls</t>
  </si>
  <si>
    <t>The Constant Princess (The Tudor Court #1)</t>
  </si>
  <si>
    <t>The Invention of Wings</t>
  </si>
  <si>
    <t>World Without End (The Pillars of the Earth #2)</t>
  </si>
  <si>
    <t>The Passion of Dolssa</t>
  </si>
  <si>
    <t>Girl With a Pearl Earring</t>
  </si>
  <si>
    <t>Voyager (Outlander #3)</t>
  </si>
  <si>
    <t>The Red Tent</t>
  </si>
  <si>
    <t>The Last Painting of Sara de Vos</t>
  </si>
  <si>
    <t>The Guernsey Literary and Potato Peel Pie Society</t>
  </si>
  <si>
    <t>Girl in the Blue Coat</t>
  </si>
  <si>
    <t>Between Shades of Gray</t>
  </si>
  <si>
    <t>While You Were Mine</t>
  </si>
  <si>
    <t>The Secret Healer</t>
  </si>
  <si>
    <t>Starlark</t>
  </si>
  <si>
    <t>Lost Among the Living</t>
  </si>
  <si>
    <t>A Spy's Devotion (The Regency Spies of London #1)</t>
  </si>
  <si>
    <t>Scott Pilgrim's Precious Little Life (Scott Pilgrim #1)</t>
  </si>
  <si>
    <t>Tsubasa: WoRLD CHRoNiCLE 2 (Tsubasa WoRLD CHRoNiCLE #2)</t>
  </si>
  <si>
    <t>This One Summer</t>
  </si>
  <si>
    <t>The Nameless City (The Nameless City #1)</t>
  </si>
  <si>
    <t>Saga, Volume 5 (Saga (Collected Editions) #5)</t>
  </si>
  <si>
    <t>Rat Queens, Vol. 3: Demons (Rat Queens (Collected Editions) #11-15)</t>
  </si>
  <si>
    <t>Princess Jellyfish 2-in-1 Omnibus, Vol. 01 (Princess Jellyfish 2-in-1 Omnibus #1)</t>
  </si>
  <si>
    <t>Pop Gun War, Volume 1: Gift</t>
  </si>
  <si>
    <t>Patience</t>
  </si>
  <si>
    <t>Outcast, Vol. 1: A Darkness Surrounds Him (Outcast #1)</t>
  </si>
  <si>
    <t>orange: The Complete Collection 1 (orange: The Complete Collection #1)</t>
  </si>
  <si>
    <t>Lumberjanes, Vol. 2: Friendship to the Max (Lumberjanes #5-8)</t>
  </si>
  <si>
    <t>Lumberjanes, Vol. 1: Beware the Kitten Holy (Lumberjanes #1-4)</t>
  </si>
  <si>
    <t>Lumberjanes Vol. 3: A Terrible Plan (Lumberjanes #9-12)</t>
  </si>
  <si>
    <t>I Hate Fairyland, Vol. 1: Madly Ever After (I Hate Fairyland (Compilations) #1-5)</t>
  </si>
  <si>
    <t>I am a Hero Omnibus Volume 1</t>
  </si>
  <si>
    <t>Giant Days, Vol. 2 (Giant Days #5-8)</t>
  </si>
  <si>
    <t>Danganronpa Volume 1</t>
  </si>
  <si>
    <t>Codename Baboushka, Volume 1: The Conclave of Death</t>
  </si>
  <si>
    <t>Camp Midnight</t>
  </si>
  <si>
    <t>Bitch Planet, Vol. 1: Extraordinary Machine (Bitch Planet (Collected Editions))</t>
  </si>
  <si>
    <t>The Shadow Hero (The Shadow Hero)</t>
  </si>
  <si>
    <t>Fables, Vol. 1: Legends in Exile (Fables #1)</t>
  </si>
  <si>
    <t>Batman: The Long Halloween (Batman)</t>
  </si>
  <si>
    <t>Batman: The Dark Knight Returns (Batman)</t>
  </si>
  <si>
    <t>Wonder Woman: Earth One, Volume One (Wonder Woman: Earth One #1)</t>
  </si>
  <si>
    <t>We Are Robin, Vol. 1: The Vigilante Business (We Are Robin #1)</t>
  </si>
  <si>
    <t>Through the Woods</t>
  </si>
  <si>
    <t>Superman Vol. 1: Before Truth (Superman by Gene Luen Yang #1)</t>
  </si>
  <si>
    <t>So Cute It Hurts!!, Vol. 6 (So Cute It Hurts!! #6)</t>
  </si>
  <si>
    <t>Robin War</t>
  </si>
  <si>
    <t>Red Hood/Arsenal, Vol. 1: Open for Business (Red Hood/Arsenal #1)</t>
  </si>
  <si>
    <t>Naruto (3-in-1 Edition), Vol. 14: Includes Vols. 40, 41 &amp; 42 (Naruto: Omnibus #14)</t>
  </si>
  <si>
    <t>Lowriders to the Center of the Earth (Lowriders in Space #2)</t>
  </si>
  <si>
    <t>El Deafo</t>
  </si>
  <si>
    <t>Batman: Europa</t>
  </si>
  <si>
    <t>Art Ops Vol. 1</t>
  </si>
  <si>
    <t>Adulthood Is a Myth: A "Sarah's Scribbles" Collection</t>
  </si>
  <si>
    <t>Fruits Basket, Vol. 9 (Fruits Basket #9)</t>
  </si>
  <si>
    <t>Roller Girl</t>
  </si>
  <si>
    <t>Fruits Basket, Vol. 7 (Fruits Basket #7)</t>
  </si>
  <si>
    <t>Fruits Basket, Vol. 6 (Fruits Basket #6)</t>
  </si>
  <si>
    <t>Death Note, Vol. 6: Give-and-Take (Death Note #6)</t>
  </si>
  <si>
    <t>Fruits Basket, Vol. 5 (Fruits Basket #5)</t>
  </si>
  <si>
    <t>Death Note, Vol. 5: Whiteout (Death Note #5)</t>
  </si>
  <si>
    <t>The Demon Prince of Momochi House, Vol. 4 (The Demon Prince of Momochi House #4)</t>
  </si>
  <si>
    <t>Fruits Basket, Vol. 4 (Fruits Basket #4)</t>
  </si>
  <si>
    <t>The Wicked + The Divine, Vol. 3: Commercial Suicide (The Wicked + The Divine)</t>
  </si>
  <si>
    <t>The Sandman, Vol. 3: Dream Country (The Sandman (volumes) #3)</t>
  </si>
  <si>
    <t>Saga, Volume 3 (Saga (Collected Editions) #3)</t>
  </si>
  <si>
    <t>Prodigy: The Graphic Novel (Legend: The Graphic Novel #2)</t>
  </si>
  <si>
    <t>Persepolis: The Story of a Childhood (Persepolis #1-2)</t>
  </si>
  <si>
    <t>Original Fake</t>
  </si>
  <si>
    <t>Grayson, Vol 3: Nemesis (Grayson #3)</t>
  </si>
  <si>
    <t>Fruits Basket, Vol. 3 (Fruits Basket #3)</t>
  </si>
  <si>
    <t>Black Butler, Vol. 1 (Black Butler #1)</t>
  </si>
  <si>
    <t>Awkward</t>
  </si>
  <si>
    <t>The Sandman, Vol. 2: The Doll's House (The Sandman (volumes) #2)</t>
  </si>
  <si>
    <t>Saga, Volume 2 (Saga (Collected Editions) #2)</t>
  </si>
  <si>
    <t>Fruits Basket, Vol. 2 (Fruits Basket #2)</t>
  </si>
  <si>
    <t>Y: The Last Man, Vol. 1: Unmanned (Y: The Last Man #1)</t>
  </si>
  <si>
    <t>The Wicked + The Divine, Vol. 1: The Faust Act (The Wicked + The Divine)</t>
  </si>
  <si>
    <t>The Sandman, Vol. 1: Preludes and Nocturnes (The Sandman (volumes) #1)</t>
  </si>
  <si>
    <t>The Complete Maus (Maus #1-2)</t>
  </si>
  <si>
    <t>Skip Beat!, Vol. 01 (Skip Beat! #1)</t>
  </si>
  <si>
    <t>Saga, Volume 1 (Saga (Collected Editions) #1)</t>
  </si>
  <si>
    <t>Rat Queens, Vol. 1: Sass &amp; Sorcery (Rat Queens (Collected Editions) #1-5)</t>
  </si>
  <si>
    <t>Paper Girls, Vol. 1 (Paper Girls #1-5)</t>
  </si>
  <si>
    <t>Ouran High School Host Club, Vol. 1 (Ouran High School Host Club #1)</t>
  </si>
  <si>
    <t>Ms. Marvel, Vol. 1: No Normal (Ms. Marvel (2014-2015) #1)</t>
  </si>
  <si>
    <t>Hawkeye, Vol. 1: My Life as a Weapon (Hawkeye #1)</t>
  </si>
  <si>
    <t>Giant Days, Vol. 1 (Giant Days #1-4)</t>
  </si>
  <si>
    <t>Fruits Basket, Vol. 1 (Fruits Basket #1)</t>
  </si>
  <si>
    <t>Bleach, Vol. 1: Strawberry and the Soul Reapers (Bleach #1)</t>
  </si>
  <si>
    <t>Ajin: Demi-Human, Volume 1 (Ajin: Demi-Human #1)</t>
  </si>
  <si>
    <t>The Secret Garden</t>
  </si>
  <si>
    <t>The Metamorphosis</t>
  </si>
  <si>
    <t>The Pilgrim's Progress</t>
  </si>
  <si>
    <t>The Hound of the Baskervilles (Sherlock Holmes #5)</t>
  </si>
  <si>
    <t>Little Women (Little Women #1)</t>
  </si>
  <si>
    <t>Gone with the Wind</t>
  </si>
  <si>
    <t>Candide</t>
  </si>
  <si>
    <t>Animal Farm</t>
  </si>
  <si>
    <t>Wuthering Heights</t>
  </si>
  <si>
    <t>The Picture of Dorian Gray</t>
  </si>
  <si>
    <t>The Complete Stories and Poems (The Works of Edgar Allan Poe [Cameo Edition])</t>
  </si>
  <si>
    <t>Beowulf</t>
  </si>
  <si>
    <t>And Then There Were None</t>
  </si>
  <si>
    <t>The Story of Hong Gildong</t>
  </si>
  <si>
    <t>The Little Prince</t>
  </si>
  <si>
    <t>Sense and Sensibility</t>
  </si>
  <si>
    <t>Of Mice and Men</t>
  </si>
  <si>
    <t>Emma</t>
  </si>
  <si>
    <t>Alice in Wonderland (Alice's Adventures in Wonderland #1)</t>
  </si>
  <si>
    <t>Sophie's World</t>
  </si>
  <si>
    <t>The Death of Humanity: and the Case for Life</t>
  </si>
  <si>
    <t>The Stranger</t>
  </si>
  <si>
    <t>Proofs of God: Classical Arguments from Tertullian to Barth</t>
  </si>
  <si>
    <t>Kierkegaard: A Christian Missionary to Christians</t>
  </si>
  <si>
    <t>At The Existentialist CafÃ©: Freedom, Being, and apricot cocktails with: Jean-Paul Sartre, Simone de Beauvoir, Albert Camus, Martin Heidegger, Edmund Husserl, Karl Jaspers, Maurice Merleau-Ponty and others</t>
  </si>
  <si>
    <t>Critique of Pure Reason</t>
  </si>
  <si>
    <t>Run, Spot, Run: The Ethics of Keeping Pets</t>
  </si>
  <si>
    <t>The Nicomachean Ethics</t>
  </si>
  <si>
    <t>Meditations</t>
  </si>
  <si>
    <t>Beyond Good and Evil</t>
  </si>
  <si>
    <t>Chase Me (Paris Nights #2)</t>
  </si>
  <si>
    <t>Black Dust</t>
  </si>
  <si>
    <t>Her Backup Boyfriend (The Sorensen Family #1)</t>
  </si>
  <si>
    <t>First and First (Five Boroughs #3)</t>
  </si>
  <si>
    <t>Fifty Shades Darker (Fifty Shades #2)</t>
  </si>
  <si>
    <t>The Wedding Dress</t>
  </si>
  <si>
    <t>Suddenly in Love (Lake Haven #1)</t>
  </si>
  <si>
    <t>Something More Than This</t>
  </si>
  <si>
    <t>Doing It Over (Most Likely To #1)</t>
  </si>
  <si>
    <t>The Wedding Pact (The O'Malleys #2)</t>
  </si>
  <si>
    <t>Hold Your Breath (Search and Rescue #1)</t>
  </si>
  <si>
    <t>Dirty (Dive Bar #1)</t>
  </si>
  <si>
    <t>Take Me Home Tonight (Rock Star Romance #3)</t>
  </si>
  <si>
    <t>Off the Hook (Fishing for Trouble #1)</t>
  </si>
  <si>
    <t>A Gentleman's Position (Society of Gentlemen #3)</t>
  </si>
  <si>
    <t>Sit, Stay, Love</t>
  </si>
  <si>
    <t>A Girl's Guide to Moving On (New Beginnings #2)</t>
  </si>
  <si>
    <t>The Perfect Play (Play by Play #1)</t>
  </si>
  <si>
    <t>Dark Lover (Black Dagger Brotherhood #1)</t>
  </si>
  <si>
    <t>Changing the Game (Play by Play #2)</t>
  </si>
  <si>
    <t>A Walk to Remember</t>
  </si>
  <si>
    <t>The Purest Hook (Second Circle Tattoos #3)</t>
  </si>
  <si>
    <t>The Obsession</t>
  </si>
  <si>
    <t>Reservations for Two</t>
  </si>
  <si>
    <t>Best of My Love (Fool's Gold #20)</t>
  </si>
  <si>
    <t>Where Lightning Strikes (Bleeding Stars #3)</t>
  </si>
  <si>
    <t>This One Moment (Pushing Limits #1)</t>
  </si>
  <si>
    <t>Rhythm, Chord &amp; Malykhin</t>
  </si>
  <si>
    <t>My Perfect Mistake (Over the Top #1)</t>
  </si>
  <si>
    <t>Listen to Me (Fusion #1)</t>
  </si>
  <si>
    <t>Imperfect Harmony</t>
  </si>
  <si>
    <t>Fighting Fate (Fighting #6)</t>
  </si>
  <si>
    <t>Deep Under (Walker Security #1)</t>
  </si>
  <si>
    <t>Charity's Cross (Charles Towne Belles #4)</t>
  </si>
  <si>
    <t>Bounty (Colorado Mountain #7)</t>
  </si>
  <si>
    <t>I Had a Nice Time And Other Lies...: How to find love &amp; sh*t like that</t>
  </si>
  <si>
    <t>Will You Won't You Want Me?</t>
  </si>
  <si>
    <t>Keep Me Posted</t>
  </si>
  <si>
    <t>Grey (Fifty Shades #4)</t>
  </si>
  <si>
    <t>Meternity</t>
  </si>
  <si>
    <t>Some Women</t>
  </si>
  <si>
    <t>Shopaholic Ties the Knot (Shopaholic #3)</t>
  </si>
  <si>
    <t>Can You Keep a Secret?</t>
  </si>
  <si>
    <t>Twenties Girl</t>
  </si>
  <si>
    <t>The Undomestic Goddess</t>
  </si>
  <si>
    <t>The Nanny Diaries (Nanny #1)</t>
  </si>
  <si>
    <t>The Devil Wears Prada (The Devil Wears Prada #1)</t>
  </si>
  <si>
    <t>Something Borrowed (Darcy &amp; Rachel #1)</t>
  </si>
  <si>
    <t>Something Blue (Darcy &amp; Rachel #2)</t>
  </si>
  <si>
    <t>I've Got Your Number</t>
  </si>
  <si>
    <t>The Edge of Reason (Bridget Jones #2)</t>
  </si>
  <si>
    <t>Bridget Jones's Diary (Bridget Jones #1)</t>
  </si>
  <si>
    <t>Soumission</t>
  </si>
  <si>
    <t>Private Paris (Private #10)</t>
  </si>
  <si>
    <t>We Love You, Charlie Freeman</t>
  </si>
  <si>
    <t>Thirst</t>
  </si>
  <si>
    <t>The Murder That Never Was (Forensic Instincts #5)</t>
  </si>
  <si>
    <t>Tuesday Nights in 1980</t>
  </si>
  <si>
    <t>The Vacationers</t>
  </si>
  <si>
    <t>The Regional Office Is Under Attack!</t>
  </si>
  <si>
    <t>Finders Keepers (Bill Hodges Trilogy #2)</t>
  </si>
  <si>
    <t>The Time Keeper</t>
  </si>
  <si>
    <t>The Testament of Mary</t>
  </si>
  <si>
    <t>The First Hostage (J.B. Collins #2)</t>
  </si>
  <si>
    <t>Take Me with You</t>
  </si>
  <si>
    <t>Still Life with Bread Crumbs</t>
  </si>
  <si>
    <t>Shtum</t>
  </si>
  <si>
    <t>My Name Is Lucy Barton</t>
  </si>
  <si>
    <t>My Mrs. Brown</t>
  </si>
  <si>
    <t>Mr. Mercedes (Bill Hodges Trilogy #1)</t>
  </si>
  <si>
    <t>I Am Pilgrim (Pilgrim #1)</t>
  </si>
  <si>
    <t>Eligible (The Austen Project #4)</t>
  </si>
  <si>
    <t>Eight Hundred Grapes</t>
  </si>
  <si>
    <t>Dear Mr. Knightley</t>
  </si>
  <si>
    <t>Cometh the Hour (The Clifton Chronicles #6)</t>
  </si>
  <si>
    <t>Balloon Animals</t>
  </si>
  <si>
    <t>A Man Called Ove</t>
  </si>
  <si>
    <t>The Silent Sister (Riley MacPherson #1)</t>
  </si>
  <si>
    <t>The Dinner Party</t>
  </si>
  <si>
    <t>The Improbability of Love</t>
  </si>
  <si>
    <t>Mothering Sunday</t>
  </si>
  <si>
    <t>Lies and Other Acts of Love</t>
  </si>
  <si>
    <t>Daredevils</t>
  </si>
  <si>
    <t>11/22/63</t>
  </si>
  <si>
    <t>The Shack</t>
  </si>
  <si>
    <t>The High Mountains of Portugal</t>
  </si>
  <si>
    <t>Miller's Valley</t>
  </si>
  <si>
    <t>Hystopia: A Novel</t>
  </si>
  <si>
    <t>The Bourne Identity (Jason Bourne #1)</t>
  </si>
  <si>
    <t>Sister Dear</t>
  </si>
  <si>
    <t>Memoirs of a Geisha</t>
  </si>
  <si>
    <t>Me Before You (Me Before You #1)</t>
  </si>
  <si>
    <t>Deception Point</t>
  </si>
  <si>
    <t>The Little Paris Bookshop</t>
  </si>
  <si>
    <t>The Firm</t>
  </si>
  <si>
    <t>The Expatriates</t>
  </si>
  <si>
    <t>Siddhartha</t>
  </si>
  <si>
    <t>Last One Home (New Beginnings #1)</t>
  </si>
  <si>
    <t>Digital Fortress</t>
  </si>
  <si>
    <t>Atlas Shrugged</t>
  </si>
  <si>
    <t>Three-Martini Lunch</t>
  </si>
  <si>
    <t>The Nightingale</t>
  </si>
  <si>
    <t>The Infinities</t>
  </si>
  <si>
    <t>The Husband's Secret</t>
  </si>
  <si>
    <t>The Da Vinci Code (Robert Langdon #2)</t>
  </si>
  <si>
    <t>The Art of Fielding</t>
  </si>
  <si>
    <t>Lila (Gilead #3)</t>
  </si>
  <si>
    <t>Jurassic Park (Jurassic Park #1)</t>
  </si>
  <si>
    <t>Inferno (Robert Langdon #4)</t>
  </si>
  <si>
    <t>Crazy Rich Asians (Crazy Rich Asians #1)</t>
  </si>
  <si>
    <t>Big Little Lies</t>
  </si>
  <si>
    <t>The Course of Love</t>
  </si>
  <si>
    <t>When I'm Gone</t>
  </si>
  <si>
    <t>The Silent Wife</t>
  </si>
  <si>
    <t>The Bette Davis Club</t>
  </si>
  <si>
    <t>Kitchens of the Great Midwest</t>
  </si>
  <si>
    <t>Bright Lines</t>
  </si>
  <si>
    <t>Birdsong: A Story in Pictures</t>
  </si>
  <si>
    <t>The Bear and the Piano</t>
  </si>
  <si>
    <t>The Secret of Dreadwillow Carse</t>
  </si>
  <si>
    <t>The White Cat and the Monk: A Retelling of the Poem âPangur BÃ¡nâ</t>
  </si>
  <si>
    <t>Little Red</t>
  </si>
  <si>
    <t>Walt Disney's Alice in Wonderland</t>
  </si>
  <si>
    <t>Twenty Yawns</t>
  </si>
  <si>
    <t>Rain Fish</t>
  </si>
  <si>
    <t>Once Was a Time</t>
  </si>
  <si>
    <t>Luis Paints the World</t>
  </si>
  <si>
    <t>Nap-a-Roo</t>
  </si>
  <si>
    <t>The Whale</t>
  </si>
  <si>
    <t>Shrunken Treasures: Literary Classics, Short, Sweet, and Silly</t>
  </si>
  <si>
    <t>Raymie Nightingale</t>
  </si>
  <si>
    <t>Playing from the Heart</t>
  </si>
  <si>
    <t>Maybe Something Beautiful: How Art Transformed a Neighborhood</t>
  </si>
  <si>
    <t>The Wild Robot</t>
  </si>
  <si>
    <t>The Thing About Jellyfish</t>
  </si>
  <si>
    <t>The Lonely Ones</t>
  </si>
  <si>
    <t>The Day the Crayons Came Home (Crayons)</t>
  </si>
  <si>
    <t>The Cat in the Hat (Beginner Books B-1)</t>
  </si>
  <si>
    <t>Red: The True Story of Red Riding Hood</t>
  </si>
  <si>
    <t>Horrible Bear!</t>
  </si>
  <si>
    <t>Green Eggs and Ham (Beginner Books B-16)</t>
  </si>
  <si>
    <t>Counting Thyme</t>
  </si>
  <si>
    <t>Are We There Yet?</t>
  </si>
  <si>
    <t>Diary of a Minecraft Zombie Book 1: A Scare of a Dare (An Unofficial Minecraft Book)</t>
  </si>
  <si>
    <t>Matilda</t>
  </si>
  <si>
    <t>Charlie and the Chocolate Factory (Charlie Bucket #1)</t>
  </si>
  <si>
    <t>Don't Be a Jerk: And Other Practical Advice from Dogen, Japan's Greatest Zen Master</t>
  </si>
  <si>
    <t>You Are What You Love: The Spiritual Power of Habit</t>
  </si>
  <si>
    <t>God: The Most Unpleasant Character in All Fiction</t>
  </si>
  <si>
    <t>The Book of Mormon</t>
  </si>
  <si>
    <t>A History of God: The 4,000-Year Quest of Judaism, Christianity, and Islam</t>
  </si>
  <si>
    <t>The Bhagavad Gita</t>
  </si>
  <si>
    <t>Choosing Our Religion: The Spiritual Lives of America's Nones</t>
  </si>
  <si>
    <t>Worlds Elsewhere: Journeys Around Shakespeareâs Globe</t>
  </si>
  <si>
    <t>The Five Love Languages: How to Express Heartfelt Commitment to Your Mate</t>
  </si>
  <si>
    <t>Reasons to Stay Alive</t>
  </si>
  <si>
    <t>#HigherSelfie: Wake Up Your Life. Free Your Soul. Find Your Tribe.</t>
  </si>
  <si>
    <t>Unseen City: The Majesty of Pigeons, the Discreet Charm of Snails &amp; Other Wonders of the Urban Wilderness</t>
  </si>
  <si>
    <t>Throwing Rocks at the Google Bus: How Growth Became the Enemy of Prosperity</t>
  </si>
  <si>
    <t>The Life-Changing Magic of Tidying Up: The Japanese Art of Decluttering and Organizing</t>
  </si>
  <si>
    <t>The Gutsy Girl: Escapades for Your Life of Epic Adventure</t>
  </si>
  <si>
    <t>The Electric Pencil: Drawings from Inside State Hospital No. 3</t>
  </si>
  <si>
    <t>Spark Joy: An Illustrated Master Class on the Art of Organizing and Tidying Up</t>
  </si>
  <si>
    <t>Reskilling America: Learning to Labor in the Twenty-First Century</t>
  </si>
  <si>
    <t>In the Country We Love: My Family Divided</t>
  </si>
  <si>
    <t>Everydata: The Misinformation Hidden in the Little Data You Consume Every Day</t>
  </si>
  <si>
    <t>Call the Nurse: True Stories of a Country Nurse on a Scottish Isle</t>
  </si>
  <si>
    <t>Algorithms to Live By: The Computer Science of Human Decisions</t>
  </si>
  <si>
    <t>The Power of Now: A Guide to Spiritual Enlightenment</t>
  </si>
  <si>
    <t>The Omnivore's Dilemma: A Natural History of Four Meals</t>
  </si>
  <si>
    <t>The Genius of Birds</t>
  </si>
  <si>
    <t>The Artist's Way: A Spiritual Path to Higher Creativity</t>
  </si>
  <si>
    <t>So You've Been Publicly Shamed</t>
  </si>
  <si>
    <t>Daring Greatly: How the Courage to Be Vulnerable Transforms the Way We Live, Love, Parent, and Lead</t>
  </si>
  <si>
    <t>Big Magic: Creative Living Beyond Fear</t>
  </si>
  <si>
    <t>Becoming Wise: An Inquiry into the Mystery and Art of Living</t>
  </si>
  <si>
    <t>Agnostic: A Spirited Manifesto</t>
  </si>
  <si>
    <t>Whole Lotta Creativity Going On: 60 Fun and Unusual Exercises to Awaken and Strengthen Your Creativity</t>
  </si>
  <si>
    <t>What's It Like in Space?: Stories from Astronauts Who've Been There</t>
  </si>
  <si>
    <t>The Year of Magical Thinking</t>
  </si>
  <si>
    <t>The Literature Book (Big Ideas Simply Explained)</t>
  </si>
  <si>
    <t>The Bad-Ass Librarians of Timbuktu: And Their Race to Save the Worldâs Most Precious Manuscripts</t>
  </si>
  <si>
    <t>Swell: A Year of Waves</t>
  </si>
  <si>
    <t>No Dream Is Too High: Life Lessons From a Man Who Walked on the Moon</t>
  </si>
  <si>
    <t>Looking for Lovely: Collecting the Moments that Matter</t>
  </si>
  <si>
    <t>Let It Out: A Journey Through Journaling</t>
  </si>
  <si>
    <t>Hamilton: The Revolution</t>
  </si>
  <si>
    <t>Far &amp; Away: Places on the Brink of Change: Seven Continents, Twenty-Five Years</t>
  </si>
  <si>
    <t>Eaternity: More than 150 Deliciously Easy Vegan Recipes for a Long, Healthy, Satisfied, Joyful Life</t>
  </si>
  <si>
    <t>Buying In: The Secret Dialogue Between What We Buy and Who We Are</t>
  </si>
  <si>
    <t>Brain on Fire: My Month of Madness</t>
  </si>
  <si>
    <t>Abstract City</t>
  </si>
  <si>
    <t>13 Hours: The Inside Account of What Really Happened In Benghazi</t>
  </si>
  <si>
    <t>The Lonely City: Adventures in the Art of Being Alone</t>
  </si>
  <si>
    <t>The Diary of a Young Girl</t>
  </si>
  <si>
    <t>Snatched: How A Drug Queen Went Undercover for the DEA and Was Kidnapped By Colombian Guerillas</t>
  </si>
  <si>
    <t>Furiously Happy: A Funny Book About Horrible Things</t>
  </si>
  <si>
    <t>The Sleep Revolution: Transforming Your Life, One Night at a Time</t>
  </si>
  <si>
    <t>Mother, Can You Not?</t>
  </si>
  <si>
    <t>A Mother's Reckoning: Living in the Aftermath of Tragedy</t>
  </si>
  <si>
    <t>10% Happier: How I Tamed the Voice in My Head, Reduced Stress Without Losing My Edge, and Found Self-Help That Actually Works</t>
  </si>
  <si>
    <t>Chernobyl 01:23:40: The Incredible True Story of the World's Worst Nuclear Disaster</t>
  </si>
  <si>
    <t>Zero to One: Notes on Startups, or How to Build the Future</t>
  </si>
  <si>
    <t>Why Not Me?</t>
  </si>
  <si>
    <t>When Breath Becomes Air</t>
  </si>
  <si>
    <t>The Midnight Assassin: Panic, Scandal, and the Hunt for America's First Serial Killer</t>
  </si>
  <si>
    <t>Smarter Faster Better: The Secrets of Being Productive in Life and Business</t>
  </si>
  <si>
    <t>Rising Strong</t>
  </si>
  <si>
    <t>Man's Search for Meaning</t>
  </si>
  <si>
    <t>Love That Boy: What Two Presidents, Eight Road Trips, and My Son Taught Me About a Parent's Expectations</t>
  </si>
  <si>
    <t>Living Forward: A Proven Plan to Stop Drifting and Get the Life You Want</t>
  </si>
  <si>
    <t>I Will Find You</t>
  </si>
  <si>
    <t>Brazen: The Courage to Find the You That's Been Hiding</t>
  </si>
  <si>
    <t>Between the World and Me</t>
  </si>
  <si>
    <t>Being Mortal: Medicine and What Matters in the End</t>
  </si>
  <si>
    <t>A Murder Over a Girl: Justice, Gender, Junior High</t>
  </si>
  <si>
    <t>For the Love: Fighting for Grace in a World of Impossible Standards</t>
  </si>
  <si>
    <t>Finding God in the Ruins: How God Redeems Pain</t>
  </si>
  <si>
    <t>The Man Who Mistook His Wife for a Hat and Other Clinical Tales</t>
  </si>
  <si>
    <t>In Cold Blood</t>
  </si>
  <si>
    <t>Girl, Interrupted</t>
  </si>
  <si>
    <t>Why Save the Bankers?: And Other Essays on Our Economic and Political Crisis</t>
  </si>
  <si>
    <t>Talking to Girls About Duran Duran: One Young Man's Quest for True Love and a Cooler Haircut</t>
  </si>
  <si>
    <t>My Mother Was Nuts</t>
  </si>
  <si>
    <t>Data, A Love Story: How I Gamed Online Dating to Meet My Match</t>
  </si>
  <si>
    <t>The Jazz of Physics: The Secret Link Between Music and the Structure of the Universe</t>
  </si>
  <si>
    <t>The Gunning of America: Business and the Making of American Gun Culture</t>
  </si>
  <si>
    <t>The Geography of Bliss: One Grump's Search for the Happiest Places in the World</t>
  </si>
  <si>
    <t>God Is Not Great: How Religion Poisons Everything</t>
  </si>
  <si>
    <t>We the People: The Modern-Day Figures Who Have Reshaped and Affirmed the Founding Fathers' Vision of America</t>
  </si>
  <si>
    <t>Very Good Lives: The Fringe Benefits of Failure and the Importance of Imagination</t>
  </si>
  <si>
    <t>Unstuffed: Decluttering Your Home, Mind, and Soul</t>
  </si>
  <si>
    <t>Under the Banner of Heaven: A Story of Violent Faith</t>
  </si>
  <si>
    <t>Trespassing Across America: One Man's Epic, Never-Done-Before (and Sort of Illegal) Hike Across the Heartland</t>
  </si>
  <si>
    <t>The Name of God is Mercy</t>
  </si>
  <si>
    <t>Stiff: The Curious Lives of Human Cadavers</t>
  </si>
  <si>
    <t>Spilled Milk: Based on a True Story</t>
  </si>
  <si>
    <t>Rise of the Rocket Girls: The Women Who Propelled Us, from Missiles to the Moon to Mars</t>
  </si>
  <si>
    <t>Outliers: The Story of Success</t>
  </si>
  <si>
    <t>Notes from a Small Island (Notes From a Small Island #1)</t>
  </si>
  <si>
    <t>Night (The Night Trilogy #1)</t>
  </si>
  <si>
    <t>Miracles from Heaven: A Little Girl, Her Journey to Heaven, and Her Amazing Story of Healing</t>
  </si>
  <si>
    <t>Letter to a Christian Nation</t>
  </si>
  <si>
    <t>Let's Pretend This Never Happened: A Mostly True Memoir</t>
  </si>
  <si>
    <t>It's Never Too Late to Begin Again: Discovering Creativity and Meaning at Midlife and Beyond</t>
  </si>
  <si>
    <t>Into the Wild</t>
  </si>
  <si>
    <t>In the Garden of Beasts: Love, Terror, and an American Family in Hitler's Berlin</t>
  </si>
  <si>
    <t>I Am Malala: The Girl Who Stood Up for Education and Was Shot by the Taliban</t>
  </si>
  <si>
    <t>Gratitude</t>
  </si>
  <si>
    <t>Disrupted: My Misadventure in the Start-Up Bubble</t>
  </si>
  <si>
    <t>Brave Enough</t>
  </si>
  <si>
    <t>Born to Run: A Hidden Tribe, Superathletes, and the Greatest Race the World Has Never Seen</t>
  </si>
  <si>
    <t>Blink: The Power of Thinking Without Thinking</t>
  </si>
  <si>
    <t>Black Flags: The Rise of ISIS</t>
  </si>
  <si>
    <t>Are We Smart Enough to Know How Smart Animals Are?</t>
  </si>
  <si>
    <t>A Walk in the Woods: Rediscovering America on the Appalachian Trail</t>
  </si>
  <si>
    <t>The Suffragettes (Little Black Classics, #96)</t>
  </si>
  <si>
    <t>Kindle Paperwhite User's Guide</t>
  </si>
  <si>
    <t>H is for Hawk</t>
  </si>
  <si>
    <t>Travels with Charley: In Search of America</t>
  </si>
  <si>
    <t>The Tumor</t>
  </si>
  <si>
    <t>The End of the Jesus Era (An Investigation #1)</t>
  </si>
  <si>
    <t>Eat, Pray, Love</t>
  </si>
  <si>
    <t>Rip it Up and Start Again</t>
  </si>
  <si>
    <t>Our Band Could Be Your Life: Scenes from the American Indie Underground, 1981-1991</t>
  </si>
  <si>
    <t>How Music Works</t>
  </si>
  <si>
    <t>Love Is a Mix Tape (Music #1)</t>
  </si>
  <si>
    <t>Please Kill Me: The Uncensored Oral History of Punk</t>
  </si>
  <si>
    <t>Kill 'Em and Leave: Searching for James Brown and the American Soul</t>
  </si>
  <si>
    <t>Chronicles, Vol. 1</t>
  </si>
  <si>
    <t>This Is Your Brain on Music: The Science of a Human Obsession</t>
  </si>
  <si>
    <t>Orchestra of Exiles: The Story of Bronislaw Huberman, the Israel Philharmonic, and the One Thousand Jews He Saved from Nazi Horrors</t>
  </si>
  <si>
    <t>No One Here Gets Out Alive</t>
  </si>
  <si>
    <t>Life</t>
  </si>
  <si>
    <t>Old Records Never Die: One Man's Quest for His Vinyl and His Past</t>
  </si>
  <si>
    <t>Forever Rockers (The Rocker #12)</t>
  </si>
  <si>
    <t>The Coming Woman: A Novel Based on the Life of the Infamous Feminist, Victoria Woodhull</t>
  </si>
  <si>
    <t>The Boys in the Boat: Nine Americans and Their Epic Quest for Gold at the 1936 Berlin Olympics</t>
  </si>
  <si>
    <t>Starving Hearts (Triangular Trade Trilogy, #1)</t>
  </si>
  <si>
    <t>America's Cradle of Quarterbacks: Western Pennsylvania's Football Factory from Johnny Unitas to Joe Montana</t>
  </si>
  <si>
    <t>Aladdin and His Wonderful Lamp</t>
  </si>
  <si>
    <t>Penny Maybe</t>
  </si>
  <si>
    <t>Maude (1883-1993):She Grew Up with the country</t>
  </si>
  <si>
    <t>The Inefficiency Assassin: Time Management Tactics for Working Smarter, Not Longer</t>
  </si>
  <si>
    <t>Soul Reader</t>
  </si>
  <si>
    <t>Bossypants</t>
  </si>
  <si>
    <t>A World of Flavor: Your Gluten Free Passport</t>
  </si>
  <si>
    <t>A Piece of Sky, a Grain of Rice: A Memoir in Four Meditations</t>
  </si>
  <si>
    <t>Tracing Numbers on a Train</t>
  </si>
  <si>
    <t>Thirteen Reasons Why</t>
  </si>
  <si>
    <t>The Secret (The Secret #1)</t>
  </si>
  <si>
    <t>The Psychopath Test: A Journey Through the Madness Industry</t>
  </si>
  <si>
    <t>The Kite Runner</t>
  </si>
  <si>
    <t>The Girl on the Train</t>
  </si>
  <si>
    <t>The Emerald Mystery</t>
  </si>
  <si>
    <t>The Bridge to Consciousness: I'm Writing the Bridge Between Science and Our Old and New Beliefs.</t>
  </si>
  <si>
    <t>The Art of War</t>
  </si>
  <si>
    <t>Secrets and Lace (Fatal Hearts #1)</t>
  </si>
  <si>
    <t>Romero and Juliet: A Tragic Tale of Love and Zombies</t>
  </si>
  <si>
    <t>Poses for Artists Volume 1 - Dynamic and Sitting Poses: An Essential Reference for Figure Drawing and the Human Form</t>
  </si>
  <si>
    <t>Miss Peregrineâs Home for Peculiar Children (Miss Peregrineâs Peculiar Children #1)</t>
  </si>
  <si>
    <t>Large Print Heart of the Pride</t>
  </si>
  <si>
    <t>Grumbles</t>
  </si>
  <si>
    <t>First Steps for New Christians (Print Edition)</t>
  </si>
  <si>
    <t>Eureka Trivia 6.0</t>
  </si>
  <si>
    <t>Drive: The Surprising Truth About What Motivates Us</t>
  </si>
  <si>
    <t>Done Rubbed Out (Reightman &amp; Bailey #1)</t>
  </si>
  <si>
    <t>Beauty Restored (Riley Family Legacy Novellas #3)</t>
  </si>
  <si>
    <t>Ayumi's Violin</t>
  </si>
  <si>
    <t>Anonymous</t>
  </si>
  <si>
    <t>Amy Meets the Saints and Sages</t>
  </si>
  <si>
    <t>Amatus</t>
  </si>
  <si>
    <t>V for Vendetta (V for Vendetta Complete)</t>
  </si>
  <si>
    <t>Unbroken: A World War II Story of Survival, Resilience, and Redemption</t>
  </si>
  <si>
    <t>The Wright Brothers</t>
  </si>
  <si>
    <t>The Songs of the Gods</t>
  </si>
  <si>
    <t>The Rosie Project (Don Tillman #1)</t>
  </si>
  <si>
    <t>The Power of Habit: Why We Do What We Do in Life and Business</t>
  </si>
  <si>
    <t>Steve Jobs</t>
  </si>
  <si>
    <t>Luckiest Girl Alive</t>
  </si>
  <si>
    <t>Living Leadership by Insight: A Good Leader Achieves, a Great Leader Builds Monuments</t>
  </si>
  <si>
    <t>Lady Midnight (The Dark Artifices #1)</t>
  </si>
  <si>
    <t>Hush, Hush (Hush, Hush #1)</t>
  </si>
  <si>
    <t>Greek Mythic History</t>
  </si>
  <si>
    <t>Every Last Word</t>
  </si>
  <si>
    <t>Daily Fantasy Sports</t>
  </si>
  <si>
    <t>Clockwork Angel (The Infernal Devices #1)</t>
  </si>
  <si>
    <t>City of Fallen Angels (The Mortal Instruments #4)</t>
  </si>
  <si>
    <t>City of Bones (The Mortal Instruments #1)</t>
  </si>
  <si>
    <t>City of Ashes (The Mortal Instruments #2)</t>
  </si>
  <si>
    <t>Carry On, Warrior: Thoughts on Life Unarmed</t>
  </si>
  <si>
    <t>Carrie</t>
  </si>
  <si>
    <t>Angels &amp; Demons (Robert Langdon #1)</t>
  </si>
  <si>
    <t>The Three Searches, Meaning, and the Story</t>
  </si>
  <si>
    <t>Raspberry Pi Electronics Projects for the Evil Genius</t>
  </si>
  <si>
    <t>How to Speak Golf: An Illustrated Guide to Links Lingo</t>
  </si>
  <si>
    <t>Eleanor &amp; Park</t>
  </si>
  <si>
    <t>Troublemaker: Surviving Hollywood and Scientology</t>
  </si>
  <si>
    <t>Adultery</t>
  </si>
  <si>
    <t>Unlimited Intuition Now</t>
  </si>
  <si>
    <t>Underlying Notes</t>
  </si>
  <si>
    <t>The New Brand You: Your New Image Makes the Sale for You</t>
  </si>
  <si>
    <t>The Flowers Lied</t>
  </si>
  <si>
    <t>NaNo What Now? Finding your editing process, revising your NaNoWriMo book and building a writing career through publishing and beyond</t>
  </si>
  <si>
    <t>Modern Day Fables</t>
  </si>
  <si>
    <t>The Unlikely Pilgrimage of Harold Fry (Harold Fry #1)</t>
  </si>
  <si>
    <t>The Martian (The Martian #1)</t>
  </si>
  <si>
    <t>Left Behind (Left Behind #1)</t>
  </si>
  <si>
    <t>John Vassos: Industrial Design for Modern Life</t>
  </si>
  <si>
    <t>I'll Give You the Sun</t>
  </si>
  <si>
    <t>Heaven is for Real: A Little Boy's Astounding Story of His Trip to Heaven and Back</t>
  </si>
  <si>
    <t>Ender's Game (The Ender Quintet #1)</t>
  </si>
  <si>
    <t>Death by Leisure: A Cautionary Tale</t>
  </si>
  <si>
    <t>Wildlife of New York: A Five-Borough Coloring Book</t>
  </si>
  <si>
    <t>The Year of Living Biblically: One Man's Humble Quest to Follow the Bible as Literally as Possible</t>
  </si>
  <si>
    <t>The Great Gatsby</t>
  </si>
  <si>
    <t>The Good Girl</t>
  </si>
  <si>
    <t>The 7 Habits of Highly Effective People: Powerful Lessons in Personal Change</t>
  </si>
  <si>
    <t>Steal Like an Artist: 10 Things Nobody Told You About Being Creative</t>
  </si>
  <si>
    <t>Life of Pi</t>
  </si>
  <si>
    <t>The Sound Of Love</t>
  </si>
  <si>
    <t>The Perks of Being a Wallflower</t>
  </si>
  <si>
    <t>The Makings of a Fatherless Child</t>
  </si>
  <si>
    <t>The Hobbit (Middle-Earth Universe)</t>
  </si>
  <si>
    <t>The Fellowship of the Ring (The Lord of the Rings #1)</t>
  </si>
  <si>
    <t>Ship Leaves Harbor: Essays on Travel by a Recovering Journeyman</t>
  </si>
  <si>
    <t>Musicophilia: Tales of Music and the Brain</t>
  </si>
  <si>
    <t>What If?: Serious Scientific Answers to Absurd Hypothetical Questions</t>
  </si>
  <si>
    <t>The Fault in Our Stars</t>
  </si>
  <si>
    <t>The Dream Thieves (The Raven Cycle #2)</t>
  </si>
  <si>
    <t>The 5th Wave (The 5th Wave #1)</t>
  </si>
  <si>
    <t>Shiver (The Wolves of Mercy Falls #1)</t>
  </si>
  <si>
    <t>Remember Me?</t>
  </si>
  <si>
    <t>If I Stay (If I Stay #1)</t>
  </si>
  <si>
    <t>I Know Why the Caged Bird Sings (Maya Angelou's Autobiography #1)</t>
  </si>
  <si>
    <t>Harry Potter and the Deathly Hallows (Harry Potter #7)</t>
  </si>
  <si>
    <t>Fool Me Once</t>
  </si>
  <si>
    <t>Drama</t>
  </si>
  <si>
    <t>Blue Lily, Lily Blue (The Raven Cycle #3)</t>
  </si>
  <si>
    <t>Alight (The Generations Trilogy #2)</t>
  </si>
  <si>
    <t>Vogue Colors A to Z: A Fashion Coloring Book</t>
  </si>
  <si>
    <t>The Shining (The Shining #1)</t>
  </si>
  <si>
    <t>The Hunger Games (The Hunger Games #1)</t>
  </si>
  <si>
    <t>Outlander (Outlander #1)</t>
  </si>
  <si>
    <t>Mockingjay (The Hunger Games #3)</t>
  </si>
  <si>
    <t>Harry Potter and the Sorcerer's Stone (Harry Potter #1)</t>
  </si>
  <si>
    <t>Confessions of a Shopaholic (Shopaholic #1)</t>
  </si>
  <si>
    <t>Zero History (Blue Ant #3)</t>
  </si>
  <si>
    <t>World War Z: An Oral History of the Zombie War</t>
  </si>
  <si>
    <t>Wild: From Lost to Found on the Pacific Crest Trail</t>
  </si>
  <si>
    <t>Where'd You Go, Bernadette</t>
  </si>
  <si>
    <t>Twilight (Twilight #1)</t>
  </si>
  <si>
    <t>The Paris Wife</t>
  </si>
  <si>
    <t>The Maze Runner (The Maze Runner #1)</t>
  </si>
  <si>
    <t>The Lover's Dictionary</t>
  </si>
  <si>
    <t>The Goldfinch</t>
  </si>
  <si>
    <t>The Giver (The Giver Quartet #1)</t>
  </si>
  <si>
    <t>The Girl Who Played with Fire (Millennium Trilogy #2)</t>
  </si>
  <si>
    <t>The Demon-Haunted World: Science as a Candle in the Dark</t>
  </si>
  <si>
    <t>The Book Thief</t>
  </si>
  <si>
    <t>The Autobiography of Malcolm X</t>
  </si>
  <si>
    <t>Shopaholic &amp; Baby (Shopaholic #5)</t>
  </si>
  <si>
    <t>Quiet: The Power of Introverts in a World That Can't Stop Talking</t>
  </si>
  <si>
    <t>Packing for Mars: The Curious Science of Life in the Void</t>
  </si>
  <si>
    <t>Orange Is the New Black</t>
  </si>
  <si>
    <t>One for the Money (Stephanie Plum #1)</t>
  </si>
  <si>
    <t>Morning Star (Red Rising #3)</t>
  </si>
  <si>
    <t>Life After Life</t>
  </si>
  <si>
    <t>Lean In: Women, Work, and the Will to Lead</t>
  </si>
  <si>
    <t>Is Everyone Hanging Out Without Me? (And Other Concerns)</t>
  </si>
  <si>
    <t>Gone Girl</t>
  </si>
  <si>
    <t>Fellside</t>
  </si>
  <si>
    <t>Eclipse (Twilight #3)</t>
  </si>
  <si>
    <t>Dracula</t>
  </si>
  <si>
    <t>Dead Wake: The Last Crossing of the Lusitania</t>
  </si>
  <si>
    <t>David and Goliath: Underdogs, Misfits, and the Art of Battling Giants</t>
  </si>
  <si>
    <t>Dark Places</t>
  </si>
  <si>
    <t>Breaking Dawn (Twilight #4)</t>
  </si>
  <si>
    <t>Beautiful Creatures (Caster Chronicles #1)</t>
  </si>
  <si>
    <t>A Visit from the Goon Squad</t>
  </si>
  <si>
    <t>The Zombie Room</t>
  </si>
  <si>
    <t>The Name of the Wind (The Kingkiller Chronicle #1)</t>
  </si>
  <si>
    <t>Taking Shots (Assassins #1)</t>
  </si>
  <si>
    <t>Shatter Me (Shatter Me #1)</t>
  </si>
  <si>
    <t>Paradise Lost (Paradise #1)</t>
  </si>
  <si>
    <t>On the Road (Duluoz Legend)</t>
  </si>
  <si>
    <t>Jane Eyre</t>
  </si>
  <si>
    <t>Frankenstein</t>
  </si>
  <si>
    <t>Mesaerion: The Best Science Fiction Stories 1800-1849</t>
  </si>
  <si>
    <t>Join</t>
  </si>
  <si>
    <t>William Shakespeare's Star Wars: Verily, A New Hope (William Shakespeare's Star Wars #4)</t>
  </si>
  <si>
    <t>The Project</t>
  </si>
  <si>
    <t>Soft Apocalypse</t>
  </si>
  <si>
    <t>Sleeping Giants (Themis Files #1)</t>
  </si>
  <si>
    <t>Arena</t>
  </si>
  <si>
    <t>Foundation (Foundation (Publication Order) #1)</t>
  </si>
  <si>
    <t>The Restaurant at the End of the Universe (Hitchhiker's Guide to the Galaxy #2)</t>
  </si>
  <si>
    <t>Ready Player One</t>
  </si>
  <si>
    <t>Life, the Universe and Everything (Hitchhiker's Guide to the Galaxy #3)</t>
  </si>
  <si>
    <t>Dune (Dune #1)</t>
  </si>
  <si>
    <t>Do Androids Dream of Electric Sheep? (Blade Runner #1)</t>
  </si>
  <si>
    <t>Three Wishes (River of Time: California #1)</t>
  </si>
  <si>
    <t>The Last Girl (The Dominion Trilogy #1)</t>
  </si>
  <si>
    <t>Having the Barbarian's Baby (Ice Planet Barbarians #7.5)</t>
  </si>
  <si>
    <t>The Book of Basketball: The NBA According to The Sports Guy</t>
  </si>
  <si>
    <t>Friday Night Lights: A Town, a Team, and a Dream</t>
  </si>
  <si>
    <t>Sugar Rush (Offensive Line #2)</t>
  </si>
  <si>
    <t>Settling the Score (The Summer Games #1)</t>
  </si>
  <si>
    <t>Icing (Aces Hockey #2)</t>
  </si>
  <si>
    <t>The Torch Is Passed: A Harding Family Story</t>
  </si>
  <si>
    <t>The Mindfulness and Acceptance Workbook for Anxiety: A Guide to Breaking Free from Anxiety, Phobias, and Worry Using Acceptance and Commitment Therapy</t>
  </si>
  <si>
    <t>The Art Forger</t>
  </si>
  <si>
    <t>On a Midnight Clear</t>
  </si>
  <si>
    <t>Judo: Seven Steps to Black Belt (an Introductory Guide for Beginners)</t>
  </si>
  <si>
    <t>Shobu Samurai, Project Aryoku (#3)</t>
  </si>
  <si>
    <t>Modern Romance</t>
  </si>
  <si>
    <t>The White Queen (The Cousins' War #1)</t>
  </si>
  <si>
    <t>The Song of Achilles</t>
  </si>
  <si>
    <t>The Immortal Life of Henrietta Lacks</t>
  </si>
  <si>
    <t>The Dovekeepers</t>
  </si>
  <si>
    <t>More Than Music (Chasing the Dream #1)</t>
  </si>
  <si>
    <t>Code Name Verity (Code Name Verity #1)</t>
  </si>
  <si>
    <t>Cell</t>
  </si>
  <si>
    <t>Angels Walking (Angels Walking #1)</t>
  </si>
  <si>
    <t>A Series of Catastrophes and Miracles: A True Story of Love, Science, and Cancer</t>
  </si>
  <si>
    <t>A People's History of the United States</t>
  </si>
  <si>
    <t>A Brush of Wings (Angels Walking #3)</t>
  </si>
  <si>
    <t>Rook</t>
  </si>
  <si>
    <t>The Midnight Watch: A Novel of the Titanic and the Californian</t>
  </si>
  <si>
    <t>The Gray Rhino: How to Recognize and Act on the Obvious Dangers We Ignore</t>
  </si>
  <si>
    <t>The Children</t>
  </si>
  <si>
    <t>One with You (Crossfire #5)</t>
  </si>
  <si>
    <t>Without Shame</t>
  </si>
  <si>
    <t>Watchmen</t>
  </si>
  <si>
    <t>A Hero's Curse (The Unseen Chronicles #1)</t>
  </si>
  <si>
    <t>23 Degrees South: A Tropical Tale of Changing Whether...</t>
  </si>
  <si>
    <t>The Glass Castle</t>
  </si>
  <si>
    <t>The Drowning Girls</t>
  </si>
  <si>
    <t>Team of Rivals: The Political Genius of Abraham Lincoln</t>
  </si>
  <si>
    <t>John Adams</t>
  </si>
  <si>
    <t>Good in Bed (Cannie Shapiro #1)</t>
  </si>
  <si>
    <t>The Joy of Cooking</t>
  </si>
  <si>
    <t>The Golden Compass (His Dark Materials #1)</t>
  </si>
  <si>
    <t>The God Delusion</t>
  </si>
  <si>
    <t>Pride and Prejudice</t>
  </si>
  <si>
    <t>Mere Christianity</t>
  </si>
  <si>
    <t>Fun Home: A Family Tragicomic</t>
  </si>
  <si>
    <t>The Raven King (The Raven Cycle #4)</t>
  </si>
  <si>
    <t>Find Her (Detective D.D. Warren #8)</t>
  </si>
  <si>
    <t>Evicted: Poverty and Profit in the American City</t>
  </si>
  <si>
    <t>A Game of Thrones (A Song of Ice and Fire #1)</t>
  </si>
  <si>
    <t>A Clash of Kings (A Song of Ice and Fire #2)</t>
  </si>
  <si>
    <t>The Tipping Point: How Little Things Can Make a Big Difference</t>
  </si>
  <si>
    <t>The Rest Is Noise: Listening to the Twentieth Century</t>
  </si>
  <si>
    <t>The Purpose Driven Life: What on Earth Am I Here for?</t>
  </si>
  <si>
    <t>The Hitchhiker's Guide to the Galaxy (Hitchhiker's Guide to the Galaxy #1)</t>
  </si>
  <si>
    <t>The Girl Who Kicked the Hornet's Nest (Millennium Trilogy #3)</t>
  </si>
  <si>
    <t>The End of Faith: Religion, Terror, and the Future of Reason</t>
  </si>
  <si>
    <t>The Complete Poems</t>
  </si>
  <si>
    <t>The Catcher in the Rye</t>
  </si>
  <si>
    <t>The Case for Christ (Cases for Christianity)</t>
  </si>
  <si>
    <t>The Blind Side: Evolution of a Game</t>
  </si>
  <si>
    <t>Seven Days in the Art World</t>
  </si>
  <si>
    <t>Sarah's Key</t>
  </si>
  <si>
    <t>Rogue Lawyer (Rogue Lawyer #1)</t>
  </si>
  <si>
    <t>Manuscript Found in Accra</t>
  </si>
  <si>
    <t>Fire Bound (Sea Haven/Sisters of the Heart #5)</t>
  </si>
  <si>
    <t>Cosmos</t>
  </si>
  <si>
    <t>#GIRLBOSS</t>
  </si>
  <si>
    <t>The Sense of an Ending</t>
  </si>
  <si>
    <t>The Republic</t>
  </si>
  <si>
    <t>The Odyssey</t>
  </si>
  <si>
    <t>The Light of the Fireflies</t>
  </si>
  <si>
    <t>The Iliad</t>
  </si>
  <si>
    <t>The Communist Manifesto</t>
  </si>
  <si>
    <t>Lord of the Flies</t>
  </si>
  <si>
    <t>Unicorn Tracks</t>
  </si>
  <si>
    <t>Saga, Volume 6 (Saga (Collected Editions) #6)</t>
  </si>
  <si>
    <t>Princess Between Worlds (Wide-Awake Princess #5)</t>
  </si>
  <si>
    <t>Masks and Shadows</t>
  </si>
  <si>
    <t>Crown of Midnight (Throne of Glass #2)</t>
  </si>
  <si>
    <t>Avatar: The Last Airbender: Smoke and Shadow, Part 3 (Smoke and Shadow #3)</t>
  </si>
  <si>
    <t>A Court of Thorns and Roses (A Court of Thorns and Roses #1)</t>
  </si>
  <si>
    <t>Throne of Glass (Throne of Glass #1)</t>
  </si>
  <si>
    <t>The Glittering Court (The Glittering Court #1)</t>
  </si>
  <si>
    <t>Hollow City (Miss Peregrineâs Peculiar Children #2)</t>
  </si>
  <si>
    <t>The Star-Touched Queen</t>
  </si>
  <si>
    <t>The Hidden Oracle (The Trials of Apollo #1)</t>
  </si>
  <si>
    <t>The Bane Chronicles (The Bane Chronicles #1-11)</t>
  </si>
  <si>
    <t>Island of Dragons (Unwanteds #7)</t>
  </si>
  <si>
    <t>Demigods &amp; Magicians: Percy and Annabeth Meet the Kanes (Percy Jackson &amp; Kane Chronicles Crossover #1-3)</t>
  </si>
  <si>
    <t>City of Glass (The Mortal Instruments #3)</t>
  </si>
  <si>
    <t>Searching for Meaning in Gailana</t>
  </si>
  <si>
    <t>A Shard of Ice (The Black Symphony Saga #1)</t>
  </si>
  <si>
    <t>King's Folly (The Kinsman Chronicles #1)</t>
  </si>
  <si>
    <t>Every Heart a Doorway (Every Heart A Doorway #1)</t>
  </si>
  <si>
    <t>A Gathering of Shadows (Shades of Magic #2)</t>
  </si>
  <si>
    <t>The Raven Boys (The Raven Cycle #1)</t>
  </si>
  <si>
    <t>The False Prince (The Ascendance Trilogy #1)</t>
  </si>
  <si>
    <t>Tell the Wind and Fire</t>
  </si>
  <si>
    <t>A Feast for Crows (A Song of Ice and Fire #4)</t>
  </si>
  <si>
    <t>The Demonists (Demonist #1)</t>
  </si>
  <si>
    <t>The Beast (Black Dagger Brotherhood #14)</t>
  </si>
  <si>
    <t>Paper and Fire (The Great Library #2)</t>
  </si>
  <si>
    <t>Harry Potter and the Order of the Phoenix (Harry Potter #5)</t>
  </si>
  <si>
    <t>Harry Potter and the Half-Blood Prince (Harry Potter #6)</t>
  </si>
  <si>
    <t>Harry Potter and the Chamber of Secrets (Harry Potter #2)</t>
  </si>
  <si>
    <t>The Rose &amp; the Dagger (The Wrath and the Dawn #2)</t>
  </si>
  <si>
    <t>Soldier (Talon #3)</t>
  </si>
  <si>
    <t>Midnight Riot (Peter Grant/ Rivers of London - books #1)</t>
  </si>
  <si>
    <t>Heir to the Sky</t>
  </si>
  <si>
    <t>Eragon (The Inheritance Cycle #1)</t>
  </si>
  <si>
    <t>Darkfever (Fever #1)</t>
  </si>
  <si>
    <t>Ash</t>
  </si>
  <si>
    <t>A Storm of Swords (A Song of Ice and Fire #3)</t>
  </si>
  <si>
    <t>Vampire Girl (Vampire Girl #1)</t>
  </si>
  <si>
    <t>The Silent Twin (Detective Jennifer Knight #3)</t>
  </si>
  <si>
    <t>The Mirror &amp; the Maze (The Wrath and the Dawn #1.5)</t>
  </si>
  <si>
    <t>Sister Sable (The Mad Queen #1)</t>
  </si>
  <si>
    <t>Shadow Rites (Jane Yellowrock #10)</t>
  </si>
  <si>
    <t>Origins (Alphas 0.5)</t>
  </si>
  <si>
    <t>One Second (Seven #7)</t>
  </si>
  <si>
    <t>Myriad (Prentor #1)</t>
  </si>
  <si>
    <t>Without Borders (Wanderlove #1)</t>
  </si>
  <si>
    <t>The Mistake (Off-Campus #2)</t>
  </si>
  <si>
    <t>The Matchmaker's Playbook (Wingmen Inc. #1)</t>
  </si>
  <si>
    <t>The Hook Up (Game On #1)</t>
  </si>
  <si>
    <t>Shameless</t>
  </si>
  <si>
    <t>Off Sides (Off #1)</t>
  </si>
  <si>
    <t>The Requiem Red</t>
  </si>
  <si>
    <t>Set Me Free</t>
  </si>
  <si>
    <t>The Natural History of Us (The Fine Art of Pretending #2)</t>
  </si>
  <si>
    <t>Obsidian (Lux #1)</t>
  </si>
  <si>
    <t>Burning</t>
  </si>
  <si>
    <t>A Fierce and Subtle Poison</t>
  </si>
  <si>
    <t>Scarlett Epstein Hates It Here</t>
  </si>
  <si>
    <t>Nightingale, Sing</t>
  </si>
  <si>
    <t>Library of Souls (Miss Peregrineâs Peculiar Children #3)</t>
  </si>
  <si>
    <t>Frostbite (Vampire Academy #2)</t>
  </si>
  <si>
    <t>Wild Swans</t>
  </si>
  <si>
    <t>Until Friday Night (The Field Party #1)</t>
  </si>
  <si>
    <t>This Is Where It Ends</t>
  </si>
  <si>
    <t>The Darkest Lie</t>
  </si>
  <si>
    <t>My Kind of Crazy</t>
  </si>
  <si>
    <t>Don't Get Caught</t>
  </si>
  <si>
    <t>Catching Jordan (Hundred Oaks)</t>
  </si>
  <si>
    <t>Aristotle and Dante Discover the Secrets of the Universe (Aristotle and Dante Discover the Secrets of the Universe #1)</t>
  </si>
  <si>
    <t>The Epidemic (The Program 0.6)</t>
  </si>
  <si>
    <t>Stars Above (The Lunar Chronicles #4.5)</t>
  </si>
  <si>
    <t>No Love Allowed (Dodge Cove #1)</t>
  </si>
  <si>
    <t>Exit, Pursued by a Bear</t>
  </si>
  <si>
    <t>The Alien Club</t>
  </si>
  <si>
    <t>Don't Forget Steven</t>
  </si>
  <si>
    <t>South of Sunshine</t>
  </si>
  <si>
    <t>My Life Next Door (My Life Next Door )</t>
  </si>
  <si>
    <t>Future Shock (Future Shock #1)</t>
  </si>
  <si>
    <t>Nightstruck: A Novel</t>
  </si>
  <si>
    <t>Tell the Wolves I'm Home</t>
  </si>
  <si>
    <t>Will Grayson, Will Grayson (Will Grayson, Will Grayson)</t>
  </si>
  <si>
    <t>Where She Went (If I Stay #2)</t>
  </si>
  <si>
    <t>Two Summers</t>
  </si>
  <si>
    <t>The Darkest Corners</t>
  </si>
  <si>
    <t>Tell Me Three Things</t>
  </si>
  <si>
    <t>Lola and the Boy Next Door (Anna and the French Kiss #2)</t>
  </si>
  <si>
    <t>Kill the Boy Band</t>
  </si>
  <si>
    <t>Isla and the Happily Ever After (Anna and the French Kiss #3)</t>
  </si>
  <si>
    <t>An Abundance of Katherines</t>
  </si>
  <si>
    <t>Harry Potter and the Prisoner of Azkaban (Harry Potter #3)</t>
  </si>
  <si>
    <t>Walk the Edge (Thunder Road #2)</t>
  </si>
  <si>
    <t>Two Boys Kissing</t>
  </si>
  <si>
    <t>The New Guy (and Other Senior Year Distractions)</t>
  </si>
  <si>
    <t>The Land of 10,000 Madonnas</t>
  </si>
  <si>
    <t>Scarlet (The Lunar Chronicles #2)</t>
  </si>
  <si>
    <t>Legend (Legend #1)</t>
  </si>
  <si>
    <t>Lady Renegades (Rebel Belle #3)</t>
  </si>
  <si>
    <t>Golden (Heart of Dread #3)</t>
  </si>
  <si>
    <t>Cinder (The Lunar Chronicles #1)</t>
  </si>
  <si>
    <t>Boy Meets Boy</t>
  </si>
  <si>
    <t>Annie on My Mind</t>
  </si>
  <si>
    <t>New Moon (Twilight #2)</t>
  </si>
  <si>
    <t>Girl Online On Tour (Girl Online #2)</t>
  </si>
  <si>
    <t>The Haters</t>
  </si>
  <si>
    <t>The Art of Not Breathing</t>
  </si>
  <si>
    <t>The Most Perfect Thing: Inside (and Outside) a Bird's Egg</t>
  </si>
  <si>
    <t>Immunity: How Elie Metchnikoff Changed the Course of Modern Medicine</t>
  </si>
  <si>
    <t>Sorting the Beef from the Bull: The Science of Food Fraud Forensics</t>
  </si>
  <si>
    <t>Tipping Point for Planet Earth: How Close Are We to the Edge?</t>
  </si>
  <si>
    <t>The Fabric of the Cosmos: Space, Time, and the Texture of Reality</t>
  </si>
  <si>
    <t>Diary of a Citizen Scientist: Chasing Tiger Beetles and Other New Ways of Engaging the World</t>
  </si>
  <si>
    <t>The Origin of Species</t>
  </si>
  <si>
    <t>The Grand Design</t>
  </si>
  <si>
    <t>Peak: Secrets from the New Science of Expertise</t>
  </si>
  <si>
    <t>The Elegant Universe: Superstrings, Hidden Dimensions, and the Quest for the Ultimate Theory</t>
  </si>
  <si>
    <t>The Disappearing Spoon: And Other True Tales of Madness, Love, and the History of the World from the Periodic Table of the Elements</t>
  </si>
  <si>
    <t>Surely You're Joking, Mr. Feynman!: Adventures of a Curious Character</t>
  </si>
  <si>
    <t>Seven Brief Lessons on Physics</t>
  </si>
  <si>
    <t>The Selfish Gene</t>
  </si>
  <si>
    <t>A Light in the Attic</t>
  </si>
  <si>
    <t>The Black Maria</t>
  </si>
  <si>
    <t>Shakespeare's Sonnets</t>
  </si>
  <si>
    <t>Olio</t>
  </si>
  <si>
    <t>You can't bury them all: Poems</t>
  </si>
  <si>
    <t>Slow States of Collapse: Poems</t>
  </si>
  <si>
    <t>Untitled Collection: Sabbath Poems 2014</t>
  </si>
  <si>
    <t>Poems That Make Grown Women Cry</t>
  </si>
  <si>
    <t>Night Sky with Exit Wounds</t>
  </si>
  <si>
    <t>salt.</t>
  </si>
  <si>
    <t>Quarter Life Poetry: Poems for the Young, Broke and Hangry</t>
  </si>
  <si>
    <t>Out of Print: City Lights Spotlight No. 14</t>
  </si>
  <si>
    <t>Les Fleurs du Mal</t>
  </si>
  <si>
    <t>Howl and Other Poems</t>
  </si>
  <si>
    <t>Leave This Song Behind: Teen Poetry at Its Best</t>
  </si>
  <si>
    <t>The Collected Poems of W.B. Yeats (The Collected Works of W.B. Yeats #1)</t>
  </si>
  <si>
    <t>The Crossover</t>
  </si>
  <si>
    <t>Booked</t>
  </si>
  <si>
    <t>Twenty Love Poems and a Song of Despair</t>
  </si>
  <si>
    <t>Vampire Knight, Vol. 1 (Vampire Knight #1)</t>
  </si>
  <si>
    <t>Wall and Piece</t>
  </si>
  <si>
    <t>Feathers: Displays of Brilliant Plumage</t>
  </si>
  <si>
    <t>Art and Fear: Observations on the Perils (and Rewards) of Artmaking</t>
  </si>
  <si>
    <t>The New Drawing on the Right Side of the Brain</t>
  </si>
  <si>
    <t>History of Beauty</t>
  </si>
  <si>
    <t>The Story of Art</t>
  </si>
  <si>
    <t>The Art Book</t>
  </si>
  <si>
    <t>Ways of Seeing</t>
  </si>
  <si>
    <t>The Lucifer Effect: Understanding How Good People Turn Evil</t>
  </si>
  <si>
    <t>The Golden Condom: And Other Essays on Love Lost and Found</t>
  </si>
  <si>
    <t>It Didn't Start with You: How Inherited Family Trauma Shapes Who We Are and How to End the Cycle</t>
  </si>
  <si>
    <t>An Unquiet Mind: A Memoir of Moods and Madness</t>
  </si>
  <si>
    <t>Thinking, Fast and Slow</t>
  </si>
  <si>
    <t>Civilization and Its Discontents</t>
  </si>
  <si>
    <t>8 Keys to Mental Health Through Exercise</t>
  </si>
  <si>
    <t>The Argonauts</t>
  </si>
  <si>
    <t>M Train</t>
  </si>
  <si>
    <t>Lab Girl</t>
  </si>
  <si>
    <t>Approval Junkie: Adventures in Caring Too Much</t>
  </si>
  <si>
    <t>Running with Scissors</t>
  </si>
  <si>
    <t>Me Talk Pretty One Day</t>
  </si>
  <si>
    <t>Lust &amp; Wonder</t>
  </si>
  <si>
    <t>Life Without a Recipe</t>
  </si>
  <si>
    <t>A Heartbreaking Work of Staggering Genius</t>
  </si>
  <si>
    <t>Catastrophic Happiness: Finding Joy in Childhood's Messy Years</t>
  </si>
  <si>
    <t>Fifty Shades Freed (Fifty Shades #3)</t>
  </si>
  <si>
    <t>The Long Haul (Diary of a Wimpy Kid #9)</t>
  </si>
  <si>
    <t>Old School (Diary of a Wimpy Kid #10)</t>
  </si>
  <si>
    <t>I Know What I'm Doing -- and Other Lies I Tell Myself: Dispatches from a Life Under Construction</t>
  </si>
  <si>
    <t>Hyperbole and a Half: Unfortunate Situations, Flawed Coping Mechanisms, Mayhem, and Other Things That Happened</t>
  </si>
  <si>
    <t>Dress Your Family in Corduroy and Denim</t>
  </si>
  <si>
    <t>Toddlers Are A**holes: It's Not Your Fault</t>
  </si>
  <si>
    <t>When You Are Engulfed in Flames</t>
  </si>
  <si>
    <t>Naked</t>
  </si>
  <si>
    <t>Lamb: The Gospel According to Biff, Christ's Childhood Pal</t>
  </si>
  <si>
    <t>Holidays on Ice</t>
  </si>
  <si>
    <t>Security</t>
  </si>
  <si>
    <t>Follow You Home</t>
  </si>
  <si>
    <t>The Loney</t>
  </si>
  <si>
    <t>Pet Sematary</t>
  </si>
  <si>
    <t>Doctor Sleep (The Shining #2)</t>
  </si>
  <si>
    <t>Psycho: Sanitarium (Psycho #1.5)</t>
  </si>
  <si>
    <t>Can You Keep a Secret? (Fear Street Relaunch #4)</t>
  </si>
  <si>
    <t>Red Dragon (Hannibal Lecter #1)</t>
  </si>
  <si>
    <t>Dracula the Un-Dead</t>
  </si>
  <si>
    <t>Night Shift (Night Shift #1-20)</t>
  </si>
  <si>
    <t>Needful Things</t>
  </si>
  <si>
    <t>Misery</t>
  </si>
  <si>
    <t>It</t>
  </si>
  <si>
    <t>'Salem's Lot</t>
  </si>
  <si>
    <t>The Stand</t>
  </si>
  <si>
    <t>The Girl with All the Gifts</t>
  </si>
  <si>
    <t>House of Leaves</t>
  </si>
  <si>
    <t>Sapiens: A Brief History of Humankind</t>
  </si>
  <si>
    <t>Unbound: How Eight Technologies Made Us Human, Transformed Society, and Brought Our World to the Brink</t>
  </si>
  <si>
    <t>The Age of Genius: The Seventeenth Century and the Birth of the Modern Mind</t>
  </si>
  <si>
    <t>Political Suicide: Missteps, Peccadilloes, Bad Calls, Backroom Hijinx, Sordid Pasts, Rotten Breaks, and Just Plain Dumb Mistakes in the Annals of American Politics</t>
  </si>
  <si>
    <t>Thomas Jefferson and the Tripoli Pirates: The Forgotten War That Changed American History</t>
  </si>
  <si>
    <t>Zealot: The Life and Times of Jesus of Nazareth</t>
  </si>
  <si>
    <t>A Distant Mirror: The Calamitous 14th Century</t>
  </si>
  <si>
    <t>1491: New Revelations of the Americas Before Columbus</t>
  </si>
  <si>
    <t>Brilliant Beacons: A History of the American Lighthouse</t>
  </si>
  <si>
    <t>"Most Blessed of the Patriarchs": Thomas Jefferson and the Empire of the Imagination</t>
  </si>
  <si>
    <t>A Short History of Nearly Everything</t>
  </si>
  <si>
    <t>The Rise and Fall of the Third Reich: A History of Nazi Germany</t>
  </si>
  <si>
    <t>Catherine the Great: Portrait of a Woman</t>
  </si>
  <si>
    <t>The Mathews Men: Seven Brothers and the War Against Hitler's U-boats</t>
  </si>
  <si>
    <t>The Hiding Place</t>
  </si>
  <si>
    <t>America's War for the Greater Middle East: A Military History</t>
  </si>
  <si>
    <t>The Guns of August</t>
  </si>
  <si>
    <t>House of Lost Worlds: Dinosaurs, Dynasties, and the Story of Life on Earth</t>
  </si>
  <si>
    <t>Foolproof Preserving: A Guide to Small Batch Jams, Jellies, Pickles, Condiments, and More: A Foolproof Guide to Making Small Batch Jams, Jellies, Pickles, Condiments, and More</t>
  </si>
  <si>
    <t>The Pioneer Woman Cooks: Dinnertime: Comfort Classics, Freezer Food, 16-Minute Meals, and Other Delicious Ways to Solve Supper!</t>
  </si>
  <si>
    <t>My Paris Kitchen: Recipes and Stories</t>
  </si>
  <si>
    <t>Mama Tried: Traditional Italian Cooking for the Screwed, Crude, Vegan, and Tattooed</t>
  </si>
  <si>
    <t>Layered: Baking, Building, and Styling Spectacular Cakes</t>
  </si>
  <si>
    <t>The Nerdy Nummies Cookbook: Sweet Treats for the Geek in All of Us</t>
  </si>
  <si>
    <t>The Love and Lemons Cookbook: An Apple-to-Zucchini Celebration of Impromptu Cooking</t>
  </si>
  <si>
    <t>The Cookies &amp; Cups Cookbook: 125+ sweet &amp; savory recipes reminding you to Always Eat Dessert First</t>
  </si>
  <si>
    <t>Deliciously Ella Every Day: Quick and Easy Recipes for Gluten-Free Snacks, Packed Lunches, and Simple Meals</t>
  </si>
  <si>
    <t>The Help Yourself Cookbook for Kids: 60 Easy Plant-Based Recipes Kids Can Make to Stay Healthy and Save the Earth</t>
  </si>
  <si>
    <t>It's All Easy: Healthy, Delicious Weeknight Meals in under 30 Minutes</t>
  </si>
  <si>
    <t>Barefoot Contessa Back to Basics</t>
  </si>
  <si>
    <t>Barefoot Contessa at Home: Everyday Recipes You'll Make Over and Over Again</t>
  </si>
  <si>
    <t>My Kitchen Year: 136 Recipes That Saved My Life</t>
  </si>
  <si>
    <t>Everyday Italian: 125 Simple and Delicious Recipes</t>
  </si>
  <si>
    <t>A la Mode: 120 Recipes in 60 Pairings: Pies, Tarts, Cakes, Crisps, and More Topped with Ice Cream, Gelato, Frozen Custard, and More</t>
  </si>
  <si>
    <t>Cravings: Recipes for What You Want to Eat</t>
  </si>
  <si>
    <t>The Moosewood Cookbook: Recipes from Moosewood Restaurant, Ithaca, New York</t>
  </si>
  <si>
    <t>32 Yolks</t>
  </si>
  <si>
    <t>Naturally Lean: 125 Nourishing Gluten-Free, Plant-Based Recipes--All Under 300 Calories</t>
  </si>
  <si>
    <t>How to Cook Everything Vegetarian: Simple Meatless Recipes for Great Food (How to Cook Everything)</t>
  </si>
  <si>
    <t>How to Be a Domestic Goddess: Baking and the Art of Comfort Cooking</t>
  </si>
  <si>
    <t>The Barefoot Contessa Cookbook</t>
  </si>
  <si>
    <t>Better Homes and Gardens New Cook Book</t>
  </si>
  <si>
    <t>The Power Greens Cookbook: 140 Delicious Superfood Recipes</t>
  </si>
  <si>
    <t>Mexican Today: New and Rediscovered Recipes for Contemporary Kitchens</t>
  </si>
  <si>
    <t>Vegan Vegetarian Omnivore: Dinner for Everyone at the Table</t>
  </si>
  <si>
    <t>The Smitten Kitchen Cookbook</t>
  </si>
  <si>
    <t>The Art of Simple Food: Notes, Lessons, and Recipes from a Delicious Revolution</t>
  </si>
  <si>
    <t>Hungry Girl Clean &amp; Hungry: Easy All-Natural Recipes for Healthy Eating in the Real World</t>
  </si>
  <si>
    <t>Redeeming Love</t>
  </si>
  <si>
    <t>Close to You</t>
  </si>
  <si>
    <t>Shadows of the Past (Logan Point #1)</t>
  </si>
  <si>
    <t>Like Never Before (Walker Family #2)</t>
  </si>
  <si>
    <t>Counted With the Stars (Out from Egypt #1)</t>
  </si>
  <si>
    <t>If I Run (If I Run #1)</t>
  </si>
  <si>
    <t>The Dirty Little Secrets of Getting Your Dream Job</t>
  </si>
  <si>
    <t>The Third Wave: An Entrepreneurâs Vision of the Future</t>
  </si>
  <si>
    <t>The 10% Entrepreneur: Live Your Startup Dream Without Quitting Your Day Job</t>
  </si>
  <si>
    <t>Shoe Dog: A Memoir by the Creator of NIKE</t>
  </si>
  <si>
    <t>Made to Stick: Why Some Ideas Survive and Others Die</t>
  </si>
  <si>
    <t>Quench Your Own Thirst: Business Lessons Learned Over a Beer or Two</t>
  </si>
  <si>
    <t>The Art of Startup Fundraising</t>
  </si>
  <si>
    <t>Born for This: How to Find the Work You Were Meant to Do</t>
  </si>
  <si>
    <t>The E-Myth Revisited: Why Most Small Businesses Don't Work and What to Do About It</t>
  </si>
  <si>
    <t>Rich Dad, Poor Dad</t>
  </si>
  <si>
    <t>The Lean Startup: How Today's Entrepreneurs Use Continuous Innovation to Create Radically Successful Businesses</t>
  </si>
  <si>
    <t>Rework</t>
  </si>
  <si>
    <t>Louisa: The Extraordinary Life of Mrs. Adams</t>
  </si>
  <si>
    <t>Setting the World on Fire: The Brief, Astonishing Life of St. Catherine of Siena</t>
  </si>
  <si>
    <t>The Faith of Christopher Hitchens: The Restless Soul of the World's Most Notorious Atheist</t>
  </si>
  <si>
    <t>Benjamin Franklin: An American Life</t>
  </si>
  <si>
    <t>The Rise of Theodore Roosevelt (Theodore Roosevelt #1)</t>
  </si>
  <si>
    <t>In Her Wake</t>
  </si>
  <si>
    <t>The Elephant Tree</t>
  </si>
  <si>
    <t>Behind Closed Doors</t>
  </si>
  <si>
    <t>You (You #1)</t>
  </si>
  <si>
    <t>The Guilty (Will Robie #4)</t>
  </si>
  <si>
    <t>The 14th Colony (Cotton Malone #11)</t>
  </si>
  <si>
    <t>Give It Back</t>
  </si>
  <si>
    <t>Killing Floor (Jack Reacher #1)</t>
  </si>
  <si>
    <t>The Bone Hunters (Lexy Vaughan &amp; Steven Macaulay #2)</t>
  </si>
  <si>
    <t>Far From True (Promise Falls Trilogy #2)</t>
  </si>
  <si>
    <t>The Travelers</t>
  </si>
  <si>
    <t>When We Collided</t>
  </si>
  <si>
    <t>Someone Like You (The Harrisons #2)</t>
  </si>
  <si>
    <t>We Are All Completely Beside Ourselves</t>
  </si>
  <si>
    <t>The Four Agreements: A Practical Guide to Personal Freedom</t>
  </si>
  <si>
    <t>The Activist's Tao Te Ching: Ancient Advice for a Modern Revolution</t>
  </si>
  <si>
    <t>Chasing Heaven: What Dying Taught Me About Living</t>
  </si>
  <si>
    <t>If I Gave You God's Phone Number....: Searching for Spirituality in America</t>
  </si>
  <si>
    <t>Unreasonable Hope: Finding Faith in the God Who Brings Purpose to Your Pain</t>
  </si>
  <si>
    <t>A New Earth: Awakening to Your Life's Purpose</t>
  </si>
  <si>
    <t>Logan Kade (Fallen Crest High #5.5)</t>
  </si>
  <si>
    <t>Online Marketing for Busy Authors: A Step-By-Step Guide</t>
  </si>
  <si>
    <t>How to Be Miserable: 40 Strategies You Already Use</t>
  </si>
  <si>
    <t>Overload: How to Unplug, Unwind, and Unleash Yourself from the Pressure of Stress</t>
  </si>
  <si>
    <t>You Are a Badass: How to Stop Doubting Your Greatness and Start Living an Awesome Life</t>
  </si>
  <si>
    <t>How to Stop Worrying and Start Living</t>
  </si>
  <si>
    <t>All the Light We Cannot See</t>
  </si>
  <si>
    <t>The Girl You Left Behind (The Girl You Left Behind #1)</t>
  </si>
  <si>
    <t>(Un)Qualified: How God Uses Broken People to Do Big Things</t>
  </si>
  <si>
    <t>Crazy Love: Overwhelmed by a Relentless God</t>
  </si>
  <si>
    <t>Blue Like Jazz: Nonreligious Thoughts on Christian Spirituality</t>
  </si>
  <si>
    <t>Silence in the Dark (Logan Point #4)</t>
  </si>
  <si>
    <t>The Grownup</t>
  </si>
  <si>
    <t>Suzie Snowflake: One beautiful flake (a self-esteem story)</t>
  </si>
  <si>
    <t>The Bulletproof Diet: Lose up to a Pound a Day, Reclaim Energy and Focus, Upgrade Your Life</t>
  </si>
  <si>
    <t>Eat Fat, Get Thin</t>
  </si>
  <si>
    <t>10-Day Green Smoothie Cleanse: Lose Up to 15 Pounds in 10 Days!</t>
  </si>
  <si>
    <t>The Art and Science of Low Carbohydrate Living</t>
  </si>
  <si>
    <t>Libertarianism for Beginners</t>
  </si>
  <si>
    <t>Why the Right Went Wrong: Conservatism--From Goldwater to the Tea Party and Beyond</t>
  </si>
  <si>
    <t>Equal Is Unfair: America's Misguided Fight Against Income Inequality</t>
  </si>
  <si>
    <t>Amid the Chaos</t>
  </si>
  <si>
    <t>Dark Notes</t>
  </si>
  <si>
    <t>The Long Shadow of Small Ghosts: Murder and Memory in an American City</t>
  </si>
  <si>
    <t>a22124811bfa8350</t>
  </si>
  <si>
    <t>ce60436f52c5ee68</t>
  </si>
  <si>
    <t>f9705c362f070608</t>
  </si>
  <si>
    <t>1809259a5a5f1d8d</t>
  </si>
  <si>
    <t>a94350ee74deaa07</t>
  </si>
  <si>
    <t>cc1936a9f4e93477</t>
  </si>
  <si>
    <t>48736df57e7bec9f</t>
  </si>
  <si>
    <t>9e60929f521fa280</t>
  </si>
  <si>
    <t>366a236aa1ea6f07</t>
  </si>
  <si>
    <t>747cf7fca2ccdbd4</t>
  </si>
  <si>
    <t>228ba5e7577e1d49</t>
  </si>
  <si>
    <t>e00eb4fd7b871a48</t>
  </si>
  <si>
    <t>19ed25f4641d5efd</t>
  </si>
  <si>
    <t>5ee94540d0749ea0</t>
  </si>
  <si>
    <t>f733e8c19d40ec2e</t>
  </si>
  <si>
    <t>c7b5183f4d1d4efe</t>
  </si>
  <si>
    <t>3bc89353f7e3a3cc</t>
  </si>
  <si>
    <t>0c7b9cf2b7662b65</t>
  </si>
  <si>
    <t>2d1e337aaf341858</t>
  </si>
  <si>
    <t>4416c474713ec1f5</t>
  </si>
  <si>
    <t>63ee5bc46066a8a8</t>
  </si>
  <si>
    <t>abdd91e96515a617</t>
  </si>
  <si>
    <t>e7fe3bf2768602cf</t>
  </si>
  <si>
    <t>c039f5aceb093537</t>
  </si>
  <si>
    <t>bddc6fd036eb6279</t>
  </si>
  <si>
    <t>49b24c6a41b82bd2</t>
  </si>
  <si>
    <t>6159d8b187831770</t>
  </si>
  <si>
    <t>05a61a3bd8ca4149</t>
  </si>
  <si>
    <t>9735c969c652dd89</t>
  </si>
  <si>
    <t>20789fb17b423c4c</t>
  </si>
  <si>
    <t>4e980425468708da</t>
  </si>
  <si>
    <t>2da5edf8b5776c9a</t>
  </si>
  <si>
    <t>6958de044cb28a84</t>
  </si>
  <si>
    <t>f06039c29b5891fa</t>
  </si>
  <si>
    <t>dd003e904727281a</t>
  </si>
  <si>
    <t>1be6d3b121865edb</t>
  </si>
  <si>
    <t>588ba85ff11a3263</t>
  </si>
  <si>
    <t>b461cf238506c5b8</t>
  </si>
  <si>
    <t>b0913e67d38d5ed5</t>
  </si>
  <si>
    <t>4280ac3eab57aa5d</t>
  </si>
  <si>
    <t>ee61197edb882599</t>
  </si>
  <si>
    <t>95cdfd514098c38b</t>
  </si>
  <si>
    <t>f684a82adc49f011</t>
  </si>
  <si>
    <t>90fa61229261140a</t>
  </si>
  <si>
    <t>9beb96a2300109d7</t>
  </si>
  <si>
    <t>3a6fb983e2554023</t>
  </si>
  <si>
    <t>9287e238d7c3b06e</t>
  </si>
  <si>
    <t>a40723994f715420</t>
  </si>
  <si>
    <t>52cf2a5933ec5d8f</t>
  </si>
  <si>
    <t>de4b403cb629a29f</t>
  </si>
  <si>
    <t>9546d537fbf99eb6</t>
  </si>
  <si>
    <t>63343e287971bb0c</t>
  </si>
  <si>
    <t>bade9943ee01b63f</t>
  </si>
  <si>
    <t>24933c712f0bca2f</t>
  </si>
  <si>
    <t>e6635f5b0a2c78db</t>
  </si>
  <si>
    <t>2e5b4ff08a75fd02</t>
  </si>
  <si>
    <t>011674f4a3834b8d</t>
  </si>
  <si>
    <t>5eff05e59f905a49</t>
  </si>
  <si>
    <t>7feac4000cbc5859</t>
  </si>
  <si>
    <t>3c456328b04a8ee8</t>
  </si>
  <si>
    <t>476c7972e9b41891</t>
  </si>
  <si>
    <t>4a0a276409968a73</t>
  </si>
  <si>
    <t>41fc5dce044f16f5</t>
  </si>
  <si>
    <t>155e42df837ee5ff</t>
  </si>
  <si>
    <t>8ceb5c6aed2c5f8b</t>
  </si>
  <si>
    <t>38f776ab9118aed7</t>
  </si>
  <si>
    <t>e25164e5b3fe208b</t>
  </si>
  <si>
    <t>d510567580c8be52</t>
  </si>
  <si>
    <t>19fec36a1dfb4c16</t>
  </si>
  <si>
    <t>3b1c02bac2a429e6</t>
  </si>
  <si>
    <t>09555be379ad9253</t>
  </si>
  <si>
    <t>51653ef291ab7ddc</t>
  </si>
  <si>
    <t>7d385d34d12e60ff</t>
  </si>
  <si>
    <t>53a3d11bb568cc8b</t>
  </si>
  <si>
    <t>c82a3e358c773c73</t>
  </si>
  <si>
    <t>0fa6dceead7ce47a</t>
  </si>
  <si>
    <t>e80f8e518b300dfe</t>
  </si>
  <si>
    <t>9429b4d59c537af5</t>
  </si>
  <si>
    <t>889139b8e9c4cb36</t>
  </si>
  <si>
    <t>11809b1d323b3057</t>
  </si>
  <si>
    <t>460089f796fb3f82</t>
  </si>
  <si>
    <t>b6ee99bcf06fc91f</t>
  </si>
  <si>
    <t>57e5a4d515c8ce44</t>
  </si>
  <si>
    <t>8d4eefad7a2b3915</t>
  </si>
  <si>
    <t>1c89ae5bb804e4de</t>
  </si>
  <si>
    <t>f2df3bb043a8abb0</t>
  </si>
  <si>
    <t>09b6cc87e62c2c58</t>
  </si>
  <si>
    <t>8754c83ab2a7ae71</t>
  </si>
  <si>
    <t>7b599c8bfcdd8d30</t>
  </si>
  <si>
    <t>bdf415fd484ea8a7</t>
  </si>
  <si>
    <t>d6361d16212664ed</t>
  </si>
  <si>
    <t>65d034adf80834b7</t>
  </si>
  <si>
    <t>7edc0527cf782e19</t>
  </si>
  <si>
    <t>47271d8e08b5d31c</t>
  </si>
  <si>
    <t>047097293bb4d1c0</t>
  </si>
  <si>
    <t>92275cedf6d8ee15</t>
  </si>
  <si>
    <t>6e44bcbeac7f4360</t>
  </si>
  <si>
    <t>ac8e3949d284e9a9</t>
  </si>
  <si>
    <t>394f6d30cafc3edb</t>
  </si>
  <si>
    <t>85b2176b3b194030</t>
  </si>
  <si>
    <t>31e2e2d9cca3778f</t>
  </si>
  <si>
    <t>71e36f33981ddb74</t>
  </si>
  <si>
    <t>a10c7515834240f3</t>
  </si>
  <si>
    <t>27c5968fe43cc06e</t>
  </si>
  <si>
    <t>bf68dcb5fad3cc8c</t>
  </si>
  <si>
    <t>ffdc825785c0ede8</t>
  </si>
  <si>
    <t>5319169a72714c62</t>
  </si>
  <si>
    <t>97187f5cf0385da3</t>
  </si>
  <si>
    <t>aeb51dfbe8aeec59</t>
  </si>
  <si>
    <t>de6d7645f192d517</t>
  </si>
  <si>
    <t>97258f576d4bb672</t>
  </si>
  <si>
    <t>6e06d0f00f6da20f</t>
  </si>
  <si>
    <t>3fd83dcf37bf1bc0</t>
  </si>
  <si>
    <t>1c0a38899c82b60a</t>
  </si>
  <si>
    <t>df53c2948b32bde3</t>
  </si>
  <si>
    <t>8fff1084aa085a13</t>
  </si>
  <si>
    <t>a33ed2e6068df53e</t>
  </si>
  <si>
    <t>91eb9605998a7c03</t>
  </si>
  <si>
    <t>7b870bf85d01c2dc</t>
  </si>
  <si>
    <t>9707989a439757b4</t>
  </si>
  <si>
    <t>cb62418129b864a3</t>
  </si>
  <si>
    <t>c59283b05905c853</t>
  </si>
  <si>
    <t>4f6985aca357ae09</t>
  </si>
  <si>
    <t>d5f5a122a593b580</t>
  </si>
  <si>
    <t>15f415d436888b2d</t>
  </si>
  <si>
    <t>1d89a2aa9f6ce50f</t>
  </si>
  <si>
    <t>276dc716b1da8899</t>
  </si>
  <si>
    <t>9189fd009df41d0e</t>
  </si>
  <si>
    <t>c0db71f6bb14db11</t>
  </si>
  <si>
    <t>09d26b5f819c6a36</t>
  </si>
  <si>
    <t>dac9d1e654fac737</t>
  </si>
  <si>
    <t>5faefdc861684eb1</t>
  </si>
  <si>
    <t>3301af038a720587</t>
  </si>
  <si>
    <t>2ac720f76384c57e</t>
  </si>
  <si>
    <t>4f64568dfefa3ce7</t>
  </si>
  <si>
    <t>3cdca3b4a93980f5</t>
  </si>
  <si>
    <t>bcbcbcf0f6ed196f</t>
  </si>
  <si>
    <t>326825e02a198cf6</t>
  </si>
  <si>
    <t>35a60467893aa168</t>
  </si>
  <si>
    <t>6fe02600f322a0a9</t>
  </si>
  <si>
    <t>eb0fe24bbc845ecc</t>
  </si>
  <si>
    <t>72e6fbf4f6382557</t>
  </si>
  <si>
    <t>099fae4a0705d63b</t>
  </si>
  <si>
    <t>bfd5e1701c862ac3</t>
  </si>
  <si>
    <t>abbb492978ff656d</t>
  </si>
  <si>
    <t>93379e3a2072a01b</t>
  </si>
  <si>
    <t>6053ddf69c967d5f</t>
  </si>
  <si>
    <t>6587f46697fc4443</t>
  </si>
  <si>
    <t>deda806b68b0aa11</t>
  </si>
  <si>
    <t>23310ce84d3c9f85</t>
  </si>
  <si>
    <t>2798974abc8a58a8</t>
  </si>
  <si>
    <t>1451b55e5e56bb89</t>
  </si>
  <si>
    <t>5a7ff9aaa3168878</t>
  </si>
  <si>
    <t>b9f6305a3d650e2c</t>
  </si>
  <si>
    <t>cad70d6ffd53912f</t>
  </si>
  <si>
    <t>3fb69f34e178d494</t>
  </si>
  <si>
    <t>cfe350b20d23b02b</t>
  </si>
  <si>
    <t>32d035df92ab9080</t>
  </si>
  <si>
    <t>1aeca7d078d57deb</t>
  </si>
  <si>
    <t>35e44170702139a4</t>
  </si>
  <si>
    <t>39592d9d72e717c4</t>
  </si>
  <si>
    <t>2e69730561ed70ad</t>
  </si>
  <si>
    <t>cd2a2a70dd5d176d</t>
  </si>
  <si>
    <t>6be3beb0793a53e7</t>
  </si>
  <si>
    <t>bd261725b99f5983</t>
  </si>
  <si>
    <t>f5a92cff83897d48</t>
  </si>
  <si>
    <t>d56d0710668bb39c</t>
  </si>
  <si>
    <t>0cf57cb49272fd37</t>
  </si>
  <si>
    <t>6b52904b2ab91bf6</t>
  </si>
  <si>
    <t>429b4a811bef386c</t>
  </si>
  <si>
    <t>b0e479be03911916</t>
  </si>
  <si>
    <t>5c10b64db3e4f228</t>
  </si>
  <si>
    <t>4f19709e47883df5</t>
  </si>
  <si>
    <t>08672cd59171d5e4</t>
  </si>
  <si>
    <t>c2e46a2ee3b4a322</t>
  </si>
  <si>
    <t>00bfed9e18bb36f3</t>
  </si>
  <si>
    <t>2a97cffe61c3c4c7</t>
  </si>
  <si>
    <t>9e28048cea8d41f7</t>
  </si>
  <si>
    <t>7add3f8e49ec0826</t>
  </si>
  <si>
    <t>623e1a180426039b</t>
  </si>
  <si>
    <t>203b7f94b7d6115f</t>
  </si>
  <si>
    <t>ca71e72655bece85</t>
  </si>
  <si>
    <t>3a11bb962ff45b78</t>
  </si>
  <si>
    <t>c5cb9f885d8b3621</t>
  </si>
  <si>
    <t>0b165bd4b9f42fd5</t>
  </si>
  <si>
    <t>df7e628bad5782b4</t>
  </si>
  <si>
    <t>cf62fa272b5f0fa3</t>
  </si>
  <si>
    <t>b783ce08802cd1d1</t>
  </si>
  <si>
    <t>40c4bf520c17de54</t>
  </si>
  <si>
    <t>bd087cf6a846db75</t>
  </si>
  <si>
    <t>cf3b86489890b9f2</t>
  </si>
  <si>
    <t>9cc207168a03470d</t>
  </si>
  <si>
    <t>2b69d289279aabfd</t>
  </si>
  <si>
    <t>aaebac5fda798b1b</t>
  </si>
  <si>
    <t>aead11697d14ea36</t>
  </si>
  <si>
    <t>969f6c7e86554814</t>
  </si>
  <si>
    <t>ee441c8e027caa66</t>
  </si>
  <si>
    <t>ecdf73ee66c33b17</t>
  </si>
  <si>
    <t>67dea6c75d6a1075</t>
  </si>
  <si>
    <t>def389ddfda6991b</t>
  </si>
  <si>
    <t>d6d98d3508c30f57</t>
  </si>
  <si>
    <t>9efb397067eb7e8a</t>
  </si>
  <si>
    <t>fd78f89878479f56</t>
  </si>
  <si>
    <t>6e712ea24e77bd96</t>
  </si>
  <si>
    <t>f28f7299d38c0932</t>
  </si>
  <si>
    <t>6390772a3094939d</t>
  </si>
  <si>
    <t>0072b94dfa30608e</t>
  </si>
  <si>
    <t>a96404cb928895f3</t>
  </si>
  <si>
    <t>abc0b15f2c907ff0</t>
  </si>
  <si>
    <t>fd8585283fc7d2d7</t>
  </si>
  <si>
    <t>077b635ff2afc578</t>
  </si>
  <si>
    <t>20dc4f1ac5d4fd9c</t>
  </si>
  <si>
    <t>b5953ca1f8a0b8d7</t>
  </si>
  <si>
    <t>725cd8d23d78cdca</t>
  </si>
  <si>
    <t>31f5bbf4974d29c9</t>
  </si>
  <si>
    <t>38199c5d7da0c0ef</t>
  </si>
  <si>
    <t>0812f54c93d726ce</t>
  </si>
  <si>
    <t>8ebad30219b8679c</t>
  </si>
  <si>
    <t>813cff2aefa5d1f0</t>
  </si>
  <si>
    <t>6263c1d2997b8ce0</t>
  </si>
  <si>
    <t>a6ab0cb7106a67f2</t>
  </si>
  <si>
    <t>ac27ab4bcd9c492e</t>
  </si>
  <si>
    <t>3fc9d51d1c4d6ba7</t>
  </si>
  <si>
    <t>6b32b561dab8036c</t>
  </si>
  <si>
    <t>29fc016c459aeb14</t>
  </si>
  <si>
    <t>a2b4b685dfa94733</t>
  </si>
  <si>
    <t>6957f44c3847a760</t>
  </si>
  <si>
    <t>b12b89017878a60d</t>
  </si>
  <si>
    <t>8d455c7539795d2a</t>
  </si>
  <si>
    <t>709822d0b5bcb7f4</t>
  </si>
  <si>
    <t>d01ac97e2b8947c2</t>
  </si>
  <si>
    <t>b8736690cf263a3c</t>
  </si>
  <si>
    <t>fd3a622648667296</t>
  </si>
  <si>
    <t>0651062381f0636a</t>
  </si>
  <si>
    <t>edb3097e71330040</t>
  </si>
  <si>
    <t>e9906e2f0d189745</t>
  </si>
  <si>
    <t>081305e6df719dff</t>
  </si>
  <si>
    <t>a86972014275e072</t>
  </si>
  <si>
    <t>2c04320e110a14a3</t>
  </si>
  <si>
    <t>fe44cc816576c652</t>
  </si>
  <si>
    <t>830fb3967c74866d</t>
  </si>
  <si>
    <t>727bf2b86b19ad88</t>
  </si>
  <si>
    <t>cc82685d9f49bc2c</t>
  </si>
  <si>
    <t>caa2e5b3fb1b2d4c</t>
  </si>
  <si>
    <t>aeff7b87a8e83ebb</t>
  </si>
  <si>
    <t>9eaf58b03a2779cc</t>
  </si>
  <si>
    <t>1d6dd0c87d90fe92</t>
  </si>
  <si>
    <t>94a958ea126cdcd5</t>
  </si>
  <si>
    <t>28cf0d1c51b491e5</t>
  </si>
  <si>
    <t>9b65f676984c9f0c</t>
  </si>
  <si>
    <t>8682c03de6a844ff</t>
  </si>
  <si>
    <t>ce1ae197ada2aec4</t>
  </si>
  <si>
    <t>c6ca293d4810e0d5</t>
  </si>
  <si>
    <t>437d8dea9272d0a9</t>
  </si>
  <si>
    <t>47e1b2d43f709995</t>
  </si>
  <si>
    <t>469508882dfc1991</t>
  </si>
  <si>
    <t>f608c903c451f387</t>
  </si>
  <si>
    <t>a9d7b75461084a26</t>
  </si>
  <si>
    <t>903a9f8090104c2c</t>
  </si>
  <si>
    <t>4f283dfcbeccc0d4</t>
  </si>
  <si>
    <t>bff270fe9c86a5a9</t>
  </si>
  <si>
    <t>0bfdef63285d3019</t>
  </si>
  <si>
    <t>d250657f0ebc5d73</t>
  </si>
  <si>
    <t>7ffebdd1d5148aef</t>
  </si>
  <si>
    <t>dac4b5847454fd9b</t>
  </si>
  <si>
    <t>7a2b51f69e81c722</t>
  </si>
  <si>
    <t>4e3b183180e2a992</t>
  </si>
  <si>
    <t>dfd9ff1f343cdaff</t>
  </si>
  <si>
    <t>ad84f18659e6bfe2</t>
  </si>
  <si>
    <t>fe7210553d56c097</t>
  </si>
  <si>
    <t>84bb29c53592ac40</t>
  </si>
  <si>
    <t>07e6810fd3236bda</t>
  </si>
  <si>
    <t>94bb629a3f6dd00b</t>
  </si>
  <si>
    <t>78a4ac98191ac675</t>
  </si>
  <si>
    <t>57f755143ee96fd4</t>
  </si>
  <si>
    <t>29d6d87f3418638b</t>
  </si>
  <si>
    <t>554e9e2d532b3a87</t>
  </si>
  <si>
    <t>ff6bb30dd0c482a6</t>
  </si>
  <si>
    <t>dabf11918b48b40c</t>
  </si>
  <si>
    <t>2858ac90c4758e1f</t>
  </si>
  <si>
    <t>4ef75307fb64e2ad</t>
  </si>
  <si>
    <t>a0dd11f6abc421ec</t>
  </si>
  <si>
    <t>6c4646d90b60a56c</t>
  </si>
  <si>
    <t>c9782ad2a0ed9331</t>
  </si>
  <si>
    <t>d3f9c4539c0caa64</t>
  </si>
  <si>
    <t>f3c76b53b239f511</t>
  </si>
  <si>
    <t>c5f91eb481427dc5</t>
  </si>
  <si>
    <t>b78deb463531d078</t>
  </si>
  <si>
    <t>dfb0849016bc122c</t>
  </si>
  <si>
    <t>06f6a57a6d532844</t>
  </si>
  <si>
    <t>230ac636ea0ea415</t>
  </si>
  <si>
    <t>9528d0948525bf5f</t>
  </si>
  <si>
    <t>9f6568e9c95f60b0</t>
  </si>
  <si>
    <t>b5ea0b5dabed25a8</t>
  </si>
  <si>
    <t>37c0cb19713d8dda</t>
  </si>
  <si>
    <t>4aa03792b50f0b22</t>
  </si>
  <si>
    <t>6a31307a81e8f3a8</t>
  </si>
  <si>
    <t>1d6443ffba9dfd80</t>
  </si>
  <si>
    <t>a6454e329f872b78</t>
  </si>
  <si>
    <t>e34efcc824685332</t>
  </si>
  <si>
    <t>5b43cae640f2338a</t>
  </si>
  <si>
    <t>913e7109cec0cb4c</t>
  </si>
  <si>
    <t>0ff9d10864db8364</t>
  </si>
  <si>
    <t>9639e89d20228e6e</t>
  </si>
  <si>
    <t>31c56c4d0fe19340</t>
  </si>
  <si>
    <t>68008abf6409dfde</t>
  </si>
  <si>
    <t>81c68492ccd72941</t>
  </si>
  <si>
    <t>75fed6a47f69859d</t>
  </si>
  <si>
    <t>3d15714d4d3d15dd</t>
  </si>
  <si>
    <t>cf2f27fdf94ba20e</t>
  </si>
  <si>
    <t>b22362b434e8ee62</t>
  </si>
  <si>
    <t>b7f475238ed50429</t>
  </si>
  <si>
    <t>4c8ece50736f9e88</t>
  </si>
  <si>
    <t>cc1ac978a6835ef6</t>
  </si>
  <si>
    <t>621e2c310cec8d32</t>
  </si>
  <si>
    <t>157f693d9e600ccc</t>
  </si>
  <si>
    <t>ef9c4f2465513956</t>
  </si>
  <si>
    <t>d7b463918d3b8c39</t>
  </si>
  <si>
    <t>1053fb7ee17a1f33</t>
  </si>
  <si>
    <t>1774749f2cee292f</t>
  </si>
  <si>
    <t>fce19f9b4a943f22</t>
  </si>
  <si>
    <t>796c87ddbbaaf8c5</t>
  </si>
  <si>
    <t>eec424a84c9e4c68</t>
  </si>
  <si>
    <t>3f25a2fedae191cc</t>
  </si>
  <si>
    <t>d12ca4020c2f602e</t>
  </si>
  <si>
    <t>f3a0b8c835129558</t>
  </si>
  <si>
    <t>a812f6969ddf3e39</t>
  </si>
  <si>
    <t>4c28def39d850cdf</t>
  </si>
  <si>
    <t>3c039985229453bf</t>
  </si>
  <si>
    <t>c8f7f0cb1abb9cac</t>
  </si>
  <si>
    <t>c27f6e1f185b0383</t>
  </si>
  <si>
    <t>d170b5a0da46380e</t>
  </si>
  <si>
    <t>7858914fad68493c</t>
  </si>
  <si>
    <t>0da9aa9d24677fc0</t>
  </si>
  <si>
    <t>acd86a5426e21ca0</t>
  </si>
  <si>
    <t>a30b270e25489e5c</t>
  </si>
  <si>
    <t>87b0615b6e1f4d7b</t>
  </si>
  <si>
    <t>d7310206583a54b6</t>
  </si>
  <si>
    <t>b136b1b180ca753a</t>
  </si>
  <si>
    <t>311c0dd0e354a33e</t>
  </si>
  <si>
    <t>bee3672891cca906</t>
  </si>
  <si>
    <t>38d45839cb1c83c1</t>
  </si>
  <si>
    <t>8ec14b1576cb7cb5</t>
  </si>
  <si>
    <t>209adad1015af86f</t>
  </si>
  <si>
    <t>42d0d7c92b75fc1c</t>
  </si>
  <si>
    <t>dd047728de72ad62</t>
  </si>
  <si>
    <t>1b33663ad7b95fd8</t>
  </si>
  <si>
    <t>3b9a3b4624b7fd6d</t>
  </si>
  <si>
    <t>1f329c2e7d7de8bd</t>
  </si>
  <si>
    <t>919e7cb2269a25d2</t>
  </si>
  <si>
    <t>d195e7f4ed697350</t>
  </si>
  <si>
    <t>44a10f1ac8ce822e</t>
  </si>
  <si>
    <t>6fd646a334e6e133</t>
  </si>
  <si>
    <t>34c0d7c4ee5650af</t>
  </si>
  <si>
    <t>4881cc53f6c8892f</t>
  </si>
  <si>
    <t>923831a05c9f91f7</t>
  </si>
  <si>
    <t>4c8b7540409da4ac</t>
  </si>
  <si>
    <t>132ec5e8c984adef</t>
  </si>
  <si>
    <t>24af96df0bafb925</t>
  </si>
  <si>
    <t>1174156c4a0eccaa</t>
  </si>
  <si>
    <t>afa829857f82f99e</t>
  </si>
  <si>
    <t>ac4dde0d1be05de0</t>
  </si>
  <si>
    <t>a01f6d368ef64dc5</t>
  </si>
  <si>
    <t>16ef91b9d827859c</t>
  </si>
  <si>
    <t>a80f66b254fe9eb3</t>
  </si>
  <si>
    <t>cf1aa2fc02a7d1e0</t>
  </si>
  <si>
    <t>4be9d1910f8a4e80</t>
  </si>
  <si>
    <t>582a21a1dbbef3cf</t>
  </si>
  <si>
    <t>54fc03f1e1d355db</t>
  </si>
  <si>
    <t>f40fea200e0c644f</t>
  </si>
  <si>
    <t>c6a29d6df8de968c</t>
  </si>
  <si>
    <t>985991708c47003e</t>
  </si>
  <si>
    <t>28b2df9fadc9f07e</t>
  </si>
  <si>
    <t>2b69dec0193511d9</t>
  </si>
  <si>
    <t>34669b2e9d407d3a</t>
  </si>
  <si>
    <t>7186241e043de5dc</t>
  </si>
  <si>
    <t>e77033ce559947f7</t>
  </si>
  <si>
    <t>04f6c929888f4f11</t>
  </si>
  <si>
    <t>b69c852e7e3956af</t>
  </si>
  <si>
    <t>5a0d2e9284004266</t>
  </si>
  <si>
    <t>a2475a245c9907c4</t>
  </si>
  <si>
    <t>52fc458ffc756faf</t>
  </si>
  <si>
    <t>4729afff3bea0f0a</t>
  </si>
  <si>
    <t>4d3a4c7b442a9a4e</t>
  </si>
  <si>
    <t>044534b0b28b4e87</t>
  </si>
  <si>
    <t>bbf1ea50be8008ab</t>
  </si>
  <si>
    <t>77e9ea355bd8ae57</t>
  </si>
  <si>
    <t>04e3de7ac35ec5cd</t>
  </si>
  <si>
    <t>15ebd83e53d0391b</t>
  </si>
  <si>
    <t>fef91502cbacf23a</t>
  </si>
  <si>
    <t>2e40333991f56f45</t>
  </si>
  <si>
    <t>4e78f06160b717ac</t>
  </si>
  <si>
    <t>60376aa71be66083</t>
  </si>
  <si>
    <t>fe0f34ebed689381</t>
  </si>
  <si>
    <t>384c7d41d5ffe9d1</t>
  </si>
  <si>
    <t>759ee7d059b1beb8</t>
  </si>
  <si>
    <t>1dba84766a5e87b8</t>
  </si>
  <si>
    <t>a4ce39a3720cd679</t>
  </si>
  <si>
    <t>bcf567421c581f0a</t>
  </si>
  <si>
    <t>6a57286a8890d8c5</t>
  </si>
  <si>
    <t>45033bdf3d9ed158</t>
  </si>
  <si>
    <t>c65ee14957c0fa5c</t>
  </si>
  <si>
    <t>ddbc5530d2939d49</t>
  </si>
  <si>
    <t>06bab964fd536971</t>
  </si>
  <si>
    <t>52aa3d79b1cee455</t>
  </si>
  <si>
    <t>b830685072fa871f</t>
  </si>
  <si>
    <t>599a4f98bb193368</t>
  </si>
  <si>
    <t>2173a2ce35f6ace1</t>
  </si>
  <si>
    <t>0baf71623648413a</t>
  </si>
  <si>
    <t>a11ae5f07572ef49</t>
  </si>
  <si>
    <t>f08667e4c0458f37</t>
  </si>
  <si>
    <t>89cad3f37c9ce226</t>
  </si>
  <si>
    <t>09a7b0b566ad6225</t>
  </si>
  <si>
    <t>cb65e49993db9a93</t>
  </si>
  <si>
    <t>c4d9fce9eff3b8ba</t>
  </si>
  <si>
    <t>7980fa06f2b704d8</t>
  </si>
  <si>
    <t>1de75f05d57bfc10</t>
  </si>
  <si>
    <t>1246e4ffeb5ac4ea</t>
  </si>
  <si>
    <t>d4a29356fc992879</t>
  </si>
  <si>
    <t>a7c3f1010d64799a</t>
  </si>
  <si>
    <t>d8292cd5f1aca291</t>
  </si>
  <si>
    <t>8010c7c148057fd3</t>
  </si>
  <si>
    <t>c300cc9326592b65</t>
  </si>
  <si>
    <t>81372abc86f65c79</t>
  </si>
  <si>
    <t>fd2337c1b73b686e</t>
  </si>
  <si>
    <t>e256de8aa0c2115f</t>
  </si>
  <si>
    <t>0bbc48294707ba96</t>
  </si>
  <si>
    <t>860318b8e244f39c</t>
  </si>
  <si>
    <t>da0349a87c8caa2f</t>
  </si>
  <si>
    <t>bcee4f289ff6699c</t>
  </si>
  <si>
    <t>d2185b65af52d68c</t>
  </si>
  <si>
    <t>fb495f9f9015a772</t>
  </si>
  <si>
    <t>b6d3f4f4ee1f6069</t>
  </si>
  <si>
    <t>0268f149d014b389</t>
  </si>
  <si>
    <t>6514add13c82b115</t>
  </si>
  <si>
    <t>09659d1639a1f978</t>
  </si>
  <si>
    <t>df56868afd166557</t>
  </si>
  <si>
    <t>a34ba96d4081e6a4</t>
  </si>
  <si>
    <t>deda3e61b9514b83</t>
  </si>
  <si>
    <t>327f68a59745c102</t>
  </si>
  <si>
    <t>adb5f51c2e2ab13f</t>
  </si>
  <si>
    <t>4a823d80aa30dbb0</t>
  </si>
  <si>
    <t>39eefec3a8498dde</t>
  </si>
  <si>
    <t>4781b6bfd6f7a2c5</t>
  </si>
  <si>
    <t>bc209a900101f28d</t>
  </si>
  <si>
    <t>2ba5ccc84d35006c</t>
  </si>
  <si>
    <t>3a95f5a2df4ff921</t>
  </si>
  <si>
    <t>637e5a45062aa548</t>
  </si>
  <si>
    <t>a1985630339f4b3d</t>
  </si>
  <si>
    <t>e564c3f1a93ccf2e</t>
  </si>
  <si>
    <t>e72a5dfc7e9267b2</t>
  </si>
  <si>
    <t>e10e1e165dc8be4a</t>
  </si>
  <si>
    <t>0312262ecafa5a40</t>
  </si>
  <si>
    <t>c7d160c2c0de586f</t>
  </si>
  <si>
    <t>904208d6aa64b655</t>
  </si>
  <si>
    <t>668fe56b17cfcd4f</t>
  </si>
  <si>
    <t>094b269567e1c300</t>
  </si>
  <si>
    <t>8c9e6bf2467d740d</t>
  </si>
  <si>
    <t>e6af5bf1163c1151</t>
  </si>
  <si>
    <t>74baabfc8fd84b38</t>
  </si>
  <si>
    <t>70ed59f194b3c556</t>
  </si>
  <si>
    <t>8a380641491d43ed</t>
  </si>
  <si>
    <t>d7d6d50c1e3d0b81</t>
  </si>
  <si>
    <t>bc2a85fd35fdc7bd</t>
  </si>
  <si>
    <t>961f18db4f138211</t>
  </si>
  <si>
    <t>e98a4efa85070c2f</t>
  </si>
  <si>
    <t>eac1a180047ad54e</t>
  </si>
  <si>
    <t>e956d67c9bcc5809</t>
  </si>
  <si>
    <t>d6670dfe3e7b42bd</t>
  </si>
  <si>
    <t>efc3768127714ec3</t>
  </si>
  <si>
    <t>e7469e22b5bfb3e7</t>
  </si>
  <si>
    <t>ad04ad9fc179fc5d</t>
  </si>
  <si>
    <t>e656e280bc8edd56</t>
  </si>
  <si>
    <t>d9c643fa1fc57bdb</t>
  </si>
  <si>
    <t>af96613fdd793a3c</t>
  </si>
  <si>
    <t>c1afd71fc86bf682</t>
  </si>
  <si>
    <t>d163dd6c352fbcd2</t>
  </si>
  <si>
    <t>2f88b08bf0a0e367</t>
  </si>
  <si>
    <t>29c0025455f8c585</t>
  </si>
  <si>
    <t>6ffb36aaeff1c81e</t>
  </si>
  <si>
    <t>f6d967cdadc6fbd9</t>
  </si>
  <si>
    <t>3f69e667a67e54d9</t>
  </si>
  <si>
    <t>05f7c6d9a4e582d3</t>
  </si>
  <si>
    <t>d24b829be2ca81c4</t>
  </si>
  <si>
    <t>7ebfa6c1bee69e1e</t>
  </si>
  <si>
    <t>ffd54178acc9a6a5</t>
  </si>
  <si>
    <t>4a1debca3135ff37</t>
  </si>
  <si>
    <t>76c84daa539426e2</t>
  </si>
  <si>
    <t>08b2f71d93836313</t>
  </si>
  <si>
    <t>00c4543ec6bd25b4</t>
  </si>
  <si>
    <t>012094e90a4b908d</t>
  </si>
  <si>
    <t>6bdd909329435e80</t>
  </si>
  <si>
    <t>95019eac1c0a052f</t>
  </si>
  <si>
    <t>d512871626a5e588</t>
  </si>
  <si>
    <t>17fb5a88180f9904</t>
  </si>
  <si>
    <t>708345c9897fd7c5</t>
  </si>
  <si>
    <t>6b6cd77fbc91b7a6</t>
  </si>
  <si>
    <t>f201f263d8c23f97</t>
  </si>
  <si>
    <t>a2bd4ca82d908442</t>
  </si>
  <si>
    <t>0e94a089328be4bc</t>
  </si>
  <si>
    <t>42b0c50fc44140ec</t>
  </si>
  <si>
    <t>1e264c677d4ee4ae</t>
  </si>
  <si>
    <t>5b987e54ee72525c</t>
  </si>
  <si>
    <t>8a6ec2761f91dad2</t>
  </si>
  <si>
    <t>1b0fc9f777cad045</t>
  </si>
  <si>
    <t>5f22418922fa728b</t>
  </si>
  <si>
    <t>ad41c24ccac0c7ce</t>
  </si>
  <si>
    <t>ac5e0d3938caf686</t>
  </si>
  <si>
    <t>ebf81a62e4798fd1</t>
  </si>
  <si>
    <t>b978c9852cde91bd</t>
  </si>
  <si>
    <t>6983328f15506cb9</t>
  </si>
  <si>
    <t>515cb8fcafb1ad98</t>
  </si>
  <si>
    <t>bb967277222e689c</t>
  </si>
  <si>
    <t>4fd0a2a350f016e6</t>
  </si>
  <si>
    <t>0967effecd292a86</t>
  </si>
  <si>
    <t>4b50fb1359ebf35d</t>
  </si>
  <si>
    <t>33396269bcce166f</t>
  </si>
  <si>
    <t>ee6c67859d70186b</t>
  </si>
  <si>
    <t>6baac632f7711e26</t>
  </si>
  <si>
    <t>e0bdd79c7304ee8d</t>
  </si>
  <si>
    <t>9afd00e81d6208e6</t>
  </si>
  <si>
    <t>29af1a2566c4e36e</t>
  </si>
  <si>
    <t>bd26e8a79a856c31</t>
  </si>
  <si>
    <t>0ab4b35dcffcffd1</t>
  </si>
  <si>
    <t>d48c1369927ebef1</t>
  </si>
  <si>
    <t>e049d44c4f1cf1b2</t>
  </si>
  <si>
    <t>4dbd54d9e36c9566</t>
  </si>
  <si>
    <t>b46d022080543144</t>
  </si>
  <si>
    <t>4a0b78598b42897a</t>
  </si>
  <si>
    <t>a8dbf1c6b41b885a</t>
  </si>
  <si>
    <t>f935412970c9f58f</t>
  </si>
  <si>
    <t>5fbd03b1ac0a0e69</t>
  </si>
  <si>
    <t>8776181be110838a</t>
  </si>
  <si>
    <t>40cdcbb7692fd408</t>
  </si>
  <si>
    <t>5ba3d703d1ae0c1d</t>
  </si>
  <si>
    <t>fd364afd082f5446</t>
  </si>
  <si>
    <t>2efa5a839e62b1bd</t>
  </si>
  <si>
    <t>72b5355dda190b6a</t>
  </si>
  <si>
    <t>cb17945cb90b7837</t>
  </si>
  <si>
    <t>8d8e9f9b8730eb25</t>
  </si>
  <si>
    <t>6d235933670503d9</t>
  </si>
  <si>
    <t>163d89116179c33f</t>
  </si>
  <si>
    <t>3661360c99719414</t>
  </si>
  <si>
    <t>fec06f52054ea900</t>
  </si>
  <si>
    <t>b716233fcb6877e6</t>
  </si>
  <si>
    <t>59a8ae019b64f2a7</t>
  </si>
  <si>
    <t>2973d38c2fbd7a5c</t>
  </si>
  <si>
    <t>7284d85428305f5a</t>
  </si>
  <si>
    <t>d219d4e325e6f204</t>
  </si>
  <si>
    <t>6c49258724f11770</t>
  </si>
  <si>
    <t>630e766f0a1987dd</t>
  </si>
  <si>
    <t>d5ad4c92d8bf26c9</t>
  </si>
  <si>
    <t>ad5e078beceaeb4a</t>
  </si>
  <si>
    <t>d9290e99f189ce84</t>
  </si>
  <si>
    <t>a8f4577a48023344</t>
  </si>
  <si>
    <t>d4de23aa98acc65b</t>
  </si>
  <si>
    <t>6d2f70d9424f41a1</t>
  </si>
  <si>
    <t>5de4baa88061a77a</t>
  </si>
  <si>
    <t>5212c6acea3359e5</t>
  </si>
  <si>
    <t>ac337893a9fe0085</t>
  </si>
  <si>
    <t>a2dc754afb69bb32</t>
  </si>
  <si>
    <t>634b7165c96ebb9f</t>
  </si>
  <si>
    <t>5d55202da0252627</t>
  </si>
  <si>
    <t>d30b9215c72cca87</t>
  </si>
  <si>
    <t>07bb35158d9dd3d2</t>
  </si>
  <si>
    <t>b53078de0147f6bf</t>
  </si>
  <si>
    <t>fa26798728f5208f</t>
  </si>
  <si>
    <t>4266f48a0aa1c37d</t>
  </si>
  <si>
    <t>36c15687f5ab0f7c</t>
  </si>
  <si>
    <t>c88422d8959260ab</t>
  </si>
  <si>
    <t>e2dac1f4739e0bd5</t>
  </si>
  <si>
    <t>bfa9cb304075d3e8</t>
  </si>
  <si>
    <t>f51062bf579507d9</t>
  </si>
  <si>
    <t>a75e274c8814b539</t>
  </si>
  <si>
    <t>b04a6a0db525857d</t>
  </si>
  <si>
    <t>c57d3c96af23c297</t>
  </si>
  <si>
    <t>3c565df219ba3274</t>
  </si>
  <si>
    <t>8e2dfd6bcf48e1e6</t>
  </si>
  <si>
    <t>8378c899988905ee</t>
  </si>
  <si>
    <t>3250650a5c4e6f07</t>
  </si>
  <si>
    <t>7ce5a92baabb6bc0</t>
  </si>
  <si>
    <t>4ec53ff7e2263f32</t>
  </si>
  <si>
    <t>d5e1a9bfe22bbf9f</t>
  </si>
  <si>
    <t>034829ffdd0a0aea</t>
  </si>
  <si>
    <t>d5c588b6f9c015e4</t>
  </si>
  <si>
    <t>147019cae600694e</t>
  </si>
  <si>
    <t>73f71f9556442117</t>
  </si>
  <si>
    <t>a7ec599c1a547746</t>
  </si>
  <si>
    <t>04d858cdeeee0da4</t>
  </si>
  <si>
    <t>d234ddecef49ef4e</t>
  </si>
  <si>
    <t>66937c669c4da072</t>
  </si>
  <si>
    <t>bbfc4a3b7b6c94a0</t>
  </si>
  <si>
    <t>5439bae708bca198</t>
  </si>
  <si>
    <t>5dbd6ec4e154ad2f</t>
  </si>
  <si>
    <t>9c96cd1329fbd82d</t>
  </si>
  <si>
    <t>c8614adb1a90b027</t>
  </si>
  <si>
    <t>a7eef9d6795422c1</t>
  </si>
  <si>
    <t>9ed7090d8fa690b0</t>
  </si>
  <si>
    <t>849db7ab7f4a640c</t>
  </si>
  <si>
    <t>9ff997ab15713e53</t>
  </si>
  <si>
    <t>8d390a1fc3133d06</t>
  </si>
  <si>
    <t>a492f49a3e2b6a71</t>
  </si>
  <si>
    <t>e30f54cea9b38190</t>
  </si>
  <si>
    <t>18ad3ed896c7ce05</t>
  </si>
  <si>
    <t>9270575728a13a61</t>
  </si>
  <si>
    <t>790ef197c8f236f5</t>
  </si>
  <si>
    <t>2a70769cdc6eb8b8</t>
  </si>
  <si>
    <t>f435aa99d864077d</t>
  </si>
  <si>
    <t>2c34f9432069b52b</t>
  </si>
  <si>
    <t>3fc124f59f3068e4</t>
  </si>
  <si>
    <t>0e92ccf1bd39e68f</t>
  </si>
  <si>
    <t>2ef5dc7e278e562a</t>
  </si>
  <si>
    <t>4b3f4f151c99f472</t>
  </si>
  <si>
    <t>36d5884d44484277</t>
  </si>
  <si>
    <t>98330e431e56a9ea</t>
  </si>
  <si>
    <t>460f97a346b44bac</t>
  </si>
  <si>
    <t>16c71736dae78764</t>
  </si>
  <si>
    <t>6717a70913b3db79</t>
  </si>
  <si>
    <t>08decd9664e5d56e</t>
  </si>
  <si>
    <t>a9aa3ed5b316470b</t>
  </si>
  <si>
    <t>ce42e3de94226b2b</t>
  </si>
  <si>
    <t>132adf7335bb384a</t>
  </si>
  <si>
    <t>3455b45888fb5053</t>
  </si>
  <si>
    <t>4eed62cf5f8d8edf</t>
  </si>
  <si>
    <t>31075275518532d7</t>
  </si>
  <si>
    <t>80cfab6bcff3a244</t>
  </si>
  <si>
    <t>b757c0c361e689ce</t>
  </si>
  <si>
    <t>228f74b74f3a08ae</t>
  </si>
  <si>
    <t>0c27e6c3744fc14b</t>
  </si>
  <si>
    <t>caf4fe9311f1dc59</t>
  </si>
  <si>
    <t>6875c5657661b2fb</t>
  </si>
  <si>
    <t>e88fb1c9397cfb27</t>
  </si>
  <si>
    <t>f72f61ad6a5f12ed</t>
  </si>
  <si>
    <t>3d76bc83c6b644c9</t>
  </si>
  <si>
    <t>47d47155e89c8be7</t>
  </si>
  <si>
    <t>33a3e0e3ffde0dcd</t>
  </si>
  <si>
    <t>bfbb54bc8cdeed2b</t>
  </si>
  <si>
    <t>1fbb5f786e53a0ce</t>
  </si>
  <si>
    <t>c1379d3744f1dd2c</t>
  </si>
  <si>
    <t>1ad06aed9349af46</t>
  </si>
  <si>
    <t>01a177623cce9596</t>
  </si>
  <si>
    <t>44d97b6707dae3f0</t>
  </si>
  <si>
    <t>14e44163678e24dc</t>
  </si>
  <si>
    <t>3063c7e95d0bf76f</t>
  </si>
  <si>
    <t>64fd010bf8d15096</t>
  </si>
  <si>
    <t>81ef44fcc5f454df</t>
  </si>
  <si>
    <t>ab60e6f5a63e1cfb</t>
  </si>
  <si>
    <t>d1848064c54e01c7</t>
  </si>
  <si>
    <t>c181ca8eabe7d18c</t>
  </si>
  <si>
    <t>61cf7eb9d2cd8bb0</t>
  </si>
  <si>
    <t>47f4fd3e8e1dac05</t>
  </si>
  <si>
    <t>7a10353c9c54cf7c</t>
  </si>
  <si>
    <t>ba047a636b7d3793</t>
  </si>
  <si>
    <t>68407606544d6f22</t>
  </si>
  <si>
    <t>c00bc29a678a6efb</t>
  </si>
  <si>
    <t>d326e189b1210916</t>
  </si>
  <si>
    <t>d33824cb93ecab6f</t>
  </si>
  <si>
    <t>2bc80eba94950873</t>
  </si>
  <si>
    <t>720c36b2bee4692e</t>
  </si>
  <si>
    <t>f38f37ed934d84b2</t>
  </si>
  <si>
    <t>56a34d0cec11d6b0</t>
  </si>
  <si>
    <t>2e4fc5eacceec12c</t>
  </si>
  <si>
    <t>b28c7d07afa7063b</t>
  </si>
  <si>
    <t>75cc85cdbe9ad46b</t>
  </si>
  <si>
    <t>03cbb67c0f990d87</t>
  </si>
  <si>
    <t>89a89e76f3516357</t>
  </si>
  <si>
    <t>224fa77d4b248046</t>
  </si>
  <si>
    <t>e2d47e82c50d41d9</t>
  </si>
  <si>
    <t>0e7beedf0ee9380c</t>
  </si>
  <si>
    <t>a8b0ea6490bc818f</t>
  </si>
  <si>
    <t>8f5d16a5a9bd58b2</t>
  </si>
  <si>
    <t>b3f2bc2cefb35f05</t>
  </si>
  <si>
    <t>23707d3ddf14a999</t>
  </si>
  <si>
    <t>487449f4f6322f0f</t>
  </si>
  <si>
    <t>970bd3316219e7dc</t>
  </si>
  <si>
    <t>cd3dcd83bb002e78</t>
  </si>
  <si>
    <t>07806456878931bc</t>
  </si>
  <si>
    <t>5b2cd5b31a510848</t>
  </si>
  <si>
    <t>b4f5672f68ec3a83</t>
  </si>
  <si>
    <t>546da23278482b0a</t>
  </si>
  <si>
    <t>2ed3a794a70aa85f</t>
  </si>
  <si>
    <t>dbe33cf29ef1623d</t>
  </si>
  <si>
    <t>165affa7adb5eded</t>
  </si>
  <si>
    <t>4130678275eb7c8c</t>
  </si>
  <si>
    <t>0ec9d2b018fb10d8</t>
  </si>
  <si>
    <t>f0512adadffd2480</t>
  </si>
  <si>
    <t>04e43893e32f9d29</t>
  </si>
  <si>
    <t>86d8bd7afa5b51b3</t>
  </si>
  <si>
    <t>18b4545a5ed15581</t>
  </si>
  <si>
    <t>71a6471bbdac21d9</t>
  </si>
  <si>
    <t>7ae099f3898e0209</t>
  </si>
  <si>
    <t>c849f0b2f5d6a742</t>
  </si>
  <si>
    <t>0e691eda369f4e09</t>
  </si>
  <si>
    <t>fa9610a50a1bf149</t>
  </si>
  <si>
    <t>7267864328ae8b9d</t>
  </si>
  <si>
    <t>6d5300b2d8f37e07</t>
  </si>
  <si>
    <t>01d2001ac1e6f8a3</t>
  </si>
  <si>
    <t>590a9cccf7db9f7d</t>
  </si>
  <si>
    <t>2dbb7ec08cdd7f3c</t>
  </si>
  <si>
    <t>4ce91d31c1e57c33</t>
  </si>
  <si>
    <t>1528279aec1f3dce</t>
  </si>
  <si>
    <t>992974ba6a0536ea</t>
  </si>
  <si>
    <t>dc6f688b82e42a5b</t>
  </si>
  <si>
    <t>2b52334fab158861</t>
  </si>
  <si>
    <t>3c6fe637a0180b01</t>
  </si>
  <si>
    <t>966ebb738e0f9d9b</t>
  </si>
  <si>
    <t>2f0213137a80d485</t>
  </si>
  <si>
    <t>4a7a25be293ad678</t>
  </si>
  <si>
    <t>63d5f1651880dcea</t>
  </si>
  <si>
    <t>4c82371b8cd02d4d</t>
  </si>
  <si>
    <t>4fa75fc6829431ca</t>
  </si>
  <si>
    <t>d1378a0ad06ff979</t>
  </si>
  <si>
    <t>e0b3a679b83caccc</t>
  </si>
  <si>
    <t>a2a9f76339d21ab1</t>
  </si>
  <si>
    <t>84126312e2431a09</t>
  </si>
  <si>
    <t>f2c8f4b4c94d5c5c</t>
  </si>
  <si>
    <t>ff2dffba388d9922</t>
  </si>
  <si>
    <t>8930013d06942df1</t>
  </si>
  <si>
    <t>ae884ac655d6ee3e</t>
  </si>
  <si>
    <t>5a6b7155f2797537</t>
  </si>
  <si>
    <t>73f4f87dd936ee5c</t>
  </si>
  <si>
    <t>c7c4f55b7321cba7</t>
  </si>
  <si>
    <t>322a9e34d87f54b1</t>
  </si>
  <si>
    <t>feaaae90514eb2ac</t>
  </si>
  <si>
    <t>e9056f9b5a40a301</t>
  </si>
  <si>
    <t>b003f8bb02f76dc5</t>
  </si>
  <si>
    <t>b843f52a986a2914</t>
  </si>
  <si>
    <t>468bd274ac084bb9</t>
  </si>
  <si>
    <t>5d22e2a46604b6e7</t>
  </si>
  <si>
    <t>87beabf664115d79</t>
  </si>
  <si>
    <t>dab5e75d1339706a</t>
  </si>
  <si>
    <t>9e9932ae1a7d0943</t>
  </si>
  <si>
    <t>c40b70e0f6d80189</t>
  </si>
  <si>
    <t>3a9a7c5895e82646</t>
  </si>
  <si>
    <t>229cd6564bf0dce4</t>
  </si>
  <si>
    <t>8932e5c12f12ffed</t>
  </si>
  <si>
    <t>7ea31f38675b91c1</t>
  </si>
  <si>
    <t>63e20a0f98218a87</t>
  </si>
  <si>
    <t>acddfeab2a407640</t>
  </si>
  <si>
    <t>99ff4cc6491e8f5c</t>
  </si>
  <si>
    <t>08db62f24627e71f</t>
  </si>
  <si>
    <t>6e473eff459e809f</t>
  </si>
  <si>
    <t>c068c013d6921fea</t>
  </si>
  <si>
    <t>b6f1cfadc4dd79d4</t>
  </si>
  <si>
    <t>f77dbf2323deb740</t>
  </si>
  <si>
    <t>ce6396b0f23f6ecc</t>
  </si>
  <si>
    <t>cedf82b5086e4691</t>
  </si>
  <si>
    <t>3c346ab1e76ae1f6</t>
  </si>
  <si>
    <t>5ceb951f629700a2</t>
  </si>
  <si>
    <t>842790dfaa937484</t>
  </si>
  <si>
    <t>1c929cfd16b71907</t>
  </si>
  <si>
    <t>50b8f80311b31ede</t>
  </si>
  <si>
    <t>ba54932df84e8cea</t>
  </si>
  <si>
    <t>116a2fdc9a45bab0</t>
  </si>
  <si>
    <t>3fb15ace50d6142b</t>
  </si>
  <si>
    <t>aba2db9afb1469c7</t>
  </si>
  <si>
    <t>f0f38174a7e689a3</t>
  </si>
  <si>
    <t>6edacfd1f8ebb9eb</t>
  </si>
  <si>
    <t>137b0b2775701e11</t>
  </si>
  <si>
    <t>ad2887ce04583910</t>
  </si>
  <si>
    <t>e2e7b683b4c15b7d</t>
  </si>
  <si>
    <t>41164b8ac02a2c42</t>
  </si>
  <si>
    <t>f732d7d18a91d2ba</t>
  </si>
  <si>
    <t>b63ea3f7a57ae099</t>
  </si>
  <si>
    <t>db84624b151cbe06</t>
  </si>
  <si>
    <t>c65c25d990fc7025</t>
  </si>
  <si>
    <t>e77594ece9b9d1fe</t>
  </si>
  <si>
    <t>e845d305f64154f1</t>
  </si>
  <si>
    <t>331c26103d885cae</t>
  </si>
  <si>
    <t>9a7291b89bd5445c</t>
  </si>
  <si>
    <t>df6a7c43faa6732b</t>
  </si>
  <si>
    <t>746029796363aa51</t>
  </si>
  <si>
    <t>2a1b3d967cda1da2</t>
  </si>
  <si>
    <t>e75f3ae1da1cc652</t>
  </si>
  <si>
    <t>60369d96b7b80869</t>
  </si>
  <si>
    <t>3a7d54a264d9f33e</t>
  </si>
  <si>
    <t>c4182bdb53e2459a</t>
  </si>
  <si>
    <t>50d5a7b861ed1c54</t>
  </si>
  <si>
    <t>5e1a88d248599768</t>
  </si>
  <si>
    <t>44f545727e704187</t>
  </si>
  <si>
    <t>45045146dbf7b009</t>
  </si>
  <si>
    <t>f36d24c309e87e5b</t>
  </si>
  <si>
    <t>eff24325e0ede639</t>
  </si>
  <si>
    <t>0e4e2d31c2fb3aad</t>
  </si>
  <si>
    <t>61bc8167c9680283</t>
  </si>
  <si>
    <t>3e42ac0f4d43320f</t>
  </si>
  <si>
    <t>35e69a79d2b1e804</t>
  </si>
  <si>
    <t>510832818edb6fbc</t>
  </si>
  <si>
    <t>0ce8075fab4a2b5b</t>
  </si>
  <si>
    <t>16e843e6b853cc2f</t>
  </si>
  <si>
    <t>984b3b6e7479b571</t>
  </si>
  <si>
    <t>7e9579921e5407cb</t>
  </si>
  <si>
    <t>8e0bc2fe4e7d35b5</t>
  </si>
  <si>
    <t>7bf87402413c27ff</t>
  </si>
  <si>
    <t>6fa3ea52c8e31e06</t>
  </si>
  <si>
    <t>97b8f130d32e9f4e</t>
  </si>
  <si>
    <t>fff8a057a40c4a60</t>
  </si>
  <si>
    <t>5bc1fbccfbf2355c</t>
  </si>
  <si>
    <t>aadee1c326d286e3</t>
  </si>
  <si>
    <t>e4f74c16de34d440</t>
  </si>
  <si>
    <t>3edcccc4f341fb1a</t>
  </si>
  <si>
    <t>148715df5a02ea5e</t>
  </si>
  <si>
    <t>ca74f2e3c35a3e77</t>
  </si>
  <si>
    <t>0c11e2d068768dbb</t>
  </si>
  <si>
    <t>0345872b14f9e774</t>
  </si>
  <si>
    <t>3213b1f13f5f0f7c</t>
  </si>
  <si>
    <t>6036239d2ab349b7</t>
  </si>
  <si>
    <t>c6bf14cb901c63ac</t>
  </si>
  <si>
    <t>63c0826ef59eae66</t>
  </si>
  <si>
    <t>61002f3b7ba5d780</t>
  </si>
  <si>
    <t>281a244ce1954711</t>
  </si>
  <si>
    <t>6f2c0a9adbb2bca9</t>
  </si>
  <si>
    <t>a897fe39b1053632</t>
  </si>
  <si>
    <t>1dfe412b8ac00530</t>
  </si>
  <si>
    <t>30a7f60cd76ca58c</t>
  </si>
  <si>
    <t>feb7cc7701ecf901</t>
  </si>
  <si>
    <t>55f9da0c5eea2e10</t>
  </si>
  <si>
    <t>b4fd5943413e089a</t>
  </si>
  <si>
    <t>657fe5ead67a7767</t>
  </si>
  <si>
    <t>31001a1210623bd4</t>
  </si>
  <si>
    <t>cfeb1e1e0e695b58</t>
  </si>
  <si>
    <t>86cbddb61ea78bb7</t>
  </si>
  <si>
    <t>aa35446aab16017f</t>
  </si>
  <si>
    <t>c0fc0cd215ee1724</t>
  </si>
  <si>
    <t>c44c5e1425475206</t>
  </si>
  <si>
    <t>b7870fa6dc088fbb</t>
  </si>
  <si>
    <t>b74ee891e2a6dd69</t>
  </si>
  <si>
    <t>3d250ab0f12be445</t>
  </si>
  <si>
    <t>b228042c088b1913</t>
  </si>
  <si>
    <t>b54d7416bb445989</t>
  </si>
  <si>
    <t>e63c3f25338baf9a</t>
  </si>
  <si>
    <t>e7e87087b1a44711</t>
  </si>
  <si>
    <t>ccd9ffa25efabdea</t>
  </si>
  <si>
    <t>9194ae88379dbf1a</t>
  </si>
  <si>
    <t>d6d9ffea95f2f8bf</t>
  </si>
  <si>
    <t>3eec766dda26fa64</t>
  </si>
  <si>
    <t>8a150fd8ff5d7686</t>
  </si>
  <si>
    <t>9147c5251cc99eb1</t>
  </si>
  <si>
    <t>4b8fa561a1e52d1c</t>
  </si>
  <si>
    <t>66a4e422b212726a</t>
  </si>
  <si>
    <t>4e812d32d64e2431</t>
  </si>
  <si>
    <t>235fa48eeed11d82</t>
  </si>
  <si>
    <t>ce8666d9b42fc9a0</t>
  </si>
  <si>
    <t>46cb43c2ab133ccc</t>
  </si>
  <si>
    <t>719d72f3ee512dc6</t>
  </si>
  <si>
    <t>396385e3de5d18c3</t>
  </si>
  <si>
    <t>f5873c8fc7760000</t>
  </si>
  <si>
    <t>c99761a700ade23f</t>
  </si>
  <si>
    <t>5569c3fea112718e</t>
  </si>
  <si>
    <t>825d6c44da3ca5a6</t>
  </si>
  <si>
    <t>612369a5947a012e</t>
  </si>
  <si>
    <t>28921443f052bea6</t>
  </si>
  <si>
    <t>abc4a7ee16c21088</t>
  </si>
  <si>
    <t>0dcadb06206abd3c</t>
  </si>
  <si>
    <t>c53d9fefcda371e9</t>
  </si>
  <si>
    <t>c9770bb1d5a492a0</t>
  </si>
  <si>
    <t>ef49db2aaa9bb547</t>
  </si>
  <si>
    <t>ed813a848580ba50</t>
  </si>
  <si>
    <t>f21effc079a2b38a</t>
  </si>
  <si>
    <t>02b74068fa98d8a4</t>
  </si>
  <si>
    <t>b8a8ff84233f0570</t>
  </si>
  <si>
    <t>fbb21a2f71f4d981</t>
  </si>
  <si>
    <t>7e9068872228c474</t>
  </si>
  <si>
    <t>4242cc3d0437db12</t>
  </si>
  <si>
    <t>dab0196cd5fc8e5e</t>
  </si>
  <si>
    <t>54aeeb4610d3ae08</t>
  </si>
  <si>
    <t>190fbebbf798c31a</t>
  </si>
  <si>
    <t>0cb4856be3694a57</t>
  </si>
  <si>
    <t>6f78a0d744c35456</t>
  </si>
  <si>
    <t>8585760646e3aa2a</t>
  </si>
  <si>
    <t>2d88a31f325dfd3b</t>
  </si>
  <si>
    <t>af58a74e4b2a23a0</t>
  </si>
  <si>
    <t>bf5de316a5e9a4ab</t>
  </si>
  <si>
    <t>b8d7b3f5c7a95d65</t>
  </si>
  <si>
    <t>d069086944f2e330</t>
  </si>
  <si>
    <t>e958ae92f328c181</t>
  </si>
  <si>
    <t>e46b1074b99ac4b6</t>
  </si>
  <si>
    <t>869d20b3b8128230</t>
  </si>
  <si>
    <t>70b585c9d0f15725</t>
  </si>
  <si>
    <t>81d4191030b9704b</t>
  </si>
  <si>
    <t>670a2773607d785d</t>
  </si>
  <si>
    <t>6e9403f00acd6752</t>
  </si>
  <si>
    <t>49f24193f0b961e6</t>
  </si>
  <si>
    <t>92dcc54a27107a37</t>
  </si>
  <si>
    <t>557c03c284be1bf2</t>
  </si>
  <si>
    <t>4165285e1663650f</t>
  </si>
  <si>
    <t>9a9d6e9bc555731e</t>
  </si>
  <si>
    <t>a3d2a4250807f1e9</t>
  </si>
  <si>
    <t>7392c0032f92d816</t>
  </si>
  <si>
    <t>de3f25248ba0789f</t>
  </si>
  <si>
    <t>dd5bfa6cc2c0ecc3</t>
  </si>
  <si>
    <t>d5e0526e1ab682a3</t>
  </si>
  <si>
    <t>6e8e5626ac4d279e</t>
  </si>
  <si>
    <t>7f5157bf53065d36</t>
  </si>
  <si>
    <t>f16c2edb2a603f92</t>
  </si>
  <si>
    <t>6c7fa6844380f50a</t>
  </si>
  <si>
    <t>774fa432bd7d9c47</t>
  </si>
  <si>
    <t>f3c70d296ec796c4</t>
  </si>
  <si>
    <t>0d210d2448c3018f</t>
  </si>
  <si>
    <t>c4589ee5977a47be</t>
  </si>
  <si>
    <t>add33db6ff80db24</t>
  </si>
  <si>
    <t>b5da59dd177eb36b</t>
  </si>
  <si>
    <t>1812b8f5641287e3</t>
  </si>
  <si>
    <t>5674a18a29a43ced</t>
  </si>
  <si>
    <t>142d767a56a9254d</t>
  </si>
  <si>
    <t>784bc2279baa878d</t>
  </si>
  <si>
    <t>72f9d5be3472d34e</t>
  </si>
  <si>
    <t>7b75cc7f223791f4</t>
  </si>
  <si>
    <t>e4c7f3487d17fd42</t>
  </si>
  <si>
    <t>e28e330cbdf01126</t>
  </si>
  <si>
    <t>96a38e7c813d8f1d</t>
  </si>
  <si>
    <t>46c1530d7546ea6d</t>
  </si>
  <si>
    <t>ddc8340dabc8641b</t>
  </si>
  <si>
    <t>245e6bf08b8d2955</t>
  </si>
  <si>
    <t>999912e63a3262ae</t>
  </si>
  <si>
    <t>0e0da9192a025efc</t>
  </si>
  <si>
    <t>8bbd7df8a324f31d</t>
  </si>
  <si>
    <t>76319fe9d8b465a3</t>
  </si>
  <si>
    <t>a4eef523118805ef</t>
  </si>
  <si>
    <t>2587c54f5530dafc</t>
  </si>
  <si>
    <t>65cfc9f242c2984a</t>
  </si>
  <si>
    <t>b1a227b7609ff263</t>
  </si>
  <si>
    <t>924438fc6cbec836</t>
  </si>
  <si>
    <t>2a9fcb3382d351c8</t>
  </si>
  <si>
    <t>eff5710404e2ff78</t>
  </si>
  <si>
    <t>6478ccb4416e6a5d</t>
  </si>
  <si>
    <t>faf841f81c52638b</t>
  </si>
  <si>
    <t>f701fae56b645ef7</t>
  </si>
  <si>
    <t>12a90b90283b2e6d</t>
  </si>
  <si>
    <t>4672d10b9b1e7a05</t>
  </si>
  <si>
    <t>742702d662a71410</t>
  </si>
  <si>
    <t>311634df10651e05</t>
  </si>
  <si>
    <t>6c4d17a46cac8787</t>
  </si>
  <si>
    <t>b53db2271c9624f7</t>
  </si>
  <si>
    <t>a57b1dcbd6849222</t>
  </si>
  <si>
    <t>bee6e93e9976f4fa</t>
  </si>
  <si>
    <t>b6670507e85b30e6</t>
  </si>
  <si>
    <t>4807043b8218e9ce</t>
  </si>
  <si>
    <t>61569d12d4ae7161</t>
  </si>
  <si>
    <t>2597b5a345f45e1b</t>
  </si>
  <si>
    <t>3bebf34ee9330cbd</t>
  </si>
  <si>
    <t>56e4f9eab2e8e674</t>
  </si>
  <si>
    <t>0e0dcc3339602b28</t>
  </si>
  <si>
    <t>b96fc7a0ea7d4b45</t>
  </si>
  <si>
    <t>8976d9161c027142</t>
  </si>
  <si>
    <t>1c584f82a7a1c4f0</t>
  </si>
  <si>
    <t>816180220e8cb419</t>
  </si>
  <si>
    <t>a2308a936e898d48</t>
  </si>
  <si>
    <t>8486f61aa81a3daa</t>
  </si>
  <si>
    <t>70c7c3ca7f9b2728</t>
  </si>
  <si>
    <t>8e9dd8431170c09e</t>
  </si>
  <si>
    <t>d69dd8dac66f9f84</t>
  </si>
  <si>
    <t>b06599b108e83f98</t>
  </si>
  <si>
    <t>57f85720e54d6442</t>
  </si>
  <si>
    <t>5b546a46a86a9d8c</t>
  </si>
  <si>
    <t>1a5044d233936b1a</t>
  </si>
  <si>
    <t>23356462d1320d61</t>
  </si>
  <si>
    <t>5dada2b7be26bd03</t>
  </si>
  <si>
    <t>be5cc846f45496fb</t>
  </si>
  <si>
    <t>024387ca4cafd5cc</t>
  </si>
  <si>
    <t>847935fc68707426</t>
  </si>
  <si>
    <t>1b8187fa4bf6ab05</t>
  </si>
  <si>
    <t>012170e4fc87ace0</t>
  </si>
  <si>
    <t>8dde2ff3f6fcc0a3</t>
  </si>
  <si>
    <t>9c4d061c1e2fe6bf</t>
  </si>
  <si>
    <t>ad15a9a139919918</t>
  </si>
  <si>
    <t>2b685187f55c5d31</t>
  </si>
  <si>
    <t>3ecb690d1542c568</t>
  </si>
  <si>
    <t>a278db6b2b09cf9f</t>
  </si>
  <si>
    <t>be3db344a845580b</t>
  </si>
  <si>
    <t>6258a1f6a6dcfe50</t>
  </si>
  <si>
    <t>7d6d2a6c0276f81b</t>
  </si>
  <si>
    <t>513271dadc1322ae</t>
  </si>
  <si>
    <t>8fab4c4f6f82a4ce</t>
  </si>
  <si>
    <t>48cb52d78c992487</t>
  </si>
  <si>
    <t>f6ae39568db1130e</t>
  </si>
  <si>
    <t>7093cf549cd2e7de</t>
  </si>
  <si>
    <t>9ffa38d3b832433a</t>
  </si>
  <si>
    <t>a6f99b9e687f9d46</t>
  </si>
  <si>
    <t>8ecf0356a3878811</t>
  </si>
  <si>
    <t>88ec621893e595d0</t>
  </si>
  <si>
    <t>e792c0969cefe1b8</t>
  </si>
  <si>
    <t>39861fc1c0845d15</t>
  </si>
  <si>
    <t>eb7459e0c570251d</t>
  </si>
  <si>
    <t>e4ac92d89b946781</t>
  </si>
  <si>
    <t>4b9d9cfe0f435788</t>
  </si>
  <si>
    <t>a322361a37a78d3d</t>
  </si>
  <si>
    <t>e46a164cf310fd7d</t>
  </si>
  <si>
    <t>1bba4b1ba23ed2d6</t>
  </si>
  <si>
    <t>0e095ed785af7e43</t>
  </si>
  <si>
    <t>43c6a960757cf559</t>
  </si>
  <si>
    <t>047dfa57ba0bf638</t>
  </si>
  <si>
    <t>96aa539bfd4c07e2</t>
  </si>
  <si>
    <t>f9c87ccb2bc4853b</t>
  </si>
  <si>
    <t>a18a4f574854aced</t>
  </si>
  <si>
    <t>2b5054a4192e9b06</t>
  </si>
  <si>
    <t>3968e3fbf4695d7c</t>
  </si>
  <si>
    <t>bb8245f52c7cce8f</t>
  </si>
  <si>
    <t>88c21fcd38e2486e</t>
  </si>
  <si>
    <t>abeafe151a587d3b</t>
  </si>
  <si>
    <t>Books</t>
  </si>
  <si>
    <t>Â£45.17</t>
  </si>
  <si>
    <t>Â£49.43</t>
  </si>
  <si>
    <t>Â£48.87</t>
  </si>
  <si>
    <t>Â£36.94</t>
  </si>
  <si>
    <t>Â£37.33</t>
  </si>
  <si>
    <t>Â£44.34</t>
  </si>
  <si>
    <t>Â£30.54</t>
  </si>
  <si>
    <t>Â£56.88</t>
  </si>
  <si>
    <t>Â£23.21</t>
  </si>
  <si>
    <t>Â£38.95</t>
  </si>
  <si>
    <t>Â£26.08</t>
  </si>
  <si>
    <t>Â£47.82</t>
  </si>
  <si>
    <t>Â£19.63</t>
  </si>
  <si>
    <t>Â£56.50</t>
  </si>
  <si>
    <t>Â£16.64</t>
  </si>
  <si>
    <t>Â£44.10</t>
  </si>
  <si>
    <t>Â£54.21</t>
  </si>
  <si>
    <t>Â£13.92</t>
  </si>
  <si>
    <t>Â£10.69</t>
  </si>
  <si>
    <t>Â£48.35</t>
  </si>
  <si>
    <t>Â£16.73</t>
  </si>
  <si>
    <t>Â£26.80</t>
  </si>
  <si>
    <t>Â£54.36</t>
  </si>
  <si>
    <t>Â£35.28</t>
  </si>
  <si>
    <t>Â£11.84</t>
  </si>
  <si>
    <t>Â£59.48</t>
  </si>
  <si>
    <t>Â£27.26</t>
  </si>
  <si>
    <t>Â£13.71</t>
  </si>
  <si>
    <t>Â£25.37</t>
  </si>
  <si>
    <t>Â£52.30</t>
  </si>
  <si>
    <t>Â£20.89</t>
  </si>
  <si>
    <t>Â£24.80</t>
  </si>
  <si>
    <t>Â£38.38</t>
  </si>
  <si>
    <t>Â£23.05</t>
  </si>
  <si>
    <t>Â£43.45</t>
  </si>
  <si>
    <t>Â£19.21</t>
  </si>
  <si>
    <t>Â£25.40</t>
  </si>
  <si>
    <t>Â£24.72</t>
  </si>
  <si>
    <t>Â£57.70</t>
  </si>
  <si>
    <t>Â£12.29</t>
  </si>
  <si>
    <t>Â£15.85</t>
  </si>
  <si>
    <t>Â£20.30</t>
  </si>
  <si>
    <t>Â£53.98</t>
  </si>
  <si>
    <t>Â£53.74</t>
  </si>
  <si>
    <t>Â£29.69</t>
  </si>
  <si>
    <t>Â£55.53</t>
  </si>
  <si>
    <t>Â£36.95</t>
  </si>
  <si>
    <t>Â£30.25</t>
  </si>
  <si>
    <t>Â£28.08</t>
  </si>
  <si>
    <t>Â£45.84</t>
  </si>
  <si>
    <t>Â£20.55</t>
  </si>
  <si>
    <t>Â£39.01</t>
  </si>
  <si>
    <t>Â£17.28</t>
  </si>
  <si>
    <t>Â£16.62</t>
  </si>
  <si>
    <t>Â£37.34</t>
  </si>
  <si>
    <t>Â£32.97</t>
  </si>
  <si>
    <t>Â£28.32</t>
  </si>
  <si>
    <t>Â£26.77</t>
  </si>
  <si>
    <t>Â£21.07</t>
  </si>
  <si>
    <t>Â£35.66</t>
  </si>
  <si>
    <t>Â£55.55</t>
  </si>
  <si>
    <t>Â£49.53</t>
  </si>
  <si>
    <t>Â£46.83</t>
  </si>
  <si>
    <t>Â£20.79</t>
  </si>
  <si>
    <t>Â£41.32</t>
  </si>
  <si>
    <t>Â£34.56</t>
  </si>
  <si>
    <t>Â£25.83</t>
  </si>
  <si>
    <t>Â£27.70</t>
  </si>
  <si>
    <t>Â£16.97</t>
  </si>
  <si>
    <t>Â£52.29</t>
  </si>
  <si>
    <t>Â£16.28</t>
  </si>
  <si>
    <t>Â£19.49</t>
  </si>
  <si>
    <t>Â£38.16</t>
  </si>
  <si>
    <t>Â£51.04</t>
  </si>
  <si>
    <t>Â£50.40</t>
  </si>
  <si>
    <t>Â£13.61</t>
  </si>
  <si>
    <t>Â£18.97</t>
  </si>
  <si>
    <t>Â£10.16</t>
  </si>
  <si>
    <t>Â£15.44</t>
  </si>
  <si>
    <t>Â£48.41</t>
  </si>
  <si>
    <t>Â£46.91</t>
  </si>
  <si>
    <t>Â£45.61</t>
  </si>
  <si>
    <t>Â£19.92</t>
  </si>
  <si>
    <t>Â£29.17</t>
  </si>
  <si>
    <t>Â£54.63</t>
  </si>
  <si>
    <t>Â£22.11</t>
  </si>
  <si>
    <t>Â£51.99</t>
  </si>
  <si>
    <t>Â£36.72</t>
  </si>
  <si>
    <t>Â£17.08</t>
  </si>
  <si>
    <t>Â£37.92</t>
  </si>
  <si>
    <t>Â£33.14</t>
  </si>
  <si>
    <t>Â£41.62</t>
  </si>
  <si>
    <t>Â£36.50</t>
  </si>
  <si>
    <t>Â£15.38</t>
  </si>
  <si>
    <t>Â£53.90</t>
  </si>
  <si>
    <t>Â£25.38</t>
  </si>
  <si>
    <t>Â£11.89</t>
  </si>
  <si>
    <t>Â£35.43</t>
  </si>
  <si>
    <t>Â£25.48</t>
  </si>
  <si>
    <t>Â£38.39</t>
  </si>
  <si>
    <t>Â£51.51</t>
  </si>
  <si>
    <t>Â£57.62</t>
  </si>
  <si>
    <t>Â£32.01</t>
  </si>
  <si>
    <t>Â£48.80</t>
  </si>
  <si>
    <t>Â£10.90</t>
  </si>
  <si>
    <t>Â£33.95</t>
  </si>
  <si>
    <t>Â£14.10</t>
  </si>
  <si>
    <t>Â£19.57</t>
  </si>
  <si>
    <t>Â£20.96</t>
  </si>
  <si>
    <t>Â£36.39</t>
  </si>
  <si>
    <t>Â£16.33</t>
  </si>
  <si>
    <t>Â£52.41</t>
  </si>
  <si>
    <t>Â£27.88</t>
  </si>
  <si>
    <t>Â£50.44</t>
  </si>
  <si>
    <t>Â£14.41</t>
  </si>
  <si>
    <t>Â£21.57</t>
  </si>
  <si>
    <t>Â£43.63</t>
  </si>
  <si>
    <t>Â£39.13</t>
  </si>
  <si>
    <t>Â£31.45</t>
  </si>
  <si>
    <t>Â£42.72</t>
  </si>
  <si>
    <t>Â£49.31</t>
  </si>
  <si>
    <t>Â£38.02</t>
  </si>
  <si>
    <t>Â£54.81</t>
  </si>
  <si>
    <t>Â£11.75</t>
  </si>
  <si>
    <t>Â£11.64</t>
  </si>
  <si>
    <t>Â£18.51</t>
  </si>
  <si>
    <t>Â£36.52</t>
  </si>
  <si>
    <t>Â£54.12</t>
  </si>
  <si>
    <t>Â£10.64</t>
  </si>
  <si>
    <t>Â£42.12</t>
  </si>
  <si>
    <t>Â£28.48</t>
  </si>
  <si>
    <t>Â£46.96</t>
  </si>
  <si>
    <t>Â£21.71</t>
  </si>
  <si>
    <t>Â£29.87</t>
  </si>
  <si>
    <t>Â£39.39</t>
  </si>
  <si>
    <t>Â£45.24</t>
  </si>
  <si>
    <t>Â£56.76</t>
  </si>
  <si>
    <t>Â£40.28</t>
  </si>
  <si>
    <t>Â£34.65</t>
  </si>
  <si>
    <t>Â£57.06</t>
  </si>
  <si>
    <t>Â£15.08</t>
  </si>
  <si>
    <t>Â£28.58</t>
  </si>
  <si>
    <t>Â£50.26</t>
  </si>
  <si>
    <t>Â£14.82</t>
  </si>
  <si>
    <t>Â£28.07</t>
  </si>
  <si>
    <t>Â£32.49</t>
  </si>
  <si>
    <t>Â£58.63</t>
  </si>
  <si>
    <t>Â£57.22</t>
  </si>
  <si>
    <t>Â£17.73</t>
  </si>
  <si>
    <t>Â£29.70</t>
  </si>
  <si>
    <t>Â£26.78</t>
  </si>
  <si>
    <t>Â£38.35</t>
  </si>
  <si>
    <t>Â£35.01</t>
  </si>
  <si>
    <t>Â£43.19</t>
  </si>
  <si>
    <t>Â£45.42</t>
  </si>
  <si>
    <t>Â£37.46</t>
  </si>
  <si>
    <t>Â£47.11</t>
  </si>
  <si>
    <t>Â£32.93</t>
  </si>
  <si>
    <t>Â£15.94</t>
  </si>
  <si>
    <t>Â£58.11</t>
  </si>
  <si>
    <t>Â£17.44</t>
  </si>
  <si>
    <t>Â£47.13</t>
  </si>
  <si>
    <t>Â£29.93</t>
  </si>
  <si>
    <t>Â£20.75</t>
  </si>
  <si>
    <t>Â£20.02</t>
  </si>
  <si>
    <t>Â£36.34</t>
  </si>
  <si>
    <t>Â£25.89</t>
  </si>
  <si>
    <t>Â£43.38</t>
  </si>
  <si>
    <t>Â£25.27</t>
  </si>
  <si>
    <t>Â£34.53</t>
  </si>
  <si>
    <t>Â£33.97</t>
  </si>
  <si>
    <t>Â£15.97</t>
  </si>
  <si>
    <t>Â£21.96</t>
  </si>
  <si>
    <t>Â£24.12</t>
  </si>
  <si>
    <t>Â£55.99</t>
  </si>
  <si>
    <t>Â£16.24</t>
  </si>
  <si>
    <t>Â£35.61</t>
  </si>
  <si>
    <t>Â£32.61</t>
  </si>
  <si>
    <t>Â£28.82</t>
  </si>
  <si>
    <t>Â£40.83</t>
  </si>
  <si>
    <t>Â£47.67</t>
  </si>
  <si>
    <t>Â£14.75</t>
  </si>
  <si>
    <t>Â£20.90</t>
  </si>
  <si>
    <t>Â£31.30</t>
  </si>
  <si>
    <t>Â£59.99</t>
  </si>
  <si>
    <t>Â£12.87</t>
  </si>
  <si>
    <t>Â£13.38</t>
  </si>
  <si>
    <t>Â£56.43</t>
  </si>
  <si>
    <t>Â£12.25</t>
  </si>
  <si>
    <t>Â£45.43</t>
  </si>
  <si>
    <t>Â£11.10</t>
  </si>
  <si>
    <t>Â£27.41</t>
  </si>
  <si>
    <t>Â£39.77</t>
  </si>
  <si>
    <t>Â£48.71</t>
  </si>
  <si>
    <t>Â£28.34</t>
  </si>
  <si>
    <t>Â£38.92</t>
  </si>
  <si>
    <t>Â£58.99</t>
  </si>
  <si>
    <t>Â£34.74</t>
  </si>
  <si>
    <t>Â£39.24</t>
  </si>
  <si>
    <t>Â£47.09</t>
  </si>
  <si>
    <t>Â£41.24</t>
  </si>
  <si>
    <t>Â£37.26</t>
  </si>
  <si>
    <t>Â£57.36</t>
  </si>
  <si>
    <t>Â£13.86</t>
  </si>
  <si>
    <t>Â£20.46</t>
  </si>
  <si>
    <t>Â£48.49</t>
  </si>
  <si>
    <t>Â£43.58</t>
  </si>
  <si>
    <t>Â£13.73</t>
  </si>
  <si>
    <t>Â£48.39</t>
  </si>
  <si>
    <t>Â£21.94</t>
  </si>
  <si>
    <t>Â£42.80</t>
  </si>
  <si>
    <t>Â£45.75</t>
  </si>
  <si>
    <t>Â£52.53</t>
  </si>
  <si>
    <t>Â£44.29</t>
  </si>
  <si>
    <t>Â£48.96</t>
  </si>
  <si>
    <t>Â£54.62</t>
  </si>
  <si>
    <t>Â£19.69</t>
  </si>
  <si>
    <t>Â£19.18</t>
  </si>
  <si>
    <t>Â£29.82</t>
  </si>
  <si>
    <t>Â£50.10</t>
  </si>
  <si>
    <t>Â£47.61</t>
  </si>
  <si>
    <t>Â£50.27</t>
  </si>
  <si>
    <t>Â£17.27</t>
  </si>
  <si>
    <t>Â£54.11</t>
  </si>
  <si>
    <t>Â£21.04</t>
  </si>
  <si>
    <t>Â£42.15</t>
  </si>
  <si>
    <t>Â£51.36</t>
  </si>
  <si>
    <t>Â£53.53</t>
  </si>
  <si>
    <t>Â£52.67</t>
  </si>
  <si>
    <t>Â£25.85</t>
  </si>
  <si>
    <t>Â£45.21</t>
  </si>
  <si>
    <t>Â£26.41</t>
  </si>
  <si>
    <t>Â£55.84</t>
  </si>
  <si>
    <t>Â£41.56</t>
  </si>
  <si>
    <t>Â£24.48</t>
  </si>
  <si>
    <t>Â£28.90</t>
  </si>
  <si>
    <t>Â£10.60</t>
  </si>
  <si>
    <t>Â£27.09</t>
  </si>
  <si>
    <t>Â£14.39</t>
  </si>
  <si>
    <t>Â£11.21</t>
  </si>
  <si>
    <t>Â£25.01</t>
  </si>
  <si>
    <t>Â£17.03</t>
  </si>
  <si>
    <t>Â£39.72</t>
  </si>
  <si>
    <t>Â£46.29</t>
  </si>
  <si>
    <t>Â£56.54</t>
  </si>
  <si>
    <t>Â£59.45</t>
  </si>
  <si>
    <t>Â£13.34</t>
  </si>
  <si>
    <t>Â£45.14</t>
  </si>
  <si>
    <t>Â£16.34</t>
  </si>
  <si>
    <t>Â£48.48</t>
  </si>
  <si>
    <t>Â£28.03</t>
  </si>
  <si>
    <t>Â£51.15</t>
  </si>
  <si>
    <t>Â£58.54</t>
  </si>
  <si>
    <t>Â£42.78</t>
  </si>
  <si>
    <t>Â£40.20</t>
  </si>
  <si>
    <t>Â£49.67</t>
  </si>
  <si>
    <t>Â£19.02</t>
  </si>
  <si>
    <t>Â£40.32</t>
  </si>
  <si>
    <t>Â£24.73</t>
  </si>
  <si>
    <t>Â£45.56</t>
  </si>
  <si>
    <t>Â£44.58</t>
  </si>
  <si>
    <t>Â£34.22</t>
  </si>
  <si>
    <t>Â£59.98</t>
  </si>
  <si>
    <t>Â£58.00</t>
  </si>
  <si>
    <t>Â£26.58</t>
  </si>
  <si>
    <t>Â£26.26</t>
  </si>
  <si>
    <t>Â£52.51</t>
  </si>
  <si>
    <t>Â£22.96</t>
  </si>
  <si>
    <t>Â£22.10</t>
  </si>
  <si>
    <t>Â£12.47</t>
  </si>
  <si>
    <t>Â£44.97</t>
  </si>
  <si>
    <t>Â£41.00</t>
  </si>
  <si>
    <t>Â£49.13</t>
  </si>
  <si>
    <t>Â£16.78</t>
  </si>
  <si>
    <t>Â£51.96</t>
  </si>
  <si>
    <t>Â£12.34</t>
  </si>
  <si>
    <t>Â£30.66</t>
  </si>
  <si>
    <t>Â£57.20</t>
  </si>
  <si>
    <t>Â£39.07</t>
  </si>
  <si>
    <t>Â£54.64</t>
  </si>
  <si>
    <t>Â£36.89</t>
  </si>
  <si>
    <t>Â£56.13</t>
  </si>
  <si>
    <t>Â£58.08</t>
  </si>
  <si>
    <t>Â£13.47</t>
  </si>
  <si>
    <t>Â£12.96</t>
  </si>
  <si>
    <t>Â£22.08</t>
  </si>
  <si>
    <t>Â£23.57</t>
  </si>
  <si>
    <t>Â£18.28</t>
  </si>
  <si>
    <t>Â£53.95</t>
  </si>
  <si>
    <t>Â£25.08</t>
  </si>
  <si>
    <t>Â£35.96</t>
  </si>
  <si>
    <t>Â£52.87</t>
  </si>
  <si>
    <t>Â£34.41</t>
  </si>
  <si>
    <t>Â£32.38</t>
  </si>
  <si>
    <t>Â£22.54</t>
  </si>
  <si>
    <t>Â£56.07</t>
  </si>
  <si>
    <t>Â£48.77</t>
  </si>
  <si>
    <t>Â£43.59</t>
  </si>
  <si>
    <t>Â£26.33</t>
  </si>
  <si>
    <t>Â£16.26</t>
  </si>
  <si>
    <t>Â£28.54</t>
  </si>
  <si>
    <t>Â£37.52</t>
  </si>
  <si>
    <t>Â£10.79</t>
  </si>
  <si>
    <t>Â£10.62</t>
  </si>
  <si>
    <t>Â£10.66</t>
  </si>
  <si>
    <t>Â£52.88</t>
  </si>
  <si>
    <t>Â£22.85</t>
  </si>
  <si>
    <t>Â£37.97</t>
  </si>
  <si>
    <t>Â£21.87</t>
  </si>
  <si>
    <t>Â£30.03</t>
  </si>
  <si>
    <t>Â£24.57</t>
  </si>
  <si>
    <t>Â£27.62</t>
  </si>
  <si>
    <t>Â£57.49</t>
  </si>
  <si>
    <t>Â£28.42</t>
  </si>
  <si>
    <t>Â£40.30</t>
  </si>
  <si>
    <t>Â£31.05</t>
  </si>
  <si>
    <t>Â£23.11</t>
  </si>
  <si>
    <t>Â£44.18</t>
  </si>
  <si>
    <t>Â£31.12</t>
  </si>
  <si>
    <t>Â£16.77</t>
  </si>
  <si>
    <t>Â£37.13</t>
  </si>
  <si>
    <t>Â£56.06</t>
  </si>
  <si>
    <t>Â£41.83</t>
  </si>
  <si>
    <t>Â£19.83</t>
  </si>
  <si>
    <t>Â£22.00</t>
  </si>
  <si>
    <t>Â£54.35</t>
  </si>
  <si>
    <t>Â£29.14</t>
  </si>
  <si>
    <t>Â£30.81</t>
  </si>
  <si>
    <t>Â£43.54</t>
  </si>
  <si>
    <t>Â£38.21</t>
  </si>
  <si>
    <t>Â£17.24</t>
  </si>
  <si>
    <t>Â£38.49</t>
  </si>
  <si>
    <t>Â£12.23</t>
  </si>
  <si>
    <t>Â£19.43</t>
  </si>
  <si>
    <t>Â£30.80</t>
  </si>
  <si>
    <t>Â£27.43</t>
  </si>
  <si>
    <t>Â£12.51</t>
  </si>
  <si>
    <t>Â£38.20</t>
  </si>
  <si>
    <t>Â£19.60</t>
  </si>
  <si>
    <t>Â£43.04</t>
  </si>
  <si>
    <t>Â£17.43</t>
  </si>
  <si>
    <t>Â£15.77</t>
  </si>
  <si>
    <t>Â£45.58</t>
  </si>
  <si>
    <t>Â£21.95</t>
  </si>
  <si>
    <t>Â£26.79</t>
  </si>
  <si>
    <t>Â£58.79</t>
  </si>
  <si>
    <t>Â£15.06</t>
  </si>
  <si>
    <t>Â£51.75</t>
  </si>
  <si>
    <t>Â£37.80</t>
  </si>
  <si>
    <t>Â£49.32</t>
  </si>
  <si>
    <t>Â£56.37</t>
  </si>
  <si>
    <t>Â£27.06</t>
  </si>
  <si>
    <t>Â£33.26</t>
  </si>
  <si>
    <t>Â£59.90</t>
  </si>
  <si>
    <t>Â£21.21</t>
  </si>
  <si>
    <t>Â£41.46</t>
  </si>
  <si>
    <t>Â£11.68</t>
  </si>
  <si>
    <t>Â£16.89</t>
  </si>
  <si>
    <t>Â£19.53</t>
  </si>
  <si>
    <t>Â£35.92</t>
  </si>
  <si>
    <t>Â£34.06</t>
  </si>
  <si>
    <t>Â£17.76</t>
  </si>
  <si>
    <t>Â£39.36</t>
  </si>
  <si>
    <t>Â£28.45</t>
  </si>
  <si>
    <t>Â£38.89</t>
  </si>
  <si>
    <t>Â£21.82</t>
  </si>
  <si>
    <t>Â£29.48</t>
  </si>
  <si>
    <t>Â£25.06</t>
  </si>
  <si>
    <t>Â£12.55</t>
  </si>
  <si>
    <t>Â£44.21</t>
  </si>
  <si>
    <t>Â£19.22</t>
  </si>
  <si>
    <t>Â£56.91</t>
  </si>
  <si>
    <t>Â£55.06</t>
  </si>
  <si>
    <t>Â£13.20</t>
  </si>
  <si>
    <t>Â£45.13</t>
  </si>
  <si>
    <t>Â£46.64</t>
  </si>
  <si>
    <t>Â£49.98</t>
  </si>
  <si>
    <t>Â£42.14</t>
  </si>
  <si>
    <t>Â£48.67</t>
  </si>
  <si>
    <t>Â£25.15</t>
  </si>
  <si>
    <t>Â£31.63</t>
  </si>
  <si>
    <t>Â£32.35</t>
  </si>
  <si>
    <t>Â£38.71</t>
  </si>
  <si>
    <t>Â£16.81</t>
  </si>
  <si>
    <t>Â£28.23</t>
  </si>
  <si>
    <t>Â£27.80</t>
  </si>
  <si>
    <t>Â£31.95</t>
  </si>
  <si>
    <t>Â£50.66</t>
  </si>
  <si>
    <t>Â£58.09</t>
  </si>
  <si>
    <t>Â£30.00</t>
  </si>
  <si>
    <t>Â£53.51</t>
  </si>
  <si>
    <t>Â£37.25</t>
  </si>
  <si>
    <t>Â£36.74</t>
  </si>
  <si>
    <t>Â£49.51</t>
  </si>
  <si>
    <t>Â£41.67</t>
  </si>
  <si>
    <t>Â£14.16</t>
  </si>
  <si>
    <t>Â£40.17</t>
  </si>
  <si>
    <t>Â£13.51</t>
  </si>
  <si>
    <t>Â£57.83</t>
  </si>
  <si>
    <t>Â£22.20</t>
  </si>
  <si>
    <t>Â£45.11</t>
  </si>
  <si>
    <t>Â£42.38</t>
  </si>
  <si>
    <t>Â£56.70</t>
  </si>
  <si>
    <t>Â£28.85</t>
  </si>
  <si>
    <t>Â£28.88</t>
  </si>
  <si>
    <t>Â£26.66</t>
  </si>
  <si>
    <t>Â£15.28</t>
  </si>
  <si>
    <t>Â£51.32</t>
  </si>
  <si>
    <t>Â£27.35</t>
  </si>
  <si>
    <t>Â£21.74</t>
  </si>
  <si>
    <t>Â£40.87</t>
  </si>
  <si>
    <t>Â£56.58</t>
  </si>
  <si>
    <t>Â£30.48</t>
  </si>
  <si>
    <t>Â£34.00</t>
  </si>
  <si>
    <t>Â£57.42</t>
  </si>
  <si>
    <t>Â£57.82</t>
  </si>
  <si>
    <t>Â£14.40</t>
  </si>
  <si>
    <t>Â£35.02</t>
  </si>
  <si>
    <t>Â£57.25</t>
  </si>
  <si>
    <t>Â£37.32</t>
  </si>
  <si>
    <t>Â£18.03</t>
  </si>
  <si>
    <t>Â£31.19</t>
  </si>
  <si>
    <t>Â£45.05</t>
  </si>
  <si>
    <t>Â£52.60</t>
  </si>
  <si>
    <t>Â£38.40</t>
  </si>
  <si>
    <t>Â£12.36</t>
  </si>
  <si>
    <t>Â£31.58</t>
  </si>
  <si>
    <t>Â£55.66</t>
  </si>
  <si>
    <t>Â£28.80</t>
  </si>
  <si>
    <t>Â£17.93</t>
  </si>
  <si>
    <t>Â£22.60</t>
  </si>
  <si>
    <t>Â£13.99</t>
  </si>
  <si>
    <t>Â£22.50</t>
  </si>
  <si>
    <t>Â£53.13</t>
  </si>
  <si>
    <t>Â£33.29</t>
  </si>
  <si>
    <t>Â£18.02</t>
  </si>
  <si>
    <t>Â£20.59</t>
  </si>
  <si>
    <t>Â£39.58</t>
  </si>
  <si>
    <t>Â£49.46</t>
  </si>
  <si>
    <t>Â£42.95</t>
  </si>
  <si>
    <t>Â£41.60</t>
  </si>
  <si>
    <t>Â£52.72</t>
  </si>
  <si>
    <t>Â£27.37</t>
  </si>
  <si>
    <t>Â£36.00</t>
  </si>
  <si>
    <t>Â£41.82</t>
  </si>
  <si>
    <t>Â£55.02</t>
  </si>
  <si>
    <t>Â£23.15</t>
  </si>
  <si>
    <t>Â£32.00</t>
  </si>
  <si>
    <t>Â£33.34</t>
  </si>
  <si>
    <t>Â£20.27</t>
  </si>
  <si>
    <t>Â£41.06</t>
  </si>
  <si>
    <t>Â£10.76</t>
  </si>
  <si>
    <t>Â£19.15</t>
  </si>
  <si>
    <t>Â£22.16</t>
  </si>
  <si>
    <t>Â£29.00</t>
  </si>
  <si>
    <t>Â£54.59</t>
  </si>
  <si>
    <t>Â£34.95</t>
  </si>
  <si>
    <t>Â£37.72</t>
  </si>
  <si>
    <t>Â£11.11</t>
  </si>
  <si>
    <t>Â£15.48</t>
  </si>
  <si>
    <t>Â£46.82</t>
  </si>
  <si>
    <t>Â£18.46</t>
  </si>
  <si>
    <t>Â£50.54</t>
  </si>
  <si>
    <t>Â£37.10</t>
  </si>
  <si>
    <t>Â£45.95</t>
  </si>
  <si>
    <t>Â£56.80</t>
  </si>
  <si>
    <t>Â£44.48</t>
  </si>
  <si>
    <t>Â£54.04</t>
  </si>
  <si>
    <t>Â£16.88</t>
  </si>
  <si>
    <t>Â£39.50</t>
  </si>
  <si>
    <t>Â£49.83</t>
  </si>
  <si>
    <t>Â£47.02</t>
  </si>
  <si>
    <t>Â£10.23</t>
  </si>
  <si>
    <t>Â£46.47</t>
  </si>
  <si>
    <t>Â£36.58</t>
  </si>
  <si>
    <t>Â£44.14</t>
  </si>
  <si>
    <t>Â£11.23</t>
  </si>
  <si>
    <t>Â£43.28</t>
  </si>
  <si>
    <t>Â£47.27</t>
  </si>
  <si>
    <t>Â£31.85</t>
  </si>
  <si>
    <t>Â£46.23</t>
  </si>
  <si>
    <t>Â£51.48</t>
  </si>
  <si>
    <t>Â£13.33</t>
  </si>
  <si>
    <t>Â£58.32</t>
  </si>
  <si>
    <t>Â£56.51</t>
  </si>
  <si>
    <t>Â£20.88</t>
  </si>
  <si>
    <t>Â£58.87</t>
  </si>
  <si>
    <t>Â£11.82</t>
  </si>
  <si>
    <t>Â£44.05</t>
  </si>
  <si>
    <t>Â£16.68</t>
  </si>
  <si>
    <t>Â£10.41</t>
  </si>
  <si>
    <t>Â£47.44</t>
  </si>
  <si>
    <t>Â£43.62</t>
  </si>
  <si>
    <t>Â£41.39</t>
  </si>
  <si>
    <t>Â£40.72</t>
  </si>
  <si>
    <t>Â£20.22</t>
  </si>
  <si>
    <t>Â£56.48</t>
  </si>
  <si>
    <t>Â£52.86</t>
  </si>
  <si>
    <t>Â£43.64</t>
  </si>
  <si>
    <t>Â£37.51</t>
  </si>
  <si>
    <t>Â£22.14</t>
  </si>
  <si>
    <t>Â£34.72</t>
  </si>
  <si>
    <t>Â£36.05</t>
  </si>
  <si>
    <t>Â£49.03</t>
  </si>
  <si>
    <t>Â£33.17</t>
  </si>
  <si>
    <t>Â£13.22</t>
  </si>
  <si>
    <t>Â£57.84</t>
  </si>
  <si>
    <t>Â£17.80</t>
  </si>
  <si>
    <t>Â£10.27</t>
  </si>
  <si>
    <t>Â£30.60</t>
  </si>
  <si>
    <t>Â£46.58</t>
  </si>
  <si>
    <t>Â£53.68</t>
  </si>
  <si>
    <t>Â£47.22</t>
  </si>
  <si>
    <t>Â£34.50</t>
  </si>
  <si>
    <t>Â£11.83</t>
  </si>
  <si>
    <t>Â£16.23</t>
  </si>
  <si>
    <t>Â£11.48</t>
  </si>
  <si>
    <t>Â£38.13</t>
  </si>
  <si>
    <t>Â£36.55</t>
  </si>
  <si>
    <t>Â£23.32</t>
  </si>
  <si>
    <t>Â£16.96</t>
  </si>
  <si>
    <t>Â£38.70</t>
  </si>
  <si>
    <t>Â£34.13</t>
  </si>
  <si>
    <t>Â£58.59</t>
  </si>
  <si>
    <t>Â£52.35</t>
  </si>
  <si>
    <t>Â£29.85</t>
  </si>
  <si>
    <t>Â£19.67</t>
  </si>
  <si>
    <t>Â£20.44</t>
  </si>
  <si>
    <t>Â£13.90</t>
  </si>
  <si>
    <t>Â£48.94</t>
  </si>
  <si>
    <t>Â£34.77</t>
  </si>
  <si>
    <t>Â£21.80</t>
  </si>
  <si>
    <t>Â£46.02</t>
  </si>
  <si>
    <t>Â£18.13</t>
  </si>
  <si>
    <t>Â£41.93</t>
  </si>
  <si>
    <t>Â£36.80</t>
  </si>
  <si>
    <t>Â£20.93</t>
  </si>
  <si>
    <t>Â£12.30</t>
  </si>
  <si>
    <t>Â£52.25</t>
  </si>
  <si>
    <t>Â£53.49</t>
  </si>
  <si>
    <t>Â£23.43</t>
  </si>
  <si>
    <t>Â£46.45</t>
  </si>
  <si>
    <t>Â£43.55</t>
  </si>
  <si>
    <t>Â£56.68</t>
  </si>
  <si>
    <t>Â£24.61</t>
  </si>
  <si>
    <t>Â£32.87</t>
  </si>
  <si>
    <t>Â£29.40</t>
  </si>
  <si>
    <t>Â£26.13</t>
  </si>
  <si>
    <t>Â£25.02</t>
  </si>
  <si>
    <t>Â£20.11</t>
  </si>
  <si>
    <t>Â£37.60</t>
  </si>
  <si>
    <t>Â£38.62</t>
  </si>
  <si>
    <t>Â£18.74</t>
  </si>
  <si>
    <t>Â£52.62</t>
  </si>
  <si>
    <t>Â£17.81</t>
  </si>
  <si>
    <t>Â£23.90</t>
  </si>
  <si>
    <t>Â£21.55</t>
  </si>
  <si>
    <t>Â£14.08</t>
  </si>
  <si>
    <t>Â£50.59</t>
  </si>
  <si>
    <t>Â£18.88</t>
  </si>
  <si>
    <t>Â£42.40</t>
  </si>
  <si>
    <t>Â£24.96</t>
  </si>
  <si>
    <t>Â£32.36</t>
  </si>
  <si>
    <t>Â£38.43</t>
  </si>
  <si>
    <t>Â£38.00</t>
  </si>
  <si>
    <t>Â£37.59</t>
  </si>
  <si>
    <t>Â£35.67</t>
  </si>
  <si>
    <t>Â£43.30</t>
  </si>
  <si>
    <t>Â£10.65</t>
  </si>
  <si>
    <t>Â£26.12</t>
  </si>
  <si>
    <t>Â£48.74</t>
  </si>
  <si>
    <t>Â£21.36</t>
  </si>
  <si>
    <t>Â£32.42</t>
  </si>
  <si>
    <t>Â£10.92</t>
  </si>
  <si>
    <t>Â£19.07</t>
  </si>
  <si>
    <t>Â£54.86</t>
  </si>
  <si>
    <t>Â£36.26</t>
  </si>
  <si>
    <t>Â£34.96</t>
  </si>
  <si>
    <t>Â£44.84</t>
  </si>
  <si>
    <t>Â£51.22</t>
  </si>
  <si>
    <t>Â£24.42</t>
  </si>
  <si>
    <t>Â£44.91</t>
  </si>
  <si>
    <t>Â£40.44</t>
  </si>
  <si>
    <t>Â£19.09</t>
  </si>
  <si>
    <t>Â£23.89</t>
  </si>
  <si>
    <t>Â£40.76</t>
  </si>
  <si>
    <t>Â£14.07</t>
  </si>
  <si>
    <t>Â£29.06</t>
  </si>
  <si>
    <t>Â£28.26</t>
  </si>
  <si>
    <t>Â£25.91</t>
  </si>
  <si>
    <t>Â£37.40</t>
  </si>
  <si>
    <t>Â£40.67</t>
  </si>
  <si>
    <t>Â£48.78</t>
  </si>
  <si>
    <t>Â£37.61</t>
  </si>
  <si>
    <t>Â£22.13</t>
  </si>
  <si>
    <t>Â£20.29</t>
  </si>
  <si>
    <t>Â£34.20</t>
  </si>
  <si>
    <t>Â£40.79</t>
  </si>
  <si>
    <t>Â£55.51</t>
  </si>
  <si>
    <t>Â£37.86</t>
  </si>
  <si>
    <t>Â£26.20</t>
  </si>
  <si>
    <t>Â£59.15</t>
  </si>
  <si>
    <t>Â£11.88</t>
  </si>
  <si>
    <t>Â£15.71</t>
  </si>
  <si>
    <t>Â£48.27</t>
  </si>
  <si>
    <t>Â£58.05</t>
  </si>
  <si>
    <t>Â£50.49</t>
  </si>
  <si>
    <t>Â£35.79</t>
  </si>
  <si>
    <t>Â£20.12</t>
  </si>
  <si>
    <t>Â£57.43</t>
  </si>
  <si>
    <t>Â£37.05</t>
  </si>
  <si>
    <t>Â£43.27</t>
  </si>
  <si>
    <t>Â£18.77</t>
  </si>
  <si>
    <t>Â£46.85</t>
  </si>
  <si>
    <t>Â£19.27</t>
  </si>
  <si>
    <t>Â£48.51</t>
  </si>
  <si>
    <t>Â£56.59</t>
  </si>
  <si>
    <t>Â£30.57</t>
  </si>
  <si>
    <t>Â£22.37</t>
  </si>
  <si>
    <t>Â£42.27</t>
  </si>
  <si>
    <t>Â£46.42</t>
  </si>
  <si>
    <t>Â£10.02</t>
  </si>
  <si>
    <t>Â£37.19</t>
  </si>
  <si>
    <t>Â£47.80</t>
  </si>
  <si>
    <t>Â£57.48</t>
  </si>
  <si>
    <t>Â£24.55</t>
  </si>
  <si>
    <t>Â£47.84</t>
  </si>
  <si>
    <t>Â£53.71</t>
  </si>
  <si>
    <t>Â£52.33</t>
  </si>
  <si>
    <t>Â£50.11</t>
  </si>
  <si>
    <t>Â£34.98</t>
  </si>
  <si>
    <t>Â£21.28</t>
  </si>
  <si>
    <t>Â£36.17</t>
  </si>
  <si>
    <t>Â£50.96</t>
  </si>
  <si>
    <t>Â£31.38</t>
  </si>
  <si>
    <t>Â£33.78</t>
  </si>
  <si>
    <t>Â£29.64</t>
  </si>
  <si>
    <t>Â£54.43</t>
  </si>
  <si>
    <t>Â£16.16</t>
  </si>
  <si>
    <t>Â£14.76</t>
  </si>
  <si>
    <t>Â£24.89</t>
  </si>
  <si>
    <t>Â£18.78</t>
  </si>
  <si>
    <t>Â£56.40</t>
  </si>
  <si>
    <t>Â£43.29</t>
  </si>
  <si>
    <t>Â£28.09</t>
  </si>
  <si>
    <t>Â£52.37</t>
  </si>
  <si>
    <t>Â£35.07</t>
  </si>
  <si>
    <t>Â£44.28</t>
  </si>
  <si>
    <t>Â£42.98</t>
  </si>
  <si>
    <t>Â£52.26</t>
  </si>
  <si>
    <t>Â£44.73</t>
  </si>
  <si>
    <t>Â£29.65</t>
  </si>
  <si>
    <t>Â£56.02</t>
  </si>
  <si>
    <t>Â£38.73</t>
  </si>
  <si>
    <t>Â£32.30</t>
  </si>
  <si>
    <t>Â£56.63</t>
  </si>
  <si>
    <t>Â£39.61</t>
  </si>
  <si>
    <t>Â£12.16</t>
  </si>
  <si>
    <t>Â£44.81</t>
  </si>
  <si>
    <t>Â£57.74</t>
  </si>
  <si>
    <t>Â£56.00</t>
  </si>
  <si>
    <t>Â£45.51</t>
  </si>
  <si>
    <t>Â£17.21</t>
  </si>
  <si>
    <t>Â£52.11</t>
  </si>
  <si>
    <t>Â£46.08</t>
  </si>
  <si>
    <t>Â£49.45</t>
  </si>
  <si>
    <t>Â£48.75</t>
  </si>
  <si>
    <t>Â£14.74</t>
  </si>
  <si>
    <t>Â£58.64</t>
  </si>
  <si>
    <t>Â£55.46</t>
  </si>
  <si>
    <t>Â£44.07</t>
  </si>
  <si>
    <t>Â£43.87</t>
  </si>
  <si>
    <t>Â£22.06</t>
  </si>
  <si>
    <t>Â£31.22</t>
  </si>
  <si>
    <t>Â£53.82</t>
  </si>
  <si>
    <t>Â£36.25</t>
  </si>
  <si>
    <t>Â£29.38</t>
  </si>
  <si>
    <t>Â£21.72</t>
  </si>
  <si>
    <t>Â£28.99</t>
  </si>
  <si>
    <t>Â£52.94</t>
  </si>
  <si>
    <t>Â£58.75</t>
  </si>
  <si>
    <t>Â£45.07</t>
  </si>
  <si>
    <t>Â£55.85</t>
  </si>
  <si>
    <t>Â£36.29</t>
  </si>
  <si>
    <t>Â£58.35</t>
  </si>
  <si>
    <t>Â£39.45</t>
  </si>
  <si>
    <t>Â£22.65</t>
  </si>
  <si>
    <t>Â£17.46</t>
  </si>
  <si>
    <t>Â£45.22</t>
  </si>
  <si>
    <t>Â£14.86</t>
  </si>
  <si>
    <t>Â£28.81</t>
  </si>
  <si>
    <t>Â£28.13</t>
  </si>
  <si>
    <t>Â£38.28</t>
  </si>
  <si>
    <t>Â£48.56</t>
  </si>
  <si>
    <t>Â£29.99</t>
  </si>
  <si>
    <t>Â£14.36</t>
  </si>
  <si>
    <t>Â£46.31</t>
  </si>
  <si>
    <t>Â£27.12</t>
  </si>
  <si>
    <t>Â£35.35</t>
  </si>
  <si>
    <t>Â£40.36</t>
  </si>
  <si>
    <t>Â£55.35</t>
  </si>
  <si>
    <t>Â£50.83</t>
  </si>
  <si>
    <t>Â£58.14</t>
  </si>
  <si>
    <t>Â£14.44</t>
  </si>
  <si>
    <t>Â£48.05</t>
  </si>
  <si>
    <t>Â£54.65</t>
  </si>
  <si>
    <t>Â£51.34</t>
  </si>
  <si>
    <t>Â£54.40</t>
  </si>
  <si>
    <t>Â£33.23</t>
  </si>
  <si>
    <t>Â£28.93</t>
  </si>
  <si>
    <t>Â£55.65</t>
  </si>
  <si>
    <t>Â£50.35</t>
  </si>
  <si>
    <t>Â£47.31</t>
  </si>
  <si>
    <t>Â£41.73</t>
  </si>
  <si>
    <t>Â£14.64</t>
  </si>
  <si>
    <t>Â£11.33</t>
  </si>
  <si>
    <t>Â£41.81</t>
  </si>
  <si>
    <t>Â£23.63</t>
  </si>
  <si>
    <t>Â£15.52</t>
  </si>
  <si>
    <t>Â£48.13</t>
  </si>
  <si>
    <t>Â£10.00</t>
  </si>
  <si>
    <t>Â£24.17</t>
  </si>
  <si>
    <t>Â£32.74</t>
  </si>
  <si>
    <t>Â£44.92</t>
  </si>
  <si>
    <t>Â£14.57</t>
  </si>
  <si>
    <t>Â£43.69</t>
  </si>
  <si>
    <t>Â£53.04</t>
  </si>
  <si>
    <t>Â£42.21</t>
  </si>
  <si>
    <t>Â£26.09</t>
  </si>
  <si>
    <t>Â£21.12</t>
  </si>
  <si>
    <t>Â£36.83</t>
  </si>
  <si>
    <t>Â£12.86</t>
  </si>
  <si>
    <t>Â£53.47</t>
  </si>
  <si>
    <t>Â£27.89</t>
  </si>
  <si>
    <t>Â£42.96</t>
  </si>
  <si>
    <t>Â£44.74</t>
  </si>
  <si>
    <t>Â£37.55</t>
  </si>
  <si>
    <t>Â£55.91</t>
  </si>
  <si>
    <t>Â£28.41</t>
  </si>
  <si>
    <t>Â£10.01</t>
  </si>
  <si>
    <t>Â£13.76</t>
  </si>
  <si>
    <t>Â£13.03</t>
  </si>
  <si>
    <t>Â£57.35</t>
  </si>
  <si>
    <t>Â£29.45</t>
  </si>
  <si>
    <t>Â£51.77</t>
  </si>
  <si>
    <t>Â£52.15</t>
  </si>
  <si>
    <t>Â£20.66</t>
  </si>
  <si>
    <t>Â£23.88</t>
  </si>
  <si>
    <t>Â£33.63</t>
  </si>
  <si>
    <t>Â£57.31</t>
  </si>
  <si>
    <t>Â£14.27</t>
  </si>
  <si>
    <t>Â£14.19</t>
  </si>
  <si>
    <t>Â£41.05</t>
  </si>
  <si>
    <t>Â£46.78</t>
  </si>
  <si>
    <t>Â£50.89</t>
  </si>
  <si>
    <t>Â£53.64</t>
  </si>
  <si>
    <t>Â£29.04</t>
  </si>
  <si>
    <t>Â£40.45</t>
  </si>
  <si>
    <t>Â£51.17</t>
  </si>
  <si>
    <t>Â£15.42</t>
  </si>
  <si>
    <t>Â£38.77</t>
  </si>
  <si>
    <t>Â£17.49</t>
  </si>
  <si>
    <t>Â£30.95</t>
  </si>
  <si>
    <t>Â£15.40</t>
  </si>
  <si>
    <t>Â£49.05</t>
  </si>
  <si>
    <t>Â£48.63</t>
  </si>
  <si>
    <t>Â£43.02</t>
  </si>
  <si>
    <t>Â£10.29</t>
  </si>
  <si>
    <t>Â£41.14</t>
  </si>
  <si>
    <t>Â£32.34</t>
  </si>
  <si>
    <t>Â£39.51</t>
  </si>
  <si>
    <t>Â£10.40</t>
  </si>
  <si>
    <t>Â£39.43</t>
  </si>
  <si>
    <t>Â£56.27</t>
  </si>
  <si>
    <t>Â£21.30</t>
  </si>
  <si>
    <t>Â£21.14</t>
  </si>
  <si>
    <t>Â£59.95</t>
  </si>
  <si>
    <t>Â£31.04</t>
  </si>
  <si>
    <t>Â£10.93</t>
  </si>
  <si>
    <t>Â£27.18</t>
  </si>
  <si>
    <t>Â£40.85</t>
  </si>
  <si>
    <t>Â£58.81</t>
  </si>
  <si>
    <t>Â£12.91</t>
  </si>
  <si>
    <t>Â£57.60</t>
  </si>
  <si>
    <t>Â£11.87</t>
  </si>
  <si>
    <t>Â£59.04</t>
  </si>
  <si>
    <t>Â£54.29</t>
  </si>
  <si>
    <t>Â£37.35</t>
  </si>
  <si>
    <t>Â£15.36</t>
  </si>
  <si>
    <t>Â£25.98</t>
  </si>
  <si>
    <t>Â£43.68</t>
  </si>
  <si>
    <t>Â£25.55</t>
  </si>
  <si>
    <t>Â£30.89</t>
  </si>
  <si>
    <t>Â£31.69</t>
  </si>
  <si>
    <t>Â£55.50</t>
  </si>
  <si>
    <t>Â£51.07</t>
  </si>
  <si>
    <t>Â£39.25</t>
  </si>
  <si>
    <t>Â£23.40</t>
  </si>
  <si>
    <t>Â£10.56</t>
  </si>
  <si>
    <t>Â£40.12</t>
  </si>
  <si>
    <t>Â£36.97</t>
  </si>
  <si>
    <t>Â£48.64</t>
  </si>
  <si>
    <t>Â£23.37</t>
  </si>
  <si>
    <t>Â£35.63</t>
  </si>
  <si>
    <t>Â£12.75</t>
  </si>
  <si>
    <t>Â£47.51</t>
  </si>
  <si>
    <t>Â£34.79</t>
  </si>
  <si>
    <t>Â£49.56</t>
  </si>
  <si>
    <t>Â£57.86</t>
  </si>
  <si>
    <t>Â£49.47</t>
  </si>
  <si>
    <t>Â£54.89</t>
  </si>
  <si>
    <t>Â£54.23</t>
  </si>
  <si>
    <t>Â£25.52</t>
  </si>
  <si>
    <t>Â£19.73</t>
  </si>
  <si>
    <t>Â£36.28</t>
  </si>
  <si>
    <t>Â£59.64</t>
  </si>
  <si>
    <t>Â£24.70</t>
  </si>
  <si>
    <t>Â£14.58</t>
  </si>
  <si>
    <t>Â£11.45</t>
  </si>
  <si>
    <t>Â£52.40</t>
  </si>
  <si>
    <t>Â£39.67</t>
  </si>
  <si>
    <t>Â£58.55</t>
  </si>
  <si>
    <t>Â£42.91</t>
  </si>
  <si>
    <t>Â£14.54</t>
  </si>
  <si>
    <t>Â£43.70</t>
  </si>
  <si>
    <t>Â£30.52</t>
  </si>
  <si>
    <t>Â£56.41</t>
  </si>
  <si>
    <t>Â£33.37</t>
  </si>
  <si>
    <t>Â£14.02</t>
  </si>
  <si>
    <t>Â£40.11</t>
  </si>
  <si>
    <t>Â£41.25</t>
  </si>
  <si>
    <t>Â£42.16</t>
  </si>
  <si>
    <t>Â£28.77</t>
  </si>
  <si>
    <t>Â£19.55</t>
  </si>
  <si>
    <t>Â£28.01</t>
  </si>
  <si>
    <t>Â£50.62</t>
  </si>
  <si>
    <t>Â£11.53</t>
  </si>
  <si>
    <t>Â£20.10</t>
  </si>
  <si>
    <t>Â£20.50</t>
  </si>
  <si>
    <t>Â£53.63</t>
  </si>
  <si>
    <t>Â£11.38</t>
  </si>
  <si>
    <t>Â£46.01</t>
  </si>
  <si>
    <t>Â£28.25</t>
  </si>
  <si>
    <t>Â£59.92</t>
  </si>
  <si>
    <t>Â£11.05</t>
  </si>
  <si>
    <t>Â£24.91</t>
  </si>
  <si>
    <t>Â£13.66</t>
  </si>
  <si>
    <t>Â£23.59</t>
  </si>
  <si>
    <t>Â£34.32</t>
  </si>
  <si>
    <t>Â£20.47</t>
  </si>
  <si>
    <t>Â£17.97</t>
  </si>
  <si>
    <t>Â£49.97</t>
  </si>
  <si>
    <t>Â£12.61</t>
  </si>
  <si>
    <t>Â£27.55</t>
  </si>
  <si>
    <t>Â£23.99</t>
  </si>
  <si>
    <t>Â£38.85</t>
  </si>
  <si>
    <t>Â£43.14</t>
  </si>
  <si>
    <t>Â£21.00</t>
  </si>
  <si>
    <t>Â£21.59</t>
  </si>
  <si>
    <t>Â£36.91</t>
  </si>
  <si>
    <t>Â£51.74</t>
  </si>
  <si>
    <t>Â£33.92</t>
  </si>
  <si>
    <t>Â£44.88</t>
  </si>
  <si>
    <t>Â£16.85</t>
  </si>
  <si>
    <t>Â£21.15</t>
  </si>
  <si>
    <t>Â£39.55</t>
  </si>
  <si>
    <t>Â£48.19</t>
  </si>
  <si>
    <t>Â£42.57</t>
  </si>
  <si>
    <t>Â£12.84</t>
  </si>
  <si>
    <t>Â£23.82</t>
  </si>
  <si>
    <t>Â£52.22</t>
  </si>
  <si>
    <t>Â£43.61</t>
  </si>
  <si>
    <t>Â£13.82</t>
  </si>
  <si>
    <t>Â£18.32</t>
  </si>
  <si>
    <t>Â£31.49</t>
  </si>
  <si>
    <t>Â£59.71</t>
  </si>
  <si>
    <t>Â£34.93</t>
  </si>
  <si>
    <t>Â£31.77</t>
  </si>
  <si>
    <t>Â£52.79</t>
  </si>
  <si>
    <t>Â£24.04</t>
  </si>
  <si>
    <t>Â£17.66</t>
  </si>
  <si>
    <t>Â£32.24</t>
  </si>
  <si>
    <t>Â£20.91</t>
  </si>
  <si>
    <t>Â£46.33</t>
  </si>
  <si>
    <t>Â£13.12</t>
  </si>
  <si>
    <t>Â£46.35</t>
  </si>
  <si>
    <t>Â£46.03</t>
  </si>
  <si>
    <t>Â£12.08</t>
  </si>
  <si>
    <t>Â£46.49</t>
  </si>
  <si>
    <t>Â£15.79</t>
  </si>
  <si>
    <t>Â£54.00</t>
  </si>
  <si>
    <t>Â£47.72</t>
  </si>
  <si>
    <t>Â£25.77</t>
  </si>
  <si>
    <t>Â£58.33</t>
  </si>
  <si>
    <t>Â£35.88</t>
  </si>
  <si>
    <t>Â£54.07</t>
  </si>
  <si>
    <t>Â£49.71</t>
  </si>
  <si>
    <t>Â£52.98</t>
  </si>
  <si>
    <t>Â£51.33</t>
  </si>
  <si>
    <t>Â£52.65</t>
  </si>
  <si>
    <t>Â£56.86</t>
  </si>
  <si>
    <t>Â£19.19</t>
  </si>
  <si>
    <t>Â£10.97</t>
  </si>
  <si>
    <t>Â£0.00</t>
  </si>
  <si>
    <t>In stock (19 available)</t>
  </si>
  <si>
    <t>In stock (15 available)</t>
  </si>
  <si>
    <t>In stock (14 available)</t>
  </si>
  <si>
    <t>In stock (8 available)</t>
  </si>
  <si>
    <t>In stock (7 available)</t>
  </si>
  <si>
    <t>In stock (6 available)</t>
  </si>
  <si>
    <t>In stock (3 available)</t>
  </si>
  <si>
    <t>In stock (1 available)</t>
  </si>
  <si>
    <t>In stock (20 available)</t>
  </si>
  <si>
    <t>In stock (18 available)</t>
  </si>
  <si>
    <t>In stock (16 available)</t>
  </si>
  <si>
    <t>In stock (12 available)</t>
  </si>
  <si>
    <t>In stock (11 available)</t>
  </si>
  <si>
    <t>In stock (5 available)</t>
  </si>
  <si>
    <t>In stock (4 available)</t>
  </si>
  <si>
    <t>In stock (9 available)</t>
  </si>
  <si>
    <t>In stock (2 available)</t>
  </si>
  <si>
    <t>In stock (17 available)</t>
  </si>
  <si>
    <t>In stock (13 available)</t>
  </si>
  <si>
    <t>In stock (10 available)</t>
  </si>
  <si>
    <t>In stock (22 available)</t>
  </si>
  <si>
    <t>Two</t>
  </si>
  <si>
    <t>Four</t>
  </si>
  <si>
    <t>Three</t>
  </si>
  <si>
    <t>One</t>
  </si>
  <si>
    <t>Five</t>
  </si>
  <si>
    <t>Travel</t>
  </si>
  <si>
    <t>Mystery</t>
  </si>
  <si>
    <t>Historical Fiction</t>
  </si>
  <si>
    <t>Sequential Art</t>
  </si>
  <si>
    <t>Classics</t>
  </si>
  <si>
    <t>Philosophy</t>
  </si>
  <si>
    <t>Romance</t>
  </si>
  <si>
    <t>Womens Fiction</t>
  </si>
  <si>
    <t>Fiction</t>
  </si>
  <si>
    <t>Childrens</t>
  </si>
  <si>
    <t>Religion</t>
  </si>
  <si>
    <t>Nonfiction</t>
  </si>
  <si>
    <t>Music</t>
  </si>
  <si>
    <t>Default</t>
  </si>
  <si>
    <t>Science Fiction</t>
  </si>
  <si>
    <t>Sports and Games</t>
  </si>
  <si>
    <t>Add a comment</t>
  </si>
  <si>
    <t>Fantasy</t>
  </si>
  <si>
    <t>New Adult</t>
  </si>
  <si>
    <t>Young Adult</t>
  </si>
  <si>
    <t>Science</t>
  </si>
  <si>
    <t>Poetry</t>
  </si>
  <si>
    <t>Paranormal</t>
  </si>
  <si>
    <t>Art</t>
  </si>
  <si>
    <t>Psychology</t>
  </si>
  <si>
    <t>Autobiography</t>
  </si>
  <si>
    <t>Parenting</t>
  </si>
  <si>
    <t>Adult Fiction</t>
  </si>
  <si>
    <t>Humor</t>
  </si>
  <si>
    <t>Horror</t>
  </si>
  <si>
    <t>History</t>
  </si>
  <si>
    <t>Food and Drink</t>
  </si>
  <si>
    <t>Christian Fiction</t>
  </si>
  <si>
    <t>Business</t>
  </si>
  <si>
    <t>Biography</t>
  </si>
  <si>
    <t>Thriller</t>
  </si>
  <si>
    <t>Contemporary</t>
  </si>
  <si>
    <t>Spirituality</t>
  </si>
  <si>
    <t>Academic</t>
  </si>
  <si>
    <t>Self Help</t>
  </si>
  <si>
    <t>Historical</t>
  </si>
  <si>
    <t>Christian</t>
  </si>
  <si>
    <t>Suspense</t>
  </si>
  <si>
    <t>Short Stories</t>
  </si>
  <si>
    <t>Novels</t>
  </si>
  <si>
    <t>Health</t>
  </si>
  <si>
    <t>Politics</t>
  </si>
  <si>
    <t>Cultural</t>
  </si>
  <si>
    <t>Erotica</t>
  </si>
  <si>
    <t>Crime</t>
  </si>
  <si>
    <t>âWherever you go, whatever you do, just . . . donât do anything stupid.â âMy MotherDuring her yearlong adventure backpacking from South Africa to Singapore, S. Bedford definitely did a few things her mother might classify as "stupid." She swam with great white sharks in South Africa, ran from lions in Zimbabwe, climbed a Himalayan mountain without training in Nepal, and wa âWherever you go, whatever you do, just . . . donât do anything stupid.â âMy MotherDuring her yearlong adventure backpacking from South Africa to Singapore, S. Bedford definitely did a few things her mother might classify as "stupid." She swam with great white sharks in South Africa, ran from lions in Zimbabwe, climbed a Himalayan mountain without training in Nepal, and watched as her friend was attacked by a monkey in Indonesia.But interspersed in those slightly more crazy moments, Sue Bedfored and her friend "Sara the Stoic" experienced the sights, sounds, life, and culture of fifteen countries. Joined along the way by a few friends and their aging fathers here and there, Sue and Sara experience the trip of a lifetime. They fall in love with the world, cultivate an appreciation for home, and discover who, or what, they want to become.It's Only the Himalayas is the incredibly funny, sometimes outlandish, always entertaining confession of a young backpacker that will inspire you to take your own adventure. ...more</t>
  </si>
  <si>
    <t>Acclaimed travel writer Rick Antonson sets his adventurous compass on Mount Ararat, exploring the regionâs long history, religious mysteries, and complex politics.Mount Ararat is the most fabled mountain in the world. For millennia this massif in eastern Turkey has been rumored as the resting place of Noahâs Ark following the Great Flood. But it also plays a significant ro Acclaimed travel writer Rick Antonson sets his adventurous compass on Mount Ararat, exploring the regionâs long history, religious mysteries, and complex politics.Mount Ararat is the most fabled mountain in the world. For millennia this massif in eastern Turkey has been rumored as the resting place of Noahâs Ark following the Great Flood. But it also plays a significant role in the longstanding conflict between Turkey and Armenia.Author Rick Antonson joined a five-member expedition to the mountainâs nearly 17,000-foot summit, trekking alongside a contingent of Armenians, for whom Mount Ararat is the stolen symbol of their country. Antonson weaves vivid historical anecdote with unexpected travel vignettes, whether tracing earlier mountaineering attempts on the peak, recounting the genocide of Armenians and its unresolved debate, or depicting the Kurdsâ ambitions for their own nationâs borders, which some say should include Mount Ararat.What unfolds in Full Moon Over Noahâs Ark is one manâs odyssey, a tale told through many stories. Starting with the flooding of the Black Sea in 5600 BCE, through to the Epic of Gilgamesh and the contrasting narratives of the Great Flood known to followers of the Judaic, Christian and Islamic religions, Full Moon Over Noahâs Ark takes readers along with Antonson through the shadows and broad landscapes of Turkey, Iraq, Iran and Armenia, shedding light on a troubled but fascinating area of the world. ...more</t>
  </si>
  <si>
    <t>To coincide with the 2016 centennial anniversary of the National Parks Service, the Creative Action Network has partnered with the National Parks Conservation Association to revive and reimagine the legacy of WPA travel posters. Artists from all over the world have participated in the creation of this new, crowdsourced collection of See America posters for a modern era. Fe To coincide with the 2016 centennial anniversary of the National Parks Service, the Creative Action Network has partnered with the National Parks Conservation Association to revive and reimagine the legacy of WPA travel posters. Artists from all over the world have participated in the creation of this new, crowdsourced collection of See America posters for a modern era. Featuring artwork for 75 national parks and monuments across all 50 states, this engaging keepsake volume celebrates the full range of our nation's landmarks and treasured wilderness. ...more</t>
  </si>
  <si>
    <t>With a new foreword by Tim Ferriss â¢Thereâs nothing like vagabonding: taking time off from your normal lifeâfrom six weeks to four months to two yearsâto discover and experience the world on your own terms. In this one-of-a-kind handbook, veteran travel writer Rolf Potts explains how anyone armed with an independent spirit can achieve the dream of extended overseas travel. With a new foreword by Tim Ferriss â¢Â Thereâs nothing like vagabonding: taking time off from your normal lifeâfrom six weeks to four months to two yearsâto discover and experience the world on your own terms. In this one-of-a-kind handbook, veteran travel writer Rolf Potts explains how anyone armed with an independent spirit can achieve the dream of extended overseas travel. Now completely revised and updated, Vagabonding is an accessible and inspiring guide to Â  â¢ financing your travel time â¢ determining your destination â¢ adjusting to life on the road â¢ working and volunteering overseas â¢Â handling travel adversity â¢ re-assimilating back into ordinary life Â Praise for VagabondingÂ  âA crucial reference for any budget wanderer.ââTimeÂ  âVagabonding easily remains in my top-10 list of life-changing books. Why? Because one incredible trip, especially a long-term trip, can change your life forever. And Vagabonding teaches you how to travel (and think), not just for one trip, but for the rest of your life.ââTim Ferriss, from the foreword Â  âThe book is a meditation on the joys of hitting the road. . . . Itâs also a primer for those with a case of pent-up wanderlust seeking to live the dream.ââUSA Today Â  âI couldnât put this book down. Itâs a whole different ethic of travel. . . . [Pottsâs] practical advice might just convince you to enjoy that open-ended trip of a lifetime.ââRick Steves Â  âPotts wants us to wander, to explore, to embrace the unknown, and, finally, to take our own damn time about it. I think this is the most sensible book of travel-related advice ever written.ââTim Cahill, founding editor of Outside ...more</t>
  </si>
  <si>
    <t>A CLASSIC FROM THE BESTSELLING AUTHOR OF UNDER MAGNOLIAFrances Mayesâwidely published poet, gourmet cook, and travel writerâopens the door to a wondrous new world when she buys and restores an abandoned villa in the spectacular Tuscan countryside. In evocative language, she brings the reader along as she discovers the beauty and simplicity of life in Italy. Mayes also crea A CLASSIC FROM THE BESTSELLING AUTHOR OF UNDER MAGNOLIAFrances Mayesâwidely published poet, gourmet cook, and travel writerâopens the door to a wondrous new world when she buys and restores an abandoned villa in the spectacular Tuscan countryside. In evocative language, she brings the reader along as she discovers the beauty and simplicity of life in Italy. Mayes also creates dozens of delicious seasonal recipes from her traditional kitchen and simple garden, all of which she includes in the book. Doing for Tuscany what M.F.K. Fisher and Peter Mayle did for Provence, Mayes writes about the tastes and pleasures of a foreign country with gusto and passion. ...more</t>
  </si>
  <si>
    <t>On her thirtieth birthday, Gwendolyn Reese receives an unexpected present from her widowed Aunt Bea: a grand tour of Europe in the company of Bea's Sudoku and Mahjongg Club. The prospect isn't entirely appealing. But when the gift she is expecting--an engagement ring from her boyfriend--doesn't materialize, Gwen decides to go. At first, Gwen approaches the trip as if it's On her thirtieth birthday, Gwendolyn Reese receives an unexpected present from her widowed Aunt Bea: a grand tour of Europe in the company of Bea's Sudoku and Mahjongg Club. The prospect isn't entirely appealing. But when the gift she is expecting--an engagement ring from her boyfriend--doesn't materialize, Gwen decides to go. At first, Gwen approaches the trip as if it's the math homework she assigns her students, diligently checking monuments off her must-see list. But amid the bougainvillea and stunning vistas of southern Italy, something changes. Gwen begins to live in the moment--skipping down stone staircases in Capri, running her fingers over a glacier in view of the Matterhorn, racing through the Louvre, and taste-testing pastries at a Marseilles cafe. Reveling in every new experience--especially her attraction to a charismatic British physics professor--Gwen discovers that the ancient wonders around her are nothing compared to the renaissance unfolding within. . . "A thinking woman's love story, it swept me away to breathtaking places with a cast of endearing characters I won't soon forget. Bravissima!" Susan McBride, author of "Little Black Dress" Praise for Marilyn Brant's According to Jane "A warm, witty and charmingly original story." --Susan Wiggs, "New York Times " bestselling author "Brant infuses her sweetly romantic and delightfully clever tale with just the right dash of Austen-esque wit." "Chicago Tribune" "An engaging read for all who have been through the long, dark, dating wars, and still believe there's sunshine, and a Mr. Darcy, at the end of the tunnel." --Cathy Lamb, author of "Such a Pretty Face"" ...more</t>
  </si>
  <si>
    <t>First published more than thirty years ago,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 First published more than thirty years ago,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Mandalay Express, the Trans-Siberian Express -- are the stars of a journey that takes him on a loop eastbound from London's Victoria Station to Tokyo Central, then back from Japan on the Trans-Siberian. Brimming with Theroux's signature humor and wry observations, this engrossing chronicle is essential reading for both the ardent adventurer and the armchair traveler. ...more</t>
  </si>
  <si>
    <t>National BestsellerIn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National BestsellerÂ 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 ...more</t>
  </si>
  <si>
    <t>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 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roadâprepare for the total joy and multiple episodes of unseemly laughter. ...more</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</si>
  <si>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 ...more</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</si>
  <si>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 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 ...more</t>
  </si>
  <si>
    <t>WICKED above her hipbone, GIRL across her heart Words are like a road map to reporter Camille Preakerâs troubled past. Fresh from a brief stay at a psych hospital, Camilleâs first assignment from the second-rate daily paper where she works brings her reluctantly back to her hometown to cover the murders of two preteen girls. NASTY on her kneecap, BABYDOLL on her leg Since WICKED above her hipbone, GIRL across her heart Words are like a road map to reporter Camille Preakerâs troubled past. Fresh from a brief stay at a psych hospital, Camilleâs first assignment from the second-rate daily paper where she works brings her reluctantly back to her hometown to cover the murders of two preteen girls. NASTY on her kneecap, BABYDOLL on her leg Since she left town eight years ago, Camille has hardly spoken to her neurotic, hypochondriac mother or to the half-sister she barely knows: a beautiful thirteen-year-old with an eerie grip on the town. Now, installed again in her familyâs Victorian mansion, Camille is haunted by the childhood tragedy she has spent her whole life trying to cut from her memory. HARMFUL on her wrist, WHORE on her ankle As Camille works to uncover the truth about these violent crimes, she finds herself identifying with the young victimsâa bit too strongly. Clues keep leading to dead ends, forcing Camille to unravel the psychological puzzle of her own past to get at the story. Dogged by her own demons, Camille will have to confront what happened to her years before if she wants to survive this homecoming.With its taut, crafted writing, Sharp Objects is addictive, haunting, and unforgettable. ...more</t>
  </si>
  <si>
    <t>In a dark, dark wood Nora hasn't seen Clare for ten years. Not since Nora walked out of school one day and never went back. There was a dark, dark houseUntil, out of the blue, an invitation to Clareâs hen do arrives. Is this a chance for Nora to finally put her past behind her?And in the dark, dark house there was a dark, dark roomBut something goes wrong. Very wrong.And i In a dark, dark wood Nora hasn't seen Clare for ten years. Not since Nora walked out of school one day and never went back. There was a dark, dark houseUntil, out of the blue, an invitation to Clareâs hen do arrives. Is this a chance for Nora to finally put her past behind her?And in the dark, dark house there was a dark, dark roomBut something goes wrong. Very wrong.And in the dark, dark room.... Some things canât stay secret for ever. ...more</t>
  </si>
  <si>
    <t>A simple task, Attorney Chester Morgan thinks. Get a copy of a public record for a young man whose only friend has died in an unexplained accidental death. Except... The police file regarding the demise of sex worker Tanya Everly has been sealed by the order of the chief of police, and no one will talk. Warned to drop the matter, Attorney Morgan knows that if he doesn't sp A simple task, Attorney Chester Morgan thinks. Get a copy of a public record for a young man whose only friend has died in an unexplained accidental death. Except... The police file regarding the demise of sex worker Tanya Everly has been sealed by the order of the chief of police, and no one will talk. Warned to drop the matter, Attorney Morgan knows that if he doesn't speak for the dead young woman, no one will. Haunted by his discovery of the body of a prominent local oilman, Morgan pursues a quest for justice that puts his reputation, career, and life at risk. A journey that takes him into the dark shadows of the sex-for-sale business, into the marble courtrooms of Oklahoma, and into the aching loneliness of his own soul. Set in the American Southwest in the days before 9/11, The Past Never Ends is both a complex murder mystery and a meditation on the self-perpetuating nature of injustice and the ethereal nature of justice itself. ...more</t>
  </si>
  <si>
    <t>Beautiful and brilliant, Kendra Donovan is a rising star at the FBI. Yet her path to professional success hits a speed bump during a disastrous raid where half her team is murdered, a mole in the FBI is uncovered and she herself is severely wounded. As soon as she recovers, she goes rogue and travels to England to assassinate the man responsible for the deaths of her teamm Beautiful and brilliant, Kendra Donovan is a rising star at the FBI. Yet her path to professional success hits a speed bump during a disastrous raid where half her team is murdered, a mole in the FBI is uncovered and she herself is severely wounded. As soon as she recovers, she goes rogue and travels to England to assassinate the man responsible for the deaths of her teammates.While fleeing from an unexpected assassin herself, Kendra escapes into a stairwell that promises sanctuary but when she stumbles out again, she is in the same place - Aldrich Castle - but in a different time: 1815, to be exact.Mistaken for a lady's maid hired to help with weekend guests, Kendra is forced to quickly adapt to the time period until she can figure out how she got there; and, more importantly, how to get back home. However, after the body of a young girl is found on the extensive grounds of the county estate, she starts to feel there's some purpose to her bizarre circumstances. Stripped of her twenty-first century tools, Kendra must use her wits alone in order to unmask a cunning madman. ...more</t>
  </si>
  <si>
    <t>In the village of King's Abbot, a widow's sudden suicide sparks rumors that she murdered her first husband, was being blackmailed, and was carrying on a secret affair with the wealthy Roger Ackroyd. The following evening, Ackroyd is murdered in his locked study--but not before receiving a letter identifying the widow's blackmailer. King's Abbot is crawling with suspects, i In the village of King's Abbot, a widow's sudden suicide sparks rumors that she murdered her first husband, was being blackmailed, and was carrying on a secret affair with the wealthy Roger Ackroyd. The following evening, Ackroyd is murdered in his locked study--but not before receiving a letter identifying the widow's blackmailer. King's Abbot is crawling with suspects, including a nervous butler, Ackroyd's wayward stepson, and his sister-in-law, Mrs. Cecil Ackroyd, who has taken up residence in the victim's home. It's now up to the famous detective Hercule Poirot, who has retired to King's Abbot to garden, to solve the case of who killed Roger Ackroyd--a task in which he is aided by the village doctor and narrator, James Sheppard, and by Sheppard's ingenious sister, Caroline.The Murder of Roger Ackroyd is the book that made Agatha Christie a household name and launched her career as a perennial bestseller. Originally published in 1926, it is a landmark in the mystery genre. It was in the vanguard of a new class of popular detective fiction that ushered in the modern era of mystery novels. ...more</t>
  </si>
  <si>
    <t>In his #1 New York Times bestseller Memory Man, David Baldacci introduced the extraordinary detective Amos Decker-the man who can forget nothing. Now, Decker returns in a spectacular new thriller . . . THE LAST MILEConvicted murderer Melvin Mars is counting down the last hours before his execution--for the violent killing of his parents twenty years earlier--when he's gran In his #1 New York Times bestseller Memory Man, David Baldacci introduced the extraordinary detective Amos Decker-the man who can forget nothing. Now, Decker returns in a spectacular new thriller . . . THE LAST MILEConvicted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 ...more</t>
  </si>
  <si>
    <t>As a forensic investigator for the Cleveland Police Department, Maggie Gardiner has seen her share of Jane Does. The latest is an unidentified female in her early teens, discovered in a local cemetery. More shocking than the girlâs injuriesâfor Maggie at leastâis the fact that no one has reported her missing. She and the detectives assigned to the case (including her cop e As a forensic investigator for the Cleveland Police Department, Maggie Gardiner has seen her share of Jane Does. The latest is an unidentified female in her early teens, discovered in a local cemetery. More shocking than the girlâs injuriesâfor Maggie at leastâis the fact that no one has reported her missing. She and the detectives assigned to the case (including her cop ex-husband) are determined to follow every lead, run down every scrap of evidence. But the monster they seek is watching each move, closer to them than they could ever imagine. Jack Renner is a killer. He doesnât murder because he savors it, or because he believes himself omnipotent, or for any reason other than to make the world a safer place. When he follows the trail of this Jane Doe to a locked room in a small apartment where eighteen teenaged girls are anything but safe, he knows something must be done. But his pursuit of their captor takes an unexpected turn.Maggie Gardiner finds another body waiting for her in the autopsy roomâand a host of questions that will challenge everything she believes about justice, morality, and the true nature of evil â¦ ...more</t>
  </si>
  <si>
    <t>Sarah Hilary won the 2015 Theakston's Crime Novel of the Year with her debut, the 2014 Richard and Judy pick SOMEONE ELSE'S SKIN. She followed up with NO OTHER DARKNESS, proclaimed as 'riveting' by Lisa Gardner and 'truly mesmerising' by David Mark. Now D.I. Marnie Rome returns in her third novel.Home is where Harm lies...The young girl who causes the fatal car crash disap Sarah Hilary won the 2015 Theakston's Crime Novel of the Year with her debut, the 2014 Richard and Judy pick SOMEONE ELSE'S SKIN. She followed up with NO OTHER DARKNESS, proclaimed as 'riveting' by Lisa Gardner and 'truly mesmerising' by David Mark. Now D.I. Marnie Rome returns in her third novel.Home is where Harm lies...The young girl who causes the fatal car crash disappears from the scene.A runaway who doesn't want to be found, she only wants to go home.To the one man who understands her.Gives her shelter. Just as he gives shelter to the other lost girls who live in his house.He's the head of her new family.He's Harm. And when Harm's family is threatened, Marnie Rome is about to find out that everything tastes like fear... ...more</t>
  </si>
  <si>
    <t>Jerome Burnel was once a hero. He intervened to prevent multiple killings and in doing so damned himself. His life was torn apart. He was imprisoned, brutalized.But in his final days, with the hunters circling, he tells his story to private detective Charlie Parker. He speaks of the girl who was marked for death but was saved, of the ones who tormented him, and an entity t Jerome Burnel was once a hero. He intervened to prevent multiple killings and in doing so damned himself. His life was torn apart. He was imprisoned, brutalized.But in his final days, with the hunters circling, he tells his story to private detective Charlie Parker. He speaks of the girl who was marked for death but was saved, of the ones who tormented him, and an entity that hides in a ruined stockade.Parker is not like other men. He died, and was reborn. He is ready to wage war.Now he will descend upon a strange, isolated community called the Cut, and face down a force of men who rule by terror, intimidation, and murder.All in the name of the being they serve.All in the name of the Dead King. ...more</t>
  </si>
  <si>
    <t>In the debut of literature's most famous sleuth, a dead man is discovered in a bloodstained room in Brixton. The only clues are a wedding ring, a gold watch, a pocket edition of Boccaccio's Decameron, and a word scrawled in blood on the wall. With this investigation begins the partnership of Sherlock Holmes and Dr. Watson. Their search for the murderer uncovers a story of In the debut of literature's most famous sleuth, a dead man is discovered in a bloodstained room in Brixton. The only clues are a wedding ring, a gold watch, a pocket edition of Boccaccio's Decameron, and a word scrawled in blood on the wall. With this investigation begins the partnership of Sherlock Holmes and Dr. Watson. Their search for the murderer uncovers a story of love and revenge-and heralds a franchise of detective mysteries starring the formidable Holmes. ...more</t>
  </si>
  <si>
    <t>Teen-aged Internet bully Ivy Lake fell off a cliff and few people cared ... except her mentally-challenged eighteen-year-old step-brother, Tommy. He loved her in spite of her cruelty. He's distraught and doesn't understand why his blended family is falling apart. After a year, the police still have no answers: Ivy could have jumped, could have been pushed, or it could have Teen-aged Internet bully Ivy Lake fell off a cliff and few people cared ... except her mentally-challenged eighteen-year-old step-brother, Tommy. He loved her in spite of her cruelty. He's distraught and doesn't understand why his blended family is falling apart. After a year, the police still have no answers: Ivy could have jumped, could have been pushed, or it could have been an accident. With too many suspects and not enough evidence, the investigation has grown cold.Tommy thinks that if someone can figure out what happened to his step-sister, everything will go back to normal, so he writes to investigative reporter Maxine Revere. This isnât the type of case Max normally takes on, but the heartbreak and simple honesty in Tommy's letter pulls her in. She travels to Corte Madera, California, with her assistant David Kane and is at first pleased that the police are cooperative. But the more Max learns about Tommy and his dysfunctional family, the more she thinks sheâs taken on an impossible task: this may be the one case she canât solve.If Ivy was murdered, it was exceptionally well-planned and that kind of killer could be hiding in plain sight ... planning the next act of violence. Max believes the truth is always better than lies, that the truth is the only thing that matters to gain justice for victims and their families. But for the first time, she wonders if this time, the truth will kill. ...more</t>
  </si>
  <si>
    <t>Murder at the 42nd Street Library opens with a murder in a second floor office of the iconic, beaux-arts flagship of the New York Public Library. Ray Ambler, the curator of the library's crime fiction collection, joins forces with NYPD homicide detective Mike Cosgrove in hopes of bringing a murderer to justice.In his search for the reasons behind the murder, Ambler uncover Murder at the 42nd Street Library opens with a murder in a second floor office of the iconic, beaux-arts flagship of the New York Public Library. Ray Ambler, the curator of the library's crime fiction collection, joins forces with NYPD homicide detective Mike Cosgrove in hopes of bringing a murderer to justice.In his search for the reasons behind the murder, Ambler uncovers hidden--and profoundly disturbing--relationships between visitors to the library. These include a celebrated mystery writer who has donated his papers to the library's crime fiction collection, that writer's missing daughter, a New York society woman with a hidden past, and one of Ambler's colleagues at the world-famous library. Those shocking revelations lead inexorably to the tragic and violent events that follow. ...more</t>
  </si>
  <si>
    <t>Lisa Scottoline delivers another searing, powerful blockbuster novel that explores hot-button issues within the framework of an intricately plotted thriller. When a woman and her husband, desperate for a baby, find themselves unable to conceive, they decide to take further steps. Since it is the husband who is infertile, the heroine decides to use a donor. And all seems to Lisa Scottoline delivers another searing, powerful blockbuster novel that explores hot-button issues within the framework of an intricately plotted thriller. When a woman and her husband, desperate for a baby, find themselves unable to conceive, they decide to take further steps. Since it is the husband who is infertile, the heroine decides to use a donor. And all seems to be well. Three months pass and she is happily pregnant. But a shocking revelation occurs when she discovers that a man arrested for a series of brutal murders is her donor - the biological father of the child she is carrying. Delving deeper to uncover the truth, the heroine must face her worst fears, and confront a terrifying truth. Most Wanted is sure to be Lisa Scottoline's most discussed, bestselling novel yet. ...more</t>
  </si>
  <si>
    <t>Iris Johansen's beloved forensic sculptor Eve Duncan is back and now the stakes are higher than ever. Dramatic changes are on the horizon for Eve and Joe Quinn and their relationship may never be the same. Faced with the task of protecting Cara Delaney, a young girl with ruthless enemies who want to see her dead, Eve takes her away to the remote Scottish Highlands where th Iris Johansen's beloved forensic sculptor Eve Duncan is back and now the stakes are higher than ever. Dramatic changes are on the horizon for Eve and Joe Quinn and their relationship may never be the same. Faced with the task of protecting Cara Delaney, a young girl with ruthless enemies who want to see her dead, Eve takes her away to the remote Scottish Highlands where they join Jane MacGuire in search of a hidden treasure. But nowhere is far enough away to protect Cara from danger. With enemies closing in from all sides, Hide Away is a high-octane thriller that fans will not want to miss. ...more</t>
  </si>
  <si>
    <t>Bringing you a gripping mystery, Nevada Barr transports you to the wild and dangerous landscapes of America's National Parks and is sure to appeal if you like Sue Grafton and Janet Evanovich.The eighteenth sensational crime novel from New York Times bestselling author Nevada Barr featuring fearless park ranger Anna Pigeon as she battles to solve a heinous crime set amidst Bringing you a gripping mystery, Nevada Barr transports you to the wild and dangerous landscapes of America's National Parks and is sure to appeal if you like Sue Grafton and Janet Evanovich.The eighteenth sensational crime novel from New York Times bestselling author Nevada Barr featuring fearless park ranger Anna Pigeon as she battles to solve a heinous crime set amidst the wild and dangerous landscape of a US National Park. ...more</t>
  </si>
  <si>
    <t>THE NEW YORK TIMESBESTSELLERFor fans of Gone Girl and The Girl on the Train, an electrifying thriller that will take you into the dark spaces that exist between a husband and a wife.When the police started asking questions, Jean Taylor turned into a different woman. One who enabled her and her husband to carry on, when more bad things began to happen... But that womanâs h THE NEW YORK TIMESÂ BESTSELLERFor fans of Gone Girl and The Girl on the Train, an electrifying thriller that will take you into the dark spaces that exist between a husband and a wife.When the police started asking questions, Jean Taylor turned into a different woman. One who enabled her and her husband to carry on, when more bad things began to happen... Â  But that womanâs husband died last week. And Jean doesnât have to be her anymore. Â  Thereâs a lot Jean hasnât said over the years about the crime her husband was suspected of committing. She was too busy being the perfect wife, standing by her man while living with the accusing glares and the anonymous harassment. Â  Now thereâs no reason to stay quiet. There are people who want to hear her story. They want to know what it was like living with that man. She can tell them that there were secrets. There always are in a marriage. Â  The truthâthatâs all anyone wants. But the one lesson Jean has learned in the last few years is that she can make people believe anythingâ¦ ...more</t>
  </si>
  <si>
    <t>A beautiful violinist is haunted by a very old piece of music she finds in a strange antique shop in Rome.The first time Julia Ansdell picks up The Incendio Waltz, she knows itâs a strikingly unusual composition. But while playing the piece, Julia blacks out and awakens to find her young daughter implicated in acts of surprising violence. And when she travels to Venice to A beautiful violinist is haunted by a very old piece of music she finds in a strange antique shop in Rome.The first time Julia Ansdell picks up The Incendio Waltz, she knows itâs a strikingly unusual composition. But while playing the piece, Julia blacks out and awakens to find her young daughter implicated in acts of surprising violence. And when she travels to Venice to find the previous owner of the music, she uncovers a dark secret that involves dangerously powerful peopleâa family who would stop at nothing to keep Julia from bringing the truth to light. ...more</t>
  </si>
  <si>
    <t>What Happened on Beale Street is an exciting addition to the Secrets of the South Mysteries from bestselling author Mary Ellis. These standalone, complex crime dramas follow a private investigator's quest to make the world a better place...solving one case at a time.A cryptic plea for help from a childhood friend sends cousins Nate and Nicki Price from New Orleans to Memph What Happened on Beale Street is an exciting addition to the Secrets of the South Mysteries from bestselling author Mary Ellis. These standalone, complex crime dramas follow a private investigator's quest to make the world a better place...solving one case at a time.A cryptic plea for help from a childhood friend sends cousins Nate and Nicki Price from New Orleans to Memphis, the home of scrumptious barbecue and soulful blues music. When they arrive at Danny Andre's last known address, they discover signs of a struggle and a lifestyle not in keeping with the former choirboy they fondly remember.Danny's sister, Isabelle, reluctantly accepts their help. She and Nate aren't on the best of terms due to a complicated past, yet they will have to get beyond that if they want to save Danny.On top of Danny's alarming disappearance and his troubled relationship with Isabelle, Nate also has to rein in his favorite cousin's overzealousness as a new and eager PI. Confronted with a possible murder, mystery, and mayhem in the land of the Delta blues, Nate must rely on his faith and investigative experience to keep one or more of them from getting killed. ...more</t>
  </si>
  <si>
    <t>In 1910 Toronto, while other bachelor girls perfect their domestic skills and find husbands, two friends perfect their sleuthing skills and find a murderer.Inspired by their fascination with all things Sherlock Holmes, best friends and flatmates Merinda and Jem launch a consulting detective business. The deaths of young Irish women lead Merinda and Jem deeper into the mire In 1910 Toronto, while other bachelor girls perfect their domestic skills and find husbands, two friends perfect their sleuthing skills and find a murderer.Inspired by their fascination with all things Sherlock Holmes, best friends and flatmates Merinda and Jem launch a consulting detective business. The deaths of young Irish women lead Merinda and Jem deeper into the mire of the city's underbelly, where the high hopes of those dreaming to make a new life in Canada are met with prejudice and squalor.While searching for answers, donning disguises, and sneaking around where no proper ladies would ever go, they pair with Jasper Forth, a police constable, and Ray DeLuca, a reporter in whom Jem takes a more than professional interest. Merinda could well be Toronto's premiere consulting detective, and Jem may just find a way to put her bachelor girlhood behind her forever--if they can stay alive long enough to do so. ...more</t>
  </si>
  <si>
    <t>Quaker midwife Rose Carroll hears secrets and keeps confidences as she attends births of the rich and poor alike in an 1888 Massachusetts mill town. When the townâs world-famed carriage industry is threatened by the work of an arsonist, and a carriage factory ownerâs adult son is stabbed to death with Rose's own knitting needle, she is drawn into solving the mystery. Thing Quaker midwife Rose Carroll hears secrets and keeps conÂ­fiÂ­dences as she attends births of the rich and poor alike in an 1888 Massachusetts mill town. When the townâs world-famed carÂ­riage indusÂ­try is threatÂ­ened by the work of an arsonÂ­ist, and a carÂ­riage facÂ­tory ownerâs adult son is stabbed to death with Rose's own knitting needle, she is drawn into solvÂ­ing the mysÂ­tery. Things get dicey after the same ownerâs misÂ­tress is also murÂ­dered, leavÂ­ing her one-week-old baby withÂ­out a mother. The Quaker poet and abolitionist John Greenleaf Whittier helps Rose by lending words of advice and support. While strugÂ­gling with being less than the perÂ­fect Friend, Rose draws on her strengths as a counselor and probÂ­lem solver to bring two murÂ­derÂ­ers to justice before they destroy the townâs carriage industry and the people who run it. ...more</t>
  </si>
  <si>
    <t>Poirot, a Belgian refugee of the Great War, is settling in England near the home of Emily Inglethorp, who helped him to his new life. His friend Hastings arrives as a guest at her home. When the woman is killed, Poirot uses his detective skills to solve the mystery.</t>
  </si>
  <si>
    <t>A gorgeously written novel that marks the debut of an astonishing new voice in psychological suspense.As dusk approaches a small Dublin suburb in the summer of 1984, mothers begin to call their children home. But on this warm evening, three children do not return from the dark and silent woods. When the police arrive, they find only one of the children. He is gripping a tr A gorgeously written novel that marks the debut of an astonishing new voice in psychological suspense.As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 ...more</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</si>
  <si>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livesâmeaning that there are a lot of people who might want him silenced.When Quine is found brutally murdered under bizarre circumstances, it becomes a race against time to understand the motivation of a ruthless killer, a killer unlike any Strike has encountered before... ...more</t>
  </si>
  <si>
    <t>Can anyone ever truly outrun his past?Back in the 1980s, Wes Raney was an ambitious New York City Narcotics Detective with a growing drug habit of his own. While working undercover on a high-risk case, he made decisions that ultimately cost him not only his career, but also his family. Disgraced, Raney fled-but history is finally catching up with him.Now in his early forti Can anyone ever truly outrun his past?Back in the 1980s, Wes Raney was an ambitious New York City Narcotics Detective with a growing drug habit of his own. While working undercover on a high-risk case, he made decisions that ultimately cost him not only his career, but also his family. Disgraced, Raney fled-but history is finally catching up with him.Now in his early forties, Raney has been living in exile, the sole homicide investigator covering a two-hundred-mile stretch of desert in New Mexico. His solitude is his salvation-but it ends when a brutal drug deal gone wrong results in a triple murder. Staged in a locked underground bunker, the crime reawakens Raney's haunted and violent past.From the vast, unforgiving landscape of the American west to the mean streets of New York, The Exiled is at once a riveting murder mystery and a brilliant portrait of a man on the run from himself, an unforgettable thriller that is "impossible to put down" (Frank Bill). ...more</t>
  </si>
  <si>
    <t>A BRILLIANT DEBUT MYSTERY IN A CLASSIC VEIN: DETECTIVE CORMORAN STRIKE INVESTIGATES A SUPERMODEL'S SUICIDE. After losing his leg to a land mine in Afghanistan, Cormoran Strike is barely scraping by as a private investigator. Strike is down to one client, and creditors are calling. He has also just broken up with his longtime girlfriend and is living in his office.Then John A BRILLIANT DEBUT MYSTERY IN A CLASSIC VEIN: DETECTIVE CORMORAN STRIKE INVESTIGATES A SUPERMODEL'S SUICIDE. After losing his leg to a land mine in Afghanistan, Cormoran Strike is barely scraping by as a private investigator. Strike is down to one client, and creditors are calling. He has also just broken up with his longtime girlfriend and is living in his office.Then John Bristow walks through his door with an amazing story: His sister, the legendary supermodel Lula Landry, known to her friends as the Cuckoo,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man.You may think you know detectives, but you've never met one quite like Strike. You may think you know about the wealthy and famous, but you've never seen them under an investigation like this. Introducing Cormoran Strike, this is the acclaimed first crime novel by J.K. Rowling, writing under the pseudonym Robert Galbraith. ...more</t>
  </si>
  <si>
    <t>The extraordinary new Lucas Davenport thriller from #1New York Timesâbestselling author and Pulitzer Prize winner John Sandford. After the events in Gathering Prey, Lucas Davenport finds himself in a very unusual situationâno longer employed by the Minnesota BCA. His friend the governor is just cranking up a presidential campaign, though, and he invites Lucas to come alon The extraordinary new Lucas Davenport thriller from #1Â New York Timesâbestselling author and Pulitzer Prize winner John Sandford. Â  After the events in Gathering Prey, Lucas Davenport finds himself in a very unusual situationâno longer employed by the Minnesota BCA. His friend the governor is just cranking up a presidential campaign, though, and he invites Lucas to come along as part of his campaign staff. âShould be fun!â he says, and it kind of isâuntil they find they have a shadow: an armed man intent on killing the governor . . . and anyone who gets in the way. ...more</t>
  </si>
  <si>
    <t>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 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could be responsible â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themâ¦Career of Evil is the third in the series featuring private detective Cormoran Strike and his assistant Robin Ellacott. A mystery and also a story of a man and a woman at a crossroads in their personal and professional lives. ...more</t>
  </si>
  <si>
    <t>The No.1 ladies' detective agency consists of one woman, the engaging and sassy Precious Ramotswe, who sets up shop in Gabarone, Botswana. This unlikely herione specialises in missing husbands, wayward daughters, con men and impostors.</t>
  </si>
  <si>
    <t>Eighteen years ago your baby daughter was snatched. Today, she came back. A sinister and darkly compelling psychological thriller from the No.1 bestselling author of The Girl With No Past. Eighteen years ago, Simone Porterâs six-month-old daughter, Helena, was abducted. Simone and husband, Matt, have slowly rebuilt their shattered lives, but the pain at losing their child Eighteen years ago your baby daughter was snatched. Today, she came back. A sinister and darkly compelling psychological thriller from the No.1 bestselling author of The Girl With No Past. Eighteen years ago, Simone Porterâs six-month-old daughter, Helena, was abducted. Simone and husband, Matt, have slowly rebuilt their shattered lives, but the pain at losing their child has never left them. Then a young woman, Grace, appears out of the blue and tells Simone she has information about her stolen baby. But just who is Grace â and can Simone trust her? When Grace herself disappears, Simone becomes embroiled in a desperate search for her daughter and the woman who has vital clues about her whereabouts. Simone is inching closer to the truth but itâll take her into dangerous and disturbing territory. Simone lost her baby. Will she lose her life trying to find her? Read what people are saying about the Number One Bestseller, The Girl With No Past: âI read this in a day and found myself totally engaged with the plot. Kathryn Croft has pulled off a very accessible mystery, that exceeded my expectations and shows her talent. The ending was just right! Worth a read if you fancy a well paced mystery, on these dark autumnal nights.â Northern Crime âKept the tension and mystery going right until the end â¦ An intense read that keeps you turning page after page.â Crime Book Club âWow! This book grabbed me from the very beginning! â¦ To say this book is a page turner would be an understatement!â Chat About Books âIt kept me up all night and cost me my beauty sleep! I will get it out of the way immediately and tell you that this is one of the best thrillers I have read this year and it is fully deserving of my 5-star rating.â Books Are Manâs Other Best Friend âBLIMEY. This book is GRIPPY - I sat and read it over the course of a day and a night, purely because I couldn't put it down.â Reading Room with a View âThe reader is kept guessing until the end. It's perfection for a thriller and the author does amazingly to keep our intrigue.â Chic Toronto âGripping, a real page turnerâ¦ Excellent plot, and gripping stuff, that keeps the reader guessing until the end â¦ raced to the end to find out what was happening and how it would all end â¦ what a storyteller Kathryn Croft is!â Emmaâs Book Reviews âThe concept of this book, and the story itself is phenomenal - honestly one of the best i have read, it really does outshine all other thrillers i have read.â Afternoon Bookery âI really enjoyed this from start to finish. It's one of these books where you just HAVE to read JUST a couple more pages to see what is going to happen next. The author is very good at building suspense and revealing details bit by bit. It was totally unpredictable and had some very good twists. ...more</t>
  </si>
  <si>
    <t>Her eyes are wide open. Her lips parted as if to speak. Her dead body frozen in the iceâ¦She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 Her eyes are wide open. Her lips parted as if to speak. Her dead body frozen in the iceâ¦She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wrongâ¦ resulting in the death of her husband. With her career hanging by a thread, Erika must now battle her own personal demons as well as a killer more deadly than any sheâs faced before. But will she get to him before he strikes again?A page-turning thriller packed with suspense. If you like Angela Marsons, Rachel Abbott and Karin Slaughter, discover Rob Bryndzaâs new series today â at a special launch price. Watch out for more from DCI Erika FosterSheâs fearless. Respected. Unstoppable. Detective Erika Foster will catch a killer, whatever it takes. 1. THE GIRL IN THE ICE 2. THE NIGHT STALKER (COMING SOON) ...more</t>
  </si>
  <si>
    <t>First in a new series from bestselling author and famed O. J. Simpson trial prosecutor Marcia Clark, a âterrific writer and storytellerâ (James Patterson). Samantha Brinkman, an ambitious, hard-charging Los Angeles criminal defense attorney, is struggling to make a name for herself and to drag her fledgling practice into the big leagues. Sam lands a high-profile double-mu First in a new series from bestselling author and famed O. J. Simpson trial prosecutor Marcia Clark, a âterrific writer and storytellerâ (James Patterson). Samantha Brinkman, an ambitious, hard-charging Los Angeles criminal defense attorney, is struggling to make a name for herself and to drag her fledgling practice into the big leagues. Sam lands a high-profile double-murder case in which one of the victims is a beloved TV starâand the defendant is a decorated veteran LAPD detective. It promises to be exactly the kind of media sensation that would establish her as a heavy hitter in the world of criminal law.Though Sam has doubts about his innocence, she and her two associates (her closest childhood friend and a brilliant ex-con) take the case. Notorious for living by her own rulesâand fearlessly breaking everyone elseâsâSamantha pulls out all the stops in her quest to uncover evidence that will clear the detective. But when a shocking secret at the core of the case shatters her personal world, Sam realizes that not only has her client been playing her, he might be one of the most dangerous sociopaths sheâs ever encountered. ...more</t>
  </si>
  <si>
    <t>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 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even deeper emotional context to this suspense thriller.Inspector Lindsay Boxer of the San Francisco Police Department suddenly finds herself in the middle of two horrifying situations: The first is that she's just learned she has an often-fatal blood disease. The second is a double homicide case she is now heading up that involves the murder of newlyweds on their wedding night. Burdened with Chris Raleigh, a new partner reassigned from the mayor's office, Lindsay finds that she has too much to deal with and turns to her best friend, Claire, the head ME on the case. Claire offers helpful advice and human, friendly contact amid a job filled with violence, cruelty, and fear.Soon a fledgling newspaper reporter, Cindy, makes contact with Lindsay looking for a career-making story. Although Lindsay can't officially comment on the case, the two women form a rapport, and Cindy joins Lindsay and Claire for their weekly meeting. When a second pair of newlyweds is murdered, and later a third, the investigation leads to a prominent crime writer, Nicholas Jenks, who has a history of spousal abuse and a predilection for kinky, dangerous sex games. With the help of an understanding assistant D.A., Jill Bernhardt, Lindsay tries to make a case against Jenks, who even had an affair with one of the slain women. Eventually Jill joins the Murder Club, and the four ladies share private interdepartmental information in an effort to track and stop the killer before he strikes again.The major subplot -- Lindsay's facing up to her illness even while she learns to fall in love again -- carefully compensates for the novel's coarse scenes of brutality. Lindsay Boxer is't merely an obsessed cop trailing a maniac; she's also a terrified woman confronting the onslaught of disease. The story lines balance out to show us the true mettle of someone who puts the safety of others before her own.Again, Patterson's skill for producing furiously paced fiction are evident as the novel breezes by rapidly. The short chapters keep the narrative leaping with increasingly taut plot elements, but there's an emotional commitment that makes our protagonist even more amiable and involving. 1st to Die is a novel that works as an intense series of character portraits that will leave the reader touched and delighted.--Tom Piccirilli ...more</t>
  </si>
  <si>
    <t>"Erotic and absorbing...Written with starling power."--"The New York Times Book Review " Nan King, an oyster girl, is captivated by the music hall phenomenon Kitty Butler, a male impersonator extraordinaire treading the boards in Canterbury. Through a friend at the box office, Nan manages to visit all her shows and finally meet her heroine. Soon after, she becomes Kitty's "Erotic and absorbing...Written with starling power."--"The New York Times Book Review " 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 ...more</t>
  </si>
  <si>
    <t>A Proper Historical Romance seriesThe first book in a new series which will focus on the lives of real historical figures who have intriguing stories of courtship that are recreated in fictionalized accounts based on real biographical and social history research."A well-researched, emotionally charged tale. A love story...fit for the ages." -Publishers Weekly.It's 1836, an A Proper Historical Romance seriesThe first book in a new series which will focus on the lives of real historical figures who have intriguing stories of courtship that are recreated in fictionalized accounts based on real biographical and social history research."A well-researched, emotionally charged tale. A love story...fit for the ages." -Publishers Weekly.It's 1836, and nineteen-year-old Fanny Appleton, a privileged daughter of a wealthy, upper-class Boston industrialist, is touring Europe with her family. Like many girls of her day, she enjoys the fine clothes, food, and company of the elite social circles. But unlike her peers, Fanny is also drawn to education, literature, and more intellectual pursuits.Published author and poet Henry Wadsworth Longfellow is also touring Europe, but under much different circumstances. Widowed while on tour, he has stayed in order to gather credentials that he hopes will secure his professorship at Harvard College. When Henry meets Fanny, he sees in her a kindred spirit, a lover of language and literature and high ideals. He is in love. Fanny, however, is uncertain. He is ten years older than she is, and from a much lower social class. How could such a relationship ever thrive?Could a book of Henryâs poetry, personally delivered, persuade Fanny to believe in a love that lasts forever and forever? ...more</t>
  </si>
  <si>
    <t>October 1776--August 1777It is said that what a man sows he will reap--and for such a harvest there is no set season. No one connected to Reginald Aubrey is untouched by the crime he committed twenty years ago. Not William, the Oneida child Reginald stole and raised as his own. Identity shattered, enlisted in the British army, William trains with Loyalist refugees eager to October 1776--August 1777It is said that what a man sows he will reap--and for such a harvest there is no set season. No one connected to Reginald Aubrey is untouched by the crime he committed twenty years ago. Not William, the Oneida child Reginald stole and raised as his own. Identity shattered, enlisted in the British army, William trains with Loyalist refugees eager to annihilate the rebels who forced them into exile. Coming to terms with who and what he is proves impossible, but if he breaks his Loyalist oath, he'll be no better than the man who constructed his life of lies.Not Anna, Reginald's adopted daughter, nor Two Hawks, William's twin, both who long for Reginald to accept their love despite the challenges they will face, building a marriage that bridges two cultures. Not Good Voice and Stone Thrower, freed of bitterness by a courageous act of forgiveness, but still yearning for their firstborn son and fearful for the future of their Oneida people.As the British prepare to attack frontier New York and Patriot regiments rally to defend it, two families separated by culture, united by love, will do all in their power to reclaim the son marching toward them in the ranks of their enemies. ...more</t>
  </si>
  <si>
    <t>Anna is content with her well-ordered life in San Francisco. But her world is turned upside down when her beloved grandfather, Max, reveals a startling secret: Anna is part of an aristocratic family who lost everything during World War II. Whatâs more, Max was forced to leave behind a precious item over seventy years ago in their estate in old Prussia. Itâs now his ardent Anna is content with her well-ordered life in San Francisco. But her world is turned upside down when her beloved grandfather, Max, reveals a startling secret: Anna is part of an aristocratic family who lost everything during World War II. Whatâs more, Max was forced to leave behind a precious item over seventy years ago in their estate in old Prussia. Itâs now his ardent wish that Anna retrieve it.Anna burns with questions as she heads for Germany: What memento could be so important to her grandfather? And why did he keep their history hidden? As she searches for answers, she finds herself drawn to Wil, a man who may hold the key to unlock the mystery. Together they discover that her familyâs secrets are linked with an abandoned apartment in Paris, and these secrets go deeper than she ever imagined.Alternating between 1930s Europe and the present, The House by the Lake illuminates the destiny of a family caught in the tumult of history. ...more</t>
  </si>
  <si>
    <t>A captivating debut novel, meticulously researched and beautifully imagined, about the passionate marriage of Harry and Bess Houdiniâa love story that defied death itself.Before escape artist Harry Houdini died, he vowed he would find a way to speak to his beloved wife Bess from beyond the grave using a coded message known only to the two of them. When a widowed Bess begin A captivating debut novel, meticulously researched and beautifully imagined, about the passionate marriage of Harry and Bess Houdiniâa love story that defied death itself.Before escape artist Harry Houdini died, he vowed he would find a way to speak to his beloved wife Bess from beyond the grave using a coded message known only to the two of them. When a widowed Bess begins seeing this code in seemingly impossible places, it becomes clear that Harry has an urgent message to convey. Unlocking the puzzle will set Bess on a course back through the pairâs extraordinary romance, which swept the illusionist and his bride from the beaches of Coney Island, to the palaces of Budapest, to the back lots of Hollywood. When the mystery finally leads Bess to the doorstep of a mysterious young photographer, she realizes that her husbandâs magic may have been more than just illusion.In surprising turns that weave through the uncertain days of the dawn of the twentieth century and continue into the dazzling 1920s, Mrs. Houdini is a thrilling tale that will take you deep into the heart of one of historyâs greatest love storiesâasking what drives people to believe in something bigger than themselvesâeven as it reveals the famous magicianâs most remarkable feat of all. ...more</t>
  </si>
  <si>
    <t>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 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mother, a pillar of their small refugee community of Jews who escaped the Inquisition, has never forgiven her daughter for being a difficult girl who refuses to live by the rules. Growing up, Rachel's salvation is their maid Adelle's belief in her strengths, and her deep, life-long friendship with Jestine, Adelle's daughter. But Rachel's life is not her own. She is married off to a widower with three children to save her father's business. When her husband dies suddenly and his handsome, much younger nephew, FrÃ©derick, arrives from France to settle the estate, Rachel seizes her own life story, beginning a defiant, passionate love affair that sparks a scandal that affects all of her family, including her favorite son, who will become one of the greatest artists of France.Building on the triumphs of The Dovekeepers and The Museum of Extraordinary Things, set in a world of almost unimaginable beauty, The Marriage of Opposites showcases the beloved, bestselling Alice Hoffman at the height of her considerable powers. Once forgotten to history, the marriage of Rachel and FrÃ©derick is a story that is as unforgettable as it is remarkable. ...more</t>
  </si>
  <si>
    <t>From the author of the New York Times bestseller and beloved book club favorite The Kitchen House, a novel of family and long-buried secrets along the treacherous Underground Railroad.Jamie Pyke, son of both a slave and master of Tall Oakes, has a deadly secret that compels him to take a treacherous journey through the Underground Railroad.Published in 2010, The Kitchen Ho From the author of the New York Times bestseller and beloved book club favorite The Kitchen House, a novel of family and long-buried secrets along the treacherous Underground Railroad.Jamie Pyke, son of both a slave and master of Tall Oakes, has a deadly secret that compels him to take a treacherous journey through the Underground Railroad.Published in 2010, The Kitchen House became a grassroots bestseller. Fans connected so deeply to the bookâs characters that the author, Kathleen Grissom, found herself being asked over and over âwhat happens next?â The wait is finally over.This new, stand-alone novel opens in 1830, and Jamie, who fled from the Virginian plantation he once called home, is passing in Philadelphia society as a wealthy white silversmith. After many years of striving, Jamie has achieved acclaim and security, only to discover that his aristocratic lover Caroline is pregnant. Before he can reveal his real identity to her, he learns that his beloved servant Pan has been captured and sold into slavery in the South. Panâs father, to whom Jamie owes a great debt, pleads for Jamieâs help, and Jamie agrees, knowing the journey will take him perilously close to Tall Oakes and the ruthless slave hunter who is still searching for him. Meanwhile, Carolineâs father learns and exposes Jamieâs secret, and Jamie loses his home, his business, and finally Caroline.Heartbroken and with nothing to lose, Jamie embarks on a trip to a North Carolina plantation where Pan is being held with a former Tall Oakes slave named Sukey, who is intent on getting Pan to the Underground Railroad. Soon the three of them are running through the Great Dismal Swamp, the notoriously deadly hiding place for escaped slaves. Though they have help from those in the Underground Railroad, not all of them will make it out alive. ...more</t>
  </si>
  <si>
    <t>Juliana Telford is not your average nineteenth-century young lady. Sheâs much more interested in researching ladybugs than marriage, fashionable dresses, or dances. So when her father sends her to London for a season, sheâs determined not to form any attachments. Instead, she plans to secretly publish their research.Spencer Northam is not the average young gentleman of lei Juliana Telford is not your average nineteenth-century young lady. Sheâs much more interested in researching ladybugs than marriage, fashionable dresses, or dances. So when her father sends her to London for a season, sheâs determined not to form any attachments. Instead, she plans to secretly publish their research.Spencer Northam is not the average young gentleman of leisure he appears. He is actually a spy for the War Office, and is more focused on acing his first mission than meeting eligible ladies. Fortunately, Juliana feels the same, and they agree to pretend to fall for each other. Spencer can finally focus, until he is tasked with observing Julianaâs traveling companions . . . and Juliana herself. ...more</t>
  </si>
  <si>
    <t>Bienvenue Ã  Paris!When April Vogt's boss tells her about an apartment in the ninth arrondissement that has been discovered after being shuttered for the past seventy years, the Sotheby's continental furniture specialist does not hear the words âdustâ or âratsâ or âdecrepit.â She hears Paris. She hears escape.Once in France, April quickly learns the apartment is not merely Bienvenue Ã  Paris!When April Vogt's boss tells her about an apartment in the ninth arrondissement that has been discovered after being shuttered for the past seventy years, the Sotheby's continental furniture specialist does not hear the words âdustâ or âratsâ or âdecrepit.â She hears Paris. She hears escape.Once in France, April quickly learns the apartment is not merely some rich hoarder's repository. Beneath the cobwebs and stale perfumed air is a goldmine, and not because of the actual gold (or painted ostrich eggs or mounted rhinoceros horns or bronze bathtub). First, there's a portrait by one of the masters of the Belle Epoque, Giovanni Boldini. And then there are letters and journals written by the very woman in the painting, Marthe deÂ Florian. These documentsÂ reveal that she was more than a renowned courtesan with enviable decolletage. Suddenly April's quest is no longer about the bureaux plats and Louis-style armchairs that will fetch millions at auction. It's about discovering the story behind this charismatic woman.It's about discovering two women, actually.With the help of a salty (and annoyingly sexy)Â Parisian solicitor and the courtesan's private diaries, April tries to uncover the manyÂ secrets buried in the apartment. As she digs into Marthe's life, April can't help but take a deeper look into her own. Having left behind in the States a cheating husband, a family crisis about to erupt, and a career she's been using as the crutch to simply get by, she feels compelled to sort out her own life too. When theÂ things she left bubbling back home begin to boil over, and Parisian delicacies beyond flaky pÃ¢tisseries tempt her better judgment,Â April knows that both she and Marthe deserve happy finales.Whether accompanied by croissants or champagne, this delectable debut novel depicts the Paris of the BelleÂ Epoque and the present day with vibrant and stunning allure. Based on historical events, MichelleÂ Gable's A Paris Apartment will entertain and inspire, as readers embrace the struggles and successes of two very unforgettable women. ...more</t>
  </si>
  <si>
    <t>Inspired by the life of a real World War II heroine, this debut novel reveals a story of love, redemption, and secrets that were hidden for decades.New York socialite Caroline Ferriday has her hands full with her post at the French consulate and a new love on the horizon. But Carolineâs world is forever changed when Hitlerâs army invades Poland in September 1939âand then s Inspired by the life of a real World War II heroine, this debut novel reveals a story of love, redemption, and secrets that were hidden for decades.Â New York socialite Caroline Ferriday has her hands full with her post at the French consulate and a new love on the horizon. But Carolineâs world is forever changed when Hitlerâs army invades Poland in September 1939âand then sets its sights on France. Â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Â  For the ambitious young German doctor, Herta Oberheuser, an ad for a government medical position seems her ticket out of a desolate life. Once hired, though, she finds herself trapped in a male-dominated realm of Nazi secrets and power. Â  The lives of these three women are set on a collision course when the unthinkable happens and Kasia is sent to RavensbrÃ¼ck, the notorious Nazi concentration camp for women. Their stories cross continentsâfrom New York to Paris, Germany, and Polandâas Caroline and Kasia strive to bring justice to those whom history has forgotten. ...more</t>
  </si>
  <si>
    <t>"I am Catalina, Princess of Spain, daughter of the two greatest monarchs the world has ever known...and I will be Queen of England."Thus, bestselling author Philippa Gregory introduces one of her most unforgettable heroines: Katherine of Aragon. Known to history as the Queen who was pushed off her throne by Anne Boleyn, here is a Katherine the world has forgotten: the ench "I am Catalina, Princess of Spain, daughter of the two greatest monarchs the world has ever known...and I will be Queen of England."Thus, bestselling author Philippa Gregory introduces one of her most unforgettable heroines: Katherine of Aragon. Known to history as the Queen who was pushed off her throne by Anne Boleyn, here is a Katherine the world has forgotten: the enchanting princess that all England loved. First married to Henry VIII's older brother, Arthur, Katherine's passion turns their arranged marriage into a love match; but when Arthur dies, the merciless English court and her ambitious parents -- the crusading King and Queen of Spain -- have to find a new role for the widow. Ultimately, it is Katherine herself who takes control of her own life by telling the most audacious lie in English history, leading her to the very pinnacle of power in England.Set in the rich beauty of Moorish Spain and the glamour of the Tudor court, The Constant Princess presents a woman whose constancy helps her endure betrayal, poverty, and despair, until the inevitable moment when she steps into the role she has prepared for all her life: Henry VIII's Queen, Regent, and commander of the English army in their greatest victory against Scotland. ...more</t>
  </si>
  <si>
    <t>Writing at the height of her narrative and imaginative gifts, Sue Monk Kidd presents a masterpiece of hope, daring, the quest for freedom, and the desire to have a voice in the worldâand it is now the newest Oprahâs Book Club 2.0 selection.Hetty âHandfulâ Grimke, an urban slave in early nineteenth century Charleston, yearns for life beyond the suffocating walls that enclos Writing at the height of her narrative and imaginative gifts, Sue Monk Kidd presents a masterpiece of hope, daring, the quest for freedom, and the desire to have a voice in the worldâand it is now the newest Oprahâs Book Club 2.0 selection.Hetty âHandfulâ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movements.Inspired by the historical figure of Sarah Grimke, Kidd goes beyond the record to flesh out the rich interior lives of all of her characters, both real and invented, including Handfulâs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 ...more</t>
  </si>
  <si>
    <t>Eighteen years after the publication of The Pillars of the Earth, Ken Follett has written the the long awaited sequel, World Without End. World Without End takes place in the same town of Kingsbridge, two centuries after the townspeople finished building the exquisite Gothic cathedral that was at the heart of The Pillars of the Earth. The cathedral and the priory are agai Eighteen years after the publication of The Pillars of the Earth, Ken Follett has written the the long awaited sequel, World Without End.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among an extraordinary cast of characters find themselves at a crossroad of new ideas -- 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 the Black Death. ...more</t>
  </si>
  <si>
    <t>Dolssa is a young gentlewoman with uncanny gifts, on the run from an obsessed friar determined to burn her as a heretic for the passion she refuses to tame.Botille is a wily and charismatic peasant, a matchmaker running a tavern with her two sisters in a tiny seaside town.The year is 1241; the place, Provensa, what we now call Provence, Franceâa land still reeling from the Dolssa is a young gentlewoman with uncanny gifts, on the run from an obsessed friar determined to burn her as a heretic for the passion she refuses to tame.Botille is a wily and charismatic peasant, a matchmaker running a tavern with her two sisters in a tiny seaside town.The year is 1241; the place, Provensa, what we now call Provence, Franceâa land still reeling from the bloody crusades waged there by the Catholic Church and its northern French armies.When the matchmaker finds the mystic near death by a riverside, Botille takes Dolssa in and discovers the girlâs extraordinary healing power. But as the vengeful Friar Lucien hunts down his heretic, the two girls find themselves putting an entire village at the mercy of murderers. ...more</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</si>
  <si>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 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 ...more</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</si>
  <si>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 ...more</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</si>
  <si>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 ...more</t>
  </si>
  <si>
    <t>This is what we long for: the profound pleasure of being swept into vivid new worlds, worlds peopled by characters so intriguing and real that we can't shake them, even long after the reading's done. In his earlier, award-winning novels, Dominic Smith demonstrated a gift for coaxing the past to life. Now, in The Last Painting of Sara de Vos, he deftly bridges the historica This is what we long for: the profound pleasure of being swept into vivid new worlds, worlds peopled by characters so intriguing and real that we can't shake them, even long after the reading's done. In his earlier, award-winning novels, Dominic Smith demonstrated a gift for coaxing the past to life. Now, in The Last Painting of Sara de Vos, he deftly bridges the historical and the contemporary, tracking a collision course between a rare landscape by a female Dutch painter of the golden age, an inheritor of the work in 1950s Manhattan, and a celebrated art historian who painted a forgery of it in her youth.In 1631, Sara de Vos is admitted as a master painter to the Guild of St. Luke's in Holland, the first woman to be so recognized. Three hundred years later, only one work attributed to de Vos is known to remain--a haunting winter scene, At the Edge of a Wood, which hangs over the bed of a wealthy descendant of the original owner. An Australian grad student, Ellie Shipley, struggling to stay afloat in New York, agrees to paint a forgery of the landscape, a decision that will haunt her. Because now, half a century later, she's curating an exhibit of female Dutch painters, and both versions threaten to arrive. As the three threads intersect, The Last Painting of Sara de Vos mesmerizes while it grapples with the demands of the artistic life, showing how the deceits of the past can forge the present. ...more</t>
  </si>
  <si>
    <t>â 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 â 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Lambâ¦.As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 ...more</t>
  </si>
  <si>
    <t>Amsterdam, 1943. Hanneke spends her days finding and delivering sought-after black market goods to paying customers, nights hiding the true nature of her work from her concerned parents, and every waking moment mourning her boyfriend, who was killed on the Dutch front lines when the German army invaded. Her illegal work keeps her family afloat, and Hanneke also likes to th Amsterdam, 1943. Hanneke spends her days finding and delivering sought-after black market goods to paying customers, nights hiding the true nature of her work from her concerned parents, and every waking moment mourning her boyfriend, who was killed on the Dutch front lines when the German army invaded. Her illegal work keeps her family afloat, and Hanneke also likes to think of it as a small act of rebellion against the Nazis.On a routine delivery, a client asks Hanneke for help. Expecting to hear that Mrs. Janssen wants meat or kerosene, Hanneke is shocked by the older womanâs frantic plea to find a person: a Jewish teenager Mrs. Janssen had been hiding, who has vanished without a trace from a secret room. Hanneke initially wants nothing to do with such a dangerous task but is ultimately drawn into a web of mysteries and stunning revelationsâwhere the only way out is through.Beautifully written, intricately plotted, and meticulously researched, Girl in the Blue Coat is an extraordinary, unforgettable story of bravery, grief, and love in impossible times. ...more</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</si>
  <si>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 ...more</t>
  </si>
  <si>
    <t>Everything she loved could so easily be lost.The end of World War II should have brought joy to Gwen Mullen. But on V-J Day, her worst fear is realized. As celebrating crowds gather in Times Square, a soldier appears on her doorstep to claim Mary, the baby abandoned to Gwen one year earlier. Suddenly Gwen is on the verge of losing the child she has nurtured and loves dearl Everything she loved could so easily be lost.The end of World War II should have brought joy to Gwen Mullen. But on V-J Day, her worst fear is realized. As celebrating crowds gather in Times Square, a soldier appears on her doorstep to claim Mary, the baby abandoned to Gwen one year earlier. Suddenly Gwen is on the verge of losing the child she has nurtured and loves dearly.With no legal claim to Mary, Gwen begins to teach Lieutenant John McKee how to care for his child, knowing that he will ultimately take Mary away. What starts as a contentious relationship, however, turns into something more, and Gwen must open her heart to learn that love means taking chances.While You Were Mine paints a vivid portrait of 1940s New York and tells an enchanting tale of the nature of love and trust. ...more</t>
  </si>
  <si>
    <t>In the fourteenth century, opportunities for women are limited to the home. But spirited young Madlen finds her calling as assistant to the cityâs trusted midwife, Clara. Working alongside Clara, Madlen develops a surprisingly soothing technique and quickly becomes a talented healer.After Claraâs tragic death, Madlen alone rushes to assist the birth of a local noblemanâs c In the fourteenth century, opportunities for women are limited to the home. But spirited young Madlen finds her calling as assistant to the cityâs trusted midwife, Clara. Working alongside Clara, Madlen develops a surprisingly soothing technique and quickly becomes a talented healer.After Claraâs tragic death, Madlen alone rushes to assist the birth of a local noblemanâs child. But rather than the joy of birth, Madlen walks into an accusation of murder and witchcraft because of her extraordinary gifts. Forced to flee her own town, she establishes a new identity in the home of her aunt. Yet even though it endangers her life, she cannot resist the urge to help the sick patients who seek out her miraculous treatment. When she meets handsome Johannesâan investigator hired by the Church to bring her to justice for sacrilegious actsâshe becomes drawn to the very man who could destroy her.Will Madlenâs gifts bring about her downfall? Or can love and reason prevail in a time of fearful superstition? ...more</t>
  </si>
  <si>
    <t>On the morning of her wedding, Roma awakens to find that a 21st century eclipse has swept her through time and space to medieval Irelandâa land bedevilled with strife, conflict and danger at every possible turn. Soon caught up in an intricate spiderâs web of political intrigue, Roma is forced to ally herself and marry a man she passionately hatesâa cocky, rugged, silver-to On the morning of her wedding, Roma awakens to find that a 21st century eclipse has swept her through time and space to medieval Irelandâa land bedevilled with strife, conflict and danger at every possible turn. Soon caught up in an intricate spiderâs web of political intrigue, Roma is forced to ally herself and marry a man she passionately hatesâa cocky, rugged, silver-tongued Irish warriorâand the only man who can protect her from the dark forces at work on the Emerald Isleâ¦ For under the rolling green hills of the ancient Irish countryside lies a powerful force that even today is only spoken of in hushed tones. And as the war deepens, Roma finds herself falling for the one man she swore that she never wouldâher husband, Fionn, whose fierce passion drives her crazy despite herself. Romaâs a very long way from homeâbut her battle has only just begun, and now she needs Fionnâs help more than ever to succeedâ¦and craves his touch more than ever to survive. Rich in historical detail and breathtaking romance, prepare to be swept back in time to the lush mythology, epic legends, and Celtic magic of STARLARKâs medieval Irelandâand the spellbinding tale of a love so absolute it transcends time itselfâ¦ ...more</t>
  </si>
  <si>
    <t>England, 1921. Three years after her husband, Alex, disappeared, shot down over Germany, Jo Manders still mourns his loss. Working as a paid companion to Alex's wealthy, condescending aunt, Dottie Forsyth, Jo travels to the familyâs estate in the Sussex countryside. But there is much she never knew about her husbandâs originsâ¦and the revelation of a mysterious death in the England, 1921. Three years after her husband, Alex, disappeared, shot down over Germany, Jo Manders still mourns his loss. Working as a paid companion to Alex's wealthy, condescending aunt, Dottie Forsyth, Jo travels to the familyâs estate in the Sussex countryside. But there is much she never knew about her husbandâs originsâ¦and the revelation of a mysterious death in the Forsythsâ past is just the beginningâ¦All is not well at Wych Elm House. Dottie's husband is distant, and her son was grievously injured in the war. Footsteps follow Jo down empty halls, and items in her bedroom are eerily rearranged. The locals say the family is cursed, and that a ghost in the woods has never rested. And when Jo discovers her husbandâs darkest secrets, she wonders if she ever really knew him. Isolated in a place of deception and grief, she must find the truth or lose herself forever.And then a familiar stranger arrives at Wych Elm Houseâ¦ ...more</t>
  </si>
  <si>
    <t>In Englandâs Regency era, manners and elegance reign in public lifeâbut behind closed doors treason and tawdriness thrive. Nicholas Langdon is no stranger to reserved civility or bloody barbarity. After suffering a battlefield injury, the wealthy, well-connected British officer returns home to healâand to fulfill a dying soldierâs last wish by delivering his coded diary.At In Englandâs Regency era, manners and elegance reign in public lifeâbut behind closed doors treason and tawdriness thrive. Nicholas Langdon is no stranger to reserved civility or bloody barbarity. After suffering a battlefield injury, the wealthy, well-connected British officer returns home to healâand to fulfill a dying soldierâs last wish by delivering his coded diary.At the home of the Wilherns, one of Englandâs most powerful families, Langdon attends a lavish ball where he meets their beautiful and intelligent ward, Julia Grey. Determined to maintain propriety, he keeps his distanceâuntil the diary is stolen and all clues lead to Juliaâs guardian. As Langdon traces an evil plot that could be the nationâs undoing, he grows ever more intrigued by the lovely young woman. And when Julia realizes that Englandâand the man she is falling in love withâneed her help, she finds herself caught in the fray. Will the two succumb to their attraction while fighting to save their country? ...more</t>
  </si>
  <si>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 ...more</t>
  </si>
  <si>
    <t>DUAL WORLDS, DUAL SIGHTS In the land of Nirai Kanai, there are two realms, one that is the "outside" world, and another that is "inside" and hidden from the rest of reality. At the request of the holy Himegami, Syaoran ventures into this inside realm to investigate an anomaly, but what he sees there is very different from what Fai and Kurogane see. What does this discrepa DUAL WORLDS, DUAL SIGHTS Â  In the land of Nirai Kanai, there are two realms, one that is the "outside" world, and another that is "inside" and hidden from the rest of reality. At the request of the holy Himegami, Syaoran ventures into this inside realm to investigate an anomaly, but what he sees there is very different from what Fai and Kurogane see. What does this discrepancy mean, and what can they do to overcome it?! ...more</t>
  </si>
  <si>
    <t>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It's a summer of secrets and sorrow and growing up, and it's a good thing Rose and Windy have each other.In This One Summer two stellar creators redefine the teen graphic novel. Cousins Mariko and Jillian Tamaki, the team behind Skim, have collaborated on this gorgeous, heartbreaking, and ultimately hopeful story about a girl on the cusp of her teen age â a story of renewal and revelation. ...more</t>
  </si>
  <si>
    <t>Every nation that invades the City gives it a new name. But before long, new invaders arrive and the City changes hands once again. The natives don't let themselves get caught up in the unending wars. To them, their home is the Nameless City, and those who try to name it are forever outsiders.Kaidu is one such outsider. He's a Dao born and bred--a member of the latest occu Every nation that invades the City gives it a new name. But before long, new invaders arrive and the City changes hands once again. The natives don't let themselves get caught up in the unending wars. To them, their home is the Nameless City, and those who try to name it are forever outsiders.Kaidu is one such outsider. He's a Dao born and bred--a member of the latest occupying nation. Rat is a native of the Nameless City. At first, she hates Kai for everything he stands for, but his love of his new home may be the one thing that can bring these two unlikely friends together. Let's hope so, because the fate of the Nameless City rests in their hands. ...more</t>
  </si>
  <si>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 Collects Saga #25-30.</t>
  </si>
  <si>
    <t>Having survived the end of the world, the Queens follow Hannah back to where it all began: Mage University. A long perilous journey awaits the Rat Queens as they attempt to find out what happened to Hannah's father while battling their own demons. Collects RAT QUEENS #11-15</t>
  </si>
  <si>
    <t>THE LONG-AWAITED STORY OF FANGIRLS TAKING ON TOKYO!Special large-size 2-in-1 edition of over 400 pages!"One of the best anime and manga for beginners. Enthusiasm - geeky and otherwise - is power in Princess Jellyfish. Enthusiasm saves the day and paves the road to the future." - Kotaku"Princess Jellyfish's ambition is simple: to tell a delightful story in a delightful way. THE LONG-AWAITED STORY OF FANGIRLS TAKING ON TOKYO!Special large-size 2-in-1 edition of over 400 pages!"One of the best anime and manga for beginners. Enthusiasm - geeky and otherwise - is power in Princess Jellyfish. Enthusiasm saves the day and paves the road to the future." - Kotaku"Princess Jellyfish's ambition is simple: to tell a delightful story in a delightful way... It's a pretty deadly one-two punch." - Anime News Network"Loaded with heart, soul, humor and insight." - About.comSTINGING BEAUTY Tsukimi Kurashita has a strange fascination with jellyfish. Sheâs loved them from a young age and has carried that love with her to her new life in the big city of Tokyo. There, she resides in Amamizukan, a safe-haven for girl geeks who regularly gush over a range of things from trains to Japanese dolls. However, a chance meeting at a pet shop has Tsukimi crossing paths with one of the things that the residents of Amamizukan have been desperately trying to avoidâa beautiful and fashionable woman! But thereâs much more to this woman than her trendy clothes! This odd encounter is only the beginning of a new and unexpected path for Tsukimi and her friends. ...more</t>
  </si>
  <si>
    <t>"Pop Gun War is about childhood, self-discovery, oppression, guilt, dreams, loneliness, whatever. It is more about a feeling you, the reader, get from the story rather than a typical narrative. If you wanted to get literal, it is about an inner city boy, Sinclair, who discovers a pair of discarded angel wings. With these wings, Sinclair flies around the city and gets into "Pop Gun War is about childhood, self-discovery, oppression, guilt, dreams, loneliness, whatever. It is more about a feeling you, the reader, get from the story rather than a typical narrative. If you wanted to get literal, it is about an inner city boy, Sinclair, who discovers a pair of discarded angel wings. With these wings, Sinclair flies around the city and gets into adventures." - Farel Dalrymple, series creator From Publishers Weekly: Collecting the first five issues of Dalrymple's acclaimed comic book series Pop Gun War, this book provides a capsule look at Dalrymple's vision of urban fantasy. Set in New York, his stories follow characters with wings, talking fish, giants, dwarves and other fantastical acquaintances and ideas. At the center of it all is a boy named Sinclair, who acquires a set of wings when a tattooed, disgruntled angel pays to have them cut off. Sinclair, a lonely kid prone to bowties and being teased, sets off on a series of encounters across the city. His older sister, a singer in a rock band, is an inspiration and worry; a homeless man of unknown powers and origins joins him; and a band of youths pursue him. Dalrymple renders this gang of eccentrics and mystics in a loose but realistic pen and ink style highly dynamic and tailor-made for depicting New York's teeming city streets. He has a flair for the dramatic as well scenes of Sinclair flying, or of a giant walking the streets, are genuinely affecting, while seeming completely natural and brings to life a subtle kind of cartoon surrealism. The story meanders a bit, and it's not always clear where it's headed, but the fun of Pop Gun War is in its vivid characters and details. It is a fine debut, reminiscent of DC Comics's Vertigo line, with which it should sit comfortably on bookstores' and adventurous readers' shelves. ...more</t>
  </si>
  <si>
    <t>Patience is a psychedelic science-fiction love story, veering with uncanny precision from violent destruction to deeply personal tenderness in a way that is both quintessentially âClowesianâ and utterly unique in the authorâs body of work. This 180-page, full-color original graphic novel affords Clowes the opportunity to draw some of the most exuberant and breathtaking pag Patience is a psychedelic science-fiction love story, veering with uncanny precision from violent destruction to deeply personal tenderness in a way that is both quintessentially âClowesianâ and utterly unique in the authorâs body of work. This 180-page, full-color original graphic novel affords Clowes the opportunity to draw some of the most exuberant and breathtaking pages of his life, and to tell his most suspenseful, surprising and affecting story yet. ...more</t>
  </si>
  <si>
    <t>NEW HORROR SERIES FROM THE WALKING DEAD CREATOR ROBERT KIRKMAN! Kyle Barnes has been plagued by demonic possession all his life and now he needs answers. Unfortunately, what he uncovers along the way could bring about the end of life on Earth as we know it. Collects OUTCAST BY KIRKMAN &amp; AZACETA #1-6.</t>
  </si>
  <si>
    <t>A Plea From the FutureOn the day that Naho begins 11th grade, she recieves a letter from herself ten years in the future. At first, she writes it off as a prank, but as the letterâs predictions come true one by one Naho realizes that the letter might be the real deal. Her future self tells Naho that a new transfer student, a boy named Kakeru, will soon join her class. The A Plea From the FutureOn the day that Naho begins 11th grade, she recieves a letter from herself ten years in the future. At first, she writes it off as a prank, but as the letterâs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 ...more</t>
  </si>
  <si>
    <t>What a mystery!Jo, April, Mal, Molly, and Ripley are not your average campers and Miss Qiunzella Thiskwin Penniquiqul Thistle Crumpet's Camp for Hardcore Lady-Types is not your average summer camp. Between the river monsters, magic, and the art of friendship bracelets, this summer is only just beginning. Join the Lumberjanes as they take on raptors and a sibling rivalry th What a mystery!Jo, April, Mal, Molly, and Ripley are not your average campers and Miss Qiunzella Thiskwin Penniquiqul Thistle Crumpet's Camp for Hardcore Lady-Types is not your average summer camp. Between the river monsters, magic, and the art of friendship bracelets, this summer is only just beginning. Join the Lumberjanes as they take on raptors and a sibling rivalry that only myths are made of.This New York Times bestseller and Eisner Award-nominated series is written by awesome all-star Noelle Stevenson and brilliant newcomer Grace Ellis, and illustrated by the tremendously talented Brooke Allen.Lumberjanes, Vol. 2: Friendship to the Max includes issues 5-8 and the first fourteen pages of Giant Days, Vol. 1 by John Allison. ...more</t>
  </si>
  <si>
    <t>FRIENDSHIP TO THE MAX!At Miss Qiunzilla Thiskwin Penniquiqul Thistle Crumpet's camp for hard-core lady-types, things are not what they seem. Three-eyed foxes. Secret caves. Anagrams. Luckily, Jo, April, Mal, Molly, and Ripley are five rad, butt-kicking best pals determined to have an awesome summer together... And they're not gonna let a magical quest or an array of supern FRIENDSHIP TO THE MAX!At Miss Qiunzilla Thiskwin Penniquiqul Thistle Crumpet's camp for hard-core lady-types, things are not what they seem. Three-eyed foxes. Secret caves. Anagrams. Luckily, Jo, April, Mal, Molly, and Ripley are five rad, butt-kicking best pals determined to have an awesome summer together... And they're not gonna let a magical quest or an array of supernatural critters get in their way! The mystery keeps getting bigger, and it all begins here. Collects Lumberjanes No. 1-4. ...more</t>
  </si>
  <si>
    <t>This New York Times Bestselling series continues with Jo, April, Mal, Molly, and Ripley as they take on everything that goes bump in the night. From scary stories to magical portals that lead to a land untouched by time, it's definitely not your average summer. (Lumberjanes #9-12)</t>
  </si>
  <si>
    <t>From superstar writer and artist Skottie Young (Rocket Raccoon, Wizard of OZ, Fortunately, The Milk), comes the first volume of an all-new series of adventure and mayhem. An Adventure Time/Alice in Wonderland-style epic that smashes it's cute little face against grown-up, Tank Girl/Deadpool-esque violent madness. Follow Gert, a forty year old woman stuck in a six year olds From superstar writer and artist Skottie Young (Rocket Raccoon, Wizard of OZ, Fortunately, The Milk), comes the first volume of an all-new series of adventure and mayhem. An Adventure Time/Alice in Wonderland-style epic that smashes it's cute little face against grown-up, Tank Girl/Deadpool-esque violent madness. Follow Gert, a forty year old woman stuck in a six year olds body who has been stuck in the magical world of Fairyland for nearly thirty years. Join her and her giant battle-axe on a delightfully blood soaked journey to see who will survive the girl who HATES FAIRYLAND. Collecting Issues #1-5 for only $9.99. "Skottie Young is an Eisner Award-Winning, New York Times Bestselling cartoonist who has been making comics and children's books for over fifteen years. Books such as Rocket Raccoon, the Wizard of Oz graphic novels, Little Marvel and Fortunately, The Milk have made him a fan favorite, critically-aclaimed writer and artist. Jean-Francios Beaulieu is the colorist behind the award-winning Wizard of OZ graphic graphic novels and has worked with Skottie Young for over ten years. Nate Piekos is an award-winning letter and designer who has created some of the industry's most popular fons and has used them to letter comic books for Marvel, DC, Oni Press, Dark Horse and many more." ...more</t>
  </si>
  <si>
    <t>The zombie apocalypse has never been more surreal! A mentally unhinged manga artist witnesses the beginning of a zombie outbreak in Tokyo, and he's certain of only two things: he's destined to be the city's hero, and he possesses something very rare in Japan--an actual firearm! Kengo Hanazawa's award-winning series comes to Dark Horse, and this realistically-drawn internat The zombie apocalypse has never been more surreal! A mentally unhinged manga artist witnesses the beginning of a zombie outbreak in Tokyo, and he's certain of only two things: he's destined to be the city's hero, and he possesses something very rare in Japan--an actual firearm! Kengo Hanazawa's award-winning series comes to Dark Horse, and this realistically-drawn international bestseller takes us from initial small battles for survival to a huge, body-horror epidemic that threatens all of humanity! These special omnibus volumes will collect two of the original Japanese books into each Dark Horse edition and include all of the color pages."Probably the greatest zombie manga ever." --Jason Thompson (Manga: The Complete Guide) ...more</t>
  </si>
  <si>
    <t>Susan, Esther, and Daisy started at university three weeks ago and became fast friends. Now, away from home for the first time, all three want to reinvent themselves. But in the face of hand-wringing boys, âpersonal experimentation,â holiday balls, nu-chauvinism, and the willful, unwanted intrusion of âacademia,â they may be lucky just to make it to spring alive. Giant Day Susan, Esther, and Daisy started at university three weeks ago and became fast friends. Now, away from home for the first time, all three want to reinvent themselves. But in the face of hand-wringing boys, âpersonal experimentation,â holiday balls, nu-chauvinism, and the willful, unwanted intrusion of âacademia,â they may be lucky just to make it to spring alive. Giant Days , the comedic slice-of-life series from creator John Allison (Bad Machinery, Scary Go Round) and artist Lissa Treiman, has graduated to a second volume. ...more</t>
  </si>
  <si>
    <t>Each year, the elite Hope's Peak Academy selects only the most gifted and talented students to enroll...plus one ordinary student, chosen by lottery. Makoto Naegi was that lucky person--or so he thought! When he shows up for class, he finds the elite students are a bizarre cast of oddballs under the ruthless authority of a robot teddy bear principal, Monokuma. The bear lay Each year, the elite Hope's Peak Academy selects only the most gifted and talented students to enroll...plus one ordinary student, chosen by lottery. Makoto Naegi was that lucky person--or so he thought! When he shows up for class, he finds the elite students are a bizarre cast of oddballs under the ruthless authority of a robot teddy bear principal, Monokuma. The bear lays down the school rules: the only way out of Hope's Peak is to not only murder another student...but get away with it, as every murder is followed by a tribunal where the surviving students cross-examine each other!Inspired by the Danganronpa videogame series and based on the anime of the same name, the Danganropa manga is a quirky, fun, weird, and dynamic take on the high school Battle Royale genre. ...more</t>
  </si>
  <si>
    <t>"What if the sexy Russian femme fatale was actually the main character?" Mysterious young heiress Contessa Annika Malikova has been part of Manhattan high society for several years... but if they knew the truth, her dinner companions would faint! The white-haired Contessa is in fact the notorious criminal "BABOUSHKA" -- a former Moscow gang leader, now living in exile! But "What if the sexy Russian femme fatale was actually the main character?" Mysterious young heiress Contessa Annika Malikova has been part of Manhattan high society for several years... but if they knew the truth, her dinner companions would faint! The white-haired Contessa is in fact the notorious criminal "BABOUSHKA" -- a former Moscow gang leader, now living in exile! But Baboushka's retirement is about to be shattered, as the US government has somehow discovered her true identity, and blackmails her into working for them! Now she must infiltrate a secret conclave of global crime lords, on a cruise liner, to retrieve information for the Americans. But nobody reckoned on the boat being hijacked by pirates... Suitable for teens and up, CODENAME BABOUSHKA is an action-packed modern pulp spy thriller from writer ANTONY JOHNSTON (THE FUSE, THE COLDEST CITY, ALEX RIDER) and artist SHARI CHANKHAMMA (THE FUSE, SHELTERED, KILL SHAKESPEARE), filled with glamour, guns, exotic locations, guns, explosions, high-kicks, and did we mention guns? "An ass-kicking spy heroine who will appeal to fans of Marvel's Black Widow."- The AV Club "There are literally six different amazing comics all within this one series"- Comics Alliance "Codename Baboushka takes a more female-positive look at the James Bond-esque role. Fun, fast-paced action. Female assassin done right!"- Dark Side Comics "Johnston's exiled Russian heiress, former organized crime lord and deadly agent bursts out of the page and grabs the reader with both hands in a deadly grip of hot action and cold-hearted kills."- Jersey Journal THE CONCLAVE OF DEATH collects Baboushka's first 5-issue mission -- watch out for her next assignment, GHOST STATION ZERO, in 2016! "Antony Johnston is an award-winning, New York Times bestselling author of graphic novels, video games, and books. His graphic novel THE COLDEST CITY is being adapted into a film starring Charlize Theron. His epic series WASTELAND is one of only a handful of such longform comic stories in the medium. His first video game, DEAD SPACE, redefined the survival horror genre. ...more</t>
  </si>
  <si>
    <t>Ben 10 and Big Hero 6 creator Steven T. Seagle returns to comics with New Yorker Magazine cartoonist Jason Adam Katzenstein for a new graphic novel! Reluctant Skye is accidentally sent to the wrong summer camp. Not wanting to please her "step monster," Skye is dead-set on not fitting in. That won't be a problem, as everyone at Camp Midnight-with the exception of fellow cam Ben 10 and Big Hero 6 creator Steven T. Seagle returns to comics with New Yorker Magazine cartoonist Jason Adam Katzenstein for a new graphic novel! Reluctant Skye is accidentally sent to the wrong summer camp. Not wanting to please her "step monster," Skye is dead-set on not fitting in. That won't be a problem, as everyone at Camp Midnight-with the exception of fellow camper and fast-friend Mia-is a full-fledged monster! The perfect book for fans of Raina Telgemeier's "Smile, " but wish it had more bowls of gooey eyeballs. ...more</t>
  </si>
  <si>
    <t>Eisner Award-nominated writer Kelly Sue DeConnick (Pretty Deadly, Captain Marvel) and Valentine De Landro (X-Factor) team up to bring you the premiere volume of Bitch Planet, a deliciously vicious riff on women-in-prison sci-fi exploitation.In a future just a few years down the road in the wrong direction, a woman's failure to comply with her patriarchal overlords will res Eisner Award-nominated writer Kelly Sue DeConnick (Pretty Deadly, Captain Marvel) and Valentine De Landro (X-Factor) team up to bring you the premiere volume of Bitch Planet, a deliciously vicious riff on women-in-prison sci-fi exploitation.In a future just a few years down the road in the wrong direction, a woman's failure to comply with her patriarchal overlords will result in exile to the meanest penal planet in the galaxy. When the newest crop of fresh femmes arrive, can they work together to stay alive or will hidden agendas, crooked guards, and the deadliest sport on (or off!) Earth take them to their maker?Collects BITCH PLANET #1-5. ...more</t>
  </si>
  <si>
    <t>A VIBRANT HOMAGE TO A CLASSIC COMIC FROM TWO MASTERS OF THE MODERN GRAPHIC NOVEL. The Shadow Hero is based on golden-age comic series The Green Turtle, whose hero solved crimes and fought injustice just like any other comics hero. But this mysterious masked crusader was hiding more than your run-of-the-mill secret identity...The Green Turtle was the first Asian American su A VIBRANT HOMAGE TO A CLASSIC COMIC FROM TWO MASTERS OF THE MODERN GRAPHIC NOVEL. The Shadow Hero is based on golden-age comic series The Green Turtle, whose hero solved crimes and fought injustice just like any other comics hero. But this mysterious masked crusader was hiding more than your run-of-the-mill secret identity...The Green Turtle was the first Asian American superhero.Now, exactly seventy years later, New York Times-bestselling author Gene Luen Yang has revived this nearly forgotten, pioneering character in a new graphic novel that creates an origin story for the golden-age Green Turtle. With artwork by the unmatched Sonny Liew, this hilarious and insightful graphic novel about heroism and heritage is also a loving tribute to the long, rich tradition of American superhero comics. ...more</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</si>
  <si>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 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 ...more</t>
  </si>
  <si>
    <t>Taking place during Batman's early days of crime fighting, this new edition of the classic mystery tells the story of a mysterious killer who murders his prey only on holidays. Working with District Attorney Harvey Dent and Lieutenant James Gordon, Batman races against the calendar as he tries to discover who Holiday is before he claims his next victim each month. A myster Taking place during Batman's early days of crime fighting, this new edition of the classic mystery tells the story of a mysterious killer who murders his prey only on holidays.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Two-Face.This edition includes original 13-issue series as well as four additional story pages cut from the original series, which are presented fully colored and restored to their place in the story.Â  Also featured are sketches and an introduction by the director and writer of The Dark Knight Rises, Christopher Nolan and David Goyer. ...more</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</si>
  <si>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 â 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 - or a clash of what were once the world's greatest superheroes?Over fifteen years after its debut, 'Batman: The Dark Knight Returns' remains an undisputed classic and one of the most influential stories ever told in the comics medium.Collecting BATMAN: THE DARK KNIGHT RETURNS #1-4 ...more</t>
  </si>
  <si>
    <t>Following the New York Times #1 bestselling original graphic novels Batman: Earth One, Volume One and Superman: Earth One Volumes One and Two comes Wonder Woman: Earth One, Volume One!Critically acclaimed, best-selling writer Grant Morrison (All-Star Superman, Batman, Inc.) once again pushes the boundaries of the graphic novel page in his mind-bending new take on the most Following the New York Times #1 bestselling original graphic novels Batman: Earth One, Volume One and Superman: Earth One Volumes One and Two comes Wonder Woman: Earth One, Volume One!Critically acclaimed, best-selling writer Grant Morrison (All-Star Superman, Batman, Inc.) once again pushes the boundaries of the graphic novel page in his mind-bending new take on the most powerful woman in the DC Universe. With stunning art by Yanick Paquette (Swamp Thing), Wonder Woman: Earth One, Volume One is an easily accessible jumping on point for new readers. ...more</t>
  </si>
  <si>
    <t>The teenagers of Gotham City have adopted the âRâ and made it their own. A new Robin? No, hundreds of new Robins! The Boy Wonder has inspired a movement in Gotham, where different people of all creeds, colors, genders and religions have donned the âRâ insignia to combat crime. But will this clean up the city...or make more trouble for everyone? Collecting WE ARE ROBIN #1-6 The teenagers of Gotham City have adopted the âRâ and made it their own. A new Robin? No, hundreds of new Robins! The Boy Wonder has inspired a movement in Gotham, where different people of all creeds, colors, genders and religions have donned the âRâ insignia to combat crime. But will this clean up the city...or make more trouble for everyone? Collecting WE ARE ROBIN #1-6 and the sneak peek story from CONVERGENCE: NEW TEEN TITANS #2! ...more</t>
  </si>
  <si>
    <t>'It came from the woods. Most strange things do.'Five mysterious, spine-tingling stories follow journeys into (and out of?) the eerie abyss.These chilling tales spring from the macabre imagination of acclaimed and award-winning comic creator Emily Carroll.Come take a walk in the woods and see what awaits you there...</t>
  </si>
  <si>
    <t>Superman is going through some changes. First, there's his new "solar flare" power, which releases tremendous amounts of energy but leaves him functionally human - fragile, vulnerable, prone to hangovers - for 24 hours.But an even bigger change is coming. A new company called Hordr has sprung up, and its business is secrets. If you have one that you want to keep hidden, Hr Superman is going through some changes. First, there's his new "solar flare" power, which releases tremendous amounts of energy but leaves him functionally human - fragile, vulnerable, prone to hangovers - for 24 hours.But an even bigger change is coming. A new company called Hordr has sprung up, and its business is secrets. If you have one that you want to keep hidden, Hrdr can control you - and no one has a bigger secret than Clark Kent.Now, Hordr is threatening to expose Clark's alter ego unless he does everything they command. Will Superman play into the hands of blackmailers to keep his loved ones out of danger? And if the truth that Superman has been hiding is exposed, will it set him free - or ruin his life?A new era for the Man of Steel begins here - crafted by National Book Award nominee Gene Luen Yang (American Born Chinese) and legendary artists John Romita Jr. (Kick-Ass, The Amazing Spider-Man) and Klaus Janson (BATMAN: THE DARK KNIGHT RETURNS). Collects issues #40-44 and the 8-page Superman story from DIVERGENCE: FCBD SPECIAL EDITION #1. ...more</t>
  </si>
  <si>
    <t>The Kobayashi twins, Megumu and Mitsuru, were named after historical figures, but only Megumu has grown up with a taste for history. So when Mitsuru is in danger of losing his weekends to extra history classes, he convinces his sister to swap clothes with him and ace his tests! After all, how hard can it be for them to play each other?Megumu is considering a career as a ma The Kobayashi twins, Megumu and Mitsuru, were named after historical figures, but only Megumu has grown up with a taste for history. So when Mitsuru is in danger of losing his weekends to extra history classes, he convinces his sister to swap clothes with him and ace his tests! After all, how hard can it be for them to play each other?Megumu is considering a career as a manga artist, but as Mitsuru so helpfully points out, her drawing skills could use a lot of improvement. That doesnât dim her enthusiasm, and she vows to practice drawing every day. But her first sketching session in a park is interrupted by an intense young man who goes ballistic when he sees the portrait of Aoi in her sketchbook! Who is this stranger, and why does he want to destroy her boyfriend?! ...more</t>
  </si>
  <si>
    <t>Itâs Robins vs. cops! Robins vs. Robins! Robins vs. Batman! Robins vs. the Court of Owlsâ½Collecting: Robin War 1-2, Grayson 15, Detective Comics 47, We Are Robin... 7, Robin: Son of Batman 7, Gotham Academy 13, Red Hood/Arsenal 7, &amp; Teen Titans 15</t>
  </si>
  <si>
    <t>Red Hood and Arsenal are open for business! After working for the mysterious Tara Battleworth as on-staff outlaws, Roy and Jason have decided to branch out on their own as freelance problem solvers, investigators, and general butt-kicking specialists. But when the sinister corporate scourge of Underbelly rears its ugly head, can our heroes overcome pure evil and corruption Red Hood and Arsenal are open for business! After working for the mysterious Tara Battleworth as on-staff outlaws, Roy and Jason have decided to branch out on their own as freelance problem solvers, investigators, and general butt-kicking specialists. But when the sinister corporate scourge of Underbelly rears its ugly head, can our heroes overcome pure evil and corruption made manifest? Collects RED HOOD/ARSENAL #1-6. ...more</t>
  </si>
  <si>
    <t>Naruto is a young shinobi with an incorrigible knack for mischief. Heâs got a wild sense of humor, but Naruto is completely serious about his mission to be the worldâs greatest ninja!Itâs Deidara vs. Sasuke, but even Deidaraâs Ultimate Art may be no match for the all-powerful new Sasuke. The battle culminates in a giant explosion, leaving members of Team Kakashi concerned, Naruto is a young shinobi with an incorrigible knack for mischief. Heâs got a wild sense of humor, but Naruto is completely serious about his mission to be the worldâs greatest ninja!Itâs Deidara vs. Sasuke, but even Deidaraâs Ultimate Art may be no match for the all-powerful new Sasuke. The battle culminates in a giant explosion, leaving members of Team Kakashi concerned, especially when Karin cannot sense Sasukeâs chakra. Plus, deep inside the Land of Rain lies an Akatsuki secret that sheds doubt on the organizationâs true intentions, as well as their mysterious leader, Pain. ...more</t>
  </si>
  <si>
    <t>The lovable trio from the acclaimed Lowriders in Space are back! Lupe Impala, Elirio Malaria, and El Chavo Octopus are living their dream at last. They're the proud owners of their very own garage. But when their beloved cat Genie goes missing, they need to do everything they can to find him. Little do they know the trail will lead them to the realm of Mictlantecuhtli, the The lovable trio from the acclaimed Lowriders in Space are back! Lupe Impala, Elirio Malaria, and El Chavo Octopus are living their dream at last. They're the proud owners of their very own garage. But when their beloved cat Genie goes missing, they need to do everything they can to find him. Little do they know the trail will lead them to the realm of Mictlantecuhtli, the Aztec god of the Underworld, who is keeping Genie prisoner! With cool Spanish phrases on every page, a glossary of terms, and an action-packed plot that sneaks in science as well as Aztec lore, Lowriders to the Center of the Earth is a linguistic and visual delight. Â¡Que suave! ...more</t>
  </si>
  <si>
    <t>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school--in the hallway...in the teacher's lounge...in the bathroom! This is power. Maybe even superpower! Cece is on her way to becoming El Deafo, Listener for All. But the funny thing about being a superhero is that it's just another way of feeling different... and lonely. Can Cece channel her powers into finding the thing she wants most, a true friend?This funny perceptive graphic novel memoir about growing up hearing impaired is also an unforgettable book about growing up, and all the super and super embarrassing moments along the way. ...more</t>
  </si>
  <si>
    <t>The long-awaited 4-issue miniseries is collected in a new hardcover! The impossible has happened and Batman is on the verge of being taken down by an enemy he cannot defeat: a virus for which there is no cure! And the only hope for his salvation is The Joker! Who infected Batman, what does the Clown Prince of Crime know, and how will the Dark Knight get that information? T The long-awaited 4-issue miniseries is collected in a new hardcover! The impossible has happened and Batman is on the verge of being taken down by an enemy he cannot defeat: a virus for which there is no cure! And the only hope for his salvation is â¨The Joker! Who infected Batman, what does the Clown Prince of Crime know, and how will the Dark Knight get that information? Together, the enemies crisscross Europe, desperate to find answers before time runs out. ...more</t>
  </si>
  <si>
    <t>Reggie Riot is no oneâs idea of a cultural savior. The latchkey child of a busy single mother, heâs grown up to be a resentful slacker whose idea of high culture is getting stoned and admiring the graffiti in the alley where he scores his weed. His mother, however, is not your average working parent. Sheâs the head of a secret organization called Art Ops, whose mission i Reggie Riot is no oneâs idea of a cultural savior. The latchkey child of a busy single mother, heâs grown up to be a resentful slacker whose idea of high culture is getting stoned and admiring the graffiti in the alley where he scores his weed. Â  His mother, however, is not your average working parent. Sheâs the head of a secret organization called Art Ops, whose mission is protecting the artistic treasures of the worldâwhich have a lot more life in them than a casual observer might realize. Â  Reggie has always shunned his momâs high-culture scene, but a devastating encounter with the shadowy forces menacing the worldâs masterpieces has left him with a permanent expression of the chaotic power of art flowing through his very veins. Â  So when Art Ops itself suddenly vanishes without a trace, leaving its final rescueâLa Gioconda, the Mona Lisa herselfâout in the cold, itâs up to Reggie and his motley crewâincluding a masked super-powered operative who writes sitcom scripts on spec, a girls-just-wanna-have-fun â80s music-video icon, and a suburban clerk from a mall-punk clothing chainâto come to the rescue. Â  But do they have what it takes to stand up to the dark side of human creativity? Â  From writer Shaun Simon (co-author of The True Lives of the Fabulous Killjoys with My Chemical Romanceâs Gerard Way) and artists Michael Allred (co-creator of iZOMBIE) and Matt Brundage (The Spirit: The New Adventures) comes ART OPS VOL. 1: HOW TO START A RIOT, collecting issues #1-5 of the ongoing VERTIGO series and featuring a special sketchbook section from Allred and Brundage. ...more</t>
  </si>
  <si>
    <t>Are you a special snowflake? Do you enjoy networking to advance your career? Is adulthood an exciting new challenge for which you feel fully prepared? Ugh. Please go away.This book is for the rest of us. These comic document the wasting of entire beautiful weekends on the internet, the unbearable agony of holding hands on the street with a gorgeous guy, dreaming all day of Are you a special snowflake? Do you enjoy networking to advance your career? Is adulthood an exciting new challenge for which you feel fully prepared? Ugh. Please go away.This book is for the rest of us. These comic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 ...more</t>
  </si>
  <si>
    <t>Finally - summer has arrived! While Tohru struggles through bipolar days of hope and anxiety, what will happen when Yuki comes face-to-face with the new member of the student council? Meanwhile, who is that Uo-chan's hanging out with? Is she c-r-a-z-y in love? In a bonus feature, Hana-chan's past is finally disclosed!</t>
  </si>
  <si>
    <t>For fans of Raina Telgemeierâs Smile, a heartwarming graphic novel about friendship and surviving junior high through the power of roller derby. Twelve-year-old Astrid has always done everything with her best friend Nicole. So when Astrid signs up for roller derby camp, she assumes Nicole will too. But Nicole signs up for dance camp with a new friend instead, and so begins For fans of Raina Telgemeierâs Smile, a heartwarming graphic novel about friendship and surviving junior high through the power of roller derby. Twelve-year-old Astrid has always done everything with her best friend Nicole. So when Astrid signs up for roller derby camp, she assumes Nicole will too. But Nicole signs up for dance camp with a new friend instead, and so begins the toughest summer of Astrid's life. There are bumps and bruises as Astrid learns who she is without Nicole...and what it takes to be a strong, tough roller girl. ...more</t>
  </si>
  <si>
    <t>Tohru and company have been having a lot more fun ever since Kisa came to visit. Now it's time for Tohru to meet another member of the Zodiac - the skillfully sarcastic grade-school student, Hiro! One way or another, this tyke will have to deal with his resentment of Tohru and his affection for Kisa. Where will he find the answers? In the fabulous 7th volume of the super-p Tohru and company have been having a lot more fun ever since Kisa came to visit. Now it's time for Tohru to meet another member of the Zodiac - the skillfully sarcastic grade-school student, Hiro! One way or another, this tyke will have to deal with his resentment of Tohru and his affection for Kisa. Where will he find the answers? In the fabulous 7th volume of the super-popular Fruits Basket, of course! ...more</t>
  </si>
  <si>
    <t>Delving into the recesses of Kyo's past, we find the Sohma trio returning home on a rainy day. There, a mysterious man who has known Kyo for a long time meets them. Trust, loyalty and the bonds of family and friendship are tested, as Tohru must help Kyo deal with the "monsters" that he's been trying to avoid.</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</si>
  <si>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life?Give-and-TakeAlthough they've collected plenty of evidence tying the seven Yotsuba members to the newest Kira, Light, L and the rest of the taskforce are no closer to discovering which one actually possesses the Death Note. Desperate for some headway, L recruits Misa to infiltrate the group and feed them information calculated to bring Kira into the open. But the Shinigami Rem reveals to Misa who the Kiras really are, and, armed with this knowledge, Misa will do anything to help Light. But what will that mean for L...? ...more</t>
  </si>
  <si>
    <t>For a springtime treat, Shigure arranges for Tohru and the gang to spend Golden Week at the Sohmas' vacation home. On a rainy day, as the holiday draws to a close, who should make a surprise visit but Hatsuharu! But what's that he's hiding in the bundle under his arm?</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</si>
  <si>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life?WhiteoutAfter a week locked up with no one but Ryuk for company, Light is ready to give up his Death Note and all memories of it. Freed from his past actions, Light is convinced he's innocent. But L is ready to keep Light under lock and key forever, especially since the killings stopped once Light was incarcerated. Then a new wave of Kira crimes hits Japan. Someone else has gotten their hands on a Death Note, and these new deaths aren't focused on making the world a better place, they're focused on making money. Big business can be murder, and Kira has gone corporate. ...more</t>
  </si>
  <si>
    <t>On her sixteenth birthday, orphan Himari Momochi inherits her ancestral estate that sheâs never seen. Momochi House exists on the barrier between the human and spiritual realms, and Himari is meant to act as guardian between the two worlds. But on the day she moves in, she finds three handsome squatters already living in the house, and one seems to have already taken over On her sixteenth birthday, orphan Himari Momochi inherits her ancestral estate that sheâs never seen. Momochi House exists on the barrier between the human and spiritual realms, and Himari is meant to act as guardian between the two worlds. But on the day she moves in, she finds three handsome squatters already living in the house, and one seems to have already taken over her role! ...more</t>
  </si>
  <si>
    <t>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 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they're acting like animals! ...more</t>
  </si>
  <si>
    <t>After the detonation of FANDEMONIUM the gods-as-pop-stars of THE WICKED + THE DIVINE try living in the long dark shadow. Team WicDiv are joined by a stellar cast of guest artists to put the spotlight on each of the gods. The multiple Eisner Award nominated series continues in the only way it knows how: darker, weirder, faster. Don't worry. It's going to be okay.Collects TH After the detonation of FANDEMONIUM the gods-as-pop-stars of THE WICKED + THE DIVINE try living in the long dark shadow. Team WicDiv are joined by a stellar cast of guest artists to put the spotlight on each of the gods. The multiple Eisner Award nominated series continues in the only way it knows how: darker, weirder, faster. Don't worry. It's going to be okay.Collects THE WICKED + THE DIVINE #12-17 ...more</t>
  </si>
  <si>
    <t>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#17â20 ...more</t>
  </si>
  <si>
    <t>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 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finally close in on their targets.Collects issues 13-18. ...more</t>
  </si>
  <si>
    <t>The second book in the best-selling Legend trilogy comes to life in this vibrant graphic novel adaptation.After escaping from the Republic's stronghold, Day and June are on the run in Vegas when the country learns that their Elector Primo has died and his son has stepped in to take his place. They meet up with the rebel stronghold of the Patriotsâa large organization strad The second book in the best-selling Legend trilogy comes to life in this vibrant graphic novel adaptation.After escaping from the Republic's stronghold, Day and June are on the run in Vegas when the country learns that their Elector Primo has died and his son has stepped in to take his place. They meet up with the rebel stronghold of the Patriotsâa large organization straddling the line between the Republic and its warring neighbor, the Coloniesâand learn about an assassination plot against the Elector. Using threats and blackmail to get what he wants, the Patriots' leader, Razor, convinces June to let herself be captured by Republic soldiers so she can win over the Elector and feed him a decoy assassination plan. But when June realizes that the new Elector is nothing like his father, she must work with Day to try to stop the Patriots' plot before Razor can fulfill his own devastating plans. ...more</t>
  </si>
  <si>
    <t>A New York Times Notable BookA Time Magazine âBest Comix of the YearâA San Francisco Chronicle and Los Angeles Times Best-sellerWise, funny, and heartbreaking, Persepolis is Marjane Satrapiâs memoir of growing up in Iran during the Islamic Revolution. In powerful black-and-white comic strip images, Satrapi tells the story of her life in Tehran from ages six to fourteen, ye A New York Times Notable BookA Time Magazine âBest Comix of the YearâA San Francisco Chronicle and Los Angeles Times Best-sellerWise, funny, and heartbreaking, Persepolis is Marjane Satrapiâs memoir of growing up in Iran during the Islamic Revolution. In powerful black-and-white comic strip images, Satrapi tells the story of her life in Tehran from ages six to fourteen, years that saw the overthrow of the Shahâs regime, the triumph of the Islamic Revolution, and the devastating effects of war with Iraq. The intelligent and outspoken only child of committed Marxists and the great-granddaughter of one of Iranâs last emperors, Marjane bears witness to a childhood uniquely entwined with the history of her country.Persepolis paints an unforgettable portrait of daily life in Iran and of the bewildering contradictions between home life and public life. Marjaneâs childâs-eye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 ...more</t>
  </si>
  <si>
    <t>In this Banksy-inspired illustrated novel, an escalating sibling rivalry train wrecks and vengeance is a street-art act of warIntrovert Frankie Neumann hates his life, and understandably so. Heâs got a weird, tutu-wearing sister, Lou, and even weirder parents, Bridget and BrettâFrank Sinatra and Dr. Frank-N-Furter impersonators, respectively. And, heâs just the guy who mak In this Banksy-inspired illustrated novel, an escalating sibling rivalry train wrecks and vengeance is a street-art act of warIntrovert Frankie Neumann hates his life, and understandably so. Heâs got a weird, tutu-wearing sister, Lou, and even weirder parents, Bridget and BrettâFrank Sinatra and Dr. Frank-N-Furter impersonators, respectively. And, heâs just the guy who makes pizza at Pizza Vendetta. Though he has secret artistic aspirations of his own, his over-the-top family makes him want to stay in the background. But Frankie's life is about to changeâbecoming way more interesting, even a little dangerous, but definitely cool.After his shift at the pizzeria one night, Frankie meets David and Rory, cousins and errand runners for the mysterious Uncle Epic, a legendary anonymous street artist and Frankieâs absolute idol. Little could Frankie dream that his new adventures with Uncle Epic would lead to the perfect opportunity to strike back at his insufferable sister for a lifetime of torture. But things go haywire quicker than you can say âstreet art kicks righteous ass,â and the lines are suddenly blurred between art and Frankieâs real life. ...more</t>
  </si>
  <si>
    <t>In this collection, Grayson faces some of his most difficult challenges! Not only must he take on Lex Luthor, and risks losing his position with Spyral, but Dick finds that in order to save Agent 1 he must face off with... himself! And who is the mysterious shadow leader behind Spyral, and what does he want with Dick? The super-spy finds himself in a clandestine hunt for t In this collection, Grayson faces some of his most difficult challenges! Not only must he take on Lex Luthor, and risks losing his position with Spyral, but Dick finds that in order to save Agent 1 he must face off with... himself! And who is the mysterious shadow leader behind Spyral, and what does he want with Dick? The super-spy finds himself in a clandestine hunt for the true identity of Agent Zero!Collecting Grayson 10-14 ...more</t>
  </si>
  <si>
    <t>A family with an ancient curse...And the girl who will change their lives forever...It's Valentines Day and you know what that means - lots of chocolates for the cutest boys at school! In this case, it's a pretty close tie between hot-headed Kyo Sohma and "Prince Charming" Yuki Sohma. Of course the kind-hearted Tohru, guest of the Sohma family, has chocolates for everyone! A family with an ancient curse...And the girl who will change their lives forever...It's Valentines Day and you know what that means - lots of chocolates for the cutest boys at school! In this case, it's a pretty close tie between hot-headed Kyo Sohma and "Prince Charming" Yuki Sohma. Of course the kind-hearted Tohru, guest of the Sohma family, has chocolates for everyone! But when White Day comes around, what will the Sohma family give her in return? ...more</t>
  </si>
  <si>
    <t>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t>
  </si>
  <si>
    <t>Cardinal rule #1 for surviving school: Don't get noticed by the mean kids.Cardinal rule #2 for surviving school: Seek out groups with similar interests and join them.On her first day at her new school, Penelope--Peppi--Torres reminds herself of these basics. But when she trips into a quiet boy in the hall, Jaime Thompson, she's already broken the first rule, and the mean k Cardinal rule #1 for surviving school: Don't get noticed by the mean kids.Cardinal rule #2 for surviving school: Seek out groups with similar interests and join them.On her first day at her new school, Penelope--Peppi--Torres reminds herself of these basics. But when she trips into a quiet boy in the hall, Jaime Thompson, she's already broken the first rule, and the mean kids start calling her the "nerder girlfriend." How does she handle this crisis? By shoving poor Jaime and running away!Falling back on rule two and surrounding herself with new friends in the art club, Peppi still can't help feeling ashamed about the way she treated Jaime. Things are already awkward enough between the two, but to make matters worse, he's a member of her own club's archrivals--the science club! And when the two clubs go to war, Peppi realizes that sometimes you have to break the rules to survive middle school! ...more</t>
  </si>
  <si>
    <t>A being who has existed since the beginning of the universe, Dream of the Endless rules over the realm of dreams. In THE DOLLâS HOUSE, after a decades-long imprisonment, the Sandman has returned to find that a few dreams and nightmares have escaped to reality. Looking to recapture his lost possessions, Morpheus ventures to the human plane only to learn that a woman named R A being who has existed since the beginning of the universe, Dream of the Endless rules over the realm of dreams. In THE DOLLâS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kingdom.Collecting issues #9-16, this new edition of THE DOLLâS HOUSE features the improved production values and coloring from the Absolute Edition. ...more</t>
  </si>
  <si>
    <t>From award-winning writer BRIAN K. VAUGHAN (Pride of Baghdad, Ex Machina) and critically acclaimed artist FIONA STAPLES (Mystery Society, Done to Death), SAGA is sweeping tale of one young family fighting to find their place in the universe. Thanks to her star-crossed parents Marko and Alana, newborn baby Hazel has already survived lethal assassins, rampaging armies, and h From award-winning writer BRIAN K. VAUGHAN (Pride of Baghdad, Ex Machina) and critically acclaimed artist FIONA STAPLES (Mystery Society, Done to Death), SAGA is sweeping tale of one young family fighting to find their place in the universe. Thanks to her star-crossed parents Marko and Alana, newborn baby Hazel has already survived lethal assassins, rampaging armies, and horrific monsters, but in the cold vastness of outer space, the little girl encounters her strangest adventure yet... grandparents.Collects Saga issues #7-12 ...more</t>
  </si>
  <si>
    <t>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for her keeping the "Cat" in the bag and the "Dog" on a leash. ...more</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</si>
  <si>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 "Y"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JosÃ© MarzÃ¡n Jr. have given us a great read!Collects Y: The Last Man issues #01-#05 ...more</t>
  </si>
  <si>
    <t>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youâre immortal, doesnât mean youâre going to live forev 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youâre immortal, doesnât mean youâre going to live forever. Collects THE WICKED + THE DIVINE #1-5 ...more</t>
  </si>
  <si>
    <t>In 1916, Dream is captured and encased in a glass globe in a failed attempt by a fictional Edwardian magician (very much in the vein of Aleister Crowley) named Roderick Burgess to bind Death and attain immortality. Dream bides his time for decades until Burgess dies. Afterwards, his son Alexander becomes Dream's new captor. Finally, in 1988, Alex's guards grow careless and In 1916, Dream is captured and encased in a glass globe in a failed attempt by a fictional Edwardian magician (very much in the vein of Aleister Crowley) named Roderick Burgess to bind Death and attain immortality. Dream bides his time for decades until Burgess dies. Afterwards, his son Alexander becomes Dream's new captor. Finally, in 1988, Alex's guards grow careless and the guards watching him fall asleep in his presence, allowing Dream to use the sand from their dream to his benefit. When the guards awake and break the seal Dream was in, he is then able to escape. Dream punishes Alex by cursing him to experience an unending series of nightmares. The rest of the story concerns Dream's quest to recover his totems of power, which were dispersed following his capture: a pouch of sand, a helm and a ruby. The pouch is being kept by a former girlfriend of John Constantine's. Once that is recovered, Dream travels to hell to regain the helm from a demon, where he incurs the wrath of Lucifer (an enmity that will have major repercussions later in the series). The ruby is in the possession of John Dee, a.k.a. Doctor Destiny, a supervillain from the Justice League of America series. He has warped and corrupted the ruby, rendering Dream unable to use it, and with it he nearly tears apart the Dreaming. However, thinking that it will kill Dream, Dee shatters the ruby, inadvertently releasing the power that Dream had stored in the ruby and restoring Dream to his full power. The collection ends with "The Sound of Her Wings", an epilogue to the first story-arc. This issue introduces a character who has become one of the series' most popular and prominent personalities: Dream's older sister Death. She is depicted as an attractive, down-to-earth young goth girl, very unlike the traditional personification of death, and spends the issue talking Dream out of his brief post-quest depression. ...more</t>
  </si>
  <si>
    <t>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 ...more</t>
  </si>
  <si>
    <t>Kyoko always thought that Sho, whose family took her in when she was small, was her prince charming. However, when Sho heads for Tokyo to make it big as a musician, Kyoko goes with him and has to quit high school to support his dream. But soon, being in the big city makes Kyoko realize that she has show business ambitions of her own!</t>
  </si>
  <si>
    <t>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 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drama for adults. Collects Saga issues #1-6. ...more</t>
  </si>
  <si>
    <t>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 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an old school genre is a violent monster-killing epic that is like Buffy meets Tank Girl in a Lord of the Rings world on crack! Collecting Rat Queens #1-5! ...more</t>
  </si>
  <si>
    <t>In the early hours after Halloween of 1988, four 12-year-old newspaper delivery girls uncover the most important story of all time. Suburban drama and otherworldly mysteries collide in this smash-hit series about nostalgia, first jobs, and the last days of childhood.Collects Paper Girls #1-5.</t>
  </si>
  <si>
    <t>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t>
  </si>
  <si>
    <t>Marvel Comics presents the new Ms. Marvel, the groundbreaking heroine that has become an international sensation! Kamala Khan is an ordinary girl from Jersey City â until she's suddenly empowered with extraordinary gifts. But who truly is the new Ms. Marvel? Teenager? Muslim? Inhuman? Find out as she takes the Marvel Universe by storm! When Kamala discovers the dangers of Marvel Comics presents the new Ms. Marvel, the groundbreaking heroine that has become an international sensation! Kamala Khan is an ordinary girl from Jersey City â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Jersey! It's history in the making from acclaimed writer G. Willow Wilson (Air, Cairo) and beloved artist Adrian Alphona (RUNAWAYS)! Collecting MS. MARVEL (2014) #1-5 and material from ALL-NEW MARVEL NOW! POINT ONE #1. ...more</t>
  </si>
  <si>
    <t>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 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believe what is on The Tape! What is the Vagabond Code? Matt Fraction pens a Hawkeye thriller that spans the globe...and the darkest parts of Hawkeye's mind. Barton and Bishop mean double the Hawkeye and double the trouble...and stealing from the rich never looked so good.COLLECTING: Hawkeye 1-5, Young Avengers Presents 6 ...more</t>
  </si>
  <si>
    <t>Susan, Esther, and Daisy started at university three weeks ago and became fast friends. Now, away from home for the first time, all three want to reinvent themselves. But in the face of handwringing boys, âpersonal experimentation,â influenza, mystery mold, nuchauvinism, and the willful, unwanted intrusion of âacademia,â they may be lucky just to make it to spring alive. C Susan, Esther, and Daisy started at university three weeks ago and became fast friends. Now, away from home for the first time, all three want to reinvent themselves. But in the face of handwringing boys, âpersonal experimentation,â influenza, mystery mold, nuchauvinism, and the willful, unwanted intrusion of âacademia,â they may be lucky just to make it to spring alive. Collects issues #1-4. ...more</t>
  </si>
  <si>
    <t>A family with an ancient curse...And the girl who will change their lives forever...Tohru Honda was an orphan with no place to go until the mysterious Sohma family offered her a place to call home. Now her ordinary high school life is turned upside down as she's introduced to the Sohma's world of magical curses and family secrets.</t>
  </si>
  <si>
    <t>Hot-tempered 15-year-old Ichigo Kurosaki, the hero of the popular fantasy-adventure Bleach , has the unsettling ability to see spirits who are unable to rest in peace. His sixth sense leads him to Rukia, a Soul Reaper who destroys Hollows (soul-devouring monsters) and ensures the deceased find repose with the Soul Society. When she's injured in battle, Rukia transfers h Hot-tempered 15-year-old Ichigo Kurosaki, the hero of the popular fantasy-adventure Bleach ,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 ...more</t>
  </si>
  <si>
    <t>High school student Kei Nagai is struck dead in a grizzly traffic accident, but immediately revives to learn that he may not be like every other human. Instead, he may be a mysterious almost immortal being granted not only the powers of rejuvination but the abilities to see super-natural beings. Scared, he runs away, and is aided in his escape from society by his friend. U High school student Kei Nagai is struck dead in a grizzly traffic accident, but immediately revives to learn that he may not be like every other human. Instead, he may be a mysterious almost immortal being granted not only the powers of rejuvination but the abilities to see super-natural beings. Scared, he runs away, and is aided in his escape from society by his friend. Unfortunately for Kei, the manhunt is on and he will soon be caught within a conflict between mankind and others like him as they prepare to fight a new war based on terror. ...more</t>
  </si>
  <si>
    <t>When orphaned Mary Lennox comes to live at her uncle's great house on the Yorkshire Moors, she finds it full of secrets. The mansion has nearly one hundred rooms, and her uncle keeps himself locked up. And at night, she hears the sound of crying down one of the long corridors.The gardens surrounding the large property are Mary's only escape. Then, Mary discovers a secret g When orphaned Mary Lennox comes to live at her uncle's great house on the Yorkshire Moors, she finds it full of secrets. The mansion has nearly one hundred rooms, and her uncle keeps himself locked up. And at night, she hears the sound of crying down one of the long corridors.The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 ...more</t>
  </si>
  <si>
    <t>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 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this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 -- though absurdly comic -- 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 ...more</t>
  </si>
  <si>
    <t>Often rated as important as the Bible as a Christian document, 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 Often rated as important as the Bible as a Christian document, 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 ...more</t>
  </si>
  <si>
    <t>Holmes and Watson are faced with their most terrifying case yet. The legend of the devil-beast that haunts the moors around the Baskerville family's home warns the descendants of that ancient clan never to venture out in those dark hours when the power of evil is exalted. Now, the most recent Baskerville, Sir Charles, is dead and the footprints of a giant hound have been f Holmes and Watson are faced with their most terrifying case yet. The legend of the devil-beast that haunts the moors around the Baskerville family's home warns the descendants of that ancient clan never to venture out in those dark hours when the power of evil is exalted. Now, the most recent Baskerville, Sir Charles, is dead and the footprints of a giant hound have been found near his body. Will the new heir meet the same fate? ...more</t>
  </si>
  <si>
    <t>Little Women is the heartwarming story of the March family that has thrilled generations of readers. It is the story of four sisters--Jo, Meg, Amy and Beth-- and of the courage, humor and ingenuity they display to survive poverty and the absence of their father during the Civil War.</t>
  </si>
  <si>
    <t>Margaret Mitchell's epic novel of love and war won the Pulitzer Prize and one of the most popular and celebrated movies of all time. Many novels have been written about the Civil War and its aftermath. None take us into the burning fields and cities of the American South as Gone With the Wind does, creating haunting scenes and thrilling portraits of characters so vivid tha Margaret Mitchell's epic novel of love and war won the Pulitzer Prize and one of the most popular and celebrated movies of all time. Many novels have been written about the Civil War and its aftermath. None take us into the burning fields and cities of the American South as Gone With the Wind does, creating haunting scenes and thrilling portraits of characters so vivid that we remember their words and feel their fear and hunger for the rest of our lives. In the two main characters, the white-shouldered, irresistible Scarlett and the flashy, contemptuous Rhett, Margaret Mitchell not only conveyed a timeless story of survival under the harshest of circumstances, she also created two of the most famous lovers in the English-speaking world since Romeo and Juliet. ...more</t>
  </si>
  <si>
    <t>Brought up in the household of a powerful Baron, Candide is an open-minded young man, whose tutor, Pangloss, has instilled in him the belief that 'all is for the best'. But when his love for the Baron's rosy-cheeked daughter is discovered, Candide is cast out to make his own way in the world. And so he and his various companions begin a breathless tour of Europe, South Ame Brought up in the household of a powerful Baron, Candide is an open-minded young man, whose tutor, Pangloss, has instilled in him the belief that 'all is for the best'. But when his love for the Baron's rosy-cheeked daughter is discovered, Candide is cast out to make his own way in the world. And so he and his various companions begin a breathless tour of Europe, South America and Asia, as an outrageous series of disasters befall them - earthquakes, syphilis, a brush with the Inquisition, murder - sorely testing the young hero's optimism. ...more</t>
  </si>
  <si>
    <t>Tired of their servitude to man, a group of farm animals revolt and establish their own society, only to be betrayed into worse servitude by their leaders, the pigs, whose slogan becomes: "All animals are equal, but some animals are more equal than others." This 1945 satire addresses the socialist/communist philosophy of Stalin in the Soviet Union.</t>
  </si>
  <si>
    <t>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 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return years later as a wealthy and polished man. 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 ...more</t>
  </si>
  <si>
    <t>Introduction by Jeffrey Eugenides Written in his distinctively dazzling manner, Oscar Wildeâs story of a fashionable young man who sells his soul for eternal youth and beauty is the authorâs most popular work. The tale of Dorian Grayâs moral disintegration caused a scandal when it ï¬rst appeared in 1890, but though Wilde was attacked for the novelâs corrupting inï¬uence, he ï»¿Introduction by Jeffrey Eugenides Â ï»¿Written in his distinctively dazzling manner, Oscar Wildeâs story of a fashionable young man who sells his soul for eternal youth and beauty is the authorâs most popular work. The tale of Dorian Grayâs moral disintegration caused a scandal when it ï¬rst appeared in 1890, but though Wilde was attacked for the novelâs corrupting inï¬uence, he responded that there is, in fact, âa terrible moral in Dorian Gray.â Just a few years later, the book and the aesthetic/moral dilemma it presented became issues in the trials occasioned by Wildeâs homosexual liaisons, which resulted in his imprisonment. Of Dorian Grayâs relationship to autobiography, Wilde noted in a letter, âBasil Hallward is what I think I am: Lord Henry what the world thinks me: Dorian what I would like to beâin other ages, perhaps.â ...more</t>
  </si>
  <si>
    <t>This single volume brings together all of Poe's stories and poems, and illuminates the diverse and multifaceted genius of one of the greatest and most influential figures in American literary history.</t>
  </si>
  <si>
    <t>The national bestseller and winner of the Whitbread Award. Composed toward the end of the first millennium, Beowulf is the classic Northern epic of a heroâs triumphs as a young warrior and his fated death as a defender of his people. The poem is about encountering the monstrous, defeating it, and then having to live on, physically and psychically exposed in the exhausted a The national bestseller and winner of the Whitbread Award. Composed toward the end of the first millennium, Beowulf is the classic Northern epic of a heroâs triumphs as a young warrior and his fated death as a defender of his people. The poem is about encountering the monstrous, defeating it, and then having to live on, physically and psychically exposed in the exhausted aftermath. It is not hard to draw parallels in this story to the historical curve of consciousness in the twentieth century, but the poem also transcends such considerations, telling us psychological and spiritual truths that are permanent and liberating.Beowulf is considered to have been composed between the 8th and the early 11th century. According to Wikipedia, it was first PUBLISHED in 1814 in a version by John Josias Conybeare. ...more</t>
  </si>
  <si>
    <t>First, there were ten - a curious assortment of strangers summoned as weekend guests to a private island off the coast of Devon. Their host, an eccentric millionaire unknown to all of them, is nowhere to be found. All that the guests have in common is a wicked past they're unwilling to reveal - and a secret that will seal their fate. For each has been marked for murder. On First, there were ten - a curious assortment of strangers summoned as weekend guests to a private island off the coast of Devon. Their host, an eccentric millionaire unknown to all of them, is nowhere to be found. All that the guests have in common is a wicked past they're unwilling to reveal - and a secret that will seal their fate. For each has been marked for murder. One by one they fall prey. Before the weekend is out, there will be none. And only the dead are above suspicion. ...more</t>
  </si>
  <si>
    <t>The Story of Hong Gildong is arguably the single most important work of classic Korean fiction. Like its English counterpart, Robin Hood, it has been adapted into countless movies, television shows, novels and comics. Its memorable lines are known to virtually every Korean by heart. Until now, this incredible 19th century fable has been all but inaccessible to English read The Story of Hong Gildong is arguably the single most important work of classic Korean fiction. Like its English counterpart, Robin Hood, it has been adapted into countless movies, television shows, novels and comics. Its memorable lines are known to virtually every Korean by heart. Until now, this incredible 19th century fable has been all but inaccessible to English readers.Hong Gildong, the brilliant but illegitimate son of a government minister, cannot advance in society due to his secondary status, so he leaves home to become the leader of a band of outlaws who rob the rich to give to the poor. On the way to building his own empire and gaining acceptance from his family, Hong Gildong vanquishes assassins, battles monsters, and conquers kingdoms. Minsoo Kang's expressive and animated new translation finally makes the original text of this classic available in English, re-introducing a noble and righteous outlaw and sharing a beloved hallmark of Korean culture. ...more</t>
  </si>
  <si>
    <t>Moral allegory and spiritual autobiography, The Little Prince is the most translated book in the French language. With a timeless charm it tells the story of a little boy who leaves the safety of his own tiny planet to travel the universe, learning the vagaries of adult behaviour through a series of extraordinary encounters. His personal odyssey culminates in a voyage to E Moral allegory and spiritual autobiography, The Little Prince is the most translated book in the French language. With a timeless charm it tells the story of a little boy who leaves the safety of his own tiny planet to travel the universe, learning the vagaries of adult behaviour through a series of extraordinary encounters. His personal odyssey culminates in a voyage to Earth and further adventures. ...more</t>
  </si>
  <si>
    <t>'The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 'The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loveâand its threatened lossâthe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 ...more</t>
  </si>
  <si>
    <t>The compelling story of two outsiders striving to find their place in an unforgiving world. Drifters in search of work, George and his simple-minded friend Lennie have nothing in the world except each other and a dream--a dream that one day they will have some land of their own. Eventually they find work on a ranch in Californiaâs Salinas Valley, but their hopes are doomed The compelling story of two outsiders striving to find their place in an unforgiving world. Drifters in search of work, George and his simple-minded friend Lennie have nothing in the world except each other and a dream--a dream that one day they will have some land of their own. Eventually they find work on a ranch in Californiaâs Salinas Valley, but their hopes are doomed as Lennie, struggling against extreme cruelty, misunderstanding and feelings of jealousy, becomes a victim of his own strength. Tackling universal themes such as the friendship of a shared vision, and giving voice to Americaâs lonely and dispossessed, Of Mice and Men has proved one of Steinbeckâs most popular works, achieving success as a novel, a Broadway play and three acclaimed films. ...more</t>
  </si>
  <si>
    <t>'I never have been in love; it is not my way, or my nature; and I do not think I ever shall.'Beautiful, clever, rich - and single - Emma Woodhouse is perfectly content with her life and sees no need for either love or marriage. Nothing, however, delights her more than interfering in the romantic lives of others. But when she ignores the warnings of her good friend Mr. Knig 'I never have been in love; it is not my way, or my nature; and I do not think I ever shall.'Beautiful,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work.This edition includes a new chronology and additional suggestions for further reading. ...more</t>
  </si>
  <si>
    <t>A page-turning novel that is also an exploration of the great philosophical concepts of Western thought, Sophieâs World has fired the imagination of readers all over the world, with more than twenty million copies in print.One day fourteen-year-old Sophie Amundsen comes home from school to find in her mailbox two notes, with one question on each: âWho are you?â and âWhere A page-turning novel that is also an exploration of the great philosophical concepts of Western thought, Sophieâs World has fired the imagination of readers all over the world, with more than twenty million copies in print.One day fourteen-year-old Sophie Amundsen comes home from school to find in her mailbox two notes, with one question on each: âWho are you?â and âWhere does the world come from?â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 ...more</t>
  </si>
  <si>
    <t>Do you believe human life is inherently valuable? Unfortunately, in the secularized age of state-sanctioned euthanasia and abortion-on-demand, many are losing faith in the simple value of human life. To the disillusioned, human beings are a cosmic accident whose intrinsic value is worth no more than other animals.The Death of Humanity explores our culture's declining respe Do you believe human life is inherently valuable? Unfortunately, in the secularized age of state-sanctioned euthanasia and abortion-on-demand, many are losing faith in the simple value of human life. To the disillusioned, human beings are a cosmic accident whose intrinsic value is worth no more than other animals.The Death of Humanity explores our culture's declining respect for the sanctity of human life, drawing on philosophy and history to reveal the dark road ahead for society if we lose our faith in human life. ...more</t>
  </si>
  <si>
    <t>This is an alternate cover edition for ISBN 0679720200.Through the story of an ordinary man unwittingly drawn into a senseless murder on an Algerian beach, Camus explored what he termed "the nakedness of man faced with the absurd." First published in English in 1946; now in a new translation by Matthew Ward.</t>
  </si>
  <si>
    <t>Leading theologian Matthew Levering presents a thoroughgoing critical survey of the proofs of God's existence for readers interested in traditional Christian responses to the problem of atheism. Beginning with Tertullian and ending with Karl Barth, Levering covers twenty-one theologians and philosophers from the early church to the modern period, examining how they answere Leading theologian Matthew Levering presents a thoroughgoing critical survey of the proofs of God's existence for readers interested in traditional Christian responses to the problem of atheism. Beginning with Tertullian and ending with Karl Barth, Levering covers twenty-one theologians and philosophers from the early church to the modern period, examining how they answered the critics of their day. He also shows the relevance of the classical arguments to contemporary debates and challenges to Christianity. In addition to students, this book will appeal to readers of apologetics. ...more</t>
  </si>
  <si>
    <t>Soren Kierkegaard (1813-1855) had a mission. The church had become weak, flabby and inconsequential. Being a Christian was more a cultural heritage than a spiritual reality. His mission reintroduce the Christian faith to Christians. How could he break through to people who were members of the church and thought they were Christians already? Like an Old Testament prophet, K Soren Kierkegaard (1813-1855) had a mission. The church had become weak, flabby and inconsequential. Being a Christian was more a cultural heritage than a spiritual reality. His mission reintroduce the Christian faith to Christians. How could he break through to people who were members of the church and thought they were Christians already? Like an Old Testament prophet, Kierkegaard used a variety of pointed and dramatic ways to shake people from their slumber. He incisively diagnosed the spiritual ailments of his age and offered a fresh take on classic Christian teaching. Mark Tietjen thinks that Kierkegaard's critique of his contemporaries strikes close to home today. We also need to listen to one of the most insightful yet complex Christian thinkers of any era. Through an examination of core Christian doctrines the person of Jesus Christ, human nature, Christian witness and love Tietjen helps us hear Kierkegaard's missionary message to a church that often fails to follow Christ with purity of heart." ...more</t>
  </si>
  <si>
    <t>Paris, near the turn of 1933. Three young friends meet over apricot cocktails at the Bec-de-Gaz bar on the rue Montparnasse. They are Jean-Paul Sartre, Simone de Beauvoir and their friend Raymond Aron, who opens their eyes to a radical new way of thinking. Pointing to his drink, he says, 'You can make philosophy out of this cocktail!'From this moment of inspiration, Sartre Paris, near the turn of 1933. Three young friends meet over apricot cocktails at the Bec-de-Gaz bar on the rue Montparnasse. They are Jean-Paul Sartre, Simone de Beauvoir and their friend Raymond Aron, who opens their eyes to a radical new way of thinking. Pointing to his drink, he says, 'You can make philosophy out of this cocktail!'From this moment of inspiration, Sartre will create his own extraordinary philosophy of real, experienced life â of love and desire, of freedom and being, of cafÃ©s and waiters, of friendships and revolutionary fervour. It is a philosophy that will enthral Paris and sweep through the world, leaving its mark on post-war liberation movements, from the student uprisings of 1968 to civil rights pioneers.At the Existentialist CafÃ© tells the story of modern existentialism as one of passionate encounters between people, minds and ideas. From the âking and queen of existentialism' â Sartre and de Beauvoir â to their wider circle of friends and adversaries including Albert Camus, Martin Heidegger, Maurice Merleau-Ponty and Iris Murdoch, this book is an enjoyable and original journey through a captivating intellectual movement. Weaving biography and thought, Sarah Bakewell takes us to the heart of a philosophy about life that also changed lives, and that tackled the biggest questions of all: what we are and how we are to live. ...more</t>
  </si>
  <si>
    <t>This entirely new translation of Critique of Pure Reason is the most accurate and informative English translation ever produced of this epochal philosophical text. Though its simple, direct style will make it suitable for all new readers of Kant, the translation displays a philosophical and textual sophistication that will enlighten Kant scholars as well. This translation This entirely new translation of Critique of Pure Reason is the most accurate and informative English translation ever produced of this epochal philosophical text. Though its simple, direct style will make it suitable for all new readers of Kant, the translation displays a philosophical and textual sophistication that will enlighten Kant scholars as well. This translation recreates as far as possible a text with the same interpretative nuances and richness as the original.This translation of Kant's Critique is a superb volume that forms the heart of Cambridge's excellent series of translations of Kant's works. Because of the quality of the translation, but also because of the various supplementary materials which it provides...it will very likely replace Norman Kemp Smith's translation as the standard edition for scholars. It is difficult to imagine that anyone would be able to improve on this volume in the foreseeable future. ...more</t>
  </si>
  <si>
    <t>A life shared with pets brings many emotions. We feel love for our companions, certainly, and happiness at the thought that weâre providing them with a safe, healthy life. But thereâs another emotion, less often acknowledged, that can be nearly as powerful: guilt. When we see our cats gazing wistfully out the window, or watch a goldfish swim lazy circles in a bowl, we canâ A life shared with pets brings many emotions. We feel love for our companions, certainly, and happiness at the thought that weâre providing them with a safe, healthy life. But thereâs another emotion, less often acknowledged, that can be nearly as powerful: guilt. When we see our cats gazing wistfully out the window, or watch a goldfish swim lazy circles in a bowl, we canât help but wonder: are we doing the right thing, keeping these independent beings locked up, subject to our control? Is keeping pets actually good for the pets themselves? Â  Thatâs the question that animates Jessica Pierceâs powerful Run, Spot, Run. A lover of pets herself (including, over the years, dogs, cats, fish, rats, hermit crabs, and more), Pierce understands the joys that pets bring us. But she also refuses to deny the ambiguous ethics at the heart of the relationship, and through a mix of personal stories, philosophical reflections, and scientifically informed analyses of animal behavior and natural history, she puts pet-keeping to the test. Is it ethical to keep pets at all? Are some species more suited to the relationship than others? Are there species one should never attempt to own? And are there ways that we can improve our petsâ lives, so that we can be confident that we are giving them as much as they give us? Â  Deeply empathetic, yet rigorous and unflinching in her thinking, Pierce has written a book that is sure to help any pet owner, unsettling assumptions but also giving them the knowledge to build deeper, better relationships with the animals with whom theyâve chosen to share their lives. ...more</t>
  </si>
  <si>
    <t>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 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Aristotleâs work has had a profound and lasting influence on all subsequent Western thought about ethical matters.J. A. K. Thomsonâs translation has been revised by Hugh Tredennick, and is accompanied by a new introduction by Jonathan Barnes. This edition also includes an updated list for further reading and a new chronology of Aristotleâs life and works.Previously published as Ethics ...more</t>
  </si>
  <si>
    <t>Written in Greek, without any intention of publication, by the only Roman emperor who was also a philosopher, the Meditations of Marcus Aurelius (AD 121-180) offer a remarkable series of challenging spiritual reflections and exercises developed as the emperor struggled to understand himself and make sense of the universe. Ranging from doubt and despair to conviction and ex Written in Greek, without any intention of publication, by the only Roman emperor who was also a philosopher, the Meditations of Marcus Aurelius (AD 121-180) offer a remarkable series of challenging spiritual reflections and exercises developed as the emperor struggled to understand himself and make sense of the universe. Ranging from doubt and despair to conviction and exaltation, they cover such diverse topics as the nature of moral virtue, human rationality, divine providence, and Marcus' own emotions. But while the Meditations were composed to provide personal consolation and encouragement, in developing his beliefs Marcus Aurelius also created one of the greatest of all works of philosophy: a timeless collection of extended meditations and short aphorisms that has been consulted and admired by statesmen, thinkers and readers through the centuries. ...more</t>
  </si>
  <si>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thinker'Michael Tanner ...more</t>
  </si>
  <si>
    <t>A Michelin two-star chef at twenty-eight, Violette Lenoir could handle anything, including a cocky burglar who broke into her restaurant in the middle of the night.Or so she thought.Elite counterterrorist operative Chase âSmithâ had been through things that made Hell Week look easy. But nothing had prepared him for a leather-clad blonde who held him at bay at knifepoint an A Michelin two-star chef at twenty-eight, Violette Lenoir could handle anything, including a cocky burglar who broke into her restaurant in the middle of the night.Or so she thought.Elite counterterrorist operative Chase âSmithâ had been through things that made Hell Week look easy. But nothing had prepared him for a leather-clad blonde who held him at bay at knifepoint and dared him to take her on.Now if only saving the world didnât require he ruin her life.Two people who thought they could handle anything now have to take on each other. It's a battle neither one expected. But with their futures on the line, they have nothing to lose...but their hearts.Warning: This book contains one arrogant Navy SEAL, nights of Paris passion, and a woman who wants to have it all. ...more</t>
  </si>
  <si>
    <t>No matter how busy he keeps himself, successful Broadway musician Tobias Spence canât outrun the memory of a tragic car crash from his past that claimed a friendâs life and permanently injured his former boyfriend, Emmett.Even after losing Tobias, Emmett Henderson made peace with that awful night, living in his Indiana hometown where he has become a revered choral director No matter how busy he keeps himself, successful Broadway musician Tobias Spence canât outrun the memory of a tragic car crash from his past that claimed a friendâs life and permanently injured his former boyfriend, Emmett.Even after losing Tobias, Emmett Henderson made peace with that awful night, living in his Indiana hometown where he has become a revered choral director. When his students are asked to perform in New York City, he decides to chance reconnecting with his former love, if for no other reason than to get a proper goodbye.When Emmett and Tobias finally meet 15 years after parting ways, it is clear to both of them that their feelings for each other have not changed. As they explore their renewed relationship, the two men face old hurts and the new challenges of a long-distance romance. Will Tobias lose his second chance at love to the ghosts he canât seem to put to rest? ...more</t>
  </si>
  <si>
    <t>One little white lie leads to more than she plannedâ¦Straight-laced lawyer Kate Matthews always plays by the rules. But when her ex gets engaged and a big promotion is on the line at work, she blurts out that she has a new boyfriend. And now that sheâs proved she âhas a lifeâ outside of work, everything is perfect. Except for one teeny little detailâthere is no boyfriend. A One little white lie leads to more than she plannedâ¦Straight-laced lawyer Kate Matthews always plays by the rules. But when her ex gets engaged and a big promotion is on the line at work, she blurts out that she has a new boyfriend. And now that sheâs proved she âhas a lifeâ outside of work, everything is perfect. Except for one teeny little detailâthere is no boyfriend. And now Kateâs liable for her little white lieâ¦Dominic Sorensen is hot, charming, and very definitely not Kateâs type. But not only does Dominic want to help Kate renovate her home, heâs also willing to play âboyfriend.â All he wants in return is a little pro bono work for his sister. Now instead of Mr. Right, Kate has a delectable Mr. Fix-It-Rightâand some unbelievable sexual chemistry. And if falling for Dominic is a breach of contract, Kate is guilty as chargedâ¦ ...more</t>
  </si>
  <si>
    <t>Caleb Stone was raised on the Upper East Side, where wealth and lineage reigns, and âalternative lifestylesâ are hidden. It took him years to come out to his family, but heâs still stuck in the stranglehold of their expectations. Caleb knows he has to build his confidence and shake things up, but he doesnât know howâ¦ until Oliver Buckley enters the picture.Oli is everythin Caleb Stone was raised on the Upper East Side, where wealth and lineage reigns, and âalternative lifestylesâ are hidden. It took him years to come out to his family, but heâs still stuck in the stranglehold of their expectations. Caleb knows he has to build his confidence and shake things up, but he doesnât know howâ¦ until Oliver Buckley enters the picture.Oli is everything Caleb isnâtârisk-taking, provocative, and fiercely independent. Disowned by his family, Oli has made his own way in the world and is beholden to no one. After a chance encounter on New Yearâs Eve, Caleb is smitten.As Caleb sheds the insecurities that have held him back for years, he makes bold steps toward changing his career and escaping years of sexual repression. But for Caleb to take full control of his life, he has to be brave enough to confront his feelings and trust Oli with his heart. ...more</t>
  </si>
  <si>
    <t>Daunted by the singular sexual tastes and dark secrets of the beautiful, tormented young entrepreneur Christian Grey, Anastasia Steele has broken off their relationship to start a new career with a Seattle publishing house.But desire for Christian still dominates her every waking thought, and when he proposes a new arrangement, Anastasia cannot resist. They rekindle their Daunted by the singular sexual tastes and dark secrets of the beautiful, tormented young entrepreneur Christian Grey, Anastasia Steele has broken off their relationship to start a new career with a Seattle publishing house.But desire for Christian still dominates her every waking thought, and when he proposes a new arrangement, Anastasia cannot resist. They rekindle their searing sensual affair, and Anastasia learns more about the harrowing past of her damaged, driven, and demanding Fifty Shades.While Christian wrestles with his inner demons, Anastasia must confront her anger and envy of the women who came before her and make the most important decision of her life.Erotic, sparkling and suspenseful, Fifty Shades Darker is the irresistibly addictive second part of the Fifty Shades trilogy.Learn more about E. L. James at thewriterscoffeeshop.com/ejames and on Twitter @E_L_JamesNeed the first Fifty Shades? Search Fifty Shades of Grey ...more</t>
  </si>
  <si>
    <t>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 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estate sale. It looks brand-new-shimmering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"redeemed."Charlotte's search for the gown's history-and its new bride-begins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Charlotte's heritage, the power of courage and faith, and the timeless beauty of finding true love. ...more</t>
  </si>
  <si>
    <t>Mia Lassiter is thrilled to finally put her artistic skills to use working for her auntâs interior design shop in her hometown of East Beach. While renovating an old mansion overlooking stunning Lake Haven, she encounters a scruffy but attractive man named Brennanâthe ownerâs son. She doesnât realize this sexy recluse is actually Everett Alden, the world-famous rock star i Mia Lassiter is thrilled to finally put her artistic skills to use working for her auntâs interior design shop in her hometown of East Beach. While renovating an old mansion overlooking stunning Lake Haven, she encounters a scruffy but attractive man named Brennanâthe ownerâs son. She doesnât realize this sexy recluse is actually Everett Alden, the world-famous rock star in hiding whoâs nursing his own artistic and personal crises.As their personalities clash, tension simmers between the struggling artist and jaded musician, and their time spent alone together in the gorgeous old house only serves to turn up the heat. Soon, Mia and Brennanâs creative passions boil over to inspire passions of another kindâ¦But reality comes crashing in when Miaâs celeb-obsessed cousin discovers Brennanâs true identityâand reveals it to the world. As paparazzi swarm the mansion, Brennan is thrust back into his rock star lifestyle. Will Mia lose her soul mate just when sheâs finally found him? Can their love survive the glaring spotlight? ...more</t>
  </si>
  <si>
    <t>Katy Lewis has it all: a sports reporting job she loves, a great roommate, and two brothers who, while nosy, always have her back. But when Conner Roberts, Katyâs unrequited first crush, suddenly shows upâand shows interestâafter nine years, she reverts to a sweaty, panicked sixteen-year-old once more.And if trying to read Connerâs signals isnât tough enough, Katyâs heart Katy Lewis has it all: a sports reporting job she loves, a great roommate, and two brothers who, while nosy, always have her back. But when Conner Roberts, Katyâs unrequited first crush, suddenly shows upâand shows interestâafter nine years, she reverts to a sweaty, panicked sixteen-year-old once more.And if trying to read Connerâs signals isnât tough enough, Katyâs heart is sending some mixed messages of its own. When a beautiful blonde coworker starts pursuing Katyâs boss, Dylan Sterlingâher longtime mentor and friendâshe realizes she may have a problem with that. A reunion with Conner is what sheâs dreamed of for so longâ¦so why canât she stop thinking about Dylan?For the first time ever, Katy must fact-check her heart. Should she go after the guy she thought she always wanted or see if thereâs something more with the one whoâs been there all along? ...more</t>
  </si>
  <si>
    <t>Voted Most Likely to Succeed, Melanie Bartlett ended up anything but. The down-on-her-luck single mom wants a complete do-overâis that too much to ask? With her family long gone from River Bend, strong, independent Mel is as surprised as anyone to end up in the quaint small town she once called home. But with her friends, Jo and Zoe, by her side, and a comfortable room at Voted Most Likely to Succeed, Melanie Bartlett ended up anything but. The down-on-her-luck single mom wants a complete do-overâis that too much to ask? With her family long gone from River Bend, strong, independent Mel is as surprised as anyone to end up in the quaint small town she once called home. But with her friends, Jo and Zoe, by her side, and a comfortable room at Miss Ginaâs quirky bed-and-breakfast, she just might have turned the corner on a new life.Wyatt Gibson never liked the big city. River Bend suits the ruggedly handsome builder just fine. Wyatt knows heâs home, even if that means being charmed by the appearance of Melanie and her spunky, adorable daughter. Is Wyattâs calm devotionâeven amid a coming stormâenough to convince Mel she may have found a home to call her own, a family that never leaves, and a true love to last a lifetime? ...more</t>
  </si>
  <si>
    <t>New York Times and USA Today bestselling author Katee Robert continues her smoking-hot series about the O'Malleysâwealthy, powerful, and full of scandalous family secrets. Carrigan O'Malley has always known her arranged marriage would be more about power and prestige than passion. But after one taste of the hard-bodied, whiskey-voiced James Halloran, she's ruined for anyo New York Times and USA Today bestselling author Katee Robert continues her smoking-hot series about the O'Malleysâwealthy, powerful, and full of scandalous family secrets. Carrigan O'Malley has always known her arranged marriage would be more about power and prestige than passion. But after one taste of the hard-bodied, whiskey-voiced James Halloran, she's ruined for anyone else. Too bad James and his family are enemy number 1. Hallorans vs. O'Malleysâthat's how it's always been. James should be thinking more about how to expand his family's empire instead of how silky Carrigan's skin is against his and how he can next get her into his bed. Those are dangerous thoughts. But not nearly as dangerous as he'll be if he can't get what he wants: Carrigan by his side for the rest of their lives. ...more</t>
  </si>
  <si>
    <t>In the remote Rocky Mountains, lives depend on the Search &amp; Rescue brotherhood. But in a place this far off the map, trust is hard to come by and secrets can be murder...As the captain of Field County's ice rescue dive team, Callum Cook is driven to perfection. But when he meets new diver Louise "Lou" Sparks, all that hard-won order is obliterated in an instant. Lou is In the remote Rocky Mountains, lives depend on the Search &amp; Rescue brotherhood. But in a place this far off the map, trust is hard to come by and secrets can be murder...As the captain of Field County's ice rescue dive team, Callum Cook is driven to perfection. But when he meets new diver Louise "Lou" Sparks, all that hard-won order is obliterated in an instant. Lou is a hurricane. A walking disaster. And with her, he's never felt more alive...even if keeping her safe may just kill him.Lou's new to the Rockies, intent on escaping her controlling ex, and she's determined to make it on her own terms...no matter how tempting Callum may be. But when a routine training exercise unearths a body, Lou and Callum find themselves thrust into a deadly game of cat and mouse with a killer who will stop at nothing to silence Lou-and prove that not even her new Search and Rescue family can keep her safe forever. ...more</t>
  </si>
  <si>
    <t>The last thing Vaughan Hewson expects to find when he returns to his childhood home is a broken hearted bride in his shower, let alone the drama and chaos that comes with her.Lydia Green doesn't know whether to burn down the church or sit and cry in a corner. Discovering the love of your life is having an affair on your wedding day is bad enough. Finding out it's with his The last thing Vaughan Hewson expects to find when he returns to his childhood home is a broken hearted bride in his shower, let alone the drama and chaos that comes with her.Lydia Green doesn't know whether to burn down the church or sit and cry in a corner. Discovering the love of your life is having an affair on your wedding day is bad enough. Finding out it's with his best man is another thing all together. She narrowly escapes tying the knot and meets Vaughan only hours later.Vaughan is the exact opposite of the picture perfect, respected businessman she thought she'd marry. This former musician-turned-bartender is rough around the edges and unsettled. But she already tried Mr. Right and discovered he's all wrong-maybe it's time to give Mr. Right Now a chance.After all, what's wrong with getting dirty? ...more</t>
  </si>
  <si>
    <t>A rocker gets a taste of unexpected passion in the latest red-hot Rock Star Romance from the award-winning author of I Want You to Want Me. Calix Bourbon might seem like a free spirit, but thatâs all a front. In reality heâs just trying to keep his fractured family together while working as a session musician. When Blue Fire hires him to replace their keyboardist, Calix i A rocker gets a taste of unexpected passion in the latest red-hot Rock Star Romance from the award-winning author of I Want You to Want Me. Â  Calix Bourbon might seem like a free spirit, but thatâs all a front. In reality heâs just trying to keep his fractured family together while working as a session musician. When Blue Fire hires him to replace their keyboardist, Calix is determined to make the most of the opportunityâbut he canât help being distracted by the bandâs sexy personal chef. Â  Mimiâs temporary gig is great, but she has her heart set on auditioning for a televised cooking show. Thereâs just one problem: she only has a week to acquire the skills necessary to survive the competition. Luckily, the bandâs new keyboard player can teach her exactly what she needs, in the kitchen and in the bedroom... ...more</t>
  </si>
  <si>
    <t>Welcome to The Buoys, a West Coast haven where love comes in with the tide. Perfect for readers of Jill Shalvis and Susan Mallery, the Fishing for Trouble series features three unforgettable brothersâeach of whom is a great catch.Major league pitcher Liam O'Donnell knows his best days are probably behind him, but that doesn't mean he's ready to retire and become a fishing Welcome to The Buoys, a West Coast haven where love comes in with the tide. Perfect for readers of Jill Shalvis and Susan Mallery, the Fishing for Trouble series features three unforgettable brothersâeach of whom is a great catch.Major league pitcher Liam O'Donnell knows his best days are probably behind him, but that doesn't mean he's ready to retire and become a fishing guide. Still, after all the time he's spent chasing his dreams, he owes it to his brothers to pull his weight around the lodge. The Buoys is their father's legacy, and they can't let some developer take it from them. The one snag Liam isn't counting on is a blast from the past: his ex-wife.The moment Kate Hadley steps out of the seaplane, she knows this assignment is going to be trickier than she thought. She has to persuade the owners to sellâand one of them is Liam O'Donnell. Ten years ago, she made the biggest mistake of her life when she married Liam during a fling in Vegas. Now he's her only lifeline in the middle of nowhere. Kate's trying to keep things cool, but Liam just reminds her of the scorching few nights they spent togetherâand tempts her to make new memories that are just as steamy as the old. ...more</t>
  </si>
  <si>
    <t>Power, privilege, and the rigid rules of class leave two hearts yearning for connection in the sizzling new Society of Gentlemen novel from K. J. Charles. Among his eccentric though strictly principled group of friends, Lord Richard Vane is the confidant on whom everyone depends for advice, moral rectitude, and discreet assistance. Yet when Richard has a problem, he turns Power, privilege, and the rigid rules of class leave two hearts yearning for connection in the sizzling new Society of Gentlemen novel from K. J. Charles.Â  Among his eccentric though strictly principled group of friends, Lord Richard Vane is the confidant on whom everyone depends for advice, moral rectitude, and discreet assistance. Yet when Richard has a problem, he turns to his valet, a fixer of unparalleled geniusâand the object of Richardâs deepest desires. If there is one rule a gentleman must follow, it is never to dally with servants. But when David is close enough to touch, the rules of class collide with the basest sort of animal instinct: overpowering lust. Â  For David Cyprian, burglary and blackmail are as much in a dayâs work as bootblackingâanything for the man heâs devoted to. But the one thing he wants for himself is the one thing Richard refuses to give: his heart. With the tension between them growing to be unbearable, Davidâs seemingly incorruptible master has left him no choice. Putting his finely honed skills of seduction and manipulation to good use, he will convince Richard to forget all about his well-meaning objections and give in to sweet, sinful temptation. Â Includes a special message from the editor, as well as an excerpt from another Loveswept title. ...more</t>
  </si>
  <si>
    <t>Take one abrasive professional athlete, a quirky out-of-work schoolteacher, and an overweight geriatric dog, and you're ready for a lesson in love...Tippy style.Pro baseball pitcher Cal Crawford is not a dog guy. When he inherits his deceased mother's elderly dog, Tippy, he's quick to call on a pet-sitting service.Gina isn't thrilled to be a dog sitter when her aspirations Take one abrasive professional athlete, a quirky out-of-work schoolteacher, and an overweight geriatric dog, and you're ready for a lesson in love...Tippy style.Pro baseball pitcher Cal Crawford is not a dog guy. When he inherits his deceased mother's elderly dog, Tippy, he's quick to call on a pet-sitting service.Gina isn't thrilled to be a dog sitter when her aspirations lie in the classroom. Furthermore, she can't abide the unfriendly Cal, a man with all the charm of a wet towel. But with no other prospects and a deep love for all things canine, she takes the job caring for Tippy.As Gina travels through Cal's world with Tippy in tow, she begins to see Cal in a different light. Gina longs to show Cal the God-given blessings in his life that have nothing to do with baseball or fame. When her longing blooms into attraction, Gina does her best to suppress it. But Cal is falling in love with her too...Discover the charming story of Tippy, the dog who brought a family together. ...more</t>
  </si>
  <si>
    <t>NEW YORK TIMES BESTSELLER â¢ In this powerful and uplifting novel, a mother and her daughter-in-law bravely leave their troubled marriages and face the challenge of starting over. Leaning on each other, Nichole and Leanne discover that their inner strength and capacity for love are greater than they ever imagined. When Nichole discovers that her husband, Jake, has been unfa NEW YORK TIMES BESTSELLER â¢ In this powerful and uplifting novel, a mother and her daughter-in-law bravely leave their troubled marriages and face the challenge of starting over. Leaning on each other, Nichole and Leanne discover that their inner strength and capacity for love are greater than they ever imagined. When Nichole discovers that her husband, Jake, has been unfaithful, the illusion of her perfect life is indelibly shattered. While juggling her young son, a new job, and volunteer work, Nichole meets Rocco, who is the opposite of Jake in nearly every way. Though blunt-spoken and rough around the edges, Rocco proves to be a dedicated father and thoughtful friend. But just as their relationship begins to blossom, Jake wagers everything on winning Nichole backâincluding their son Owenâs happiness. Somehow, Nichole must find the courage to defy her fears and follow her heart, with far-reaching consequences for them all. Leanne has quietly ignored her husbandâs cheating for decades, but is jolted into action by the echo of Nicholeâs all-too-familiar crisis. While volunteering as a teacher of English as a second language, Leanne meets Nikolai, a charming, talented baker from Ukraine. Resolved to avoid the heartache and complications of romantic entanglements, Leanne nonetheless finds it difficult to resist Nikolaiâs effusive overturesâuntil an unexpected tragedy tests the very fabric of her commitments. An inspiring novel of friendship, reinvention, and hope, A Girlâs Guide to Moving On affirms the ability of every woman to forge a new path, believe in love, and fearlessly find happiness.Praise for A Girlâs Guide to Moving On âDebbie Macomberâs finest novel. Betrayal and sorrow can happen in any stage of life and, in this wonderful story, her very nimble hands weave a spectacular kaleidoscope of courage, struggles, and finally joyous redemption and reinvention. Macomber totally understands the human heart. I absolutely loved it!ââDorothea Benton Frank, New York Times bestselling author of All the Single Ladies âWhispers a message of love, hope, and, yes, reinvention to every woman who has ever wondered âIs that all there is?â I predict every diehard Macomber fanâas well as legions of readers new to the Macomber magicâwill be cheering for Leanne and Nichole, and clamoring for more, more, more.ââMary Kay Andrews, New York Times bestselling author of Beach Town, Ladiesâ Night, and Summer Rental âMacomber is a master at pulling heartstrings, and readers will delight in this heartwarming story of friendship, love, and second chances. Leanne, Nichole, Rocco, and Nikolai will renew your faith in love and hope. The perfect read curled up in front of the fire or on a beach, itâs as satisfying as a slice of freshly baked breadâwholesome, pleasantly filling, and delicious.ââKaren White, New York Times bestselling author of Flight Patterns âBeloved author Debbie Macomber reaches new heights in this wise and beautiful novel. Itâs the kind of reading experience that comes along only rarely, bearing the hallmarks of a classic. The timeless wisdom in these pages will stay with you long after the book is closed.ââSusan Wiggs, #1 New York Times bestselling author of Starlight on Willow Lake âDebbie dazzles! A wonderful story of friendship, forgiveness and the power of love. I devoured every page!ââSusan Mallery, #1 New York Times bestselling author of The Friends We Keep ...more</t>
  </si>
  <si>
    <t>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Mick.But when Mick sets his mind to win, nothing will stop him. And he has the perfect play in mind. ...more</t>
  </si>
  <si>
    <t>Also see: Alternate Cover Editions for this ISBN [ACE] ACE #1 In the shadows of the night in Caldwell, New York, there's a deadly turf war going on between vampires and their slayers. There exists a secret band of brothers like no other-six vampire warriors, defenders of their race. Yet none of them relishes killing more than Wrath, the leader of The Black Dagger Brotherh Also see: Alternate Cover Editions for this ISBN [ACE] ACE #1 In the shadows of the night in Caldwell, New York, there's a deadly turf war going on between vampires and their slayers. There exists a secret band of brothers like no other-six vampire warriors, defenders of their race. Yet none of them relishes killing more than Wrath, the leader of The Black Dagger Brotherhood.The only purebred vampire left on earth, Wrath has a score to settle with the slayers who murdered his parents centuries ago. But, when one of his most trusted fighters is killed-leaving his half-breed daughter unaware of his existence or her fate-Wrath must usher her into the world of the undead-a world of sensuality beyond her wildest dreams.Also see: Alternate Cover Editions for this ISBN [ACE] ACE #1 ...more</t>
  </si>
  <si>
    <t>Most people play by the rules. Gavin and Liz aren't most people....Win at any cost. That's always been the mantra of sports agent Liz Darnell. When she carries things too far and risks losing her number-one client, baseball pro Gavin Riley, Liz realizes that she'll have to work extra innings to win him back. It might not be too much of a stretch. She's had a thing for this Most people play by the rules. Gavin and Liz aren't most people....Win at any cost. That's always been the mantra of sports agent Liz Darnell. When she carries things too far and risks losing her number-one client, baseball pro Gavin Riley, Liz realizes that she'll have to work extra innings to win him back. It might not be too much of a stretch. She's had a thing for this player's moves since she first laid eyes on him, and by the looks of it, he wants her just as bad.Gavin's more than readyâespecially when Liz is offering herself as part of the bargain. And as much of her as Gavin wants. For added thrills, he decides to throw a little curve ball Liz's way to see just how far she's truly willing to go to keep him as a client. But when love unexpectedly enters the playing field, neither Liz nor Gavin are ready for the biggest game-changer of them all. ...more</t>
  </si>
  <si>
    <t>Every April, when the wind blows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 Every April, when the wind blows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manhood...Did You Know?-That Jamie was named after Nicholas's editor, Jamie Raab?That Landon is the name of his third son?That Nicholas Sparks recorded his own reading for the audio version of the novel? ...more</t>
  </si>
  <si>
    <t>Can a love built on secrets survive?Rugged, hot, and rock hard, Dred Zander is exactly the type of man that normally sends Pixie running. Not dreaming about running her hands down his washboard abs...and lower. The lead singer and guitarist for the band Preload embodies trouble behind his quick smile and guarded eyes, and Pixie left trouble behind her years ago along with Can a love built on secrets survive?Rugged, hot, and rock hard, Dred Zander is exactly the type of man that normally sends Pixie running. Not dreaming about running her hands down his washboard abs...and lower. The lead singer and guitarist for the band Preload embodies trouble behind his quick smile and guarded eyes, and Pixie left trouble behind her years ago along with the name Sarah Jane Travers and the pathetic trailer her mom called home. With her abusive past in her past, she has a new life, a new family at Second Circle, and a dream of opening her own business. She needs capital and time. What she doesn't need is a tempting long-haired rocker or the paparazzi that follow him around.But Dred has other ideas. Pixie's sweet hazel eyes, purple hair and kaleidoscopic tattoo of exotic flowers that swirl up her arm haunt his dreams, and he knows she wants him too. He just has to convince her. But as a juicy exposÃ© threatens to expose their pasts, and a blackmailer terrorizes their present, Pixie and Dred have to decide what really matters and fight like hell to keep it. ...more</t>
  </si>
  <si>
    <t>The riveting new novel from the #1 New York Times bestselling author of The Liar.Naomi Bowes lost her innocence the night she followed her father into the woods. In freeing the girl trapped in the root cellar, Naomi revealed the horrible extent of her fatherâs crimes and made him infamous.Now a successful photographer living under the name Naomi Carson, she has found a pla The riveting new novel from the #1 New York Times bestselling author of The Liar.Naomi Bowes lost her innocence the night she followed her father into the woods. In freeing the girl trapped in the root cellar, Naomi revealed the horrible extent of her fatherâs crimes and made him infamous.Now a successful photographer living under the name Naomi Carson, she has found a place that calls to her, thousands of miles away from everything sheâs ever known. Naomi wants to embrace the solitude, but the residents of Sunrise Cove keep forcing her to open upâespecially the determined Xander Keaton.Naomi can feel her defenses failing, and knows that the connection her new life offers is something sheâs always secretly craved. But as sheâs learned time and again, her past is never more than a nightmare away. ...more</t>
  </si>
  <si>
    <t>Widowers Maggie OâBrien and Carson Jennings are both on a journey to rediscover who they are. Maggie, an adventurous former pastorâs wife of thirty-nine years, hopes to find closure in the place she and her husband spent their honeymoon. Carson, a retired judge, is living his lifelong dream of traveling across the U.S. in his RV. When their paths cross in the tranquil sett Widowers Maggie OâBrien and Carson Jennings are both on a journey to rediscover who they are. Maggie, an adventurous former pastorâs wife of thirty-nine years, hopes to find closure in the place she and her husband spent their honeymoon. Carson, a retired judge, is living his lifelong dream of traveling across the U.S. in his RV. When their paths cross in the tranquil setting of Mason Springs, New Mexico, love is the last thing that either of them expects to find.When this mix matched pair comes together they find themselves in some hilarious and even precarious situations. As the romance begins to blossom they face many obstacles that threaten to tear them apart, and what Maggie discovers about herself in New Mexico will redefine her future and alienate one of her children. Will Carson and Maggieâs love for one another be strong enough to weather the storms or will their love for their children keep them apart? ...more</t>
  </si>
  <si>
    <t>An irresistible new love story from the #1 New York Times bestselling author of the Fool's Gold series, set in a town Library Journal calls "so appealing, readers will want to start scoping out real estate." To overcome her painful past, baker Shelby Gilmore goes on the hunt for a friendâa male friendâto convince her stubborn psyche that men can be trusted. But where An irresistible new love story from the #1 New York Times bestselling author of the Fool's Gold series, set in a town Library Journal calls "so appealing, readers will want to start scoping out real estate."Â  To overcome her painful past, baker Shelby Gilmore goes on the hunt for a friendâa male friendâto convince her stubborn psyche that men can be trusted. But where in a town as small as Fool's Gold will the petite blonde find a guy willing to not date her?Â Dark, charming Aidan Mitchell puts the "adventure" in Mitchell Adventure Toursâ¦and into the beds of his many willing female tourists. Until he realizes he's inadvertently become that guyâthe one-night Casanovaâand worse, everyone in town knows it. Maybe Shelby's boy/girl experiment will help him see women as more than just conquests so he can change his ways and win back his self-respect.Â As Aidan and Shelby explore the secret lives of men and women, the heat between them fires up the Fool's Gold rumor mill. If no one will believe they're just friends, maybe they should give the gossips something to really talk about! ...more</t>
  </si>
  <si>
    <t>Do you know what it feels like right before lightning strikes? How you can feel the current running through your veins? The trembles of warning that ripple through the air? It was a thrill Tamar King chased all her life until it became the very thing she had to escape. For the last four years, Tamar King has hidden herself in an isolated world she created. She was safe. No Do you know what it feels like right before lightning strikes? How you can feel the current running through your veins? The trembles of warning that ripple through the air? It was a thrill Tamar King chased all her life until it became the very thing she had to escape. For the last four years, Tamar King has hidden herself in an isolated world she created. She was safe. No one could touch her. Until Lyrik West walked through her door. Heâs the lead guitarist for Sunder and everything she can never have. The dark and beautiful rock star becomes everything she craves. Lyrikâs life has been devoted to his band and that success has cost him. Bitter, hard, and filled with regret, he refuses to lose himself again, but from the moment he sees her, he wants one night with Tamar King. The gorgeous bartender is more than he bargained for. Their attraction is consuming. Their desire overpowering. With one touch, they ignite. But is it worth the cost of getting burned?Sheâs a gorgeous nightmare and heâs a wicked dreamâ¦WHERE LIGHTNING STRIKES, a Bleeding Stars Stand-Alone Novel ...more</t>
  </si>
  <si>
    <t>Fame, fortune, and stadiums full of screaming fans are right around the corner for the rock band at the heart of Stina Lindenblattâs steamy, intense Pushing Limits series. But itâs an epic love affair that steals the show in this opening act.When Nolan Kincaid skipped town to chase the music career of his dreams, he knew he wouldnât miss the reminders of his broken familyâ Fame, fortune, and stadiums full of screaming fans are right around the corner for the rock band at the heart of Stina Lindenblattâs steamy, intense Pushing Limits series. But itâs an epic love affair that steals the show in this opening act.When Nolan Kincaid skipped town to chase the music career of his dreams, he knew he wouldnât miss the reminders of his broken familyâhe wasnât so sure he could forget the girl he left behind. Now his band is touring nonstop, the recording sessions go all night, and the groupies are crazed. But when he hears that Hailey Wilkins is in trouble, he drops everything.Hailey thought sheâd missed her chance with Nolan. Five years ago, the moment she realized she loved him was the moment he decided to leave. Now, when a brutal assault lands her in the ICU, Nolan flies straight to her bedside, acting like nothingâs changed. Whatâs a rock star like him doing, canceling shows and risking his record deal, just to nurse an old friend back to health? And why should Hailey believe heâll stay this time?With her attacker still at large, Nolanâs ready to rise to the occasion. He knows he let Hailey down once before, but heâs ready to give her everything, heart and soulâand heâll fight for the chance to prove it. ...more</t>
  </si>
  <si>
    <t>Twenty-six-year-old Gaby Barreto might be a lot of things (loyal, sarcastic, one of the guys and a pain in the butt depending on which family member you ask), but dumb isnât one of them. When her twin brother invites her to go on tour as his bandâs merch girl, she isnât exactly screaming at the top of her lungs with joy. With no job opportunities pounding on her door, an e Twenty-six-year-old Gaby Barreto might be a lot of things (loyal, sarcastic, one of the guys and a pain in the butt depending on which family member you ask), but dumb isnât one of them. When her twin brother invites her to go on tour as his bandâs merch girl, she isnât exactly screaming at the top of her lungs with joy. With no job opportunities pounding on her door, an ex-boyfriend she would still like to castrate, and no end in sight to moving out of her parentsâ house in Dallasâ¦ it would be dumb to say no to the chance of a lifetime. Two bands, three continents, one tour. Spending the next ninety-plus days with three beloved idiots and eight complete strangers shouldnât be a big deal, right? If only the singer of the headlining band didnât have tattoos... a great personalityâ¦ a fantastic bodyâ¦ and if he wasnât so funnyâ¦. Letâs be real: Gaby never had a chance against Sacha Malykhin. ...more</t>
  </si>
  <si>
    <t>What happens in Aspenis definitely not staying in Aspen. . .A girlsâ trip to Aspen was exactly what Shay needed to forget about her toxic ex-boyfriend. Sheâs got her girls, pristine slopes for skiing, and hot guys everywhere. Of course, her epic self-rediscovery goes completely to hell when a wild (and deliciously hot) skier knocks Shay on her ass . . . and war is declared What happens in Aspenis definitely not staying in Aspen. . .A girlsâ trip to Aspen was exactly what Shay needed to forget about her toxic ex-boyfriend. Sheâs got her girls, pristine slopes for skiing, and hot guys everywhere. Of course, her epic self-rediscovery goes completely to hell when a wild (and deliciously hot) skier knocks Shay on her ass . . . and war is declared. Kolton doesnât know what it is about Shay that makes him lose it. Not just his coolâalthough she does have an unholy gift for thatâbut his restraint. When anger gives way to explosive chemistry, theyâre both shaken with the intensity of it. But somewhere between lust and hate, Kolton and Shay realize they could have something real . . . if they donât kill each other first. ...more</t>
  </si>
  <si>
    <t>In New York Times and USA Today bestselling author Kristen Probyâs brand new series, five best friends open a hot new restaurant, but one of them gets much more than she bargained for when a sexy former rock star walks through the doorsâand into her heart.Seduction is quickly becoming the hottest new restaurant in Portland, and Addison Wade is proud to claim 1/5 of the cre In New York Times and USA Today bestselling author Kristen Probyâs brand new series, five best friends open a hot new restaurant, but one of them gets much more than she bargained for when a sexy former rock star walks through the doorsâand into her heart.Seduction is quickly becoming the hottest new restaurant in Portland, and Addison Wade is proud to claim 1/5 of the credit. Sheâs determined to make it a success and canât think of a better way to bring in new customers than live music. But when former rock star Jake Keller swaggers through the doors to apply for the weekend gig, she knows sheâs in trouble. Addie instantly recognizes himâhis posters were plastered all over her bedroom walls in high schoolâheâs all bad boy...exactly her type and exactly what she doesnât need.Jake Keller walked away from the limelight five years ago and yearns to return to whatâs always driven him: the music. If he gets to work for a smart-mouthed, funny-as-hell bombshell, all the better. But talking Addie into giving him the job is far easier than persuading her that he wants more than a romp in her bed. Just when she begins to drop her walls, Jakeâs past finally catches up with him.Will Addie be torn apart once again or will Jake be able to convince her to drown out her doubts and listen to her heart? ...more</t>
  </si>
  <si>
    <t>Imperfect harmony can still be beautifulâ¦John Fletcher, a former musician, is stuck in limbo after losing his long-term partner two years ago. Heâs shut himself off from everything that reminds him of what heâs lost. When his neighbour persuades him to join the local community choir, John rediscovers his love of music and finds a reason to start living again.Rhys Callingto Imperfect harmony can still be beautifulâ¦John Fletcher, a former musician, is stuck in limbo after losing his long-term partner two years ago. Heâs shut himself off from everything that reminds him of what heâs lost. When his neighbour persuades him to join the local community choir, John rediscovers his love of music and finds a reason to start living again.Rhys Callington, the talented and charismatic choir leader, captures Johnâs attention from the first moment they meet. He appears to be the polar opposite of John: young, vibrant, and full of life. But Rhys has darkness in his own past that is holding him back from following his dreams.Despite the nineteen-year age gap, the two men grow close and a fragile relationship blossoms. Ghosts of the past and insecurities about the future threaten their newfound happiness. If theyâre going to harmonise in life and love as they do in their music, theyâll need to start following the same score. ...more</t>
  </si>
  <si>
    <t>***BONUS CONTENT: The first two chapters of JB Salsbury's stand alone novel SPLIT included!Axelleâs broken.I live to hold her together.Killian McCreery only has two dreams . . .Fight for the UFL.And Axelle.Heâs watched her give her time and her body to men who donât deserve to breathe her air. Heâs waited, worked hard to become the kind of man she deserves, hoping one day, ***BONUS CONTENT: The first two chapters of JB Salsbury's stand alone novel SPLIT included!Axelleâs broken.I live to hold her together.Killian McCreery only has two dreams . . .Fight for the UFL.And Axelle.Heâs watched her give her time and her body to men who donât deserve to breathe her air. Heâs waited, worked hard to become the kind of man she deserves, hoping one day, when the time is right, heâd get the opportunity to make her happy. After a painful anniversary, he finally gets his chance.But life has a way of sucker-punching its victimsâstriking when they least expect it in the most devastating ways.Killian loves me.But I screwed up. Big time.Axelle Daniels appears to be the typical college studentâparties, hangovers, and men. No one knows that inside sheâs a mess, and no amount of booze or meaningless relationships have managed to fill the cracks in her heart. But Killian knows. Heâs been there since the night it all began and has never left her side.When she wakes up one morning to find the consequences of her actions have caught up to her, even Killianâs white-knighthood canât save her now.Fate is put to the test when, for the first time in their five-year friendship, they no longer have each other to lean on. When he becomes a UFL superstar, she hardly recognizes the man he used to be. And she no longer needs him to hold her together.With the foundation of their friendship gone, theyâll discover that even a love that is meant to be needs to be fought for and destiny is a choice. ...more</t>
  </si>
  <si>
    <t>Alternate cover edition for 9781682302262Myla is beautiful, a dove with clipped wings, captive by the wolf, a vicious drug lord. One look into her eyes and Kyle could see the pain, the fearâ¦the desperation. Or so it seems. Heâs been fooled before by a woman and it cost him everything and everyone he loved. He wonât be fooled again.Tall, dark, and deadly, these are the stor Alternate cover edition for 9781682302262Myla is beautiful, a dove with clipped wings, captive by the wolf, a vicious drug lord. One look into her eyes and Kyle could see the pain, the fearâ¦the desperation. Or so it seems. Heâs been fooled before by a woman and it cost him everything and everyone he loved. He wonât be fooled again.Tall, dark, and deadly, these are the stories of the men who run Walker security. Each man is unique in his methods and skills, but all share key similarities. They are passionate about those they love, relentless when fighting for a cause they believe in, and all believe that no case is too hard, no danger too dark. Dedication is what they deliver, results are their reward. ...more</t>
  </si>
  <si>
    <t>From the Winner of 2015's Inspirational Readers Choice Award for The Ransom comes a new romantic adventure ! Suspected of killing her husband, Charity Westcott flees on the first ship out of Portsmouth, England heading for the colonies. Loathing all men after her abusive marriage, she hopes to reunite with her family in Charles Towne, but the shipâs destination is Nassau. From the Winner of 2015's Inspirational Readers Choice Award for The Ransom comes a new romantic adventure ! Suspected of killing her husband, Charity Westcott flees on the first ship out of Portsmouth, England heading for the colonies. Loathing all men after her abusive marriage, she hopes to reunite with her family in Charles Towne, but the shipâs destination is Nassau. When she spots her husbandâs brother, who is intent on seeing her hang, boarding her ship, she jumps overboard. Elias Dutton, missionary and son of the famous pirate, Rowan Dutton, must get to Barbados as soon as possible. His sister is in danger, and his parents have charged him with her safety. He cannot let them downâagain. But after rescuing a madcap woman from the bay, he now finds himself tricked into masquerading as her husband so they both can procure passage to Barbados. Pirates, storms, shipwreck and betrayal threaten to delay the couple in their journey even as sparks fly between them. With her brother-in-law in fast pursuit, the last thing Charity wants is help from a man, especially a religious one, but she has no choice. After Eliasâ heart was broken by a sordid woman who nearly ruined his life, he seeks a godly woman pure as the virgin sands of the Caribbean. He believes he has found such a woman in Charity. Until he discovers she is a murderer and is now faced with two choices: letting her go or turning her in to the authorities. Amazon Categories &gt;Pirate Romance &gt;Inspirational Romance &gt;Time Travel Romance &gt;Historical Romance &gt;Romantic Suspense &gt;Christian Romance &gt;Clean Pirate Romance ...more</t>
  </si>
  <si>
    <t>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 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Itâs been about learning to live with less, because thereâs no way to get more. Dekeâs also watched all his friends go down to the women who gave them what they needed. He wants that for himself. But he knows that search isnât going to be easy because heâs a rider. His home is the road. Thatâs the only place he can breathe. And the woman who takes her place at his side has to do it sitting on the back of his bike. When Deke meets Justice, he knows sheâs not that woman. Sheâs cute. Sheâs sweet. And sheâs into him, but sheâs got it all and Deke knows he wonât fit into that. So he holds her at armâs length. Establishes boundaries. And Justice will take it because she wants Deke any way heâll let her have him.But when Justice finds herself a pawn in a dangerous game, Deke makes a decision. When he does, he has no idea heâs just opened himself up to bounty. ...more</t>
  </si>
  <si>
    <t>The New York Times bestselling authors of Nice Is Just a Place in France and creators of the online humor and advice phenomenon Betches.com and Instagram account @Betches explain the brutal truths of how to date like a true betch, with insights from the Head Pro.In the age of Tinder, Hinge, or any other dating app that matches you with randos, the dating game has grown com The New York Times bestselling authors of Nice Is Just a Place in France and creators of the online humor and advice phenomenon Betches.com and Instagram account @Betches explain the brutal truths of how to date like a true betch, with insights from the Head Pro.In the age of Tinder, Hinge, or any other dating app that matches you with randos, the dating game has grown complex and confusing. Cue the Betchesâfirst, we helped you win at basically everything, and now weâre going to help you win the most important battle a betch can face. Maybe youâre a Delusional Dater who needs to get in touch with reality (seriously, heâs just NOT that f***ing into you) or perhaps youâre a TGF who needs to stop being so desperate and start playing the game. Or maybe youâre just tired of swiping left and ready for the pro of your dreams to put a 15-karat diamond ring on it so you can stop pretending to do work. Either way, weâve got you covered. With insight from the Betchesâ own Head Pro, this book is a must-have bible for any betch looking for love. So put away the Ben &amp; Jerryâs fro-yo (just because itâs low fat doesnât mean itâs okay to eat the whole tub) and start dating like a winner. ...more</t>
  </si>
  <si>
    <t>Marjorie Plum never meant to peak in high school. She was Queen Bee. Now, 10 years later, she's lost her sparkle. At her bleakest moment, sheâs surprised by renewed interest from a questionable childhood crush, and the bickering with her cranky bossâat a potentially game-changing new jobâgrows increasingly like flirtatious banter. Suddenly, sheâs faced with a choice betwee Marjorie Plum never meant to peak in high school. She was Queen Bee. Now, 10 years later, she's lost her sparkle. At her bleakest moment, sheâs surprised by renewed interest from a questionable childhood crush, and the bickering with her cranky bossâat a potentially game-changing new jobâgrows increasingly like flirtatious banter. Suddenly, sheâs faced with a choice between the life she always dreamed of and one she never thought to imagine. With the help of a precocious 11-year-old tutee, who unknowingly becomes the Ghost of Marjorie Past, and a musician roommate, who looks like a pixie and talks like the Dalai Lama, Marjorie struggles with the ultimate question: Who does she want to be? Nora Zelevanskyâs Will You Wonât You Want Me? is a funny, often surprising, novel about growing up when you are already supposed to be grown. ...more</t>
  </si>
  <si>
    <t>Two sisters share the surprising highs and cringe-worthy lows of social media fame, when their most private thoughts become incredibly public in this fresh and funny debut novel. Sisters Cassie and Sid Sunday have not done a bang-up job of keeping in touch. In their defense, it hasnât been easy: life veered in sharply different directions for the once-close sisters. Today, Two sisters share the surprising highs and cringe-worthy lows of social media fame, when their most private thoughts become incredibly public in this fresh and funny debut novel. Sisters Cassie and Sid Sunday have not done a bang-up job of keeping in touch. In their defense, it hasnât been easy: life veered in sharply different directions for the once-close sisters. Today, beautiful and big-hearted Sid lives an expatâs life of leisure in far-off Singapore, while harried, iPhone-clutching Cassie canât seem to make it work as a wife and a mom to twin toddlers in Manhattan. Â  It doesn't help that Sid spurns all social media while Cassie is addicted to Facebook. So when Sid issues a challenge to reconnect the old-fashioned wayâthrough real, handwritten lettersâCassie figures, why not? Â  The experiment exceeds both of their expectations, and the letters become a kind of mutual confessional that have real and soul-satisfying effects. And they just might have the power to help Cassie save her marriage, and give Sid the strength to get her life back on track. Â  But first, one of Cassieâs infamous lapses in judgment comes back to bite her, and all of the letters wind up the one place youâd never, ever want to see them: the Internet... ...more</t>
  </si>
  <si>
    <t>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emptyâuntil the 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emptyâuntil the day that Anastasia Steele falls into his office, in a tangle of shapely limbs and tumbling brown hair.Â He tries to forget her, but instead is swept up in a storm of emotion he cannot comprehend and cannot resist.Â Unlike any woman he has known before, shy, unworldly Ana seems to see right through himâpast the business prodigy and the penthouse lifestyle to Christianâs cold,Â wounded heart.Â Â Will being with Ana dispel the horrors of his childhood that haunt Christian every night? Or will his dark sexual desires, his compulsion to control, and the self-loathing that fills his soul drive this girl away and destroy the fragile hope she offers him?This book is intended for mature audiences. ...more</t>
  </si>
  <si>
    <t>The novel your book club must discuss!Meghann Foye was interviewed on The TODAY Show and The View regarding her new book Meternity."A fresh, contemporary take on love and work, marriage and motherhood, Meternity is guaranteed to surprise and delight!" Ã¢"Emily Giffin, #1 New York Times bestselling author of Something Borrowed and First Comes LoveLike everyone in New York me The novel your book club must discuss!Meghann Foye was interviewed on The TODAY Show and The View regarding her new book Meternity."A fresh, contemporary take on love and work, marriage and motherhood, Meternity is guaranteed to surprise and delight!" Ã¢â¬"Emily Giffin, #1 New York Times bestselling author of Something Borrowed and First Comes LoveLike everyone in New York media, editor Liz Buckley runs on cupcakes, caffeine and cocktails. But at thirty-one, she's plateaued at Paddy Cakes, a glossy baby magazine that flogs thousand-dollar strollers to entitled, hypercompetitive spawn-havers.Liz has spent years working a gazillion hours a week picking up the slack for coworkers with kids, and she's tired of it. So one day when her stress-related nausea is mistaken for morning sickness by her bossesÃ¢â¬"boom! Liz is promoted to the mommy track. She decides to run with it and plans to use her paid time off to figure out her life: work, love and otherwise. It'll be her "meternity" leave.By day, Liz rocks a foam-rubber belly under fab maternity outfits. By night, she dumps the bump for karaoke nights and boozy dinners out. But how long can she keep up her charadeÃ¢â¬Â¦and hide it from the guy who might just be The One?As her "due date" approaches, Liz is exhaustedÃ¢â¬"and exhilaratedÃ¢â¬"by the ruse, the guilt and the feelings brought on by a totally fictional belly-tenantÃ¢â¬Â¦about happiness, success, family and the nature of love. ...more</t>
  </si>
  <si>
    <t>An engrossing and thought provoking novel that examines the intricacies of marriage, friendship, and the power of unexpected connectionsâ¦Annabel Ford has everything under control, devoting her time to her twin five-year-old boys and to keeping her household running seamlessly. So when her husband of a decade announces that heâs leaving her, without warning, sheâs blindside An engrossing and thought provoking novel that examines the intricacies of marriage, friendship, and the power of unexpected connectionsâ¦Annabel Ford has everything under control, devoting her time to her twin five-year-old boys and to keeping her household running seamlessly. So when her husband of a decade announces that heâs leaving her, without warning, sheâs blindsided. And suddenly her world begins to unravel.Single mother Piper Whitley has always done her best to balance it allâraising her daughter Fern by herself and advancing her career as a crime reporter. Only now that sheâs finally met the man of her dreams, Fernâs absentee father arrives on the scene and throws everything into a tailspin.Married to the heir of a thriving media conglomerate, Mackenzie Mead has many reasons to count her blessings. But with an imperious mother-in-lawâwhoâs also her bossâand a husband with whom she can no longer seem to connect, something has to give.On the surface, these three women may not have much in common. Yet when their lives are thrust together and unlikely friendships are formedâat a time when they all need someone to lean onâAnnabel, Piper, and Mackenzie band together to help each navigate their new realities. ...more</t>
  </si>
  <si>
    <t>Life has been good for Becky Bloomwood: Sheâs become the best personal shopper at Barneys, she and her successful entrepreneurial boyfriend, Luke, are living happily in Manhattanâs West Village, and her new next-door neighbor is a fashion designer! But with her best friend, Suze, engaged, how can Becky fail to notice that her own ring finger is bare? Not that sheâs been th Life has been good for Becky Bloomwood: Sheâs become the best personal shopper at Barneys, she and her successful entrepreneurial boyfriend, Luke, are living happily in Manhattanâs West Village, and her new next-door neighbor is a fashion designer! But with her best friend, Suze, engaged, how can Becky fail to notice that her own ring finger is bare? Not that sheâs been thinking of marriage (or diamonds) or anything . . . Then Luke proposes! Bridal registries dance in Beckyâs head. Problem is, two other people are planning her wedding: Beckyâs overjoyed mother has been waiting forever to host a backyard wedding, with the bride resplendent in Mumâs frilly old gown. While Lukeâs high-society mother is insisting on a glamorous, all-expenses-paid affair at the Plaza. Both weddings for the same day. And Becky canât seem to turn down either one. Can everyoneâs favorite shopaholic tie the knot before everything unravels? ...more</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</si>
  <si>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 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stranger.â¦Until Emma comes face-to-face with Jack Harper, the company's elusive CEO, a man who knows every single humiliating detail about her... ...more</t>
  </si>
  <si>
    <t>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 is also a deeply moving testament to the transcendent bonds of friendship and family. ...more</t>
  </si>
  <si>
    <t>Workaholic attorney Samantha Sweeting has just done the unthinkable. Sheâs made a mistake so huge, itâll wreck any chance of a partnership. Going into utter meltdown, she walks out of her London office, gets on a train, and ends up in the middle of nowhere. Asking for directions at a big, beautiful house, sheâs mistaken for an interviewee and finds herself being offered a Workaholic attorney Samantha Sweeting has just done the unthinkable. Sheâs made a mistake so huge, itâll wreck any chance of a partnership. Going into utter meltdown, she walks out of her London office, gets on a train, and ends up in the middle of nowhere. Asking for directions at a big, beautiful house, sheâs mistaken for an interviewee and finds herself being offered a job as housekeeper. Her employers have no idea theyâve hired a lawyerâand Samantha has no idea how to work the oven. She canât sew on a button, bake a potato, or get the #@%# ironing board to open. How she takes a deep breath and begins to copeâand finds loveâis a story as delicious as the bread she learns to bake. But will her old life ever catch up with her? And if it doesâ¦will she want it back? ...more</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</si>
  <si>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HermÃ¨s bag. Those who take it personally need not apply.Who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servitude.Written by two former nannies, The Nanny Diaries deftly punctures the glamour of Manhattan's upper class. ...more</t>
  </si>
  <si>
    <t>A delightfully dishy novel about the all-time most impossible boss in the history of impossible bosses. Andrea Sachs, a small-town girl fresh out of college, lands the job âa million girls would die for.â Hired as the assistant to Miranda Priestly, the high-profile, fabulously successful editor of "Runway "magazine, Andrea finds herself in an office that shouts "Prada! Arm A delightfully dishy novel about the all-time most impossible boss in the history of impossible bosses. Andrea Sachs, a small-town girl fresh out of college, lands the job âa million girls would die for.â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meaning to complaints about âThe Boss from Hell.â Narrated in Andreaâs smart, refreshingly disarming voice, it traces a deep, dark, devilish view of life at the top only hinted at in gossip columns and over Cosmopolitans at the trendiest cocktail parties. From sending the latest, not-yet-in-stores Harry Potter to Mirandaâs children in Paris by private jet, to locating an unnamed antique store where Miranda had at some point admired a vintage dresser, to serving lattes to Miranda at precisely the piping hot temperature she prefers, Andrea is sorely tested each and every dayâand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 ...more</t>
  </si>
  <si>
    <t>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 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 ...more</t>
  </si>
  <si>
    <t>Following the smash-hit Something Borrowed comes story of betrayal, redemption, and forgivenessDarcy Rhone has always been able to rely on a few things: Her beauty and charm.Her fiance, Dex. Her lifelong best friend, Rachel.She never needed anything else.Or so she thinks until Dex calls off their dream wedding and she uncovers the ultimate betrayal. Blaming everyone but he Following the smash-hit Something Borrowed comes story of betrayal, redemption, and forgivenessÂ Darcy Rhone has always been able to rely on a few things: Her beauty and charm.Â Her fiance, Dex. Her lifelong best friend, Rachel.Â She never needed anything else.Â 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applyâand that her luck has finally expired. It is only then that she can begin her journey toward redemption, forgiveness, and true love. ...more</t>
  </si>
  <si>
    <t>Iâve lost it. :( The only thing in the world I wasnât supposed to lose. My engagement ring. Itâs been in Magnusâs family for three generations. And now the very same day his parents are coming, Iâve lost it. The very same day! Do not hyperventilate, Poppy. Stay positive :) !! Poppy Wyatt has never felt luckier. She is about to marry her ideal man, Magnus Tavish, but in on Iâve lost it. :( The only thing in the world I wasnât supposed to lose. My engagement ring. Itâs been in Magnusâs family for three generations. And now the very same day his parents are coming, Iâve lost it. The very same day! Do not hyperventilate, Poppy. Stay positive :) !! Â  Poppy Wyatt has never felt luckier. She is about to marry her ideal man, Magnus Tavish, but in one afternoon her âhappily ever afterâ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Â  Well, perfect except that the phoneâs owner, businessman Sam Roxton, doesnât agree. He wants his phone back and doesnât appreciate Poppy reading his messages and wading into his personal life. Â  What ensues is a hilarious and unpredictable turn of events as Poppy and Sam increasingly upend each otherâs lives through emails and text messages. As Poppy juggles wedding preparations, mysterious phone calls, and hiding her left hand from Magnus and his parents . . . she soon realizes that she is in for the biggest surprise of her life. ...more</t>
  </si>
  <si>
    <t>Monday 27 Januaryâ7:15 a.m. Hurrah! The wilderness years are over. For four weeks and five days now have been in functional relationship with adult male, thereby proving am not love pariah as recently feared.âLurching from the cappuccino bars of Notting Hill to the blissed-out shores of Thailand, Bridget Jones searches for The Truth in spite of pathetically unevolved men, Monday 27 Januaryâ7:15 a.m. Hurrah! The wilderness years are over. For four weeks and five days now have been in functional relationship with adult male, thereby proving am not love pariah as recently feared.âLurching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help self?"), protective custody, and a lightly chilled Chardonnay.Wednesday 5 Marchâ7:08 p.m. Am assured, receptive, responsive woman of substance. My sense of self comes not from other people but... from... myself? That canât be right.âWith another devastatingly hilarious, ridiculous, unnervingly accurate take on modern womanhood, Bridget Jones is back. ...more</t>
  </si>
  <si>
    <t>Meet Bridget Jonesâa 30-something Singleton who is certain she would have all the answers if she could:a. lose 7 poundsb. stop smokingc. develop Inner Poise"123 lbs. (how is it possible to put on 4 pounds in the middle of the night? Could flesh have somehow solidified becoming denser and heavier? Repulsive, horrifying notion), alcohol units 4 (excellent), cigarettes 21 (po Meet Bridget Jonesâa 30-something Singleton who is certain she would have all the answers if she could:a. lose 7 poundsb. stop smokingc. develop Inner Poise"123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â a year in which she resolves to: reduce the circumference of each thigh by 1.5 inches, visit the gym three times a week not just to buy a sandwich, form a functional relationship with a responsible adult, and learn to program the VCR.Over the course of the year, Bridget loses a total of 72 pounds but gains a total of 74. She remains, however, optimistic. Through it all, Bridget will have you helpless with laughter, and â like millions of readers the world round â you'll find yourself shouting, "Bridget Jones is me!" ...more</t>
  </si>
  <si>
    <t>Dans une France assez proche de la nÃ´tre, un homme sâengage dans la carriÃ¨re universitaire. Peu motivÃ© par lâenseignement, il sâattend Ã  une vie ennuyeuse mais calme, protÃ©gÃ©e des grands drames historiques. Cependant les forces en jeu dans le pays ont fissurÃ© le systÃ¨me politique jusquâÃ  provoquer son effondrement. Cette implosion sans soubresauts, sans vraie rÃ©volution, s Dans une France assez proche de la nÃ´tre, un homme sâengage dans la carriÃ¨re universitaire. Peu motivÃ© par lâenseignement, il sâattend Ã  une vie ennuyeuse mais calme, protÃ©gÃ©e des grands drames historiques. Cependant les forces en jeu dans le pays ont fissurÃ© le systÃ¨me politique jusquâÃ  provoquer son effondrement. Cette implosion sans soubresauts, sans vraie rÃ©volution, se dÃ©veloppe comme un mauvais rÃªve.Le talent de lâauteur, sa force visionnaire nous entraÃ®nent sur un terrain ambigu et glissant ; son regard sur notre civilisation vieillissante fait coexister dans ce roman les intuitions poÃ©tiques, les effets comiques, une mÃ©lancolie fataliste.Ce livre est une saisissante fable politique et morale. ...more</t>
  </si>
  <si>
    <t>Paris is burning--and only Private's Jack Morgan can put out the fire.When Jack Morgan stops by Private's Paris office, he envisions a quick hello during an otherwise relaxing trip filled with fine food and sightseeing. But Jack is quickly pressed into duty after a call from his client Sherman Wilkerson, asking Jack to track down his young granddaughter who is on the run f Paris is burning--and only Private's Jack Morgan can put out the fire.When Jack Morgan stops by Private's Paris office, he envisions a quick hello during an otherwise relaxing trip filled with fine food and sightseeing. But Jack is quickly pressed into duty after a call from his client Sherman Wilkerson, asking Jack to track down his young granddaughter who is on the run from a brutal drug dealer.Before Jack can locate her, several members of France's cultural elite are found dead--murdered in stunning, symbolic fashion. The only link between the crimes is a mysterious graffiti tag. As religious and ethnic tensions simmer in the City of Lights, only Jack and his Private team can connect the dots before the smoldering powder keg explodes. ...more</t>
  </si>
  <si>
    <t>The Freeman family--Charles, Laurel, and their daughters, teenage Charlotte and nine-year-old Callie--have been invited to the Toneybee Institute in rural Massachusetts to participate in a research experiment. They will live in an apartment on campus with Charlie, a young chimp abandoned by his mother. The Freemans were selected for the experiment because they know sign la The Freeman family--Charles, Laurel, and their daughters, teenage Charlotte and nine-year-old Callie--have been invited to the Toneybee Institute in rural Massachusetts to participate in a research experiment. They will live in an apartment on campus with Charlie, a young chimp abandoned by his mother. The Freemans were selected for the experiment because they know sign language; they are supposed to teach it to Charlie and welcome him as a member of their family. Isolated in their new, nearly all-white community not just by their race but by their strange living situation, the Freemans come undone. And when Charlotte discovers the truth about the Instituteâs history of questionable studies, the secrets of the past begin to invade the present. The power of this novel resides in Kaitlyn Greenidgeâs undeniable storytelling talents. What appears to be a story of mothers and daughters, of sisterhood put to the test, of adolescent love and grown-up misconduct, and of historyâs long reach, becomes a provocative and compelling exploration of Americaâs failure to find a language to talk about race. ...more</t>
  </si>
  <si>
    <t>On a searing summer Friday, Eddie Chapman has been stuck for hours in a traffic jam. There are accidents along the highway, but ambulances and police are conspicuously absent. When he decides to abandon his car and run home, he sees that the trees along the edge of a stream have been burnt, and the water in the streambed is gone. Something is very wrong.When he arrives hom On a searing summer Friday, Eddie Chapman has been stuck for hours in a traffic jam. There are accidents along the highway, but ambulances and police are conspicuously absent. When he decides to abandon his car and run home, he sees that the trees along the edge of a stream have been burnt, and the water in the streambed is gone. Something is very wrong.When he arrives home, the power is out and there is no running water. The pipes everywhere, it seems, have gone dry. Eddie and his wife, Laura, find themselves thrust together with their neighbors while a sense of unease thickens in the stifling night air. Thirst takes place in the immediate aftermath of a mysterious disaster--the Chapmans and their neighbors suffer the effects of the heat, their thirst, and the terrifying realization that no one is coming to help. As violence rips through the community, Eddie and Laura are forced to recall secrets from their past and question their present humanity. In crisp and convincing prose, Ben Warner compels readers to do the same. What might you do to survive? ...more</t>
  </si>
  <si>
    <t>Given the opportunity, would you assume someone else's identity and leave your old life behind? A serendipitous crossing of paths between Lisa Barnes, a down-on-her-luck job seeker, and Julie Forman, a personal trainer to an Olympic hopeful, forever changes the course of both women's lives. One winds up dead and the other finds herself a fugitive, hiding behind one lie aft Given the opportunity, would you assume someone else's identity and leave your old life behind? A serendipitous crossing of paths between Lisa Barnes, a down-on-her-luck job seeker, and Julie Forman, a personal trainer to an Olympic hopeful, forever changes the course of both women's lives. One winds up dead and the other finds herself a fugitive, hiding behind one lie after another as a cold-blooded killer methodically hunts her. Desperately trying to stay alive, the terrified woman enlists the help of Forensic Instincts, a rogue investigative team that clandestinely operates in the gray area between legal and illegal. Safeguarding their client's deception, Forensic Instincts digs into dangerous territory as they try to find out who's after their client and why. Meanwhile, bodies are piling up in Chicago, New Jersey, and Vermont as a megalomaniacal genius will stop at nothing to eradicate anyone who threatens the success of his medical breakthrough. With an unhinged client and a monstrous criminal enterprise as its adversary, Forensic Instincts is forced into uncharted territory to protect their client and save one of their own from becoming the next corpse. Forensic Instincts is an unorthodox, criminal investigative team that carefully navigates the fine line between legal and illegal. The team consists of a behaviorist, a former Navy SEAL, a techo-wiz, an intuitive, a pickpocket, a retired FBI agent, and a human scent evidence dog." ...more</t>
  </si>
  <si>
    <t>âIn one sentence, Ms. Prentiss captures a sense of intoxication and possibility that six seasons of voice-overs from Sarah Jessica Parker never couldâ¦Ms. Prentiss concludes her novel on a note thatâs both ethereal and brutally realistic. She cauterizes wounds, but theyâre still visible and bare. But for her charactersâfor this promising authorâitâs enough.â âThe New York T âIn one sentence, Ms. Prentiss captures a sense of intoxication and possibility that six seasons of voice-overs from Sarah Jessica Parker never couldâ¦Ms. Prentiss concludes her novel on a note thatâs both ethereal and brutally realistic. She cauterizes wounds, but theyâre still visible and bare. But for her charactersâfor this promising authorâitâs enough.â âThe New York TimesâAn intoxicating Manhattan fairy taleâ¦As affecting as it is absorbing. A thrilling debut.â âKirkus Reviews (starred review) âA vital, sensuous, edgy, and suspenseful tale of longing, rage, fear, compulsion, and love.â âBooklist (starred review) An intoxicating and transcendent debut novel that follows a critic, an artist, and a desirous, determined young woman as they find their wayâand ultimately collideâamid the ever-evolving New York City art scene of the 1980s.Welcome to SoHo at the onset of the eighties: a gritty, not-yet-gentrified playground for artists and writers looking to make it in the big city. Among them: James Bennett, a synesthetic art critic for The New York Times whose unlikely condition enables him to describe art in profound, magical ways, and Raul Engales, an exiled Argentinian painter running from his past and the Dirty War that has enveloped his country. As the two men ascend in the downtown arts scene, dual tragedies strike, and each is faced with a loss that acutely affects his relationship to life and to art. It is not until they are inadvertently brought together by Lucy Olliasonâa small town beauty and Raulâs museâand a young orphan boy sent mysteriously from Buenos Aires, that James and Raul are able to rediscover some semblance of what theyâve lost.As inventive as Jennifer Egan's A Visit From The Goon Squad and as sweeping as Meg Wolitzer's The Interestings, Tuesday Nights in 1980 boldly renders a complex moment when the meaning and nature of art is being all but upended, and New York City as a whole is reinventing itself. In risk-taking prose that is as powerful as it is playful, Molly Prentiss deftly explores the need for beauty, community, creation, and love in an ever-changing urban landscape. ...more</t>
  </si>
  <si>
    <t>An irresistible, deftly observed novel about the secrets, joys, and jealousies that rise to the surface over the course of an American familyâs two-week stay in Mallorca. For the Posts, a two-week trip to the Balearic island of Mallorca with their extended family and friends is a celebration: Franny and Jim are observing their thirty-fifth wedding anniversary, and their da An irresistible, deftly observed novel about the secrets, joys, and jealousies that rise to the surface over the course of an American familyâs two-week stay in Mallorca. For the Posts, a two-week trip to the Balearic island of Mallorca with their extended family and friends is a celebration: Franny and Jim are observing their thirty-fifth wedding anniversary, and their daughter, Sylvia, has graduated from high school. The sunlit island, its mountains and beaches, its tapas and tennis courts, also promise an escape from the tensions simmering at home in Manhattan. But all does not go according to plan: over the course of the vacation, secrets come to light, old and new humiliations are experienced, childhood rivalries resurface, and ancient wounds are exacerbated. This is a story of the sides of ourselves that we choose to show and those we try to conceal, of the ways we tear each other down and build each other up again, and the bonds that ultimately hold us together. With wry humor and tremendous heart, Emma Straub delivers a richly satisfying story of a family in the midst of a maelstrom of change, emerging irrevocably altered yet whole. ...more</t>
  </si>
  <si>
    <t>In a world beset by amassing forces of darkness, one organizationâthe Regional Officeâand its coterie of super-powered female assassins protects the globe from annihilation. At its helm, the mysterious Oyemi and her oracles seek out new recruits and root out evil plots. Then a prophecy suggests that someone from inside might bring about its downfall. And now, the Regional In a world beset by amassing forces of darkness, one organizationâthe Regional Officeâand its coterie of super-powered female assassins protects the globe from annihilation. At its helm, the mysterious Oyemi and her oracles seek out new recruits and root out evil plots. Then a prophecy suggests that someone from inside might bring about its downfall. And now, the Regional Office is under attack. Â  Recruited by a defector from within, Rose is a young assassin leading the attack, eager to stretch into her powers and prove herself on her first mission. Defending the Regional Office is Sarahâwho may or may not have a mechanical armâfiercely devoted to the organization that took her in as a young woman in the wake of her motherâs sudden disappearance. On the day that the Regional Office is attacked, Roseâs and Sarahâs stories will overlap, their lives will collide, and the world as they know it just might end. ...more</t>
  </si>
  <si>
    <t>A masterful, intensely suspenseful novel about a reader whose obsession with a reclusive writer goes far too farâa book about the power of storytelling, starring the same trio of unlikely and winning heroes King introduced in Mr. MercedesâWake up, genius.â So begins Kingâs instantly riveting story about a vengeful reader. The genius is John Rothstein, an iconic author who A masterful, intensely suspenseful novel about a reader whose obsession with a reclusive writer goes far too farâa book about the power of storytelling, starring the same trio of unlikely and winning heroes King introduced in Mr. MercedesâWake up, genius.â So begins Kingâs instantly riveting story about a vengeful reader. The genius is John Rothstein, an iconic author who created a famous character, Jimmy Gold, but who hasnât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heâs released from prison after thirty-five years.Not since Misery has King played with the notion of a reader whose obsession with a writer gets dangerous. Finders Keepers is spectacular, heart-pounding suspense, but it is also King writing about how literature shapes a lifeâfor good, for bad, forever. ...more</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</si>
  <si>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 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 ...more</t>
  </si>
  <si>
    <t>Provocative, haunting, and indelible, Colm TÃ³ibÃ­nâs portrait of Mary presents her as a solitary older woman still seeking to understand the events that become the narrative of the New Testament and the foundation of Christianity.In the ancient town of Ephesus, Mary lives alone, years after her son's crucifixion. She has no interest in collaborating with the authors of the Provocative, haunting, and indelible, Colm TÃ³ibÃ­nâs portrait of Mary presents her as a solitary older woman still seeking to understand the events that become the narrative of the New Testament and the foundation of Christianity.In the ancient town of Ephesus, Mary lives alone, years after her son's crucifixion. She has no interest in collaborating with the authors of the Gospelâher keepers, who provide her with food and shelter and visit her regularly. She does not agree that her son is the Son of God; nor that his death was âworth it;â nor that the âgroup of misfits he gathered around him, men who could not look a woman in the eye,â were holy disciples. Mary judges herself ruthlessly (she did not stay at the foot of the Cross until her son diedâshe fled, to save herself), and is equally harsh on her judgment of others. This woman who we know from centuries of paintings and scripture as the docile, loving, silent, long-suffering, obedient, worshipful mother of Christ becomes, in Toibinâs searing evocation, a tragic heroine with the relentless eloquence of Electra or Medea or Antigone. This tour de force of imagination and language is a portrait so vivid and convincing that our image of Mary will be forever transformed. ...more</t>
  </si>
  <si>
    <t>âThe president of the United States . . . is missing.âWith these words, New York Times journalist J. B. Collins, reporting from the scene of a devastating attack by ISIS terrorists in Amman, Jordan, puts the entire world on high alert. The leaders of Israel and Palestine are critically injured, Jordanâs king is fighting for his life, and the U.S. president is missing and p âThe president of the United States . . . is missing.âWith these words, New York Times journalist J. B. Collins, reporting from the scene of a devastating attack by ISIS terrorists in Amman, Jordan, puts the entire world on high alert. The leaders of Israel and Palestine are critically injured, Jordanâs king is fighting for his life, and the U.S. president is missing and presumed captured.As the U.S. government faces a constitutional crisis and Jordan battles for its very existence, Collins must do his best to keep the world informed while working to convince the FBI that his stories are not responsible for the terror attack on the Jordanian capital. And ISIS still has chemical weapons . . .Struggling to clear his name, Collins and the Secret Service try frantically to locate and rescue the leader of the free world before ISISâs threats become a catastrophic reality. ...more</t>
  </si>
  <si>
    <t>August Shroeder, a burned-out teacher, has been sober since his 19-year-old son died. Every year he's spent the summer on the road, but making it to Yellowstone this year means everything. The plan had been to travel there with his son, but now August is making the trip with Philip's ashes instead. An unexpected twist of fate lands August with two extra passengers for his August Shroeder, a burned-out teacher, has been sober since his 19-year-old son died. Every year he's spent the summer on the road, but making it to Yellowstone this year means everything. The plan had been to travel there with his son, but now August is making the trip with Philip's ashes instead. An unexpected twist of fate lands August with two extra passengers for his journey, two half-orphans with nowhere else to go.What none of them could have known was how transformative both the trip and the bonds that develop between them would prove, driving each to create a new destiny together. ...more</t>
  </si>
  <si>
    <t>A superb love story from Anna Quindlen, the #1 New York Times bestselling author of Rise and Shine, Blessings, and A Short Guide to a Happy Life Still Life with Bread Crumbs begins with an imagined gunshot and ends with a new tin roof. Between the two is a wry and knowing portrait of Rebecca Winter, a photographer whose work made her an unlikely heroine for many women. Her A superb love story from Anna Quindlen, the #1 New York Times bestselling author of Rise and Shine, Blessings, and A Short Guide to a Happy Life Â Still Life with Bread Crumbs begins with an imagined gunshot and ends with a new tin roof. Between the two is a wry and knowing portrait of Rebecca Winter, a photographer whose work made her an unlikely heroine for many women. Her career is now descendent, her bank balance shaky, and she has fled the city for the middle of nowhere. There she discovers, in a tree stand with a roofer named Jim Bates, that what she sees through a camera lens is not all there is to life. Â  Brilliantly written, powerfully observed, Still Life with Bread Crumbs is a deeply moving and often very funny story of unexpected love, and a stunningly crafted journey into the life of a woman, her heart, her mind, her days, as she discovers that life is a story with many levels, a story that is longer and more exciting than she ever imagined. ...more</t>
  </si>
  <si>
    <t>Powerful, darkly funny and heart-breaking, Shtum is a story about fathers and sons, autism, and dysfunctional relationships.Ben Jewell has hit breaking point. His ten-year-old son Jonah has severe autism and Ben and his wife, Emma, are struggling to cope.When Ben and Emma fake a separation - a strategic decision to further Jonah's case in an upcoming tribunal - Ben and Jon Powerful, darkly funny and heart-breaking, Shtum is a story about fathers and sons, autism, and dysfunctional relationships.Ben Jewell has hit breaking point. His ten-year-old son Jonah has severe autism and Ben and his wife, Emma, are struggling to cope.When Ben and Emma fake a separation - a strategic decision to further Jonah's case in an upcoming tribunal - Ben and Jonah move in with Georg, Ben's elderly father. In a small house in North London, three generations of men - one who can't talk; two who won't - are thrown together.A powerful, emotional, but above all enjoyable read, perfect for fans of THE SHOCK OF THE FALL and THE CURIOUS INCIDENT OF THE DOG IN THE NIGHT-TIME. ...more</t>
  </si>
  <si>
    <t>A new book by Pulitzer Prize winner Elizabeth Strout is cause for celebration. Her bestselling novels, including Olive Kitteridge and The Burgess Boys,have illuminated our most tender relationships. Now, in My Name Is Lucy Barton, this extraordinary writer shows how a simple hospital visit becomes a portal to the most tender relationship of allâthe one between mother and d A new book by Pulitzer Prize winner Elizabeth Strout is cause for celebration. Her bestselling novels, including Olive Kitteridge and The Burgess Boys,Â have illuminated our most tender relationships. Now, in My Name Is Lucy Barton, this extraordinary writer shows how a simple hospital visit becomes a portal to the most tender relationship of allâthe one between mother and daughter. Â  Lucy Barton is recovering slowly from what should have been a simple operation. Her mother, to whom she hasnât spoken for many years, comes to see her. Gentle gossip about people from Lucyâs childhood in Amgash, Illinois, seems to reconnect them, but just below the surface lie the tension and longing that have informed every aspect of Lucyâs life: her escape from her troubled family, her desire to become a writer, her marriage, her love for her two daughters. Knitting this powerful narrative together is the brilliant storytelling voice of Lucy herself: keenly observant, deeply human, and truly unforgettable. ...more</t>
  </si>
  <si>
    <t>From William Norwich, the well-known fashion writer and editor, an unforgettable novel about a woman with a secret who travels to New York City on a determined quest to buy a special dress that represents everything she wants to say about that secretâ¦and herself.Sometimes a dress isnât just a dress.Emilia Brown is a woman of a certain age. She has spent a frugal, useful, a From William Norwich, the well-known fashion writer and editor, an unforgettable novel about a woman with a secret who travels to New York City on a determined quest to buy a special dress that represents everything she wants to say about that secretâ¦and herself.Sometimes a dress isnât just a dress.Emilia Brown is a woman of a certain age. She has spent a frugal, useful, and wholly restrained life in Ashville, a small town in Rhode Island. Overlooked especially by the industries of fashion and media, Mrs. Brown is one of todayâs silent generations of women whose quiet no-frills existences would make them seem invisible. She is a genteel woman who has known her share of personal sorrows and quietly carried on, who makes a modest living cleaning and running errands at the local beauty parlor, who delights in evening chats with her much younger neighbor, twenty-three-year-old Alice Danvers.When the grand dame of Ashville passes away, Mrs. Brown is called upon to inventory her estate and comes across a dress that changes everything. This isnât a Cinderella confection; itâs a simple yet exquisitely tailored Oscar de la Renta sheath and jacketâa suit that Mrs. Brown realizes, with startling clarity, will say everything she has ever wished to convey. She must have it. And so Mrs. Brown begins her odyssey to purchase the dress. For not only is the owning of the Oscar de la Renta a must, the intimidating trip to purchase it on Madison Avenue is essential as well. If the dress is to give Mrs. Brown a voice, then she must prepare by making the daunting journeyâboth to the emerald city and within herself.Timeless, poignant, and appealing, My Mrs. Brown is a novel for every mother in the world, every woman who ever wanted the perfect dress, and every child who wanted to give it to her. ...more</t>
  </si>
  <si>
    <t>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escapes.In another part of town, months l 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tragedy.Brady Hartfield lives with his alcoholic mother in the house where he was born. He loved the feel of death under the wheels of the Mercedes, and he wants that rush again.Only Bill Hodges, with a couple of highly unlikely allies, can apprehend the killer before he strikes again. And they have no time to lose, because Bradyâs next mission, if it succeeds, will kill or maim thousands.Mr. Mercedes is a war between good and evil, from the master of suspense whose insight into the mind of this obsessed, insane killer is chilling and unforgettable. ...more</t>
  </si>
  <si>
    <t>A breakneck race against time...and an implacable enemy.An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 A breakneck race against time...and an implacable enemy.An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journey.Pilgrim. ...more</t>
  </si>
  <si>
    <t>A Modern Retelling of Pride and PrejudiceThis version of the Bennet familyâand Mr. Darcyâis one that you have and havenât met before: Liz is a magazine writer in her late thirties who, like her yoga instructor older sister, Jane, lives in New York City. When their father has a health scare, they return to their childhood home in Cincinnati to helpâand discover that the spr A Modern Retelling of Pride and PrejudiceThis version of the Bennet familyâand Mr. Darcyâis one that you have and havenât met before: Liz is a magazine writer in her late thirties who, like her yoga instructor older sister, Jane, lives in New York City. When their father has a health scare, they return to their childhood home in Cincinnati to helpâand discover that the sprawling Tudor they grew up in is crumbling and the family is in disarray.Youngest sisters Kitty and Lydia are too busy with their CrossFit workouts and Paleo diets to get jobs. Mary, the middle sister, is earning her third online masterâs degree and barely leaves her room, except for those mysterious Tuesday-night outings she wonât discuss. And Mrs. Bennet has one thing on her mind: how to marry off her daughters, especially as Janeâs fortieth birthday fast approaches.Enter Chip Bingley, a handsome new-in-town doctor who recently appeared on the juggernaut reality TV dating show Eligible. At a Fourth of July barbecue, Chip takes an immediate interest in Jane, but Chipâs friend neurosurgeon Fitzwilliam Darcy reveals himself to Liz to be much less charming. . . .And yet, first impressions can be deceiving. ...more</t>
  </si>
  <si>
    <t>There are secrets you share, and secrets you hideâ¦Growing up on her familyâs Sonoma vineyard, Georgia Ford learned some important secrets. The secret number of grapes it takes to make a bottle of wine: eight hundred. The secret ingredient in her motherâs lasagna: chocolate. The secret behind ending a fight: hold hands.But just a week before her wedding, thirty-year-old Geo There are secrets you share, and secrets you hideâ¦Growing up on her familyâs Sonoma vineyard, Georgia Ford learned some important secrets. The secret number of grapes it takes to make a bottle of wine: eight hundred. The secret ingredient in her motherâs lasagna: chocolate. The secret behind ending a fight: hold hands.But just a week before her wedding, thirty-year-old Georgia discovers her beloved fiancÃ© has been keeping a secret so explosive, it will change their lives forever.Georgia does what sheâs always done: she returns to the family vineyard, expecting the comfort of her long-married parents, and her brothers, and everything familiar. But it turns out her fiancÃ© is not the only one whoâs been keeping secretsâ¦ ...more</t>
  </si>
  <si>
    <t>Dear Mr. Knightley is a contemporary epistolary novel with a delightful dash of Jane Austen.Samantha Moore survived years of darkness in the foster care system by hiding behind her favorite characters in literature, even adopting their very words. Her fictional friends give her an identity, albeit a borrowed one. But most importantly, they protect her from revealing her tr Dear Mr. Knightley is a contemporary epistolary novel with a delightful dash of Jane Austen.Samantha Moore survived years of darkness in the foster care system by hiding behind her favorite characters in literature, even adopting their very words. Her fictional friends give her an identity, albeit a borrowed one. But most importantly, they protect her from revealing her true self and encountering more pain.After college, Samantha receives an extraordinary opportunity. The anonymous âMr. Knightleyâ offers her a full scholarship to earn her graduate degree at the prestigious Medill School of Journalism. The sole condition is that Sam write to Mr. Knightley regularly to keep him apprised of her progress.As Samâs true identity begins to reveal itself through her letters, her heart begins to soften to those around herâa damaged teenager and fellow inhabitant of Grace House, her classmates at Medill, and, most powerfully, successful novelist Alex Powell. But just as Sam finally begins to trust, she learns that Alex has secrets of his ownâsecrets that, for better or for worse, make it impossible for Sam to hide behind either her characters or her letters. ...more</t>
  </si>
  <si>
    <t>Cometh the Hour opens with the reading of a suicide note, which has devastating consequences for Harry and Emma Clifton, Giles Barrington and Lady Virginia.Giles must decide if he should withdraw from politics and try to rescue Karin, the woman he loves, from behind the Iron Curtain. But is Karin truly in love with him, or is she a spy?Lady Virginia is facing bankruptcy, a Cometh the Hour opens with the reading of a suicide note, which has devastating consequences for Harry and Emma Clifton, Giles Barrington and Lady Virginia.Giles must decide if he should withdraw from politics and try to rescue Karin, the woman he loves, from behind the Iron Curtain. But is Karin truly in love with him, or is she a spy?Lady Virginia is facing bankruptcy, and can see no way out of her financial problems, until she is introduced to the hapless Cyrus T. Grant III from Baton Rouge, Louisiana, who's in England to see his horse run at Royal Ascot.Sebastian Clifton is now the Chief Executive of Farthings Bank and a workaholic, whose personal life is thrown into disarray when he falls for Priya, a beautiful Indian girl. But her parents have already chosen the man she is going to marry. Meanwhile, Sebastian's rivals Adrian Sloane and Desmond Mellor are still plotting to bring him and his chairman Hakim Bishara down, so they can take over Farthings.Harry Clifton remains determined to get Anatoly Babakov released from a gulag in Siberia, following the international success of his acclaimed book, Uncle Joe. But then something unexpected happens that none of them could have anticipated.Cometh the Hour is the penultimate book in the Clifton Chronicles and, like the five previous novels - which were all New York Times bestsellers - showcases Jeffrey Archer's extraordinary storytelling with his trademark twists. ...more</t>
  </si>
  <si>
    <t>BALLOON ANIMALS is a pilgrimage and road-trip of unusual dimensions.Follow me, Jonny Rowe, on a wild goose-chase from Ireland to the USA with my American grandfather's remains in my red birthday balloon. I use 'remains' in the loosest sense of the word: my grandfather, 45, puffed his last breaths of air into my birthday balloon before suffering a massive heart attack right BALLOON ANIMALS is a pilgrimage and road-trip of unusual dimensions.Follow me, Jonny Rowe, on a wild goose-chase from Ireland to the USA with my American grandfather's remains in my red birthday balloon. I use 'remains' in the loosest sense of the word: my grandfather, 45, puffed his last breaths of air into my birthday balloon before suffering a massive heart attack right there at my birthday party which becomes his deathday party.Feeling responsible for 45's death, and as a thank-you for filling Clinical Dad's void after leaving that questionable suicide note, I make it my quest to return 45 to his birthplace amongst the corn of Iowa, USA, suspended inside his soul-bubble. This journey might also help me with my identity-crisis ... I'm a genealogy student, by the way. And who knows, maybe I'll find love - I tend to find things when I'm not looking for them.Join me on a desperate race against time to unveil the truth as my birthday balloon begins to deflate and loose 45 forever to the wind ...more</t>
  </si>
  <si>
    <t>A grumpy yet loveable man finds his solitary world turned on its head when a boisterous young family moves in next door.Meet Ove. He's a curmudgeon, the kind of man who points at people he dislikes as if they were burglars caught outside his bedroom window. He has staunch principles, strict routines, and a short fuse. People call him the bitter neighbor from hell, but must A grumpy yet loveable man finds his solitary world turned on its head when a boisterous young family moves in next door.Meet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 ...more</t>
  </si>
  <si>
    <t>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the run all those years ago, and what secrets are being kept now? As Riley works to uncover the truth, her discoveries will put into question everything she thought she knew about her family. Riley must decide what the past means for her present, and what she will do with her newfound reality, in this engrossing mystery from international bestselling author Diane Chamberlain. ...more</t>
  </si>
  <si>
    <t>This Passover Seder is not just any Passover Seder. Yes, there will be a quick service and then a festive meal afterwards, but this night is different from all other nights. This will be the night the Golds of Greenwich meet the Rothschilds of New York City.The Rothschilds are the stuff of legends. They control banks, own vineyards in Napa, diamond mines in Africa, and eve This Passover Seder is not just any Passover Seder. Yes, there will be a quick service and then a festive meal afterwards, but this night is different from all other nights. This will be the night the Golds of Greenwich meet the Rothschilds of New York City.The Rothschilds are the stuff of legends. They control banks, own vineyards in Napa, diamond mines in Africa, and even an organic farm somewhere in the Midwest that produces the most popular Romaine lettuce consumed in this country. And now, Sylvia Gold's daughter is dating one of them.When Sylvia finds out that her youngest of three is going to bring her new boyfriend to the Seder, she's giddy. When she finds out that his parents are coming, too, she darn near faints. Making a good impression is all she thinks about. Well, almost. She still has to consider her other daughter, Sarah, who'll be coming with her less than appropriate beau and his overly dramatic Italian mother. But the drama won't stop there. Because despite the food and the wine, despite the new linen and the fresh flowers, the holidays are about family. Long forgotten memories come to the surface. Old grievances play out. And Sylvia Gold has to learn how to let her family go. ...more</t>
  </si>
  <si>
    <t>A dazzling, witty and tenderly savage satire of London life and the art world that is also a surprising and wonderful love story.When lovelorn Annie McDee stumbles across a dirty painting in a junk shop while looking for a present for an unsuitable man, she has no idea what she has discovered. Soon she finds herself drawn unwillingly into the tumultuous London art world, p A dazzling, witty and tenderly savage satire of London life and the art world that is also a surprising and wonderful love story.When lovelorn Annie McDee stumbles across a dirty painting in a junk shop while looking for a present for an unsuitable man, she has no idea what she has discovered. Soon she finds herself drawn unwillingly into the tumultuous London art world, populated by exiled Russian oligarchs, avaricious Sheikas, desperate auctioneers and unscrupulous dealers, all scheming to get their hands on her painting - a lost eighteenth-century masterpiece called âThe Improbability of Loveâ. Delving into the paintingâs past, Annie will uncover not just an illustrious list of former owners, but some of the darkest secrets of European history â and in doing so she might just learn to open up to the possibility of falling in love again. ...more</t>
  </si>
  <si>
    <t>From the Booker Award winner: a luminous, profoundly moving work of fiction that begins with an afternoon tryst in 1924 between a servant girl and the young man of the neighboring house, but then opens to reveal the whole life of a remarkable woman.Twenty-two year old Jane Fairchild, orphaned at birth, has worked as a maid at one English country estate since she was sixtee From the Booker Award winner: a luminous, profoundly moving work of fiction that begins with an afternoon tryst in 1924 between a servant girl and the young man of the neighboring house, but then opens to reveal the whole life of a remarkable woman.Twenty-two year old Jane Fairchild, orphaned at birth, has worked as a maid at one English country estate since she was sixteen. And for almost all of those years she has been the secret lover to Paul Sheringham, the scion of the estate next door. On an unseasonably warm March afternoon, Jane and Paul will make love for the last time--though not, as Jane believes, because Paul is about to be married--and the events of the day will alter Jane's life forever. As the narrative moves back and forth from 1924 to the end of the century, what we know and understand about Jane--about the way she loves, thinks, feels, sees, remembers--deepens with every beautifully wrought moment. Her story is one of profound self-discovery and through her, Graham Swift has created an emotionally soaring and deeply affecting work of fiction. ...more</t>
  </si>
  <si>
    <t>Dear Carolina was praised as âSouthern fiction at its best.â* Now author Kristy Woodson Harvey presents a new novel about what it really means to tell the truth . . . After sixty years of marriage and five daughters, Lynn âLoveyâ White knows that all of us, from time to time, need to use our little white lies. Her granddaughter, Annabelle, on the other hand, is as truth Dear Carolina was praised as âSouthern fiction at its best.â* Now author Kristy Woodson Harvey presents a new novel about what it really means to tell the truth . . . Â  After sixty years of marriage and five daughters, Lynn âLoveyâ White knows that all of us, from time to time, need to use our little white lies. Â  Her granddaughter, Annabelle, on the other hand, is as truthful as they come. She always does the right thingâthat is, until she dumps her hedge fund manager fiancÃ© and marries a musician she has known for three days. After all, her grandparents, who fell in love at first sight, have shared a lifetime of happiness, even through her grandfatherâs declining health. Â  But when Annabelleâs world starts to collapse around her, she discovers that nothing about her picture-perfect family is as it seems. And Lovey has to decide whether one more lie will make or break the ones she loves . . . ...more</t>
  </si>
  <si>
    <t>From the winner of 2014âs PEN Robert W. Bingham Prize, an unforgettable debut novel about Loretta, a teenager married off as a âsister wife,â who makes a break for freedomAt the heart of this exciting debut novel, set in Arizona and Idaho in the mid-1970s, is fifteen-year-old Loretta, who slips out of her bedroom every evening to meet her so-called gentile boyfriend. Her s From the winner of 2014âs PEN Robert W. Bingham Prize, an unforgettable debut novel about Loretta, a teenager married off as a âsister wife,â who makes a break for freedomÂ At the heart of this exciting debut novel, set in Arizona and Idaho in the mid-1970s, is fifteen-year-old Loretta, who slips out of her bedroom every evening to meet her so-called gentile boyfriend. Her strict Mormon parents catch her returning one night, and promptly marry her off to Dean Harder, a devout yet materialistic fundamentalist who already has a wife and a brood of kids. The Harders relocate to his native Idaho, where Deanâs teenage nephew Jason falls hard for Loretta. A Zeppelin and Tolkien fan, Jason worships Evel Knievel and longs to leave his close-minded community. He and Loretta make a break for it. They drive all night, stay in hotels, and relish their dizzying burst of teenage freedom as they seek to recover Deanâs cache of âMormon gold.â But someone Loretta left behind is on their trail...Â A riveting story of desire and escape, Daredevils boasts memorable set pieces and a rich cast of secondary characters. Thereâs Deanâs other wife, Ruth, who as a child in the 1950s was separated from her parents during the notorious Short Creek raid, when federal agents descended on a Mormon fundamentalist community. Thereâs Jasonâs best friend, Boyd, part Native American and caught up in the activist spirit of the time, who comes along for the ride, with disastrous results. And Vestalâs ultimate creation is a superbly sleazy chatterboxâa man who might or might not be Evel Knievel himselfâwho works his charms on Loretta at a casino in Elko, Nevada.A lifelong journalist whose Spokesman column is a fixture in Spokane, WA, Shawn has honed his fiction over many years, publishing in journals like McSweeney's and Tin House. His stunning first collection, Godforsaken Idaho, burrowed into history as it engaged with masculinity and crime, faith and apostasy, and the West that he knows so well. Daredevils shows what he can do on a broader canvas--a fascinating, wide-angle portrait of a time and place that's both a classic coming of age tale and a plunge into the myths of America, sacred and profane. ...more</t>
  </si>
  <si>
    <t>Life can turn on a dimeâor stumble into the extraordinary, as it does for Jake Epping, a high school English teacher in Lisbon Falls, Maine. While grading essays by his GED students, Jake reads a gruesome, enthralling piece penned by janitor Harry Dunning: fifty years ago, Harry somehow survived his fatherâs sledgehammer slaughter of his entire family. Jake is blown away.. Life can turn on a dimeâor stumble into the extraordinary, as it does for Jake Epping, a high school English teacher in Lisbon Falls, Maine. While grading essays by his GED students, Jake reads a gruesome, enthralling piece penned by janitor Harry Dunning: fifty years ago, Harry somehow survived his fatherâs sledgehammer slaughter of his entire family. Jake is blown away...but an even more bizarre secret comes to light when Jakeâs friend Al, owner of the local diner, enlists Jake to take over the mission that has become his obsessionâto prevent the Kennedy assassination. How? By stepping through a portal in the dinerâs storeroom, and into the era of Ike and Elvis, of big American cars, sock hops, and cigarette smoke... Finding himself in warmhearted Jodie, Texas, Jake begins a new life. But all turns in the road lead to a troubled loner named Lee Harvey Oswald. The course of history is about to be rewritten...and become heart-stoppingly suspenseful. ...more</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</si>
  <si>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weekend.Against hi 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 book description from the back cover ...more</t>
  </si>
  <si>
    <t>In Lisbon in 1904, a young man named TomÃ¡s discovers an old journal. It hints at the existence of an extraordinary artifact thatâif he can find itâwould redefine history. Traveling in one of Europeâs earliest automobiles, he sets out in search of this strange treasure.Thirty-five years later, a Portuguese pathologist devoted to the murder mysteries of Agatha Christie finds In Lisbon in 1904, a young man named TomÃ¡s discovers an old journal. It hints at the existence of an extraordinary artifact thatâif he can find itâwould redefine history. Traveling in one of Europeâs earliest automobiles, he sets out in search of this strange treasure.Thirty-five years later, a Portuguese pathologist devoted to the murder mysteries of Agatha Christie finds himself at the center of a mystery of his own and drawn into the consequences of TomÃ¡sâs quest.Fifty years on, a Canadian senator takes refuge in his ancestral village in northern Portugal, grieving the loss of his beloved wife. But he arrives with an unusual companion: a chimpanzee. And there the century-old quest will come to an unexpected conclusion.The High Mountains of Portugalâpart quest, part ghost story, part contemporary fableâoffers a haunting exploration of great love and great loss. Filled with tenderness, humor, and endless surprise, it takes the reader on a road trip through Portugal in the last centuryâand through the human soul. ...more</t>
  </si>
  <si>
    <t>Filled with insights that are hallmarks of Anna Quindlenâs bestsellers, this extraordinary novel is about a woman coming of age, as she unearths secrets about her family and her town, and surprising truths about herself.For generations the Millers have lived in Millerâs Valley. Mimi Miller tells about her life with intimacy and honesty. As Mimi eavesdrops on her parents an Filled with insights that are hallmarks of Anna Quindlenâs bestsellers, this extraordinary novel is about a woman coming of age, as she unearths secrets about her family and her town, and surprising truths about herself.For generations the Millers have lived in Millerâs Valley. Mimi Miller tells about her life with intimacy and honesty. As Mimi eavesdrops on her parents and quietly observes the people around her, she discovers more and more about the toxicity of family secrets, the dangers of gossip, the flaws of marriage, the inequalities of friendship and the risks of passion, loyalty, and love. Home, as Mimi begins to realize, can be âa place where itâs just as easy to feel lost as it is to feel content.â Millerâs Valley is a masterly study of family, memory, loss, and, ultimately, discovery, of finding true identity and a new vision of home. As Mimi says, âNo one ever leaves the town where they grew up, even if they go.â Millerâs Valley reminds us that the place where you grew up can disappear, and the people in it too, but all will live on in your heart forever. ...more</t>
  </si>
  <si>
    <t>By the early 1970s, President John F. Kennedy has survived several assassination attempts and--martyred, heroic--is now in his third term. Twenty-two-year-old Eugene Allen returns home from his tour of duty in Vietnam and begins to write a war novel--a book echoing Catch-22 and Slaughterhouse-Five--about veterans who have their battlefield experiences "enfolded," wiped fro By the early 1970s, President John F. Kennedy has survived several assassination attempts and--martyred, heroic--is now in his third term. Twenty-two-year-old Eugene Allen returns home from his tour of duty in Vietnam and begins to write a war novel--a book echoing Catch-22 and Slaughterhouse-Five--about veterans who have their battlefield experiences "enfolded," wiped from their memories through drugs and therapy. In Eugene's fictive universe, veterans too damaged to be enfolded stalk the American heartland, reenacting atrocities on civilians and evading the Psych Corps, a federal agency dedicated to upholding the mental hygiene of the nation by any means necessary.This alternative America, in which a veteran tries to reimagine a damaged world, is the subject of Hystopia, the long-awaited first novel by David Means. The critic James Wood has written that Means's language "offers an exquisitely precise and sensuous register of an often crazy American reality." Means brings this talent to bear on the national trauma of the Vietnam era in a work that is outlandish, ruefully funny, and shockingly violent. Written in conversation with some of the greatest war narratives from the Iliad to the Rolling Stones' "Gimme Shelter," Hystopia is a unique and visionary novel. ...more</t>
  </si>
  <si>
    <t>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</si>
  <si>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All Allie Marshall wants is a fresh start. But when dark secrets refuse to stay buried, will her chance at a new life be shattered forever?Convicted of a crime she didnât commit, Allie watched a decade of her life vanish â time that can never be recovered. Now, out on parole, Allie is determined to clear her name, rebuild her life, and reconnect with the daughter she barel All Allie Marshall wants is a fresh start.Â  But when dark secrets refuse to stay buried, will her chance at a new life be shattered forever?Convicted of a crime she didnât commit, Allie watched a decade of her life vanish â time that can never be recovered. Now, out on parole, Allie is determined to clear her name, rebuild her life, and reconnect with the daughter she barely knows.But Allieâs return home shatters the quaint, coastal community of Brunswick, Georgia. Even her own daughter Caroline, now a teenager, bristles at Allieâs claims of innocence. Refusing defeat, a stronger, smarter Allie launches a battle for the truth, digging deeply into the past even if it threatens her parole status, personal safety, and the already-fragile bond with family.As her commitment to finding the truth intensifies, what Allie ultimately uncovers is far worse than she imagined. Her own sister has been hiding a dark secretâone that holds the key to Allieâs freedom. ...more</t>
  </si>
  <si>
    <t>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 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 ...more</t>
  </si>
  <si>
    <t>Lou Clark knows lots of things. She knows how many footsteps there are between the bus stop and home. She knows she likes working in The Buttered Bun tea shop and she knows she might not love her boyfriend Patrick.What Lou doesn't know is she's about to lose her job or that knowing what's coming is what keeps her sane.Will Traynor knows his motorcycle accident took away hi Lou Clark knows lots of things. She knows how many footsteps there are between the bus stop and home. She knows she likes working in The Buttered Bun tea shop and she knows she might not love her boyfriend Patrick.What Lou doesn't know is she's about to lose her job or that knowing what's coming is what keeps her sane.Will Traynor knows his motorcycle accident took away his desire to live. He knows everything feels very small and rather joyless now and he knows exactly how he's going to put a stop to that.What Will doesn't know is that Lou is about to burst into his world in a riot of colour. And neither of them knows they're going to change the other for all time. ...more</t>
  </si>
  <si>
    <t>When a new NASA satellite spots evidence of an astonishingly rare object buried deep in the Arctic ice, the floundering space agency proclaims a much-needed victory...a victory that has profound implications for U.S. space policy and the impending presidential election. With the Oval Office in the balance, the President dispatches White House Intelligence analyst Rachel Se When a new NASA satellite spots evidence of an astonishingly rare object buried deep in the Arctic ice, the floundering space agency proclaims a much-needed victory...a victory that has profound implications for U.S. space policy and the impending presidential election. With the Oval Office in the balance, the President dispatches White House Intelligence analyst Rachel Sexton to the Milne Ice Shelf to verify the authenticity of the find. Accompanied by a team of experts, including the charismatic academic Michael Tolland, Rachel uncovers the unthinkable: evidence of scientific trickery -- a bold deception that threatens to plunge the world into controversy.But before Rachel can contact the President, she and Michael are attacked by a deadly team of assassins controlled by a mysterious power broker who will stop at nothing to hide the truth. Fleeing for their lives in an environment as desolate as it is lethal, their only hope for survival is to find out who is behind this masterful ploy. The truth, they will learn, is the most shocking deception of all. ...more</t>
  </si>
  <si>
    <t>âThere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books.âMonsieur Perdu calls himself a literary apot âThere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countryâs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 ...more</t>
  </si>
  <si>
    <t>When Mitch McDeere signed on with Bendini, Lambert &amp; Locke of Memphis, he thought that he and his beautiful wife, Abby, were on their way. The firm leased him a BMW, paid off his school loans, arranged a mortgage, and hired the McDeeres a decorator. Mitch should have remembered what his brother Rayâdoing fifteen years in a Tennessee jailâalready knew: You never get not When Mitch McDeere signed on with Bendini, Lambert &amp; Locke of Memphis, he thought that he and his beautiful wife, Abby, were on their way. The firm leased him a BMW, paid off his school loans, arranged a mortgage, and hired the McDeeres a decorator. Mitch should have remembered what his brother Rayâdoing fifteen years in a Tennessee jailâalready knew: You never get nothing for nothing. Now the FBI has the lowdown on Mitchâs firm and needs his help. Mitch is caught between a rock and a hard place, with no choiceâif he wants to live. ...more</t>
  </si>
  <si>
    <t>âA female, funny Henry James in Asia, Janice Y. K. Lee is vividly good on the subject of Americans abroad.â âThe New York Times Book ReviewâSex and the City meets Lost in Translation.â âThe SkimmJanice Y. K. Leeâs New York Times bestselling debut, The Piano Teacher, was called âimmensely satisfyingâ by People, âintensely readableâ by O, The Oprah Magazine, and âa rare and âA female, funny Henry James in Asia, Janice Y. K. Lee is vividly good on the subject of Americans abroad.â âThe New York Times Book ReviewâSex and the City meets Lost in Translation.â âThe SkimmJanice Y. K. Leeâs New York Times bestselling debut, The Piano Teacher, was called âimmensely satisfyingâ by People, âintensely readableâ by O, The Oprah Magazine, and âa rare and exquisite storyâ by Elizabeth Gilbert. Now, in her long-awaited new novel, Lee explores with devastating poignancy the emotions, identities, and relationships of three very different American women living in the same small expat community in Hong Kong.Mercy,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womenâs inner lives. ...more</t>
  </si>
  <si>
    <t>In the novel, Siddhartha, a young man, leaves his family for a contemplative life, then, restless, discards it for one of the flesh. He conceives a son, but bored and sickened by lust and greed, moves on again. Near despair, Siddhartha comes to a river where he hears a unique sound. This sound signals the true beginning of his lifeâthe beginning of suffering, rejection, pe In the novel, Siddhartha, a young man, leaves his family for a contemplative life, then, restless, discards it for one of the flesh. He conceives a son, but bored and sickened by lust and greed, moves on again. Near despair, Siddhartha comes to a river where he hears a unique sound. This sound signals the true beginning of his lifeâthe beginning of suffering, rejection, peace, and, finally, wisdom. ...more</t>
  </si>
  <si>
    <t>Growing up, Cassie Carter and her sisters, Karen and Nichole, were incredibly close -- until one fateful event drove them apart. After high school, Cassie ran away from home to marry the wrong man, throwing away a college scholarship and breaking her parentsâ hearts. To make matters worse, Cassie had always been their fatherâs favorite -- a sentiment that weighed heavily o Growing up, Cassie Carter and her sisters, Karen and Nichole, were incredibly close -- until one fateful event drove them apart. After high school, Cassie ran away from home to marry the wrong man, throwing away a college scholarship and breaking her parentsâ hearts. To make matters worse, Cassie had always been their fatherâs favorite -- a sentiment that weighed heavily on her sisters and made Cassieâs actions even harder to bear.Now thirty-one, Cassie is back in Washington, living in Seattle with her daughter and hoping to leave her past behind. After ending a difficult marriage, Cassie is back on her own two feet, the pieces of her life slowly but surely coming together. Despite the strides Cassieâs made, she hasnât been able to make peace with her sisters. Karen, the oldest, is a busy wife and mother, balancing her career with raising her two children. And Nichole, the youngest, is a stay-at-home mom whose husband indulges her every whim. Then one day, Cassie receives a letter from Karen, offering what Cassie thinks may be a chance to reconcile. And as Cassie opens herself up to new possibilities -- making amends with her sisters, finding love once more -- she realizes the power of compassion, and the promise of a fresh start. ...more</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</si>
  <si>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CIA.When the NSA's invincible code-breaking machine encounters a mysterious c 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 ...more</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</si>
  <si>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to these questions when you discover the reason behind the baffling events that play havoc with the lives of the characters in this story. Tremendous in its scope, this novel presents an astounding panorama of human life â from the productive genius who becomes a worthless playboy â to the great steel industrialist who does not know that he is working for his own destruction â to the philosopher who becomes a pirate â to the composer who gives up his career on the night of his triumph â to the woman who runs a transcontinental railroad â to the lowest track worker in her Terminal tunnels. You must be prepared, when you read this novel, to check every premise at the root of your convictions.This is a mystery story, not about the murder â and rebirth â of manâs spirit. It is a philosophical revolution, told in the form of an action thriller of violent events, a ruthlessly brilliant plot structure and an irresistible suspense. Do you say this is impossible? Well, that is the first of your premises to check. ...more</t>
  </si>
  <si>
    <t>From the author of the âthrillingâ (The Christian Science Monitor) novel The Other Typist comes an evocative, multilayered story of ambition, success, and secrecy in 1950s New York. In 1958, Greenwich Village buzzes with beatniks, jazz clubs, and new ideasâthe ideal spot for three ambitious young people to meet. Cliff Nelson, the son of a successful book editor, is convin From the author of the âthrillingâ (The Christian Science Monitor) novel The Other Typist comes an evocative, multilayered story of ambition, success, and secrecy in 1950s New York. Â  In 1958, Greenwich Village buzzes with beatniks, jazz clubs, and new ideasâthe ideal spot for three ambitious young people to meet. Cliff Nelson, the son of a successful book editor, is convinced heâs the next Kerouac, if only his father would notice. Eden Katz dreams of being an editor but is shocked when she encounters roadblocks to that ambition. And Miles Tillman, a talented black writer from Harlem, seeks to learn the truth about his fatherâs past, finding love in the process. Though different from one another, all three share a common goal: to succeed in the competitive and uncompromising world of book publishing. As they reach for what they want, they come to understand what they must sacrifice, conceal, and betray to achieve their goals, learning they must live with the consequences of their choices. In Three-Martini Lunch, Suzanne Rindell has written both a page-turning morality tale and a captivating look at a stylish, demanding eraâand a world steeped in tradition thatâs poised for great upheaval. ...more</t>
  </si>
  <si>
    <t>In love we find out who we want to be.In war we find out who we are.FRANCE, 1939In the quiet village of Carriveau, Vianne Mauriac says goodbye to her husband, Antoine, as he heads for the Front. She doesnât believe that the Nazis will invade France...but invade they do, in droves of marching soldiers, in caravans of trucks and tanks, in planes that fill the skies and drop In love we find out who we want to be.In war we find out who we are.FRANCE, 1939In the quiet village of Carriveau, Vianne Mauriac says goodbye to her husband, Antoine, as he heads for the Front. She doesnât believe that the Nazis will invade France...but invade they do, in droves of marching soldiers, in caravans of trucks and tanks, in planes that fill the skies and drop bombs upon the innocent. When France is overrun, Vianne is forced to take an enemy into her house, and suddenly her every move is watched; her life and her childâs life is at constant risk. Without food or money or hope, as danger escalates around her, she must make one terrible choice after another. Vianneâs sister, Isabelle, is a rebellious eighteen-year-old girl, searching for purpose with all the reckless passion of youth. While thousands of Parisians march into the unknown terrors of war, she meets the compelling and mysterious GÃ¤etan, a partisan who believes the French can fight the Nazis from within France, and she falls in love as only the young can...completely. When he betrays her, Isabelle races headlong into danger and joins the Resistance, never looking back or giving a thought to the real--and deadly--consequences.With courage, grace and powerful insight, bestselling author Kristin Hannah takes her talented pen to the epic panorama of WWII and illuminates an intimate part of history seldom seen: the womenâs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 ...more</t>
  </si>
  <si>
    <t>On a languid midsummerâs day in the countryside, old Adam Godley, a renowned theoretical mathematician, is dying. His family gathers at his bedside: his son, young Adam, struggling to maintain his marriage to a radiantly beautiful actress; his nineteen-year-old daughter, Petra, filled with voices and visions as she waits for the inevitable; their mother, Ursula, whose rela On a languid midsummerâs day in the countryside, old Adam Godley, a renowned theoretical mathematician, is dying. His family gathers at his bedside: his son, young Adam, struggling to maintain his marriage to a radiantly beautiful actress; his nineteen-year-old daughter, Petra, filled with voices and visions as she waits for the inevitable; their mother, Ursula, whose relations with the Godley children are strained at best; and Petraâs âyoung manââvery likely more interested in the father than the daughterâwho has arrived for a superbly ill-timed visit.But the Godley family is not alone in their vigil. Around them hovers a family of mischievous immortalsâamong them, Zeus, who has his eye on young Adamâs wife; Pan, who has taken the doughy, perspiring form of an old unwelcome acquaintance; and Hermes, who is the genial and omniscient narrator: âWe too are petty and vindictive,â he tells us, âjust like you, when we are put to it.â As old Adamâs days on earth run down, these unearthly beings start to stir up trouble, to sometimes wildly unintended effect. . . . Blissfully inventive and playful, rich in psychological insight and sensual detail, The Infinities is at once a gloriously earthy romp and a wise look at the terrible, wonderful plight of being humanâa dazzling novel from one of the most widely admired and acclaimed writers at work today. ...more</t>
  </si>
  <si>
    <t>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others as well. Imagine, then, that you stumble across that letter while your husband is still very much alive. . . .Cecilia Fitzpatrick has achieved it allâsheâs an incredibly successful businesswoman, a pillar of her small community, and a devoted wife and mother. Her life is as orderly and spotless as her home. But that letter is about to change everything, and not just for her: Rachel and Tess barely know Ceciliaâor each otherâbut they too are about to feel the earth-shattering repercussions of her husbandâs secret.Acclaimed author Liane Moriarty has written a gripping, thought-provoking novel about how well it is really possible to know our spousesâand, ultimately, ourselves. ...more</t>
  </si>
  <si>
    <t>An ingenious code hidden in the works of Leonardo da Vinci. A desperate race through the cathedrals and castles of Europe. An astonishing truth concealed for centuries . . . unveiled at last.While in Paris, Harvard symbologist Robert Langdon is awakened by a phone call in the dead of the night. The elderly curator of the Louvre has been murdered inside the museum, his body An ingenious code hidden in the works of Leonardo da Vinci. A desperate race through the cathedrals and castles of Europe. An astonishing truth concealed for centuries . . . unveiled at last.While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 ...more</t>
  </si>
  <si>
    <t>At Westish College, a small school on the shore of Lake Michigan, baseball star Henry Skrimshander seems destined for big league stardom. But when a routine throw goes disastrously off course, the fates of five people are upended.Henryâs fight against self-doubt threatens to ruin his future. College president Guert Affenlight, a longtime bachelor, has fallen unexpectedly a At Westish College, a small school on the shore of Lake Michigan, baseball star Henry Skrimshander seems destined for big league stardom. But when a routine throw goes disastrously off course, the fates of five people are upended.Henryâs fight against self-doubt threatens to ruin his future. College president Guert Affenlight, a longtime bachelor, has fallen unexpectedly and helplessly in love. Owen Dunne, Henryâs gay roommate and teammate, becomes caught up in a dangerous affair. Mike Schwartz, the Harpoonersâ team captain and Henry's best friend, realizes he has guided Henryâs career at the expense of his own. And Pella Affenlight, Guertâs daughter, returns to Westish after escaping an ill-fated marriage, determined to start a new life.As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commitmentâto oneself and to others. ...more</t>
  </si>
  <si>
    <t>Marilynne Robinson, one of the greatest novelists of our time, returns to the town of Gilead in an unforgettable story of a girlhood lived on the fringes of society in fear, awe, and wonder.Lila, homeless and alone after years of roaming the countryside, steps inside a small-town Iowa churchâthe only available shelter from the rainâand ignites a romance and a debate that w Marilynne Robinson, one of the greatest novelists of our time, returns to the town of Gilead in an unforgettable story of a girlhood lived on the fringes of society in fear, awe, and wonder.Lila, homeless and alone after years of roaming the countryside, steps inside a small-town Iowa churchâthe only available shelter from the rainâand ignites a romance and a debate that will reshape her life. She becomes the wife of a minister, John Ames, and begins a new existence while trying to make sense of the days of suffering that preceded her newfound security.Neglected as a toddler, Lila was rescued by Doll, a canny young drifter, and brought up by her in a hardscrabble childhood. Together they crafted a life on the run, living hand-to-mouth with nothing but their sisterly bond and a ragged blade to protect them. But despite bouts of petty violence and moments of desperation, their shared life is laced with moments of joy and love. When Lila arrives in Gilead, she struggles to harmonize the life of her makeshift family and their days of hardship with the gentle Christian worldview of her husband that paradoxically judges those she loves.Revisiting the beloved characters and setting of Marilynne Robinsonâs Pulitzer Prize-winning Gilead and Home, a National Book Award Finalist, Lila is a moving expression of the mysteries of existence that is destined to become an American classic. ...more</t>
  </si>
  <si>
    <t>A billionaire has created a technique to clone dinosaurs. From the DNA that his crack team of scientists extract, he is able to grow the dinosaurs in his laboratories and lock them away on an island behind electric fences, creating a sort of theme park. He asks a group of scientists from several different fields to come and view the park, but something goes terribly wrong A billionaire has created a technique to clone dinosaurs. From the DNA that his crack team of scientists extract, he is able to grow the dinosaurs in his laboratories and lock them away on an island behind electric fences, creating a sort of theme park. He asks a group of scientists from several different fields to come and view the park, but something goes terribly wrong when a worker on the island turns traitor and shuts down the power.Cover illustration by Chip Kidd. ...more</t>
  </si>
  <si>
    <t>In his international blockbusters The Da Vinci Code, Angels &amp; Demons, and The Lost Symbol, Dan Brown masterfully fused history, art, codes, and symbols. In this riveting new thriller, Brown returns to his element and has crafted his highest-stakes novel to date.In the heart of Italy, Harvard professor of symbology Robert Langdon is drawn into a harrowing world centered In his international blockbusters The Da Vinci Code, Angels &amp; Demons, and The Lost Symbol, Dan Brown masterfully fused history, art, codes, and symbols. In this riveting new thriller, Brown returns to his element and has crafted his highest-stakes novel to date.In the heart of Italy, Harvard professor of symbology Robert Langdon is drawn into a harrowing world centered on one of historyâs most enduring and mysterious literary masterpieces . . . Danteâs Inferno.Against this backdrop, Langdon battles a chilling adversary and grapples with an ingenious riddle that pulls him into a landscape of classic art, secret passageways, and futuristic science. Drawing from Danteâs dark epic poem, Langdon races to find answers and decide whom to trust . . . before the world is irrevocably altered. ...more</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</si>
  <si>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 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 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 ...more</t>
  </si>
  <si>
    <t>Big Little Lies follows three women, each at a crossroads:Madeline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Big Little Lies follows three women, each at a crossroads:Madeline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top it all off,Â Madelineâs teenage daughter seems to be choosing Madelineâs ex-husband over her. (How. Is. This. Possible?).Celeste is the kind of beautiful woman who makes the world stop and stare. While she may seem a bit flustered at times, who wouldnât be, with those rambunctious twin boys? Now that the boys are starting school, Celeste and her husband look set to become the king and queen of the school parent body. But royalty often comes at a price, and Celeste is grappling with how much more she is willing to pay.New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 ...more</t>
  </si>
  <si>
    <t>The long-awaited and beguiling second novel from Alain de Botton that tracks the beautifully complicated arc of a romantic partnership, from the internationally bestselling author of On Love and How Proust Can Change Your Life.We all know the headiness and excitement of the early days of love. But what comes after? In Edinburgh, a couple, Rabih and Kirsten, fall in love. T The long-awaited and beguiling second novel from Alain de Botton that tracks the beautifully complicated arc of a romantic partnership, from the internationally bestselling author of On Love and How Proust Can Change Your Life.We all know the headiness and excitement of the early days of love. But what comes after? In Edinburgh, a couple, Rabih and Kirsten, fall in love. They get married, they have childrenâbut no long-term relationship is as simple as âhappily ever after.â The Course of Love is a novel that explores what happens after the birth of love, what it takes to maintain love, and what happens to our original ideals under the pressures of an average existence. You experience, along with Rabih and Kirsten, the first flush of infatuation, the effortlessness of falling into romantic love, and the course of life thereafter. Interwoven with their story and its challenges is an overlay of philosophyâan annotation and a guide to what we are reading.This is a Romantic novel in the true sense, one interested in exploring how love can survive and thrive in the long term. The result is a sensory experienceâfictional, philosophical, psychologicalâthat urges us to identify deeply with these characters, and to reflect on his and her own experiences in love. Fresh, visceral, and utterly compelling, The Course of Love is a provocative and life-affirming novel for everyone who believes in love. ...more</t>
  </si>
  <si>
    <t>Dear Luke,First let me sayâI love youâ¦I didnât want to leave youâ¦ Luke Richardson has returned home after burying Natalie, his beloved wife of sixteen years, ready to face the hard job of raising their three children alone. But thereâs something heâs not prepared forâa blue envelope with his name scrawled across the front in Natalieâs handwriting, waiting for him on the f Dear Luke,First let me sayâI love youâ¦I didnât want to leave youâ¦ Luke Richardson has returned home after burying Natalie, his beloved wife of sixteen years, ready to face the hard job of raising their three children alone. But thereâs something heâs not prepared forâa blue envelope with his name scrawled across the front in Natalieâs handwriting, waiting for him on the floor of their suburban Michigan home.The letter inside, written on the first day of Natalieâs cancer treatment a year ago, turns out to be the first of many. Luke is convinced theyâre genuine, but who is delivering them? As his obsession with the letters grows, Luke uncovers long-buried secrets that make him question everything he knew about his wife and their family. But the revelations also point the way toward a future where love goes onâin written words, in memories, and in the promises itâs never too late to keep. ...more</t>
  </si>
  <si>
    <t>A chilling psychological thriller about a marriage, a way of life, and how far one woman will go to keep what is rightfully hersJodi and Todd are at a bad place in their marriage. Much is at stake, including the affluent life they lead in their beautiful waterfront condo in Chicago, as she, the killer, and he, the victim, rush haplessly toward the main event. He is a commi A chilling psychological thriller about a marriage, a way of life, and how far one woman will go to keep what is rightfully hersJodi and Todd are at a bad place in their marriage. Much is at stake, including the affluent life they lead in their beautiful waterfront condo in Chicago, as she, the killer, and he, the victim, rush haplessly toward the main event. He is a committed cheater. She lives and breathes denial. He exists in dual worlds. She likes to settle scores. He decides to play for keeps. She has nothing left to lose. Told in alternating voices, The Silent Wife is about a marriage in the throes of dissolution, a couple headed for catastrophe, concessions that canât be made, and promises that wonât be kept. Expertly plotted and reminiscent of Gone Girl and These Things Hidden, The Silent Wife ensnares the reader from page one and does not let go. ...more</t>
  </si>
  <si>
    <t>The morning of her nieceâs wedding, Margo Just drinks a double martini and contemplates the many mistakes sheâs made in her fifty-odd years of life. Spending three decades in love with a wonderful but unattainable man is pretty high up on her list of missteps, as is a long line of unsuccessful love affairs accompanied by a seemingly endless supply of delicious cocktails.Wh The morning of her nieceâs wedding, Margo Just drinks a double martini and contemplates the many mistakes sheâs made in her fifty-odd years of life. Spending three decades in love with a wonderful but unattainable man is pretty high up on her list of missteps, as is a long line of unsuccessful love affairs accompanied by a seemingly endless supply of delicious cocktails.When the young bride fleesâtaking with her a family heirloom and leaving behind six hundred bewildered guestsâher mother offers Margo fifty grand to retrieve her spoiled brat of a daughter and the invaluable property she stole. So, together with the brideâs jilted and justifiably crabby fiancÃ©, Margo sets out in a borrowed 1955 red MG on a cross-country chase. Along the way, none of what she discovers will be quite what she expected. But it might be exactly what sheâs been seeking all along.From acclaimed humor writer Jane Lotter comes this madcap, laugh-out-loud adventure, The Bette Davis Club. Revised edition: This edition of The Bette Davis Club includes editorial revisions. ...more</t>
  </si>
  <si>
    <t>âA sweet and savory treat.â âPeopleâAn impressive feat of narrative jujitsu . . . that keeps readers turning the pages too fast to realize just how ingenious they are.ââThe New York Times Book Review, Editorâs PickâKitchens of the Great Midwest is a terrific reminder of what can be wrested from suffering and struggleânot only success, but also considerable irony, a fair am âA sweet and savory treat.â âPeopleâAn impressive feat of narrative jujitsu . . . that keeps readers turning the pages too fast to realize just how ingenious they are.ââThe New York Times Book Review, Editorâs PickâKitchens of the Great Midwest is a terrific reminder of what can be wrested from suffering and struggleânot only success, but also considerable irony, a fair amount of wisdom and a decent meal.ââJane Smiley, The GuardianAs seen on The Skimm: âWarning: thisÂ will make you hungry.Â . . . You wonât be able to put it down. And it will up your kitchen game.âKitchens of the Great Midwest, about a young woman with a once-in-a-generation palate who becomes the iconic chef behind the countryâs most coveted dinner reservation, is the summerâs most hotly anticipated debut. Â  When Lars Thorvaldâs wife, Cynthia, falls in love with wineâand a dashing sommelierâheâs left to raise their baby, Eva, on his own. Heâs determined to pass on his love of food to his daughterâstarting with purÃ©ed pork shoulder. As Eva grows, she finds her solace and salvation in the flavors of her native Minnesota. From Scandinavian lutefisk to hydroponic chocolate habaneros, each ingredient represents one part of Evaâs journey as she becomes the star chef behind a legendary and secretive pop-up supper club, culminating in an opulent and emotional feast thatâs a testament to her spirit and resilience. Â  Each chapter in J. Ryan Stradalâs startlingly original debut tells the story of a single dish and character, at once capturing the zeitgeist of the Midwest, the rise of foodie culture, and delving into the ways food creates community and a sense of identity. By turns quirky, hilarious, and vividly sensory, Kitchens of the Great Midwest is an unexpected mother-daughter story about the bittersweet nature of lifeâits missed opportunities and its joyful surprises. It marks the entry of a brilliant new talent.From the Hardcover edition. ...more</t>
  </si>
  <si>
    <t>A vibrant debut novel, set in Brooklyn and Bangladesh, Bright Lines follows three young women and one family struggling to make peace with secrets and their past. For as long as she can remember, Ella has longed to feel at home. Orphaned as a child after her parentsâ murder, and afflicted with hallucinations at dusk, sheâs always felt more at ease in nature than with peopl A vibrant debut novel, set in Brooklyn and Bangladesh, Bright Lines follows three young women and one family struggling to make peace with secrets and their past. For as long as she can remember, Ella has longed to feel at home. Orphaned as a child after her parentsâ murder, and afflicted with hallucinations at dusk, sheâs always felt more at ease in nature than with people. She traveled from Bangladesh to Brooklyn to live with the Saleems: her uncle Anwar, aunt Hashi, and their beautiful daughter, Charu, her complete opposite. One summer, when Ella returns home from college, she discovers Charuâs friend Mayaâan Islamic clericâs runaway daughterâasleep in her bedroom.Â  As the girls have a summer of clandestine adventure and sexual awakenings, Anwarâowner of a popular botanical apothecaryâhas his own secrets, threatening his thirty-year marriage. But when tragedy strikes, the Saleems find themselves blamed. To keep his family from unraveling, Anwar takes them on a fated trip to Bangladesh, to reckon with the past, their extended family, and each other. ...more</t>
  </si>
  <si>
    <t>Bring the thrilling story of one red bird to life. When an innocent bird meets two cruel kids, their world is forever changed. But exactly how that change unfolds is up to you, in the tradition of KamishibaiâJapanese paper theater. The wordless story by master cartoonist James Sturm is like a haikuâthe elegant images leave space for children to inhabit this timeless taleâa Bring the thrilling story of one red bird to life. When an innocent bird meets two cruel kids, their world is forever changed. But exactly how that change unfolds is up to you, in the tradition of KamishibaiâJapanese paper theater. The wordless story by master cartoonist James Sturm is like a haikuâthe elegant images leave space for children to inhabit this timeless taleâand make it their own, leading them to learn an ultimate lesson they'll never forget.James Sturm is the author of several books for kids including the Adventures in Cartooning series (with Andrew Arnold and Alexis Frederick-Frost) and the forthcoming Ape and Armadillo. James also helped start a college for cartoonists, The Center for Cartoon Studies, in the small railroad village of White River Junction, Vermont. ...more</t>
  </si>
  <si>
    <t>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A moving tale of exploration and belonging from an exciting debut author-illustrator. ...more</t>
  </si>
  <si>
    <t>A princess and a peasant girl must embark on a dangerous quest to outwit a centuries-old warning foretelling the fall of the Monarchy in this modern fairytale. In the center of the verdant Monarchy lies Dreadwillow Carse, a black and desolate bog that the happy people of the land do their best to ignore. Little is known about it, except for one dire warning: If any monarc A princess and a peasant girl must embark on a dangerous quest to outwit a centuries-old warning foretelling the fall of the Monarchy in this modern fairytale. Â  In the center of the verdant Monarchy lies Dreadwillow Carse, a black and desolate bog that the happy people of the land do their best to ignore. Little is known about it, except for one dire warning: If any monarch enters Dreadwillow Carse, then the Monarchy will fall.Â Twelve-year-old Princess Jeniah yearns to know what the marsh could possibly conceal that might topple her familyâs thousand-year reign of peace and prosperity. Meanwhile, in the nearby town of Emberfell, where everyone lives with unending joy, a girl named Aon hides a sorrow she can never reveal. She knows that something in the carse--something that sings a haunting tune only Aon can hear--holds the cure for her sadness. Yet no matter how many times she tries to enter, the terror-inducing dreadwillow trees keep her away. After a chance meeting, Princess Jeniah and Aon hatch a plan to send Aon into the heart of the carse to unlock its darkest secret. But when Aon doesnât return, a guilt-stricken Jeniah must enter the carse to try and rescue her friend--even if it means risking the entire Monarchy. ...more</t>
  </si>
  <si>
    <t>A monk leads a simple life. He studies his books late into the evening and searches for truth in their pages. His cat, Pangur, leads a simple life, too, chasing prey in the darkness. As night turns to dawn, Pangur leads his companion to the truth he has been seeking.The White Cat and the Monk is a retelling of the classic Old Irish poem âPangur BÃ¡n.â With Jo Ellen Bogartâs A monk leads a simple life. He studies his books late into the evening and searches for truth in their pages. His cat, Pangur, leads a simple life, too, chasing prey in the darkness. As night turns to dawn, Pangur leads his companion to the truth he has been seeking.The White Cat and the Monk is a retelling of the classic Old Irish poem âPangur BÃ¡n.â With Jo Ellen Bogartâs simple and elegant narration and Sydney Smithâs classically inspired images, this contemplative story pays tribute to the wisdom of animals and the wonders of the natural world. ...more</t>
  </si>
  <si>
    <t>On her way to Grandmas house, Little Red Riding Hood meets a wolf. Now, that might scare some little girlsbut not this little girl! She knows just what the wolf is up to, and shes not going to let him get away with it. In this updated fairy tale with a mischievous twist, talented newcomer Bethan Woollvin uses sly humor, striking visuals, and a dark irreverence to turn a fa On her way to Grandmas house, Little Red Riding Hood meets a wolf. Now, that might scare some little girlsbut not this little girl! She knows just what the wolf is up to, and shes not going to let him get away with it. In this updated fairy tale with a mischievous twist, talented newcomer Bethan Woollvin uses sly humor, striking visuals, and a dark irreverence to turn a familiar tale on its head. ...more</t>
  </si>
  <si>
    <t>The fantastical tale of a young girl chasing her White Rabbit has delighted children since Lewis Carroll wrote it generations ago. Here his Wonderland shines anew, viewed through the looking glasses of two incomparable artists.Mary Blair's vibrant art helped shape the look of Walt Disney's classic animated film. Collected in a picture book for the first time, her illustrat The fantastical tale of a young girl chasing her White Rabbit has delighted children since Lewis Carroll wrote it generations ago. Here his Wonderland shines anew, viewed through the looking glasses of two incomparable artists.Mary Blair's vibrant art helped shape the look of Walt Disney's classic animated film. Collected in a picture book for the first time, her illustrations capture the essence of such memorable characters as the Queen of Hearts and the Mad Hatter with stunning immediacy. Jon Scieszka's captivating text celebrates all that is curious-and all that is nonsensical-about the world that holds Alice spellbound, from a deliciously absurd tea party to the spectacle of a kingdom of playing cards . Brimming with wit and wonder, this sparkling retelling will enchant readers from the moment Alice falls down the rabbit hole, whether or not they've made the journey before. ...more</t>
  </si>
  <si>
    <t>Featuring lyrical text and beautiful illustrations, this bedtime tale from Pulitzer Prize winner Jane Smiley and Caldecott Honor recipient Lauren Castillo evokes the splashy fun of the beach and the quietude of a moonlit night, with twenty yawns sprinkled in for children to discover and count.As her mom reads a bedtime story, Lucy drifts off. But later, she awakens in a da Featuring lyrical text and beautiful illustrations, this bedtime tale from Pulitzer Prize winner Jane Smiley and Caldecott Honor recipient Lauren Castillo evokes the splashy fun of the beach and the quietude of a moonlit night, with twenty yawns sprinkled in for children to discover and count.As her mom reads a bedtime story, Lucy drifts off. But later, she awakens in a dark, still room, and everything looks mysterious. How will she ever get back to sleep? ...more</t>
  </si>
  <si>
    <t>Get to know the ârain fishâ that come to life during rainstorms in this gorgeous exploration of nature with vibrant collage artwork from the Caldecott Honorâwinning illustrator of Chicka Chicka Boom Boom.When blue sky turns gray and it rains all day, sometimes rain fish come out and play. They swim among discards and debris. Do you see them, too? Or is it just me?Through l Get to know the ârain fishâ that come to life during rainstorms in this gorgeous exploration of nature with vibrant collage artwork from the Caldecott Honorâwinning illustrator of Chicka Chicka Boom Boom.When blue sky turns gray and it rains all day, sometimes rain fish come out and play. They swim among discards and debris. Do you see them, too? Or is it just me?Through lyrical text and her incomparable mixed-media collage illustrations, Lois Ehlert introduces readers to ârain fishââthe varied, colorful, and unique little collections of materials that float along on streams of rain water during storms. From a scrap of newspaper with a seashell eye and feather smile to a piece of cardboard with an orange peel eye and a leaf for a fin, Ehlertâs rain fish come in all shapes and sizes.Complete with an authorâs note explaining how Ehlert collected the found materials she used to make the book over the course of a year, Rain Fish is a spirited celebration of imagination, creativity, and observing the world in your own wayâand it invites you to discover your own rain fish. ...more</t>
  </si>
  <si>
    <t>In the war-ravaged England of 1940, Charlotte Bromley is sure of only one thing: Kitty McLaughlin is her best friend in the whole world. But when Charlotte's scientist father makes an astonishing discovery that the Germans will covet for themselves, Charlotte is faced with an impossible choice between danger and safety. Should she remain with her friend or journey to anoth In the war-ravaged England of 1940, Charlotte Bromley is sure of only one thing: Kitty McLaughlin is her best friend in the whole world. But when Charlotte's scientist father makes an astonishing discovery that the Germans will covet for themselves, Charlotte is faced with an impossible choice between danger and safety. Should she remain with her friend or journey to another time and place? Her split-second decision has huge consequences, and when she finds herself alone in the world, unsure of Kitty's fate, she knows that somehow, some way, she must find her way back to her friend. Written in the spirit of classic time-travel tales, this book is an imaginative and heartfelt tribute to the unbreakable ties of friendship. ...more</t>
  </si>
  <si>
    <t>Luis wishes Nico wasn't leaving for the Army. To show Nico he doesn't need to go, Luis begins a mural on the alleyway wall. Their house, the river, the Parque de las Ardillasâit's the world, all right there. Won't Nico miss Mami's sweet flan? What about their baseball games in the street? But as Luis awaits his brother's return from duty, his own world expands as well, thr Luis wishes Nico wasn't leaving for the Army. To show Nico he doesn't need to go, Luis begins a mural on the alleyway wall. Their house, the river, the Parque de las Ardillasâit's the world, all right there. Won't Nico miss Mami's sweet flan? What about their baseball games in the street? But as Luis awaits his brother's return from duty, his own world expands as well, through swooping paint and the help of their bustling Dominican neighborhood. ...more</t>
  </si>
  <si>
    <t>Finalist, 9th Annual National Indie Excellence Awards Fast, fun, and engaging, this book makes sleepy time special for children and parents alike. Follow the kangaroo through the zoo as he gets ready for a nap-a-roo. Little ones can't get enough of this adorable modern book that centers around naps. With colorful images and imaginative text, this story is easy to fall in l Finalist, 9th Annual National Indie Excellence Awards Fast, fun, and engaging, this book makes sleepy time special for children and parents alike. Follow the kangaroo through the zoo as he gets ready for a nap-a-roo. Little ones can't get enough of this adorable modern book that centers around naps. With colorful images and imaginative text, this story is easy to fall in love with. Children will enjoy taking a nap-a-roo just like the kangaroo. ...more</t>
  </si>
  <si>
    <t>A wordless epic sea adventureThere is a legend that a Great Spotted Whale lives in the ocean, although a sighting fifty years ago was never corroborated. Now two young whale watchers each set out to find the whale, one armed with sound-recording equipment, the other with a camera. When their boats collide, they pool their resources to capture incontrovertible proof that th A wordless epic sea adventureThere is a legend that a Great Spotted Whale lives in the ocean, although a sighting fifty years ago was never corroborated. Now two young whale watchers each set out to find the whale, one armed with sound-recording equipment, the other with a camera. When their boats collide, they pool their resources to capture incontrovertible proof that the mythical whale exists. The eventual sighting is a magical moment, especially when the children discover that it was their own grandparents who first glimpsed the whale fifty years ago. The Murrowsâ spectacular wordless adventure is brought to life with stunning graphite drawings that convey the drama and haunting beauty of the ocean and capture the majesty of the awe-inspiring whale. ...more</t>
  </si>
  <si>
    <t>Nine weighty literary classics are transformed into delectable morsels with Scott Nashâs playful versification and whimsical illustration.Canât stomach all of Frankenstein? Lacking the strength to read The Odyssey? Donât have 1,001 nights to get through Scheherazadeâs ordeal? Never fear, Shrunken Treasures are here! Nine of the worldâs best-known stories and books have bee Nine weighty literary classics are transformed into delectable morsels with Scott Nashâs playful versification and whimsical illustration.Canât stomach all of Frankenstein? Lacking the strength to read The Odyssey? Donât have 1,001 nights to get through Scheherazadeâs ordeal? Never fear, Shrunken Treasures are here! Nine of the worldâs best-known stories and books have been reduced, like slowly simmered cherries, to tart and tasty mouthfuls. Lighthearted verse turns Moby-Dick into a simple nursery song. Outrageous color makes even gloomy Hamlet seem like fun. Riotous images transform Jane Eyreâs ordeal into a whirlwind adventure. The Metamorphosis, Remembrance of Things Past, Don Quixote, and others have all been delivered from dense duty to delightful ditty in Scott Nashâs collection of hallowed classics, featuring notes about the original texts at the end. ...more</t>
  </si>
  <si>
    <t>Raymie Clarke has come to realize that everything, absolutely everything, depends on her. And she has a plan. If Raymie can win the Little Miss Central Florida Tire competition, then her father, who left town two days ago with a dental hygienist, will see Raymie's picture in the paper and (maybe) come home. To win, not only does Raymie have to do good deeds and learn how t Raymie Clarke has come to realize that everything, absolutely everything, depends on her. And she has a plan. If Raymie can win the Little Miss Central Florida Tire competition, then her father, who left town two days ago with a dental hygienist, will see Raymie's picture in the paper and (maybe) come home. To win, not only does Raymie have to do good deeds and learn how to twirl a baton; she also has to contend with the wispy, frequently fainting Louisiana Elefante, who has a show-business background, and the fiery, stubborn Beverly Tapinski, whoâs determined to sabotage the contest. But as the competition approaches, loneliness, loss, and unanswerable questions draw the three girls into an unlikely friendship â and challenge each of them to come to the rescue in unexpected ways. ...more</t>
  </si>
  <si>
    <t>Peter H. Reynolds, creator of The Dot, has composed a pitch-perfect tribute to the power of music and the bonds of family.When a young boy begins to play on his familyâs piano, reveling in the fun of plunking the keys, his father signs him up for lessons so that he can learn to play properly. With his fatherâs encouragement, Raj learns notes, then scales, then songs, and Peter H. Reynolds, creator of The Dot, has composed a pitch-perfect tribute to the power of music and the bonds of family.When a young boy begins to play on his familyâs piano, reveling in the fun of plunking the keys, his father signs him up for lessons so that he can learn to play properly. With his fatherâs encouragement, Raj learns notes, then scales, then songs, and finally classical pieces that his father can recognize and be proud of. But the more Raj practices and the more skilled he becomes, the less he enjoys playing, until he grows up and stops playing altogether. But when his father becomes ill and asks Raj to play for him, will Raj remember how to play from the heart? ...more</t>
  </si>
  <si>
    <t>What good can a splash of color do in a community of gray? As Mira and her neighbors discover, more than you might ever imagine! Based on the true story of the Urban Art Trail in San Diego, California, Maybe Something Beautiful reveals how art can inspire transformationâand how even the smallest artists can accomplish something big. Pick up a paintbrush and join the celebr What good can a splash of color do in a community of gray? As Mira and her neighbors discover, more than you might ever imagine! Based on the true story of the Urban Art Trail in San Diego, California, Maybe Something Beautiful reveals how art can inspire transformationâand how even the smallest artists can accomplish something big. Pick up a paintbrush and join the celebration!Â Â  ...more</t>
  </si>
  <si>
    <t>When robot Roz opens her eyes for the first time, she discovers that she is alone on a remote, wild island. Why is she there? Where did she come from? And, most important, how will she survive in her harsh surroundings? Roz's only hope is to learn from the island's hostile animal inhabitants. When she tries to care for an orphaned gosling, the other animals finally decide When robot Roz opens her eyes for the first time, she discovers that she is alone on a remote, wild island. Why is she there? Where did she come from? And, most important, how will she survive in her harsh surroundings? Roz's only hope is to learn from the island's hostile animal inhabitants. When she tries to care for an orphaned gosling, the other animals finally decide to help, and the island starts to feel like home. Until one day, the robot's mysterious past comes back to haunt her.... ...more</t>
  </si>
  <si>
    <t>This stunning debut novel about grief and wonder was an instant New York Times bestseller and captured widespread critical acclaim, including selection as a 2015 National Book Award finalist! After her best friend dies in a drowning accident, Suzy is convinced that the true cause of the tragedy must have been a rare jellyfish sting-things don't just happen for no reason. R This stunning debut novel about grief and wonder was an instant New York Times bestseller and captured widespread critical acclaim, including selection as a 2015 National Book Award finalist! After her best friend dies in a drowning accident, Suzy is convinced that the true cause of the tragedy must have been a rare jellyfish sting-things don't just happen for no reason. Retreating into a silent world of imagination, she crafts a plan to prove her theory--even if it means traveling the globe, alone. Suzy's achingly heartfelt journey explores life, death, the astonishing wonder of the universe...and the potential for love and hope right next door. ...more</t>
  </si>
  <si>
    <t>When your only friend is your own endless imagination, how do you escape your mind and connect to the world around you?With parents too busy to pay her attention, an older brother and sister who would rather spend their time with friends, and peers who oscillate between picking on her and simply ignoring her, it's no wonder that Fain spends most of her time in a world of h When your only friend is your own endless imagination, how do you escape your mind and connect to the world around you?Â With parents too busy to pay her attention, an older brother and sister who would rather spend their time with friends, and peers who oscillate between picking on her and simply ignoring her, it's no wonder that Fain spends most of her time in a world of her own making. During the day, Fain takes solace in crafting her own fantastical adventures in writing, but in the darkness of night, these adventures come to life as Fain lives and breathes alongside a legion of imaginary creatures. Whether floating through space or under the sea, climbing mountains or traipsing through forests, Fain becomes queen beyond - and in spite of - the walls of her bedroom.In time, Fain begins to see possibilities and friendships emerge in her day-to-day reality. . . yet when she is let down by the one relationship she thought she could trust, Fain must decide: remain queen of the imaginary creatures, or risk the pain that comes with opening herself up to the fragile connections that exist only in the real world?Â Told in breathless and visual verse, THE LONELY ONES takes readers through the intricate inner workings of a girl who struggles to navigate isolation and finds friendship where she least expects it. ...more</t>
  </si>
  <si>
    <t>The companion to the #1 blockbuster bestseller, The Day the Crayons Quit! I'm not sure what it is about this kid Duncan, but his crayons sure are a colorful bunch of characters! Having soothed the hurt feelings of one group who threatened to quit, Duncan now faces a whole new group of crayons asking to be rescued. From Maroon Crayon, who was lost beneath the sofa cushions The companion to the #1 blockbuster bestseller, The Day the Crayons Quit! I'm not sure what it is about this kid Duncan, but his crayons sure are a colorful bunch of characters! Having soothed the hurt feelings of one group who threatened to quit, Duncan now faces a whole new group of crayons asking to be rescued. From Maroon Crayon, who was lost beneath the sofa cushions and then broken in two after Dad sat on him; to poor Turquoise, whose head is now stuck to one of Duncan's stinky socks after they both ended up in the dryer together; to Pea Green, who knows darn well that no kid likes peas and who ran awayâeach and every crayon has a woeful tale to tell and a plea to be brought home to the crayon box. Drew Daywalt and Oliver Jeffers have combined to create a companion book every bit as funny and kid-friendly as the #1 bestsellingÂ The Day the Crayons Quit.Praise for The Day the Crayons Quit The #1Â New York Times bestselling phenomenon â over 80 weeks on the bestseller list!Winner of the E.B. White Read-Aloud Award Amazonâs 2013 Best Picture Book of the Year A Barnes &amp; Noble Best Book of 2013 Goodreadsâ 2013 Best Picture Book of the YearÂ  * âHilarious . . . Move over, Click, Clack, Moo; weâve got a new contender for the most successful picture-book strike.â âBCCB, starred reviewÂ  âJeffers . . . elevates crayon drawing to remarkable heights.â âBooklist âFresh and funny.â âThe Wall Street Journal "This book will have children asking to have it read again and again.â âLibrary Media Connection * âThis colorful title should make for an uproarious storytime.â âSchool Library Journal, starred reviewÂ  * âThese memorable personalities will leave readers glancing apprehensively at their own crayon boxes.â âPublishers Weekly, starred reviewÂ  âUtterly original.â âSan Francisco Chronicle ...more</t>
  </si>
  <si>
    <t>Join the Cat in the Hat as he makes learning to read a joy! Itâs a rainy day and Dick and Sally canât find anything to do . . . until the Cat in the Hat unexpectedly appears and turns their dreary afternoon into a fun-filled extravaganza! This beloved Beginner Book by Dr. Seuss, which also features timeless Dr. Seuss characters such as Fish and Thing 1 and Thing 2, is fun Join the Cat in the Hat as he makes learning to read a joy! Itâs a rainy day and Dick and Sally canât find anything to do . . . until the Cat in the Hat unexpectedly appears and turns their dreary afternoon into a fun-filled extravaganza! This beloved Beginner Book by Dr. Seuss, which also features timeless Dr. Seuss characters such as Fish and Thing 1 and Thing 2, is fun to read aloud and easy to read alone. Written using 236 different words that any first or second grader can read, itâs a fixture in home and school libraries and a favorite among parents, beginning readers, teachers, and librarians.Originally created by Dr. Seuss, Beginner Books encourage children to read all by themselves, with simple words and illustrations that give clues to their meaning. ...more</t>
  </si>
  <si>
    <t>"Red is the most wonder-filled fairy tale of them all!ââChris Grabenstein, New York Times Bestselling author of Escape from Mr. Lemoncello's Library. Red is not afraid of the big bad wolf.Sheâs not afraid of anything . . . except magic. But when Redâs granny falls ill, it seems that only magic can save her, and fearless Red is forced to confront her one weakness. With the "Red is the most wonder-filled fairy tale of them all!ââChris Grabenstein, New York Times Bestselling author of Escape from Mr. Lemoncello's Library. Red is not afraid of the big bad wolf.Â Sheâs not afraid of anything . . . except magic. But when Redâs granny falls ill, it seems that only magic can save her, and fearless Red is forced to confront her one weakness. With the help of a blond, porridge-sampling nuisance called Goldie, Red goes on a quest to cure Granny. Her journey takes her through dwarvesâ caverns to a haunted well and a beastâs castle. All the while, Red and Goldie are followed by a wolf and a huntsmanâtwo mortal enemies who seek the girlsâ help to defeat each other. And one of them just might have the magical solution Red is looking for. . . . Liesl Shurtliff weaves a spellbinding tale, shining the spotlight on a beloved character from her award-winning debut,Â Rump.Â  Â  And don't miss Jack: The True Story of Jack and the Beanstalk, "a delightful story of family, perseverance and courage" (Booklist).From the Hardcover edition. ...more</t>
  </si>
  <si>
    <t>The New York Times-bestselling duo behind Wolfie the Bunny presents a hilarious new book about accidents, outbursts, manners...and the power of saying "I'm sorry."Bear didn't mean to break a little girl's kite, but she's upset anyway--upset enough to shout "HORRIBLE BEAR!" Bear is indignant. He doesn't think he's horrible! Then Bear gets a truly Horrible Bear idea. What The New York Times-bestselling duo behind Wolfie the Bunny presents a hilarious new book about accidents, outbursts, manners...and the power of saying "I'm sorry."Bear didn't mean to break a little girl's kite, but she's upset anyway--upset enough to shout "HORRIBLE BEAR!" Bear is indignant. He doesn't think he's horrible! Then Bear gets a truly Horrible Bear idea. What will he do next? As Bear prepares to live up to his formerly undeserved reputation, the girl makes a mistake of her own, and realizes that maybe--just maybe--Bear isn't as horrible as she had thought. ...more</t>
  </si>
  <si>
    <t>âDo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âDo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 ...more</t>
  </si>
  <si>
    <t>When eleven-year-old Thyme Owensâ little brother, Val, is accepted into a new cancer drug trial, itâs just the second chance that he needs. But it also means the Owens family has to move to New York, thousands of miles away from Thymeâs best friend and everything she knows and loves. The island of Manhattan doesnât exactly inspire new beginnings, but Thyme tries to embrace When eleven-year-old Thyme Owensâ little brother, Val, is accepted into a new cancer drug trial, itâs just the second chance that he needs. But it also means the Owens family has to move to New York, thousands of miles away from Thymeâs best friend and everything she knows and loves. The island of Manhattan doesnât exactly inspire new beginnings, but Thyme tries to embrace the change for what it is: temporary.After Valâs treatment shows real promise and Mr. Owens accepts a full-time position in the city, Thyme has to face the frightening possibility that the move to New York is permanent. Thyme loves her brother, and knows the trial could save his lifeâsheâd give anything for him to be wellâbut she still wants to go home, although the guilt of not wanting to stay is agonizing. She finds herself even more mixed up when her heart feels the tug of new friends, a first crush, and even a crotchety neighbor and his sweet whistling bird. All Thyme can do is count the minutes, the hours, and days, and hope time can bring both a miracle for Val and a way back home. ...more</t>
  </si>
  <si>
    <t>Caldecott Medalist Dan Santat takes readers on the road trip of a lifetime!"Are we there yet?" Every parent has heard this classic kid question on a long car ride--and after reading this astonishingly inventive new book (that even turns upside down for several pages!), you'll never look at being bored the same way again.Let's face it: everyone knows that car rides can be b Caldecott Medalist Dan Santat takes readers on the road trip of a lifetime!"Are we there yet?" Every parent has heard this classic kid question on a long car ride--and after reading this astonishingly inventive new book (that even turns upside down for several pages!), you'll never look at being bored the same way again.Let's face it: everyone knows that car rides can be boring. And when things get boring, time slows down. In this book, a boy feels time slowing down so much that it starts going backward--into the time of pirates! Of princesses! Of dinosaurs! The boy was just trying to get to his grandmother's birthday party, but instead he's traveling through Ancient Egypt and rubbing shoulders with Ben Franklin. When time flies, who knows where--or when--he'll end up. ...more</t>
  </si>
  <si>
    <t>Diary of a Minecraft Zombie Has a Fresh New Look! Ever wonder what it would be like to be a Minecraft Zombie? In the first book of this hilarious Minecraft adventure series, we get to read the diary of an actual 12 year old, Minecraft Zombie. Take a peek at what is really going on between the hollow eyes, and dead expression that we normally see when we face the dreaded Z Diary of a Minecraft Zombie Has a Fresh New Look! Ever wonder what it would be like to be a Minecraft Zombie? In the first book of this hilarious Minecraft adventure series, we get to read the diary of an actual 12 year old, Minecraft Zombie. Take a peek at what is really going on between the hollow eyes, and dead expression that we normally see when we face the dreaded Zombies of Minecraft. Are Zombies really different from us? You'll be surprised at what you discover. So, jump into this Minecraft adventure and find out!. Diary of a Zombie is a must-read for any kid who loves Minecraft. Kids ages 7+ can't wait to jump into to these Minecraft adventures! Get Your Copy Today! ...more</t>
  </si>
  <si>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 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Mrs.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 ...more</t>
  </si>
  <si>
    <t>Complete with stunning new movie art for the cover, and an eight-page full-color insert of stills from director Tim Burton's new adaptation, Dahl's treasured novel appears unabridged in this tie-in edition.</t>
  </si>
  <si>
    <t>A Radical but Reverent Paraphrasing of Dogenâs Treasury of the True Dharma EyeâEven if the whole universe is nothing but a bunch of jerks doing all kinds of jerk-type things, there is still liberation in simply not being a jerk.â â Eihei Dogen (1200â1253 CE)The Shobogenzo (The Treasury of the True Dharma Eye) is a revered eight-hundred-year-old Zen Buddhism classic written A Radical but Reverent Paraphrasing of Dogenâs Treasury of the True Dharma EyeâEven if the whole universe is nothing but a bunch of jerks doing all kinds of jerk-type things, there is still liberation in simply not being a jerk.â â Eihei Dogen (1200â1253 CE)The Shobogenzo (The Treasury of the True Dharma Eye) is a revered eight-hundred-year-old Zen Buddhism classic written by the Japanese monk Eihei Dogen. Despite the timeless wisdom of his teachings, many consider the book difficult to understand and daunting to read. In Donât Be a Jerk, Zen priest and bestselling author Brad Warner, through accessible paraphrasing and incisive commentary, applies Dogenâs teachings to modern times. While entertaining and sometimes irreverent, Warner is also an astute scholar who sees in Dogen very modern psychological concepts, as well as insights on such topics as feminism and reincarnation. Warner even shows that Dogen offered a âMiddle Wayâ in the currently raging debate between science and religion. For curious readers worried that Dogenâs teachings are too philosophically opaque, Donât Be a Jerk is hilarious, understandable, and wise. ...more</t>
  </si>
  <si>
    <t>You are what you love. But you might not love what you think.In this book, award-winning author James K. A. Smith shows that who and what we worship fundamentally shape our hearts. And while we desire to shape culture, we are not often aware of how culture shapes us. We might not realize the ways our hearts are being taught to love rival gods instead of the One for whom we You are what you love. But you might not love what you think.In this book, award-winning author James K. A. Smith shows that who and what we worship fundamentally shape our hearts. And while we desire to shape culture, we are not often aware of how culture shapes us. We might not realize the ways our hearts are being taught to love rival gods instead of the One for whom we were made. Smith helps readers recognize the formative power of culture and the transformative possibilities of Christian practices. He explains that worship is the "imagination station" that incubates our loves and longings so that our cultural endeavors are indexed toward God and his kingdom. This is why the church and worshiping in a local community of believers should be the hub and heart of Christian formation and discipleship.Following the publication of his influential work Desiring the Kingdom, Smith received numerous requests from pastors and leaders for a more accessible version of that book's content. No mere abridgment, this new book draws on years of Smith's popular presentations on the ideas presented in Desiring the Kingdom to offer a fresh, bottom-up rearticulation. The author creatively uses film, literature, and music illustrations to engage readers and includes material on marriage, family, youth ministry, and faith and work. He also suggests individual and communal practices for shaping the Christian life. ...more</t>
  </si>
  <si>
    <t>What words come to mind when we think of God? Merciful? Just? Compassionate? In fact, the Bible lays out Godâs primary qualities clearly: jealous, petty, unforgiving, bloodthirsty, vindictiveâand worse! Originally conceived as a joint presentation between influential thinker and bestselling author Richard Dawkins and former evangelical preacher Dan Barker, this unique book What words come to mind when we think of God? Merciful? Just? Compassionate? In fact, the Bible lays out Godâs primary qualities clearly: jealous, petty, unforgiving, bloodthirsty, vindictiveâand worse! Originally conceived as a joint presentation between influential thinker and bestselling author Richard Dawkins and former evangelical preacher Dan Barker, this unique book provides an investigation into what may be the most unpleasant character in all fiction. Barker combs through both the Old and New Testament (as well as thirteen different editions of the âGood Bookâ), presenting powerful evidence for why the Scripture shouldnât govern our everyday lives. This witty, well-researched book suggests that we should move past the Bible and clear a path to a kinder and more thoughtful world. ...more</t>
  </si>
  <si>
    <t>The Book of Mormon is a volume of scripture comparable to the Bible. It is a record of God's dealings with the ancient inhabitants of the Americas and contains, as does the Bible, the fullness of the everlasting gospel.The book was written by many ancient prophets by the spirit of prophecy and revelation. Their words, written on gold plates, were quoted and abridged by a p The Book of Mormon is a volume of scripture comparable to the Bible. It is a record of God's dealings with the ancient inhabitants of the Americas and contains, as does the Bible, the fullness of the everlasting gospel.The book was written by many ancient prophets by the spirit of prophecy and revelation. Their words, written on gold plates, were quoted and abridged by a prophet-historian named Mormon. The record gives an account of two great civilizations. One came from Jerusalem in 600 B.C., and afterward separated into two nations, known as the Nephites and the Lamanites. The other came much earlier when the Lord confounded the tongues at the Tower of Babel. This group is known as the Jaredites. After thousands of years, all were destroyed except the Lamanites, and they are among the ancestors of the American Indians. The crowning event recorded in the Book of Mormon is the personal ministry of the Lord Jesus Christ among the Nephites soon after his resurrection. It puts forth the doctrines of the gospel, outlines the plan of salvation, and tells men what they must do to gain peace in this life and eternal salvation in the life to come. After Mormon completed his writings, he delivered the account to his son Moroni, who added a few words of his own and hid up the plates in the hill Cumorah. On September 21, 1823, the same Moroni, then a glorified, resurrected being, appeared to the Prophet Joseph Smith and instructed him relative to the ancient record and its destined translation into the English language. In due course the plates were delivered to Joseph Smith, who translated them by the gift and power of God. The record is now published in many languages as a new and additional witness that Jesus Christ is the Son of the living God and that all who will come unto him and obey the laws and ordinances of his gospel may be saved. Concerning this record the Prophet Joseph Smith said: "I told the brethren that the Book of Mormon was the most correct of any book on earth, and the keystone of our religion, and a man would get nearer to God by abiding by its precepts, than by any other book." In addition to Joseph Smith, the Lord provided for eleven others to see the gold plates for themselves and to be special witnesses of the truth and divinity of the Book of Mormon. Their written testimonies are included herewith as "The Testimony of Three Witnesses" and "The Testimony of Eight Witnesses." We invite all men everywhere to read the Book of Mormon, to ponder in their hearts the message it contains, and the to ask God, the Eternal Father, in the name of Christ if the book is true. Those who pursue this course and ask in faith will gain a testimony of its truth and divinity by the power of the Holy Ghost. (See Moroni 10:3-5.) ...more</t>
  </si>
  <si>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 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 ...more</t>
  </si>
  <si>
    <t>The Bhagavad Gita is an intensely spiritual work that forms the cornerstone of the Hindu faith, and is also one of the masterpieces of Sanskrit poetry. It describes how, at the beginning of a mighty battle between the Pandava and Kaurava armies, the god Krishna gives spiritual enlightenment to the warrior Arjuna, who realizes that the true battle is for his own soul.Juan M The Bhagavad Gita is an intensely spiritual work that forms the cornerstone of the Hindu faith, and is also one of the masterpieces of Sanskrit poetry. It describes how, at the beginning of a mighty battle between the Pandava and Kaurava armies, the god Krishna gives spiritual enlightenment to the warrior Arjuna, who realizes that the true battle is for his own soul.Juan MascarÃ³'s translation of The Bhagavad Gita captures the extraordinary aural qualities of the original Sanskrit. This edition features a new introduction by Simon Brodbeck, which discusses concepts such as dehin, prakriti and karma. ...more</t>
  </si>
  <si>
    <t>To the dismay of religious leaders, study after study has shown a steady decline in affiliation and identification with traditional religions in America. By 2014, more than twenty percent of adults identified as unaffiliated--up more than seven percent just since 2007. Even more startling, more than thirty percent of those under the age of thirty now identify as "Nones"--a To the dismay of religious leaders, study after study has shown a steady decline in affiliation and identification with traditional religions in America. By 2014, more than twenty percent of adults identified as unaffiliated--up more than seven percent just since 2007. Even more startling, more than thirty percent of those under the age of thirty now identify as "Nones"--answering "none" when queried about their religious affiliation. Is America losing its religion? Or, as more and more Americans choose different spiritual paths, are they changing what it means to be religious in the United States today? In Choosing Our Religion, Elizabeth Drescher explores the diverse, complex spiritual lives of Nones across generations and across categories of self-identification as "Spiritual-But-Not-Religious," "Atheist," "Agnostic," "Humanist," "just Spiritual," and more. Drawing on more than one hundred interviews conducted across the United States, Drescher opens a window into the lives of a broad cross-section of Nones, diverse with respect to age, gender, race, sexual orientation, and prior religious background. She allows Nones to speak eloquently for themselves, illuminating the processes by which they became None, the sources of information and inspiration that enrich their spiritual lives, the practices they find spiritually meaningful, how prayer functions in spiritual lives not centered on doctrinal belief, how morals and values are shaped outside of institutional religions, and how Nones approach the spiritual development of their own children. These compelling stories are deeply revealing about how religion is changing in America--both for Nones and for the religiously affiliated family, friends, and neighbors with whom their lives remain intertwined. ...more</t>
  </si>
  <si>
    <t>Anti-apartheid activist, Bollywood screenwriter, Nazi pin-up, hero of the Wild West: this is Shakespeare as you have never seen him before.From the sixteenth-century Baltic to the American Revolution, from colonial India to the skyscrapers of modern-day Shanghai, Shakespeareâs plays appear at the most fascinating of times and in the most unexpected of places. No other writ Anti-apartheid activist, Bollywood screenwriter, Nazi pin-up, hero of the Wild West: this is Shakespeare as you have never seen him before.From the sixteenth-century Baltic to the American Revolution, from colonial India to the skyscrapers of modern-day Shanghai, Shakespeareâs plays appear at the most fascinating of times and in the most unexpected of places. No other writerâs work has been performed, translated, adapted and altered in such a remarkable variety of cultures and languages. But what is it about William Shakespeare â a man from Warwickshire who never once set foot outside England â that has made him at home in so many places around the globe?Travelling across four continents, six countries and 400 years, Andrew Dickson takes us on a personal journey rich in insight and surprise. We enter the air-conditioned vault deep beneath Capitol Hill where the worldâs largest collection of First Folios is stored; discover the shadowy history of Joseph Goebbelsâs obsession with Shakespeare; and uncover the true story behind the scuffed edition in which Nelson Mandela and fellow Robben Island prisoners inscribed their names. Both cultural history and literary travelogue, Worlds Elsewhere is an attempt to understand how Shakespeare has become the international phenomenon he is â and why."There were very few pages on which I didnât learn something new or revelatory. A must-read for anyone interested in Shakespeareâs impact on people and politics around the globe" (James Shapiro, author of 1599: A Year in the Life of William Shakespeare)"Immensely well-informed and highly readable. A revelatory journey of cultural exploration" (Professor Stanley Wells, General Editor of the Oxford and Penguin Shakespeares)"Brilliantly original. Absolutely engaging, witty and irresistible. Whatâs most remarkable: heâs said something new about Shakespeare" (Michael Pye, author of The Edge of the World)"A truly original book about Shakespeare: one that explores the dramatist's global reach with tenacity, devotion and an exhilarating spirit of adventure" (Michael Billington) ...more</t>
  </si>
  <si>
    <t>Are you and your spouse speaking the same language? While love is a many splendored thing, it is sometimes a very confusing thing, too. And as people come in all varieties, shapes, and sizes, so do their choices of personal expressions of love. But more often than not, the giver and the receiver express love in two different ways. This can lead to misunderstanding, quarrel Are you and your spouse speaking the same language? While love is a many splendored thing, it is sometimes a very confusing thing, too. And as people come in all varieties, shapes, and sizes, so do their choices of personal expressions of love. But more often than not, the giver and the receiver express love in two different ways. This can lead to misunderstanding, quarrels, and even divorce.Quality time, words of affirmation, gifts, acts of service, and physical touch are the five basic love languages. Dr. Gary Chapman identifies these and guides couples towards a better understanding of their unique languages of love. Learn to speak and understand your mate's love language, and in no time you will be able to effectively love and truly feel loved in return. Skillful communication is within your grasp! ...more</t>
  </si>
  <si>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 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live better, love better, read better and feel more. ...more</t>
  </si>
  <si>
    <t>There is a cosmic alarm clock going off around the world! #HigherSelfie's aim is to unite all those waking up spiritually in this digital age. This book is a guide to love, connection, and kickass surrendered action for young people who have at least a toe in the door of spirituality. With a no-nonsense approach and full of wit and humor, this book shares age-old concepts There is a cosmic alarm clock going off around the world! #HigherSelfie's aim is to unite all those waking up spiritually in this digital age. This book is a guide to love, connection, and kickass surrendered action for young people who have at least a toe in the door of spirituality. With a no-nonsense approach and full of wit and humor, this book shares age-old concepts in a language that is accessible to the modern spiritual audience. Whether you have just bought a yoga mat or have been meditating for years, this book will offer you guidance and support, whatever stage of the journey you're at. Life coaches Jo Westwood and Lucy Sheridan touch upon timeless topics such as forgiveness, surrender and the ego, as well as subjects specific to the current age, such as using social media in a healthy way, finding a like-minded tribe, and following your own spiritual and life paths without comparing yourself to others. Whether you're a Reiki master, climbing the corporate ladder or working in a suburban garden center #HigherSelfie will be the perfect âgateway drugâ for those looking for something deeper and more meaningful. ...more</t>
  </si>
  <si>
    <t>It all started with Nathanael Johnsonâs decision to teach his daughter the name of every tree they passed on their walk to day care in San Francisco. This project turned into a quest to discover the secrets of the neighborhoodâs flora and fauna, and yielded more than names and trivia: Johnson developed a relationship with his nonhuman neighbors.Johnson argues that learning It all started with Nathanael Johnsonâs decision to teach his daughter the name of every tree they passed on their walk to day care in San Francisco. This project turned into a quest to discover the secrets of the neighborhoodâs flora and fauna, and yielded more than names and trivia: Johnson developed a relationship with his nonhuman neighbors.Johnson argues that learning to see the world afresh, like a child, shifts the way we think about nature: Instead of something distant and abstract, nature becomes realâall at once comical, annoying, and beautiful. This shift can add tremendous value to our lives, and it might just be the first step in saving the world.No matter where we liveâcity, country, oceanside, ormountainsâthere are wonders that we walk past every day. Unseen City widens the pinhole of our perspective by allowing us to view the world from the high-altitude eyes of a turkey vulture and the distinctly low-altitude eyes of a snail. The narrative allows us to eavesdrop on the comically frenetic life of a squirrel and peer deep into the past with a ginkgo biloba tree. Each of these organisms has something unique to tell us about our neighborhoods and, chapter by chapter, Unseen City takes us on a journey that is part nature lesson and part love letter to the worldâs urban jungles. With the right perspective, a walk to the subway can be every bit as entrancing as a walk through a national park. ...more</t>
  </si>
  <si>
    <t>Capital in the Twenty-First Century meets The Second Machine Age in this stunning and optimistic tour de force on the promise and peril of the digital economy, from one of the most brilliant social critics of our time. Digital technology was supposed to usher in a new age of endless prosperity, but so far it has been used to put industrial capitalism on steroids, makin Capital in the Twenty-First Century meets The Second Machine Age in this stunning and optimistic tour de force on the promise and peril of the digital economy, from one of the most brilliant social critics of our time. Digital technology was supposed to usher in a new age of endless prosperity, but so far it has been used to put industrial capitalism on steroids, making it harder for people and businesses to keep up. Social networks surrender their original missions to more immediately profitable data mining, while brokerage houses abandon value investing for algorithms that drain markets and our 401ks alike--all tactics driven by the need to stoke growth by any means necessary. Instead of taking this opportunity to reprogram our economy for sustainability, we have doubled down on growth as its core command. We have reached the limits of this approach. We must escape the growth trap, once and for all.Â Media scholar and technology author Douglas Rushkoff--one of today's most original and influential thinkers--argues for a new economic program that utilizes the unique distributive power of the internet while breaking free of the winner-take-all system the growth trap leaves in its wake. Drawing on sources both contemporary and historical, Rushkoff pioneers a new understanding of the old economic paradigm, from central currency to debt to corporations and labor.Most importantly, he offers a series of practical steps for businesses, consumers, investors, and policymakers to remake the economic operating system from the inside out--and prosper along the way. Instead of boycotting Wal-Mart or overtaxing the wealthy, we simply implement strategies that foster the creation of value by stakeholders other than just ourselves. From our currency to our labor to the corporation, every aspect of the economy can be reprogrammed with minimal disruption to create a more equitably distributed prosperity for all.Inspiring and challenging, Throwing Rocks at the Google Bus provides a pragmatic, optimistic, and human-centered model for economic progress in the digital age. ...more</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</si>
  <si>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 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 ...more</t>
  </si>
  <si>
    <t>Why should girls miss out on the joy of adventure? They can jump off rocks, swing on ropes, and climb trees just as well as boys can. But girls often allow fear to stand in their way.In The Gutsy Girl, author Caroline Paul emboldens girls to seek out a life of exhilaration. Once a young scaredy-cat herself, Caroline decided that fear got in the way of the life she wanted-- Why should girls miss out on the joy of adventure? They can jump off rocks, swing on ropes, and climb trees just as well as boys can. But girls often allow fear to stand in their way.In The Gutsy Girl, author Caroline Paul emboldens girls to seek out a life of exhilaration. Once a young scaredy-cat herself, Caroline decided that fear got in the way of the life she wanted--of excitement, confidence, self-reliance, friendship, and fun. She has since flown planes, rafted big rivers, climbed tall mountains, and fought fires as one of the first female firefighters in San Francisco. In The Gutsy Girl, she shares her greatest escapades as well as those of other girls and women from throughout history, and offers engaging activities such as confidence-building stances, creating a compass, positive self-talk, and using crickets to estimate outside temperatures. Each section includes a place for girls to âjournalâ their adventures, thus encouraging a new generation to develop a zest for challenges and a healthy relationship to risk. The Gutsy Girl is Lean In for young girls, a book about the glorious things that happen when you unshackle from fear and open up to exhilaration. Fully illustrated and enlivened throughout by bestselling illustrator Wendy MacNaughton's whimsical pen-and-ink drawings. ...more</t>
  </si>
  <si>
    <t>Deeds's subtle, meticulous, and wildly imaginative pencil and crayon drawings portray an unusual cast of characters: nineteenth-century dandies, Civil War soldiers, antique cars, fantastic boats and trains, country landscapes dotted with roaming animals, and fanciful architecture. None of these existed in the actual mid-twentieth-century landscape of Deeds's own life, but Deeds's subtle, meticulous, and wildly imaginative pencil and crayon drawings portray an unusual cast of characters: nineteenth-century dandies, Civil War soldiers, antique cars, fantastic boats and trains, country landscapes dotted with roaming animals, and fanciful architecture. None of these existed in the actual mid-twentieth-century landscape of Deeds's own life, but rather were representations of his inner worldâan artist's poignant tribute to a faded past.Deeds lovingly bound his artwork in a cardboard and leather portfolio, a present for his mother. After being accidentally discarded in 1970, the album was rescued from the trash by a young boy and, thirty-six years later, came into the hands of artist and collector Harris Diamant, who provides the book's foreword. The Electric Pencil features all 283 of Deeds's arresting drawingsânow avidly collectedâdone on ledger sheets from State Hospital No. 3 in Nevada, Missouri, and reproduced in the sequence of the original album. The Electric Pencil introduces readers to an astonishing record of one man's unwavering artistic vision in the face of the most inhospitable conditions. ...more</t>
  </si>
  <si>
    <t>Marie Kondoâs unique KonMari Method of tidying up is nothing short of life-changingâand her first book, The Life-Changing Magic of Tidying Up, has become a worldwide sensation. In Spark Joy, Kondo presents an in-depth, illustrated manual on how to declutter and organize specific items throughout the house, from kitchen and bathroom items to work-related papers and hobby co Marie Kondoâs unique KonMari Method of tidying up is nothing short of life-changingâand her first book, The Life-Changing Magic of Tidying Up, has become a worldwide sensation. In Spark Joy, Kondo presents an in-depth, illustrated manual on how to declutter and organize specific items throughout the house, from kitchen and bathroom items to work-related papers and hobby collections. User-friendly line drawings illustrate Kondoâs patented folding method as it applies to shirts, pants, socks, and jackets, as well as images of properly organized drawers, closets, and cabinets. This book is perfect for anyone who wants a homeâand lifeâthat sparks joy. ...more</t>
  </si>
  <si>
    <t>From Katherine Newman, award-winning author of No Shame in My Game, and sociologist Hella Winston, a sharp and irrefutable call to reenergize this nation's long-neglected system of vocational trainingAfter decades of off-shoring and downsizing that have left blue collar workers obsolete and stranded, the United States is now on the verge of an industrial renaissance. But w From Katherine Newman, award-winning author of No Shame in My Game, and sociologist Hella Winston, a sharp and irrefutable call to reenergize this nation's long-neglected system of vocational trainingAfter decades of off-shoring and downsizing that have left blue collar workers obsolete and stranded, the United States is now on the verge of an industrial renaissance. But we don't have a skilled enough labor pool to fill the positions that will be created, which are in many cases technically demanding and require specialized skills. A decades-long series of idealistic educational policies with the expressed goal of getting every student to go to college has left a generation of potential workers out of the system. Touted as a progressive, egalitarian institution providing opportunity even to those with the greatest need, the American secondary school system has in fact deepened existing inequalities.We can do better, argue acclaimed sociologists Katherine Newman and Hella Winston. Taking a page from the successful experience of countries like Germany and Austria, where youth unemployment is a mere 7%, they call for a radical reevaluation of the idea of vocational training, long discredited as an instrument of tracking. The United States can prepare a new, high-performance labor force if we revamp our school system to value industry apprenticeship and rigorous technical education. By doing so, we will not only be able to meet the growing demand for skilled employees in dozens of sectors where employers decry the absence of well trained workers -- we will make the American Dream accessible to all. ...more</t>
  </si>
  <si>
    <t>The star of Orange is the New Black and Jane the Virgin presents her personal story of the real plight of undocumented immigrants in this countryDiane Guerrero, the television actress from the megahit Orange is the New Black and Jane the Virgin, was just fourteen years old on the day her parents and brother were arrested and deported while she was at school. Born in the U. The star of Orange is the New Black and Jane the Virgin presents her personal story of the real plight of undocumented immigrants in this countryDiane Guerrero, the television actress from the megahit Orange is the New Black and Jane the Virgin, was just fourteen years old on the day her parents and brother were arrested and deported while she was at school. Born in the U.S., Guerrero was able to remain in the country and continue her education, depending on the kindness of family friends who took her in and helped her build a life and a successful acting career for herself, without the support system of her family.In the Country We Love is a moving, heartbreaking story of one woman's extraordinary resilience in the face of the nightmarish struggles of undocumented residents in this country. There are over 11 million undocumented immigrants living in the US, many of whom have citizen children, whose lives here are just as precarious, and whose stories haven't been told. Written with Michelle Burford, this memoir is a tale of personal triumph that also casts a much-needed light on the fears that haunt the daily existence of families like the author's and on a system that fails them over and over. ...more</t>
  </si>
  <si>
    <t>While everyone is talking about âbig data,â the truth is that understanding the âlittle dataââthe stats that underlie newspaper headlines, stock reports, weather forecasts, and so onâis what helps you make smarter decisions at work, at home, and in every aspect of your life. The average person consumes approximately 30 gigabytes of data every single day, but has no idea ho While everyone is talking about âbig data,â the truth is that understanding the âlittle dataââthe stats that underlie newspaper headlines, stock reports, weather forecasts, and so onâis what helps you make smarter decisions at work, at home, and in every aspect of your life. The average person consumes approximately 30 gigabytes of data every single day, but has no idea how to interpret it correctly. EVERYDATA explains, through the eyes of an expert economist and statistician, how to decipher the small bytes of data we consume in a day.EVERYDATA is filled with countless examples of people misconstruing dataâwith results that range from merely frustrating to catastrophic:The space shuttle Challenger exploded in part because the engineers were reviewing a limited sample set.Millions of women avoid caffeine during pregnancy because they interpret correlation as causation.Attorneys faced a $1 billion jury verdict because of outlier data.Each chapter highlights one commonly misunderstood data concept, using both realworld and hypothetical examples from a wide range of topics, including business, politics, advertising, law, engineering, retail, parenting, and more. Youâll find the answer to the questionââNow what?ââalong with concrete ways you can use this information to immediately start making smarter decisions, today and every day. ...more</t>
  </si>
  <si>
    <t>Tired of the pace and noise of life near London and longing for a better place to raise their young children, Mary J. MacLeod and her husband encountered their dream while vacationing on a remote island in the Scottish Hebrides. Enthralled by its windswept beauty, they soon were the proud owners of a near-derelict croft house--a farmer's stone cottage--on "a small acre" of Tired of the pace and noise of life near London and longing for a better place to raise their young children, Mary J. MacLeod and her husband encountered their dream while vacationing on a remote island in the Scottish Hebrides. Enthralled by its windswept beauty, they soon were the proud owners of a near-derelict croft house--a farmer's stone cottage--on "a small acre" of land. Mary assumed duties as the island's district nurse. Call the Nurse is her account of the enchanted years she and her family spent there, coming to know its folk as both patients and friends.In anecdotes that are by turns funny, sad, moving, and tragic, she recalls them all, the crofters and their laird, the boatmen and tradesmen, young lovers and forbidding churchmen. Against the old-fashioned island culture and the grandeur of mountain and sea unfold indelible stories: a young woman carried through snow for airlift to the hospital; a rescue by boat; the marriage of a gentle giant and the island beauty; a ghostly encounter; the shocking discovery of a woman in chains; the flames of a heather fire at night; an unexploded bomb from World War II; and the joyful, tipsy celebration of a ceilidh. Gaelic fortitude meets a nurse's compassion in these wonderful true stories from rural Scotland. ...more</t>
  </si>
  <si>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 ...more</t>
  </si>
  <si>
    <t>Ekhart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relationships, creative use of the mind, impermanence and the cycle of life.) Thankfully, he's added markers that symbolise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 ...more</t>
  </si>
  <si>
    <t>What should we have for dinner?" To one degree or another this simple question assails any creature faced with a wide choice of things to eat. Anthropologists call it the omnivore's dilemma. Choosing from among the countless potential foods nature offers, humans have had to learn what is safe, and what isn'tâwhich mushrooms should be avoided, for example, and which berries What should we have for dinner?" To one degree or another this simple question assails any creature faced with a wide choice of things to eat. Anthropologists call it the omnivore's dilemma. Choosing from among the countless potential foods nature offers, humans have had to learn what is safe, and what isn'tâwhich mushrooms should be avoided, for example, and which berries we can enjoy. Today, as America confronts what can only be described as a national eating disorder, the omnivore's dilemma has returned with an atavistic vengeance. The cornucopia of the modern American supermarket and fast-food outlet has thrown us back on a bewildering landscape where we once again have to worry about which of those tasty-looking morsels might kill us. At the same time we're realizing that our food choices also have profound implications for the health of our environment. The Omnivore's Dilemma is bestselling author Michael Pollan's brilliant and eye-opening exploration of these little-known but vitally important dimensions of eating in America. Pollan has divided The Omnivore's Dilemma into three parts, one for each of the food chains that sustain us: industrialized food, alternative or "organic" food, and food people obtain by dint of their own hunting, gathering, or gardening. Pollan follows each food chain literally from the ground up to the table, emphasizing our dynamic coevolutionary relationship with the species we depend on. He concludes each section by sitting down to a mealâat McDonald's, at home with his family sharing a dinner from Whole Foods, and in a revolutionary "beyond organic" farm in Virginia. For each meal he traces the provenance of everything consumed, revealing the hidden components we unwittingly ingest and explaining how our taste for particular foods reflects our environmental and biological inheritance. We are indeed what we eat-and what we eat remakes the world. A society of voracious and increasingly confused omnivores, we are just beginning to recognize the profound consequences of the simplest everyday food choices, both for ourselves and for the natural world. The Omnivore's Dilemma is a long-overdue book and one that will become known for bringing a completely fresh perspective to a question as ordinary and yet momentous as What shall we have for dinner?A few facts and figures from The Omnivore's Dilemma:Of the 38 ingredients it takes to make a McNugget, there are at least 13 that are derived from corn. 45 different menu items at Mcdonaldâs are made from corn. One in every three American children eats fast food every day. One in every five American meals today is eaten in the car. The food industry burns nearly a fifth of all the petroleum consumed in the United Statesâmore than we burn with our cars and more than any other industry consumes. It takes ten calories of fossil fuel energy to deliver one calorie of food energy to an American plate. A single strawberry contains about five calories. To get that strawberry from a field in California to a plate on the east coast requires 435 calories of energy. Industrial fertilizer and industrial pesticides both owe their existence to the conversion of the World War II munitions industry to civilian usesânerve gases became pesticides, and ammonium nitrate explosives became nitrogen fertilizers. ... ...more</t>
  </si>
  <si>
    <t>Birds are astonishingly intelligent creatures. In fact, according to revolutionary new research, some birds rival primates and even humans in their remarkable forms of intelligence. Like humans, many birds have enormous brains relative to their size. Although small, bird brains are packed with neurons that allow them to punch well above their weight. InThe Genius of Birds, Birds are astonishingly intelligent creatures. In fact, according to revolutionary new research, some birds rival primates and even humans in their remarkable forms of intelligence.Â  Like humans, many birds have enormous brains relative to their size. Although small, bird brains are packed with neurons that allow them to punch well above their weight. InÂ The Genius of Birds, acclaimed author Jennifer Ackerman explores the newly discovered brilliance of birds and how it came about. As she travels around the world to the most cutting-edge frontiers of researchâ the distant laboratories of Barbados and New Caledonia, the great tit communities of the United Kingdom and the bowerbird habitats of Australia, the ravaged mid-Atlantic coast after Hurricane Sandy and the warming mountains of central Virginia and the western statesâAckerman not only tells the story of the recently uncovered genius of birds but also delves deeply into the latest findings about the bird brain itself that are revolutionizing our view of what it means to be intelligent.Consider, as Ackerman does, the Clarkâs nutcracker, a bird that can hide as many as 30,000 seeds over dozens of square miles and remember where it put them several months later; the mockingbirds and thrashers, species that can store 200 to 2,000 different songs in a brain a thousand times smaller than ours; the well-known pigeon, which knows where itâs going, even thousands of miles from familiar territory; and the New Caledonian crow, an impressive bird that makes its own tools. But beyond highlighting how birds use their unique genius in technical ways, Ackerman points out the impressive social smarts of birds. They deceive and manipulate. They eavesdrop. They display a strong sense of fairness. They give gifts. They play keep-away and tug-of-war. They tease. They share. They cultivate social networks. They vie for status. They kiss to console one another. They teach their young. They blackmail their parents. They alert one another to danger. They summon witnesses to the death of a peer. They may even grieve. This elegant scientific investigation and travelogue weaves personal anecdotes with fascinating science. Ackerman delivers an extraordinary story that will both give readers a new appreciation for the exceptional talents of birds and let them discover what birds can reveal about our changing world. Incredibly informative and beautifully written,Â The Genius of BirdsÂ richly celebrates the triumphs of these surprising and fiercely intelligent creatures. ...more</t>
  </si>
  <si>
    <t>"Without The Artist's Way, there would have been no Eat, Pray, Love.â âElizabeth GilbertThe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 "Without The Artist's Way, there would have been no Eat, Pray, Love.â âElizabeth GilbertThe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it is a powerfully provocative and inspiring work. In a new introduction to the book, Julia Cameron reflects upon the impact of The Artistâs Way and describes the work she has done during the last decade and the new insights into the creative process that she has gained. Updated and expanded, this anniversary edition reframes The Artistâs Way for a new century. ...more</t>
  </si>
  <si>
    <t>For the past three years, Jon Ronson has traveled the world meeting recipients of high-profile public shamings. The shamed are people like us, people who, say, made a joke on social media that came out badly or made a mistake at work. Once the transgression is revealed, collective outrage circles with the force of a hurricane and the next thing they know, they're being tor For the past three years, Jon Ronson has traveled the world meeting recipients of high-profile public shamings. The shamed are people like us, people who, say, made a joke on social media that came out badly or made a mistake at work. Once the transgression is revealed, collective outrage circles with the force of a hurricane and the next thing they know, they're being torn apart by an angry mob, jeered at, demonized, sometimes even fired from their job.A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control.Simultaneously powerful and hilarious in the way only Jon Ronson can be, So You've Been Publicly Shamed is a deeply honest book about modern life, full of eye-opening truths about the escalating war on human flaws and the very scary part we all play in it. ...more</t>
  </si>
  <si>
    <t>Researcher and thought leader Dr. BrenÃ© Brown offers a powerful new vision that encourages us to dare greatly: to embrace vulnerability and imperfection, to live wholeheartedly, and to courageously engage in our lives. âIt is not the critic who counts; not the man who points out how the strong man stumbles, or where the doer of deeds could have done them better. The credit Researcher and thought leader Dr. BrenÃ© Brown offers a powerful new vision that encourages us to dare greatly: to embrace vulnerability and imperfection, to live wholeheartedly, and to courageously engage in our lives. âIt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greatly.â âTheodore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Brownâs many fans have been waiting for, Daring Greatly will spark a new spirit of truthâand trustâin our organizations, families, schools, and communities. ...more</t>
  </si>
  <si>
    <t>Readers of all ages and walks of life have drawn inspiration and empowerment from Elizabeth Gilbertâs books for years. Now this beloved author digs deep into her own generative process to share her wisdom and unique perspective about creativity. With profound empathy and radiant generosity, she offers potent insights into the mysterious nature of inspiration. She asks us t Readers of all ages and walks of life have drawn inspiration and empowerment from Elizabeth Gilbertâs books for years. Now this beloved author digs deep into her own generative process to share her wisdom and unique perspective about creativity. With profound empathy and radiant generosity, she offers potent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âstrange jewelsâ that are hidden within each of us. Whether we are looking to write a book, make art, find new ways to address challenges in our work, Â embark on a dream long deferred, or simply infuse our everyday lives with more mindfulness and passion, Big Magic cracks open a world of wonder and joy. ...more</t>
  </si>
  <si>
    <t>âIâm a person who listens for a living. I listen for wisdom, and beauty, and for voices not shouting to be heard. This book chronicles some of what Iâve learned in what has become a conversation across time and generations, across disciplines and denominations.â Peabody Award-winning broadcaster and National Humanities Medalist Krista Tippett has interviewed the most extr âIâm a person who listens for a living.Â  I listen for wisdom, and beauty, and for voices not shouting to be heard.Â  This book chronicles some of what Iâve learned in what has become a conversation across time and generations, across disciplines and denominations.â Â  Peabody Award-winning broadcaster and National Humanities Medalist Krista Tippett has interviewed the most extraordinary voices examining the great questions of meaning for our time. The heart of her work on her national public radio program and podcast,Â On Being, has been to shine a light on people whose insights kindle in us a sense of wonder and courage. Scientists in a variety of fields; theologians from an array of faiths; poets, activists, and many others have all opened themselves up to Tippett's compassionate yet searching conversation. Â  InÂ Becoming Wise, Tippett distills the insights she has gleaned from this luminous conversation in its many dimensions into a coherent narrative journey, over time and from mind to mind. The book is a master class in living, curated by Tippett and accompanied by a delightfully ecumenical dream team of teaching faculty. Â  The open questions and challenges of our time are intimate and civilizational all at once, Tippett says â definitions of when life begins and when death happens, of the meaning of community and family and identity, of our relationships to technology and through technology. The wisdom we seek emerges through the raw materials of the everyday. And the enduring question of what it means to be human has now become inextricable from the question of who we are to each other. Â  This book offers a grounded and fiercely hopeful vision of humanity for this century â of personal growth but also renewed public life and human spiritual evolution. It insists on the possibility of a common life for this century marked by resilience and redemption, with beauty as a core moral value and civility and love as muscular practice. Krista Tippett's great gift, in her work and in Becoming Wise, is to avoid reductive simplifications but still find the golden threads that weave people and ideas together into a shimmering braid. Â  One powerful common denominator of the lessons imparted to Tippett is the gift of presence, of the exhilaration of engagement with life for its own sake, not as a means to an end. But presence does not mean passivity or acceptance of the status quo. Indeed Tippett and her teachers are people whose work meets, and often drives, powerful forces of change alive in the world today. In the end, perhaps the greatest blessing conveyed by the lessons of spiritual genius Tippett harvests inÂ Becoming WiseÂ is the strength to meet the world where it really is, and then to make it better. ...more</t>
  </si>
  <si>
    <t>A widely admired writer on religion celebrates agnosticism as the most vibrant, engagingâand ultimately the most honestâstance toward the mysteries of existence. One in four Americans reject any affiliation with organized religion, and nearly half of those under thirty describe themselves as âspiritual but not religious.â But as the airwaves resound with the haranguing of A widely admired writer on religion celebrates agnosticism as the most vibrant, engagingâand ultimately the most honestâstance toward the mysteries of existence. One in four Americans reject any affiliation with organized religion, and nearly half of those under thirty describe themselves as âspiritual but not religious.â But as the airwaves resound with the haranguing of preachers and pundits, who speaks for the millions who find no joy in whittling the wonder of existence to a simple yes/no choice? Lesley Hazleton does. In this provocative, brilliant book, she gives voice to the case for agnosticism, breaks it free of its stereotypes as watered-down atheism or amorphous âseeking,â and celebrates it as a reasoned, revealing, and sustaining stance toward life. Stepping over the lines imposed by rigid conviction, she draws on philosophy, theology, psychology, science, and more to explore, with curiosity and passion, the vital role of mystery in a deceptively information-rich world; to ask what we mean by the search for meaning; to invoke the humbling yet elating perspective of infinity; to challenge received ideas about death; and to reconsider what âthe soulâ might be. Inspired and inspiring, AgnosticÂ recasts the question of belief not as a problem to be solved but as an invitation to an ongoing, open-ended adventure of the mind. ...more</t>
  </si>
  <si>
    <t>Be your own kind of creative. Everyone has a creative core. Everyone! But, in order for it to thrive, it needs to be nurtured. That's where "Whole Lotta Creativity Going On" can help. It's not a crafts or how-to book, but rather a fun book, filled with 10 different types of unusual and thought-provoking activities and exercises, which can be used to ignite and invigorate y Be your own kind of creative. Everyone has a creative core. Everyone! But, in order for it to thrive, it needs to be nurtured. That's where "Whole Lotta Creativity Going On" can help. It's not a crafts or how-to book, but rather a fun book, filled with 10 different types of unusual and thought-provoking activities and exercises, which can be used to ignite and invigorate your creative spark. Sometimes, those that don't feel they are creative, surprise themselves the most when they unlock the door, clear away the dust, and begin to discover and unleash the creative side of themselves. For others, perhaps, their creative spirit hasn't been given enough of an opportunity to really flourish and express itself in its own unique way.This book contains 60 different creativity stretchers to get you going which are grouped into the following categories: - Awareness, Sensory, and Experience - Creativity in Action- Ideation- Imagination- Pictures, Patterns, and Abstractions- Snap Portraits- Snap Solutions- Stop and Reflect- Thought Expression- Word Play ...more</t>
  </si>
  <si>
    <t>Everyone wonders what it's really like in space, but very few of us have ever had the chance to experience it firsthand. This captivating illustrated collection brings together stories from dozens of international astronautsâmen and women who've actually been thereâwho have returned with accounts of the sometimes weird, often funny, and awe-inspiring sensations and realiti Everyone wonders what it's really like in space, but very few of us have ever had the chance to experience it firsthand. This captivating illustrated collection brings together stories from dozens of international astronautsâmen and women who've actually been thereâwho have returned with accounts of the sometimes weird, often funny, and awe-inspiring sensations and realities of being in space. With playful artwork accompanying each, here are the real stories behind backwards dreams, "moon face," the tricks of sleeping in zero gravity and aiming your sneeze during a spacewalk, the importance of packing hot sauce, and dozens of other cosmic quirks and amazements that come with travel in and beyond low Earth orbit. ...more</t>
  </si>
  <si>
    <t>From one of America's iconic writers, this is a portrait of a marriage and a life - in good times and bad - that will speak to anyone who has ever loved a husband or wife or child. This is a stunning book of electric honesty and passion. Several days before Christmas 2003, John Gregory Dunne and Joan Didion saw their only daughter, Quintana, fall ill.At first they thought From one of America's iconic writers, this is a portrait of a marriage and a life - in good times and bad - that will speak to anyone who has ever loved a husband or wife or child. This is a stunning book of electric honesty and passion. Several days before Christmas 2003, John Gregory Dunne and Joan Didion saw their only daughter, Quintana, fall ill.At first they thought it was flu, then pneumonia, then complete septic shock. She was put into an induced coma and placed on life support. Days later - the night before New Year's Eve - the Dunnes were just sitting down to dinner after visiting the hospital when John suffered a massive and fatal coronary.In a second, this close, symbiotic partnership of 40 years was over. Four weeks later, their daughter pulled through. Two months after that, arriving at LA airport, she collapsed and underwent six hours of brain surgery at UCLA Medical Centre to relieve a massive hematoma.This powerful book is Didion's 'attempt to make sense of the weeks and then months that cut loose any fixed idea I ever had about death, about illness, about marriage and children and memory, about the shallowness of sanity, about life itself'. The result is an exploration of an intensely personal yet universal experience: a portrait of a marriage, and a life, in good times and bad. ...more</t>
  </si>
  <si>
    <t>A global look at the greatest works of Eastern and Western literature and the themes that unite them, for students and lovers of literature and reading.The Literature Book is a fascinating journey through the greatest works of world literature, from the Iliad to Don Quixote to The Great Gatsby. Around 100 crystal-clear articles explore landmark novels, short stories, plays A global look at the greatest works of Eastern and Western literature and the themes that unite them, for students and lovers of literature and reading.The Literature Book is a fascinating journey through the greatest works of world literature, from the Iliad to Don Quixote to The Great Gatsby. Around 100 crystal-clear articles explore landmark novels, short stories, plays, and poetry that reinvented the art of writing in their time, whether Ancient Greece, post-classical Europe, or modern-day Korea.As part of DK's award-winning Big Ideas Simply Explained series, The Literature Book uses infographics and images to explain key ideas and themes. Biographies of important authors offer insight into their lives and other writings, and a section on Further Reading details more than 150 additional works to explore.Discover masterpieces from the world's greatest authors, and explore the context, creative history, and literary traditions that influenced each major work of fiction with The Literature Book.Series Overview: Big Ideas Simply Explained series uses creative design and innovative graphics, along with straightforward and engaging writing, to make complex subjects easier to understand. These award-winning books provide just the information needed for students, families, or anyone interested in concise, thought-provoking refreshers on a single subject. ...more</t>
  </si>
  <si>
    <t>To save precious centuries-old Arabic texts from Al Qaeda, a band of librarians in Timbuktu pulls off a brazen heist worthy of Oceanâs Eleven.In the 1980s, a young adventurer and collector for a government library, Abdel Kader Haidara, journeyed across the Sahara Desert and along the Niger River, tracking down and salvaging tens of thousands of ancient Islamic and secular To save precious centuries-old Arabic texts from Al Qaeda, a band of librarians in Timbuktu pulls off a brazen heist worthy of Oceanâs Eleven.In the 1980s, a young adventurer and collector for a government library, Abdel Kader Haidara, journeyed across the Sahara Desert and along the Niger River, tracking down and salvaging tens of thousands of ancient Islamic and secular manuscripts that had fallen into obscurity. The Bad-Ass Librarians of Timbuktu tells the incredible story of how Haidara, a mild-mannered archivist and historian from the legendary city of Timbuktu, later became one of the worldâs greatest and most brazen smugglers.In 2012, thousands of Al Qaeda militants from northwest Africa seized control of most of Mali, including Timbuktu. They imposed Sharia law, chopped off the hands of accused thieves, stoned to death unmarried couples, and threatened to destroy the great manuscripts. As the militants tightened their control over Timbuktu, Haidara organized a dangerous operation to sneak all 350,000 volumes out of the city to the safety of southern Mali.Over the past twenty years, journalist Joshua Hammer visited Timbuktu numerous times and is uniquely qualified to tell the story of Haidaraâs heroic and ultimately successful effort to outwit Al Qaeda and preserve Maliâsâand the worldâsâliterary patrimony. Hammer explores the cityâs manuscript heritage and offers never-before-reported details about the militantsâ march into northwest Africa. But above all, The Bad-Ass Librarians of Timbuktu is an inspiring account of the victory of art and literature over extremism. ...more</t>
  </si>
  <si>
    <t>Wave watchers around the world know that no two waves are the same. Yet each and every wave that rises, peaks, and crashes onto the beach is generated by a much larger force originating thousands of miles away. Surf journalist team Evan Slater and Peter Taras capture the essence of waves and the swells that produce them in this breathtaking collection of wave photography. Wave watchers around the world know that no two waves are the same. Yet each and every wave that rises, peaks, and crashes onto the beach is generated by a much larger force originating thousands of miles away. Surf journalist team Evan Slater and Peter Taras capture the essence of waves and the swells that produce them in this breathtaking collection of wave photography. Slater characterizes four distinct swells from different corners of the globe and traces their journeys throughout the year from storm to seashore. His reflective, informative essays amplify these powerful images of hundreds of waves frozen in time, beautiful, simple, universal, yet wholly uniqueâand the best thing to watch on the planet. ...more</t>
  </si>
  <si>
    <t>Beloved American hero Buzz Aldrin reflects on the wisdom, guiding principles, and irreverent anecdotes he's gathered through his event-filled lifeâboth in outer space and on earthâin this inspiring guide-to-life for the next generation. Everywhere he goes, crowds gather to meet Buzz Aldrin. He is a world-class hero, a larger-than-life figurehead, best known of a generatio Beloved American hero Buzz Aldrin reflects on the wisdom, guiding principles, and irreverent anecdotes he's gathered through his event-filled lifeâboth in outer space and on earthâin this inspiring guide-to-life for the next generation. Â  Everywhere he goes, crowds gather to meet Buzz Aldrin. He is a world-class hero, a larger-than-life figurehead, best known of a generation of astronauts whose achievements surged in just a few years from first man in space to first men on the moon. Now he pauses to reflect and share what he has learned, from the vantage point not only of outer space but also of time: still a non-stop traveler and impassioned advocate for space exploration, Aldrin will be 86 in 2016. Â No Dream Is Too High whittles down Buzz Aldrin's event-filled life into a short list of principles he values, each illustrated by fascinating anecdotes and memories, such as: Â·Â Â Â Â Â  Second comes right after first. NASA protocol should have meant he was first on the moon, but rules changed just before the mission. How he learned to be proud of being the second man on the moon. Â·Â Â Â Â Â  Look for opportunities, not obstacles. Buzz was rejected the first time he applied to be an astronaut. Failure is an opportunity to learn to do better. Â·Â Â Â Â Â  Always maintain your spirit of adventure. For his 80th birthday, Buzz went diving in the Galapagos and hitched a ride on a whale shark. He stays fit, energetic, and fascinated with life. Â No Dream Is Too High is a beautiful memento, a thought-provoking set of ideas, and a new opportunity for Buzz Aldrin to connect with the masses of people who recognize his unique place in human history. ...more</t>
  </si>
  <si>
    <t>âI want you to take every step of your life with excitement for where you are headed. And I want you to feel beautiful and confident as you do.âBut how? When the enemy whispers lies that you are not smart enough, pretty enough, or rich enough? Or you are too dumb, too loud, too quiet, too thin, too fat, too much or not enough? What if you donât have what it takes to be who âI want you to take every step of your life with excitement for where you are headed. And I want you to feel beautiful and confident as you do.âÂ But how? When the enemy whispers lies that you are not smart enough, pretty enough, or rich enough? Or you are too dumb, too loud, too quiet, too thin, too fat, too much or not enough? What if you donât have what it takes to be who you really want to be?Â In Looking for Lovely, Annie F. Downs shares personal stories, biblical truth, and examples of how others have courageously walked the path God paved for their lives by remembering all God had done, loving what was right in front of them, and seeing God in the everydayâwhether that be nature, friends, or the face they see in the mirror.Â Intensely personal, yet incredibly powerful, Looking for Lovely will spark transformative conversations and life changing patterns. No matter who we are and what path God has us on, we all need to look for lovely, fight to finish, and find beautiful in our every day! ...more</t>
  </si>
  <si>
    <t>You want change. Maybe your career isnât what you thought it would be . . . or your relationships arenât what you had hoped. Perhaps you have a grand vision for your life but not the smallest clue on the steps to get there. Whether youâve read the entire self-help section of the bookstore in vain or feel completely stuck on where to begin, you wish you had someone to hold You want change. Maybe your career isnât what you thought it would be . . . or your relationships arenât what you had hoped. Perhaps you have a grand vision for your life but not the smallest clue on the steps to get there. Whether youâve read the entire self-help section of the bookstore in vain or feel completely stuck on where to begin, you wish you had someone to hold your hand and guide you.You do. And itâs only a blank page away.In Let It Out, millennial blogger, speaker, and podcast hostÂ Katie Dalebout shares the transformative practice that will rocket your life to the next levelâjournaling. Discovering in her darkest hours that a journal is the greatest tool in finding your purpose, healing yourself, and creating the life you most desire, Katie has assembled the remarkable tools and insights that will elevate your life and get you âunstuckââfor good.And donât worryâyou donât need to be a writer! Journaling is simply a method of coaching yourself through your âstuffâ and letting it out on the page, unclogging your mind from years of destructive thoughts. In doing so, you step into a position of unsurpassed clarity.Packed with journaling exercises, prompts, and techniques that can be done anywhere and in any order, this interactive guidebook offers you a new way to navigate your daily life, cope with stress, and create exciting, permanent change. Divided into seven sections covering everything from clearing clutter to finding presence to cultivating abundance to moving beyond fear, this book will be your new best friend and coach anytime you seek clarity or crave solace.Simply grab a pen, open your journal, and prepare to let it out.Â  ...more</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</si>
  <si>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 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along with Jeremy McCarter, a cultural critic and theater artist who was involved in the project from its earliest stages--"since before this was even a show," according to Miranda--traces its development from an improbable perforÂ­mance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SondÂ­heim, leading political commentators, and more than 50 people involved with the production; and multiple appearances by PresiÂ­dent Obama himself. The book does more than tell the surprising story of how a Broadway musical became a national phenomenon: It demonstrates that America has always been renewed by the brash upstarts and brilliant outsiders, the men and women who don't throw away their shot. ...more</t>
  </si>
  <si>
    <t>From the winner of the National Book Award and the National Books Criticsâ Circle Awardâand one of the most original thinkers of our timeâa riveting collection of essays about places in dramatic transition.Far and Away collects Andrew Solomonâs writings about places undergoing seismic shiftsâpolitical, cultural, and spiritual. Chronicling his stint on the barricades in Mos From the winner of the National Book Award and the National Books Criticsâ Circle Awardâand one of the most original thinkers of our timeâa riveting collection of essays about places in dramatic transition.Far and Away collects Andrew Solomonâs writings about places undergoing seismic shiftsâpolitical, cultural, and spiritual. Chronicling his stint on the barricades in Moscow in 1991, when he joined artists in resisting the coup whose failure ended the Soviet Union, his 2002 account of the rebirth of culture in Afghanistan following the fall of the Taliban, his insightful appraisal of a Myanmar seeped in contradictions as it slowly, fitfully pushes toward freedom, and many other stories of profound upheaval, this book provides a unique window onto the very idea of social change. With his signature brilliance and compassion, Solomon demonstrates both how history is altered by individuals, and how personal identities are altered when governments alter.A journalist and essayist of remarkable perception and prescience, Solomon captures the essence of these cultures. Ranging across seven continents and twenty-five years, Far and Away takes a magnificent journey into the heart of extraordinarily diverse experiences, yet Solomon finds a common humanity wherever he travels. Illuminating the development of his own genius, his stories are always intimate and often both funny and deeply moving. ...more</t>
  </si>
  <si>
    <t>Vegan chef and wellness expert Jason Wrobel offers up a comprehensive recipe and lifestyle book with practical tips for creating drool-worthy dishes with specific nutritional benefits. While at its core Eaternity is a cookbook, itâs so much more than that. In it, Jason explains which foods contain active ingredients to support health and longevity. Now, you might be thinki Vegan chef and wellness expert Jason Wrobel offers up a comprehensive recipe and lifestyle book with practical tips for creating drool-worthy dishes with specific nutritional benefits. While at its core Eaternity is a cookbook, itâs so much more than that. In it, Jason explains which foods contain active ingredients to support health and longevity. Now, you might be thinking, âWhatâs the big deal about living a long time?â Well, if youâre having a pretty good time here on planet Earth, wouldnât you want to stick around as long as possible to enjoy it? And wouldnât you want to feel great the entire time?Â  Unlike most cookbooks that merely tell you what to eat and how to make it, Eaternity gives you the current research and science behind common public health concerns, and explains why you should eat certain foods based on your individual goalsâwhether itâs to lose weight, have more energy, sleep sounder, feel stronger, or get your libido running (ooh, la la!).Eaternity has 150+ nutritious yet delicious meat-free recipes that will satisfy all of your insane comfort-food cravings, because letâs face itânot everyone is ready for wheatgrass shots, seaweed salads, and buckwheat granola! It features such fan favorites as Chocolate Avocado Jungle Peanut Pudding, Superfood Caesar Salad, Coconut Milk Asparagus Risotto, Spicy Sweet Potato Tortilla Soup, andâwait for itâSalted Caramel Waffles. One bite and youâll be obsessed, Jess. With a refreshingly light, no-pressure vibe, wicked humor, and stunning food photography, Eaternity makes it easy to get on board and feel frigginâ awesome! Itâs Nutrition 101 meets jaw-dropping food porn, taught by a comedian in a chefâs coat. Boom! ...more</t>
  </si>
  <si>
    <t>âFascinating â¦ A compelling blend of cultural anthropology and business journalism.â â Andrea Sachs, Time Magazine âAn often startling tour of new cultural terrain.â â Laura Miller, Salon âMarked by meticulous research and careful conclusions, this superbly readable book confirms New York Times journalist Walker as an expert on consumerism. â¦ [A] thoughtful and unhurried i âFascinating â¦ A compelling blend of cultural anthropology and business journalism.â â Andrea Sachs, Time Magazine âAn often startling tour of new cultural terrain.â â Laura Miller, Salon âMarked by meticulous research and careful conclusions, this superbly readable book confirms New York Times journalist Walker as an expert on consumerism. â¦ [A] thoughtful and unhurried investigation into consumerism that pushes the analysis to the maximumâ¦â â Publisherâs Weekly (starred review) Brands are dead. Advertising no longer works. Weaned on TiVo, the Internet, and other emerging technologies, the short-attention-span generation has become immune to marketing. Consumers are âin control.â Or so weâre told.In Buying In, New York Times Magazine âConsumedâ columnist Rob Walker argues that this accepted wisdom misses a much more important and lasting cultural shift. As technology has created avenues for advertising anywhere and everywhere, people are embracing brands more than ever beforeâcreating brands of their own and participating in marketing campaigns for their favorite brands in unprecedented ways. Increasingly, motivated consumers are pitching in to spread the gospel virally, whether by creating Internet video ads for Converse All Stars or becoming word-of-mouth âagentsâ touting products to friends and family on behalf of huge corporations. In the process, theyâweâhave begun to funnel cultural, political, and community activities through connections with brands. Walker explores this changing cultural landscapeâincluding a practice he calls âmurketing,â blending the terms murky and marketingâby introducing us to the creative marketers, entrepreneurs, artists, and community organizers who have found a way to thrive within it. Using profiles of brands old and new, including Timberland, American Apparel, Pabst Blue Ribbon, Red Bull, iPod, and Livestrong, Walker demonstrates the ways in which buyers adopt products, not just as consumer choices, but as conscious expressions of their identities. Part marketing primer, part work of cultural anthropology, Buying In reveals why now, more than ever, we are what we buyâand vice versa. Praise for Buying In âWalker â¦ makes a startling claim: Far from being immune to advertising, as many people think, American consumers are increasingly active participants in the marketing process. â¦ [He] leads readers through a series of lucid case studies to demonstrate that, in many cases, consumers actively participate in infusing a brand with meaning. â¦ Convincing.â â Jay Dixit, The Washington Post âWalker lays out his theory in well-written, entertaining detail.â â Seth Stevenson, Slate âBuying In delves into the attitudes of the global consumer in the age of plenty, and, well, we arenât too pretty. Walker carries the reader on a frenetically paced tour of senseless consumption spanning from Viking ranges to custom high-tops.â â Robert Blinn, Core77 âRob Walker is one smart shopper.â â Jen Trolio, ReadyMade âThe most trenchant psychoanalyst of our consumer selves is Rob Walker. This is a fresh and fascinating exploration of the places where material culture and identity intersect.â âMichael Pollan, author of In Defense of Food âThis book has vast social implications, far beyond the fields of marketing and branding. It obliterates our old paradigm of companies (the bad guys) corrupting our children (the innocents) via commercials. In this new world, media-literate young people freely and willingly co-opt the brands, and most companies are clueless bystanders desperate to keep up. I really don't know if this is good news or bad news, but I can say, with certainty, that this book is a must-read.ââPo Bronson, author of What Should I Do with My Life? âRob Walker is a gift. He shows that in our shattered, scattered world, powerful brands are existential, insinuating themselves into the human questions âWhat am I about?â and âHow do I connect?â His insight that brand influence is becoming both more pervasive and more hiddenâthat we are not so self-defined as we like to thinkâshould make us disturbed, and vigilant.ââJim Collins, author of Good to GreatâRob Walker is a terrific writerÂ who understands both human nature and the business world. His book is highly entertaining, but itâs also a deeply thoughtful look at the ways in which marketing meets the modern psyche.ââBethany McLean, editor at large, Fortune, and co-author of The Smartest Guys in the RoomâAre we living in an era of YouTube-empowered, brand-rejecting consumers? Rob Walker has the surprising answers, and you wonât want to miss this joyride through the front lines of consumer culture. A marketing must-read.ââChip Heath and Dan Heath, authors of Made to Stick âRob Walker brilliantly deconstructs the religion of consumption. Love his column, couldnât put his book down.ââPaco Underhill, author of Why We Buy ...more</t>
  </si>
  <si>
    <t>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 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familyâs inspiring faith in her, and the lifesaving diagnosis that nearly didnât happen. ...more</t>
  </si>
  <si>
    <t>In July 2008, illustrator and designer Christoph Niemann began Abstract City, a visual blog for the New York Times. His posts were inspired by the desire to re-create simple and everyday observations and stories from his own life that everyone could relate to. In Niemannâs hands, mundane experiences such as riding the subway or trying to get a good nightâs sleep were trans In July 2008, illustrator and designer Christoph Niemann began Abstract City, a visual blog for the New York Times. His posts were inspired by the desire to re-create simple and everyday observations and stories from his own life that everyone could relate to. In Niemannâs hands, mundane experiences such as riding the subway or trying to get a good nightâs sleep were transformed into delightful flights of visual fancy. The struggle to keep up with housework became a battle against adorable but crafty goblins, and nostalgia about New York manifested in simple but strikingly spot-on LEGO creations. This brilliantly illustrated collection of reflections on modern life includes all 16 of the original blog posts as well as a new chapter created exclusively for the book. Also available from Christoph Niemann: Sunday Sketching and I LEGO N.Y. Praise for Abstract City: âEveryday experiencesâfrom looking at leaves to riding city subwaysâare funny and fresh and often a source of wonder when depicted by this brilliant graphic designer.â âReaders Digest âI will call Christoph when anything awful happens to me. And he will make me laugh like crazy about the whole thing. Because he is insanely funny and completely tenderly true. I love every column he did and will do.â âMaira Kalman, author/illustrator of And the Pursuit of Happiness âChristoph Niemann is the best illustrator alive. Every single time I come across a piece of his work, which is often as he either works all the time, or worse, draws incredibly fast, it is wonderful. While the rest of us are lucky to get a proper piece out here and there, Christoph produces hit after hit after hit. If he wasnât such a genuinely sweet man, weâd surely hate his ass a lot.â âStefan Sagmeister, author of Things I Have Learned in My Life So Far âFew books have more probingly and humorously gotten inside the mind and day-to-day experience of an artist.â âNPR.org "Whatâs terrifying (to me, certainly, and possibly to many of his peers) is that nearly every idea he has seems to be equally well formed . . . once again, performing neat, virtuosic circles around the rest of us, to our delight." âPRINT magazine "Irresistible." âVery Short List âA masterpiece of sophisticated humor, this is a brilliant one-of-a-kind work.â âLibrary Journal, starred review ...more</t>
  </si>
  <si>
    <t>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operators fought to repel the attackers and protect the Americans stationed there. Those men went beyond the call of duty, performing extraordinary acts of courage and heroism, to avert tragedy on a much larger scale. This is their personal account, never before told, of what happened during the thirteen hours of that now-infamous attack.13 HOURS sets the record straight on what happened during a night that has been shrouded in mystery and controversy. Written by New York Times bestselling author Mitchell Zuckoff, this riveting book takes readers into the action-packed story of heroes who laid their lives on the line for one another, for their countrymen, and for their country.13 HOURS is a stunning, eye-opening, and intense book--but most importantly, it is the truth. The story of what happened to these men--and what they accomplished--is unforgettable. ...more</t>
  </si>
  <si>
    <t>An expertly crafted work of reportage, memoir and biography on the subject of loneliness told through the lives of iconic artists, by the acclaimed author of The Trip to Echo Spring What does it mean to be lonely? How do we live, if we're not intimately engaged with another human being? How do we connect with other people? Does technology draw us closer together or trap us An expertly crafted work of reportage, memoir and biography on the subject of loneliness told through the lives of iconic artists, by the acclaimed author of The Trip to Echo Spring 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redeemed.Humane, provocative and deeply moving, The Lonely City is about the spaces between people and the things that draw them together, about sexuality, mortality and the magical possibilities of art. It's a celebration of a strange and lovely state, adrift from the larger continent of human experience, but intrinsic to the very act of being alive. ...more</t>
  </si>
  <si>
    <t>Discovered in the attic in which she spent the last years of her life, Anne Frank's remarkable diary has since become a world classicâa powerful reminder of the horrors of war and an eloquent testament to the human spirit.In 1942, with Nazis occupying Holland, a thirteen-year-old Jewish girl and her family fled their home in Amsterdam and went into hiding. For the next two Discovered in the attic in which she spent the last years of her life, Anne Frank's remarkable diary has since become a world classicâa powerful reminder of the horrors of war and an eloquent testament to the human spirit.In 1942, with Nazis occupying Holland, a thirteen-year-old Jewish girl and her family fled their home in Amsterdam and went into hiding. For the next two years, until their whereabouts were betrayed to the Gestapo, they and another family lived cloistered in the "Secret Annexe" of an old office building. Cut off from the outside world, they faced hunger, boredom, the constant cruelties of living in confined quarters, and the ever-present threat of discovery and death.In her diary Anne Frank recorded vivid impressions of her experiences during this period. By turns thoughtful, moving, and amusing, her account offers a fascinating commentary on human courage and frailty and a compelling self-portrait of a sensitive and spirited young woman whose promise was tragically cut short. ...more</t>
  </si>
  <si>
    <t>Snatched is the electric tale, by the New York Times bestselling author of Blow, Bruce Porter, that tells the true story of a woman caught between two worlds, with her life dangling in the balance.Raised an aristocrat in Colombia and educated in European schools, Pilar transfixes everyone with her charm and her guile. She also falls for dangerous men and finds herself draw Snatched is the electric tale, by the New York Times bestselling author of Blow, Bruce Porter, that tells the true story of a woman caught between two worlds, with her life dangling in the balance.Raised an aristocrat in Colombia and educated in European schools, Pilar transfixes everyone with her charm and her guile. She also falls for dangerous men and finds herself drawn into the highest levels of the cocaine trade.After two failed marriages and a harrowing escape from the drug life, she settles down to a quiet existence in Florida with her children--until her second husband tries to cut short his prison term by giving her name over to members of a new task force being formed by the DEA. They induce Pilar, now a middle-aged woman, to infiltrate the Cali cartel as the head of a vast money laundering sting. Named "Operation Princess," the scheme leads to the seizure of tens of millions of dollars, along with some $500 million worth of cocaine and the exposure of hundreds of high-level traffickers, becoming one of the most daring and successful stings in DEA history. But Pilar plays her part too well. Her success as a money launderer gets her kidnapped and then ransomed by a band of guerrillas in South America--and the US government refuses to negotiate. It's left to her low-level handlers in the DEA to get her back, before it's too late and her kidnappers discover they have a federal agent in their clutches. ...more</t>
  </si>
  <si>
    <t>In LET'S PRETEND THIS NEVER HAPPENED, Jenny Lawson baffled readers with stories about growing up the daughter of a taxidermist. In her new book, FURIOUSLY HAPPY, Jenny explores her lifelong battle with mental illness. A hysterical, ridiculous book about crippling depression and anxiety? That sounds like a terrible idea. And terrible ideas are what Jenny does best.According In LET'S PRETEND THIS NEVER HAPPENED, Jenny Lawson baffled readers with stories about growing up the daughter of a taxidermist. In her new book, FURIOUSLY HAPPY, Jenny explores her lifelong battle with mental illness. A hysterical, ridiculous book about crippling depression and anxiety? That sounds like a terrible idea. And terrible ideas are what Jenny does best.According to Jenny: "Some people might think that being 'furiously happy' is just an excuse to be stupid and irresponsible and invite a herd of kangaroos over to your house without telling your husband first because you suspect he would say no since he's never particularly liked kangaroos. And that would be ridiculous because no one would invite a herd of kangaroos into their house. Two is the limit. I speak from personal experience. My husband says that none is the new limit. I say he should have been clearer about that before I rented all those kangaroos.""Most of my favorite people are dangerously fucked-up but you'd never guess because we've learned to bare it so honestly that it becomes the new normal. Like John Hughes wrote in The Breakfast Club, 'We're all pretty bizarre. Some of us are just better at hiding it.' Except go back and cross out the word 'hiding.'"Jenny's first book, LET'S PRETEND THIS NEVER HAPPENED, was ostensibly about family, but deep down it was about celebrating your own weirdness. FURIOUSLY HAPPY is a book about mental illness, but under the surface it's about embracing joy in fantastic and outrageous ways-and who doesn't need a bit more of that? ...more</t>
  </si>
  <si>
    <t>We are in the midst of a sleep deprivation crisis, writes Arianna Huffington, the co-founder and editor in chief of The Huffington Post. And this has profound consequences â on our health, our job performance, our relationships and our happiness. What is needed, she boldly asserts, is nothing short of a sleep revolution. Only by renewing our relationship with sleep can we We are in the midst of a sleep deprivation crisis, writes Arianna Huffington, the co-founder and editor in chief of The Huffington Post. And this has profound consequences â on our health, our job performance, our relationships and our happiness. What is needed, she boldly asserts, is nothing short of a sleep revolution.Â  Only by renewing our relationship with sleep can we take back control of our lives. In her bestsellerÂ Thrive,Â Arianna wrote aboutÂ our need to redefine success through well-being, wisdom, wonder, and giving.Â Her discussion of the importance of sleep as a gateway to this more fulfilling way of livingÂ struck such a powerful chord that she realized theÂ mystery andÂ transformativeÂ power of sleep called for a fuller investigation. The result is a sweeping, scientifically rigorous, and deeply personal exploration of sleep from all angles, fromÂ the history of sleep, to the role of dreams in our lives,Â to the consequences of sleep deprivation, andÂ the newÂ golden age of sleep science that is revealingÂ the vital role sleep plays inÂ our every waking moment andÂ every aspect of our health âÂ fromÂ weight gain,Â diabetes,Â and heart disease to cancerÂ and Alzheimerâs.Â Â  InÂ The Sleep Revolution, Arianna shows how our cultural dismissal of sleep as time wasted compromises our health and our decision-making and undermines our work lives,Â our personal lives --Â and even our sex lives.Â She explores all the latest science on what exactly is going on while we sleep and dream.Â Â She takes on the dangerous sleeping pill industry, and all the ways our addiction to technology disrupts our sleep. She alsoÂ offers a range of recommendations and tips from leading scientists on how we can get better and more restorative sleep, and harness its incredible power. In today's fast-paced, always-connected,Â perpetually-harriedÂ and sleep-deprived world, our need for a good nightâs sleep is more important â and elusive -- than ever.Â The Sleep RevolutionÂ both sounds the alarm on our worldwide sleep crisis and provides a detailed road map to the great sleep awakening that can help Â  transform our lives, our communities, and our world. ...more</t>
  </si>
  <si>
    <t>Based on the wildly popular Instagram account @CrazyJewishMom, Kate Siegel's essay collection about life with the woman who redefined the term "helicopter mom" There is nothing more wonderful than a motherâs love. There is also nothing more annoying. Who else can proudly insist that youâre perfect while simultaneously making you question every career, fashion, andrelation Based on the wildly popular Instagram account @CrazyJewishMom, Kate Siegel's essay collection about life with the woman who redefined the term "helicopter mom" Â  There is nothing more wonderful than a motherâs love. There is also nothing more annoying. Who else can proudly insist that youâre perfect while simultaneously making you question every career, fashion, andÂ relationshipÂ decision you have ever made? Â  No one understands the delicate mother-daughter dynamic better than Kate Siegelâher own mother drove her so crazy that she decided to broadcast their hilarious conversations on Instagram. Soon, hundreds of thousandsÂ of people were following their daily text exchanges, eager to see what outrageous thing Kateâs mom would do next. Now, inÂ Mother, Can You NOT?, Kate pays tribute to the woman who invented the concept of drone parenting.Â  From embarrassing moments (like crashing Kate's gynecological exams) to outrageous storiesÂ (like the time she made Kate steal a cat from the pound) toÂ hilarious celebrations (including but not limited to parties for Kate's menstrual cycles),Â Mother, Can you NOT?Â lovingly lampoons the lengths to which our mothers will go to better our lives (even if it feels like theyâre ruining them in the process). ...more</t>
  </si>
  <si>
    <t>On April 20, 1999, Eric Harris and Dylan Klebold walked into Columbine High School in Littleton, Colorado. Over the course of minutes, they would kill twelve students and a teacher and wound twenty-four others before taking their own lives.For the last sixteen years, Sue Klebold, Dylanâs mother, has lived with the indescribable grief and shame of that day. How could her ch On April 20, 1999, Eric Harris and Dylan Klebold walked into Columbine High School in Littleton, Colorado. Over the course of minutes, they would kill twelve students and a teacher and wound twenty-four others before taking their own lives.Â For the last sixteen years, Sue Klebold, Dylanâs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differently?Â These are questions that Klebold has grappled with every day since the Columbine tragedy. InÂ A Motherâs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experts.Â Filled with hard-won wisdom and compassion,Â A Motherâs ReckoningÂ is a powerful and haunting book that sheds light on one of the most pressing issues of our time. And with fresh wounds from the recent Newtown and Charleston shootings, never has the need for understanding been more urgent.Â Author profits from the book will be donated to research and to charitable foundations focusing on mental health issues ...more</t>
  </si>
  <si>
    <t>After having a nationally televised panic attack on Good Morning America, Dan Harris knew he had to make some changes. After learning about research that suggests meditation can do everything from lower your blood pressure to essentially rewire your brain, Harris took a deep dive into the underreported world of CEOs, scientists, and even marines who are now using it for in After having a nationally televised panic attack on Good Morning America, Dan Harris knew he had to make some changes. After learning about research that suggests meditation can do everything from lower your blood pressure to essentially rewire your brain, Harris took a deep dive into the underreported world of CEOs, scientists, and even marines who are now using it for increased calm, focus, and happiness. 10% Happier takes readers on a ride from the outer reaches of neuroscience to the inner sanctum of network news to the bizarre fringes of America's spiritual scene, and leaves them with a takeaway that could actually change their lives ...more</t>
  </si>
  <si>
    <t>At 01:23:40 on April 26th 1986, Alexander Akimov pressed the emergency shutdown button at Chernobylâs fourth nuclear reactor. It was an act that forced the permanent evacuation of a city, killed thousands and crippled the Soviet Union. The event spawned decades of conflicting, exaggerated and inaccurate stories.This book, the result of five years of research, presents an a At 01:23:40 on April 26th 1986, Alexander Akimov pressed the emergency shutdown button at Chernobylâs fourth nuclear reactor. It was an act that forced the permanent evacuation of a city, killed thousands and crippled the Soviet Union. The event spawned decades of conflicting, exaggerated and inaccurate stories.This book, the result of five years of research, presents an accessible but comprehensive account of what really happened. From the desperate fight to prevent a burning reactor core from irradiating eastern Europe, to the self-sacrifice of the heroic men who entered fields of radiation so strong that machines wouldnât work, to the surprising truth about the legendary âChernobyl diversâ, all the way through to the USSRâs final show-trial. The historical narrative is interwoven with a story of the authorâs own spontaneous journey to Ukraineâs still-abandoned city of Pripyat and the wider Chernobyl Zone.Complete with over 45 pages of photographs of modern-day Pripyat and technical diagrams of the power station, Chernobyl 01:23:40 is a fascinating new account of the worldâs worst nuclear disaster. ...more</t>
  </si>
  <si>
    <t>If you want to build a better future, you must believe in secrets.The great secret of our time is that there are still uncharted frontiers to explore and new inventions to create. In Zero to One , legendary entrepreneur and investor Peter Thiel shows how we can find singular ways to create those new things. Thiel begins with the contrarian premise that we live in an age o If you want to build a better future, you must believe in secrets.The great secret of our time is that there are still uncharted frontiers to explore and new inventions to create. In Zero to One , legendary entrepreneur and investor Peter Thiel shows how we can find singular ways to create those new things. Thiel begins with the contrarian premise that we live in an age of technological stagnation, even if weâre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wonât make a search engine. Tomorrowâs champions will not win by competing ruthlessly in todayâs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 ...more</t>
  </si>
  <si>
    <t>In Why Not Me?, Kaling shares her ongoing journey to find contentment and excitement in her adult life, whether itâs falling in love at work, seeking new friendships in lonely places, attempting to be the first person in history to lose weight without any behavior modification whatsoever, or most important, believing that you have a place in Hollywood when youâre constantl In Why Not Me?, Kaling shares her ongoing journey to find contentment and excitement in her adult life, whether itâs falling in love at work, seeking new friendships in lonely places, attempting to be the first person in history to lose weight without any behavior modification whatsoever, or most important, believing that you have a place in Hollywood when youâre constantly reminded that no one looks like you.In âHow to Look Spectacular: A Starletâs Confessions,â Kaling gives her tongue-in-cheek secrets for surefire on-camera beauty, (âYour natural hair color may be appropriate for your skin tone, but this isnât the land of appropriateâthis is Hollywood, baby. Out here, a dark-skinned womanâs traditional hair color is honey blonde.â) âPlayerâ tells the story of Kaling being seduced and dumped by a female friend in L.A. (âI had been replaced by a younger model. And now they had matching bangs.â) In âUnlikely Leading Lady,â she muses on Americaâs fixation with the weight of actresses, (âMost women we see onscreen are either so thin that theyâre walking clavicles or so huge that their only scenes involve them breaking furniture.â) And in âSoup Snakes,â Kaling spills some secrets on her relationship with her ex-boyfriend and close friend, B.J. Novak (âI will freely admit: my relationship with B.J. Novak is weird as hell.â)Mindy turns the anxieties, the glamour, and the celebrations of her second coming-of-age into a laugh-out-loud funny collection of essays that anyone whoâs ever been at a turning point in their life or career can relate to. And those whoâve never been at a turning point can skip to the parts where she talks about meeting Bradley Cooper. ...more</t>
  </si>
  <si>
    <t>THE NEW YORK TIMES NUMBER ONE BESTSELLER'Finishing this book and then forgetting about it is simply not an option...Unmissable' New York TimesAt the age of thirty-six, on the verge of completing a decadeâs training as a neurosurgeon, Paul Kalanithi was diagnosed with inoperable lung cancer. One day he was a doctor treating the dying, the next he was a patient struggling to THE NEW YORK TIMES NUMBER ONE BESTSELLER'Finishing this book and then forgetting about it is simply not an option...Unmissable' New York TimesAt the age of thirty-six, on the verge of completing a decadeâs training as a neurosurgeon, Paul Kalanithi was diagnosed with inoperable lung cancer. One day he was a doctor treating the dying, the next he was a patient struggling to live.When Breath Becomes Air chronicles Kalanithiâs transformation from a medical student asking what makes a virtuous and meaningful life into a neurosurgeon working in the core of human identity â the brain â and finally into a patient and a new father.What makes life worth living in the face of death? What do you do when when life is catastrophically interrupted? What does it mean to have a child as your own life fades away?Paul Kalanithi died while working on this profoundly moving book, yet his words live on as a guide to us all. When Breath Becomes Air is a life-affirming reflection on facing our mortality and on the relationship between doctor and patient, from a gifted writer who became both. ...more</t>
  </si>
  <si>
    <t>A sweeping narrative history of a terrifying serial killer--America's first--who stalked Austin, Texas in 1885In the late 1800s, the city of Austin, Texas was on the cusp of emerging from an isolated western outpost into a truly cosmopolitan metropolis. But beginning in December 1884, Austin was terrorized by someone equally as vicious and, in some ways, far more diabolica A sweeping narrative history of a terrifying serial killer--America's first--who stalked Austin, Texas in 1885In the late 1800s, the city of Austin, Texas was on the cusp of emerging from an isolated western outpost into a truly cosmopolitan metropolis. But beginning in December 1884, Austin was terrorized by someone equally as vicious and, in some ways, far more diabolical than London's infamous Jack the Ripper. For almost exactly one year, the Midnight Assassin crisscrossed the entire city, striking on moonlit nights, using axes, knives, and long steel rods to rip apart women from every race and class. At the time the concept of a serial killer was unthinkable, but the murders continued, the killer became more brazen, and the citizens' panic reached a fever pitch.Before it was all over, at least a dozen men would be arrested in connection with the murders, and the crimes would expose what a newspaper described as "the most extensive and profound scandal ever known in Austin." And yes, when Jack the Ripper began his attacks in 1888, London police investigators did wonder if the killer from Austin had crossed the ocean to terrorize their own city.With vivid historical detail and novelistic flair, Texas Monthly journalist Skip Hollandsworth brings this terrifying saga to life. ...more</t>
  </si>
  <si>
    <t>A new book that explores the science of productivity, and why, in todayâs world, managing how you thinkârather than what you thinkâcan transform your life.</t>
  </si>
  <si>
    <t>The physics of vulnerability is simple: If we are brave enough often enough, we will fall. The author of the #1 New York Times bestsellers Daring Greatly and The Gifts of Imperfection tells us what it takes to get back up, and how owning our stories of disappointment, failure, and heartbreak gives us the power to write a daring new ending. Struggle, BrenÃ© Brown writes, can The physics of vulnerability is simple: If we are brave enough often enough, we will fall. The author of the #1 New York Times bestsellers Daring Greatly and The Gifts of Imperfection tells us what it takes to get back up, and how owning our stories of disappointment, failure, and heartbreak gives us the power to write a daring new ending. Struggle, BrenÃ© Brown writes, can be our greatest call to courage, and rising strong our clearest path to deeper meaning, wisdom, and hope. ...more</t>
  </si>
  <si>
    <t>Psychiatrist Viktor Frankl's memoir has riveted generations of readers with its descriptions of life in Nazi death camps and its lessons for spiritual survival. Between 1942 and 1945, Frankl labored in four different camps, including Auschwitz, while his parents, brother, and pregnant wife perished. Based on his own experience and the experiences of others he treated later Psychiatrist Viktor Frankl's memoir has riveted generations of readers with its descriptions of life in Nazi death camps and its lessons for spiritual survival. Between 1942 and 1945, Frankl labored in four different camps, including Auschwitz, while his parents, brother, and pregnant wife perished. Based on his own experience and the experiences of others he treated later in his practice, Frankl argues that we cannot avoid suffering, but we can choose how to cope with it, find meaning in it, and move forward with renewed purpose. Frankl's theory--known as logotherapy, from the Greek word logos ("meaning")--holds that our primary drive in life is not pleasure, as Freud maintained, but the discovery and pursuit of what we personally find meaningful.At the time of Frankl's death in 1997, Man's Search for Meaning had sold more than 10 million copies in twenty-four languages. A 1991 reader survey for the Library of Congress that asked readers to name a "book that made a difference in your life" found Man's Search for Meaning among the ten most influential books in America. ...more</t>
  </si>
  <si>
    <t>Tyler and I inch toward the Green Room, in line with blow-dried TV anchors and stuffy columnists. Heâs practicing his handshake and hello: âItâs a pleasure to meet you, Mr. President. Itâs a pleasure to meet you, Mr. President. Itâs a pleasure to meet you, Mr. President.â When the couple in front of us steps forward for their picture, my teenager with sky-blue eyes and a s Tyler and I inch toward the Green Room, in line with blow-dried TV anchors and stuffy columnists. Heâs practicing his handshake and hello: âItâs a pleasure to meet you, Mr. President. Itâs a pleasure to meet you, Mr. President. Itâs a pleasure to meet you, Mr. President.â When the couple in front of us steps forward for their picture, my teenager with sky-blue eyes and a soft heart looks up at me and says, âI hope I donât let you down, Dad.â What kind of father raises a son to worry about embarrassing his dad? I want to tell Tyler not to worry, that heâd never let me down. That thereâs nothing wrong with being different. That I actually am proud of what makes him special. But we are next in line to meet the president of the United States in a room filled with fellow strivers, and all I can think about is the real possibility that Tyler might embarrass himself. Or, God forbid, me.LOVE THAT BOY is a uniquely personal story about the causes and costs of outsized parental expectations. What we want for our childrenâpopularity, normalcy, achievement, geniusâand what they truly needâgrit, empathy, characterâare explored by National Journalâs Ron Fournier, who weaves his extraordinary journey to acceptance around the latest research on childhood development and stories of other loving-but-struggling parents. ...more</t>
  </si>
  <si>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 Too many of us are doing the former--a 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 Too many of us are doing the former--and our lives are slipping away one day at a time. But what if we treated life like the gift that it is? What if we lived each day as though it were part of a bigger picture, a "plan"?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 ...more</t>
  </si>
  <si>
    <t>âThis is it. My rape. I knew it was coming. Every woman knows. And now here it is. My turn.â When Joanna Connors was thirty years old on assignment for the Cleveland Plain Dealer to review a play at a college theater, she was held at knife point and raped by a stranger who had grown up five miles away from her. Once her assailant was caught and sentenced, Joanna never spo âThis is it. My rape. I knew it was coming. Every woman knows. And now here it is. My turn.â When Joanna Connors was thirty years old on assignment for the Cleveland Plain Dealer to review a play at a college theater, she was held at knife point and raped by a stranger who had grown up five miles away from her. Once her assailant was caught and sentenced, Joanna never spoke of the trauma again, until 21 years later when her daughter was about to go to college. She resolved then to tell her children about her own rape so they could learn and protect themselves, and she began to realize that the man who assaulted her was one of the formative people in her life.Setting out to uncover the story of her attacker, Connors embarked on a journey to find out who he was, where he came from, who his friends were and what his life was like. What she discovers stretches beyond one violent manâs story and back into her own, interweaving a narrative about strength and survival with one about rape culture and violence in America.I Will Find You is a brave, timely consideration of race, class, education and the families that shape who we become, by a reporter and a survivor. ...more</t>
  </si>
  <si>
    <t>There are so many moments in life when we choose to silence our intuition, abandon our own voice, and play small because we wonder, deep down: "Do I know who I really am? Is who I really am enough?" It's courageous work to learn to live from our essential identity--loved, worthy, whole. But what if God is calling us to shamelessly recover the woman he created us to be? Wha There are so many moments in life when we choose to silence our intuition, abandon our own voice, and play small because we wonder, deep down: "Do I know who I really am? Is who I really am enough?" It's courageous work to learn to live from our essential identity--loved, worthy, whole. But what if God is calling us to shamelessly recover the woman he created us to be? What if God is urging us to be--for the first time in our lives--brazen? The word "brazen" means "without shame." Leeana Tankersley wants women to be just that--to unapologetically move from shame- and fear-based living toward lives that are based on love and belonging. With moving personal stories and spot-on observations of the longings we all experience--to know we are loved, to feel comfortable in our own skin, to be heard--Tankersley calls women to honor that voice deep down inside of them rather than bowing to outside influences that push them to become someone they're not. Gritty and overflowing with grace, Brazen will set women free to be truly themselves in a world bent on molding them in its image. ...more</t>
  </si>
  <si>
    <t>âThis is your country, this is your world, this is your body, and you must find some way to live within the all of it.âIn a profound work that pivots from the biggest questions about American history and ideals to the most intimate concerns of a father for his son, Ta-Nehisi Coates offers a powerful new framework for understanding our nationâs history and current crisis. A âThis is your country, this is your world, this is your body, and you must find some way to live within the all of it.âIn a profound work that pivots from the biggest questions about American history and ideals to the most intimate concerns of a father for his son, Ta-Nehisi Coates offers a powerful new framework for understanding our nationâs history and current crisis. Americans have built an empire on the idea of ârace,â a falsehood that damages us all but falls most heavily on the bodies of black women and menâbodies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Â Between the World and Me is Ta-Nehisi Coatesâs attempt to answer these questions in a letter to his adolescent son. Coates shares with his sonâand readersâthe story of his awakening to the truth about his place in the world through a series of revelatory experiences, from Howard University to Civil War battlefields, from the South Side of Chicago to Paris, from his childhood home to the living rooms of mothers whose childrenâs lives were taken as American plunder. Beautifully woven from personal narrative, reimagined history, and fresh, emotionally charged reportage, Between the World and Me clearly illuminates the past, bracingly confronts our present, and offers a transcendent vision for a way forward. ...more</t>
  </si>
  <si>
    <t>In Being Mortal, bestselling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In Being Mortal, bestselling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professionâs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dignified.Full of eye-opening research and riveting storytelling, Being Mortal asserts that medicine can comfort and enhance our experience even to the end, providing not only a good life but also a good end. ...more</t>
  </si>
  <si>
    <t>A psychologist's gripping, troubling, and moving exploration of the brutal murder of a possibly transgender middle school student by an eighth grade classmateOn Feb. 12, 2008, at E. O. Green Junior High in Oxnard, CA, 14-year-old Brandon McInerney shot and killed his classmate, Larry King, who had recently begun to call himself "Leticia" and wear makeup and jewelry to scho A psychologist's gripping, troubling, and moving exploration of the brutal murder of a possibly transgender middle school student by an eighth grade classmateOn Feb. 12, 2008, at E. O. Green Junior High in Oxnard, CA, 14-year-old Brandon McInerney shot and killed his classmate, Larry King, who had recently begun to call himself "Leticia" and wear makeup and jewelry to school.Profoundly shaken by the news, and unsettled by media coverage that sidestepped the issues of gender identity and of race integral to the case, psychologist Ken Corbett traveled to LA to attend the trial. As visions of victim and perpetrator were woven and unwoven in the theater of the courtroom, a haunting picture emerged not only of the two young teenagers, but also of spectators altered by an atrocity and of a community that had unwittingly gestated a murder. Drawing on firsthand observations, extensive interviews and research, as well as on his decades of academic work on gender and sexuality, Corbett holds each murky facet of this case up to the light, exploring the fault lines of memory and the lacunae of uncertainty behind facts. Deeply compassionate, and brimming with wit and acute insight, A Murder Over a Girl is a riveting and stranger-than-fiction drama of the human psyche. ...more</t>
  </si>
  <si>
    <t>The popular writer, blogger, and television personality reveals with humor and style how Jesus' extravagant grace is the key to dealing with life's biggest challenge: people.The majority of our joys, struggles, thrills, and heartbreaks relate to people, beginning first with ourselves and then the people we came from, married, birthed, live by, live for, go to church with, The popular writer, blogger, and television personality reveals with humor and style how Jesus' extravagant grace is the key to dealing with life's biggest challenge: people.The majority of our joys, struggles, thrills, and heartbreaks relate to people, beginning first with ourselves and then the people we came from, married, birthed, live by, live for, go to church with, don't like, don't understand, fear, struggle with, compare ourselves to, and judge. People are the best and worst thing about the human life.Jen Hatmaker knows this all too well, and so she reveals how to practice kindness, grace, truthfulness, vision, and love to ourselves and those around us. By doing this, For the Love leads our generation to reimagine Jesus' grace as a way of life, and it does it in a funny yet profound manner that Christian readers will love. Along the way, Hatmaker shows readers how to reclaim their prophetic voices and become Good News again to a hurting, polarized world. ...more</t>
  </si>
  <si>
    <t>When the reality of your pain doesnât line up with what youâve been taught in church, then what? While many abandon their faith or embrace hopelessness, it is possible to discover the God who heals your heart in the midst of the pain. Matt Bays has been where you are. His unforgettable stories of loss and healing will usher you into a life where gratitude overpowers anger, When the reality of your pain doesnât line up with what youâve been taught in church, then what? While many abandon their faith or embrace hopelessness, it is possible to discover the God who heals your heart in the midst of the pain. Matt Bays has been where you are. His unforgettable stories of loss and healing will usher you into a life where gratitude overpowers anger, hope overcomes despair, and hunger for God replaces indifference to God. With a fresh and original writing style, Bays demonstrates that true redemption is far more powerful than the temporary fixes of sanitized Christianity. ...more</t>
  </si>
  <si>
    <t>In his most extraordinary book, "one of the great clinical writers of the twentieth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 In his most extraordinary book, "one of the great clinical writers of the twentieth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"the suffering, afflicted, fighting human subject." ...more</t>
  </si>
  <si>
    <t>On November 15, 1959, in the small town of Holcomb, Kansas, four members of the Clutter family were savagely murdered by blasts from a shotgun held a few inches from their faces. There was no apparent motive for the crime, and there were almost no clues.As Truman Capote reconstructs the murder and the investigation that led to the capture, trial, and execution of the kille On November 15, 1959, in the small town of Holcomb, Kansas, four members of the Clutter family were savagely murdered by blasts from a shotgun held a few inches from their faces. There was no apparent motive for the crime, and there were almost no clues.As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 ...more</t>
  </si>
  <si>
    <t>See alternate cover edition here.In 1967, after a session with a psychiatrist she'd never seen before, eighteen-year-old Susanna Kaysen was put in a taxi and sent to McLean Hospital. She spent most of the next two years on the ward for teenage girls in a psychiatric hospital as renowned for its famous clientele -- Sylvia Plath, Robert Lowell, James Taylor, and Ray Charles See alternate cover edition here.In 1967, after a session with a psychiatrist she'd never seen before, eighteen-year-old Susanna Kaysen was put in a taxi and sent to McLean Hospital. She spent most of the next two years on the ward for teenage girls in a psychiatric hospital as renowned for its famous clientele -- Sylvia Plath, Robert Lowell, James Taylor, and Ray Charles -- 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 ...more</t>
  </si>
  <si>
    <t>Incisive commentary on the financial meltdown and its aftermath, from the author of the bestselling global phenomenonCapital in the Twenty-First Century Thomas Piketty's work has proved that unfettered markets lead to increasing inequality. Without meaningful regulation, capitalist economies will concentrate wealth in an ever smaller number of hands. Armed with this knowle Incisive commentary on the financial meltdown and its aftermath, from the author of the bestselling global phenomenonÂ Capital in the Twenty-First Century Thomas Piketty's work has proved that unfettered markets lead to increasing inequality. Without meaningful regulation, capitalist economies will concentrate wealth in an ever smaller number of hands. Armed with this knowledge, democratic societies face a defining challenge: fending off a new aristocracy. For years, Piketty has wrestled with this problem in his monthly newspaper column, which pierces the surface of current events to reveal the economic forces underneath. Why Save the Bankers? brings together selected columns, now translated and annotated, from the period book-ended by the September 2008 collapse of Lehman Brothers and the Paris attacks of November 2015. In between, writing from the vantage point of his native France, Piketty brilliantly decodes the European sovereign debt crisis, an urgent struggle against the tyranny of markets that bears lessons for the world at large. And along the way, he weighs in on oligarchy in the United States, wonders whether debts actually need to be paid back, and discovers surprising lessons about inequality by examining the career of Steve Jobs. Coursing with insight and flashes of wit, these brief essays offer a view of recent history through the eyes of one of the most influential economic thinkers of our time. ...more</t>
  </si>
  <si>
    <t>The author of the national bestseller Love is a Mix Tape returns, with a different-but equally personal and equally universal- spin on music as memory. "No rock critic-living or dead, American or otherwise-has ever written about pop music with the evocative, hyperpoetic perfectitude of Rob Sheffield." So said Chuck Klosterman about Love is a Mix Tape, Sheffield's paean to The author of the national bestseller Love is a Mix Tape returns, with a different-but equally personal and equally universal- spin on music as memory. "No rock critic-living or dead, American or otherwise-has ever written about pop music with the evocative, hyperpoetic perfectitude of Rob Sheffield." So said Chuck Klosterman about Love is a Mix Tape, Sheffield's paean to a lost love via its soundtrack. Now, in Talking to Girls About Duran Duran, Sheffield shares the soundtrack to his eighties adolescence. When he turned 13 in 1980, Rob Sheffield had a lot to learn about women, love, music and himself, and in Talking to Girls About Duran Duran we get a glimpse into his transformation from pasty, geeky "hermit boy" into a young man with his first girlfriend, his first apartment, and a sense of the world. These were the years of MTV and John Hughes movies; the era of big dreams and bigger shoulder pads; and, like any all-American boy, this one was searching for true love and maybe a cooler haircut. It's all here: Inept flirtations. Dumb crushes. Deplorable fashion choices. Members Only jackets. Girls, every last one of whom seems to be madly in love with the bassist of Duran Duran. Sheffield's coming-of-age story is one that we all know, with a playlist that any child of the eighties or anyone who just loves music will sing along with. These songs-and Sheffield's writing-will remind readers of that first kiss, that first car, and the moments that shaped their lives. ...more</t>
  </si>
  <si>
    <t>Most people know Penny Marshall as the director of Big and A League of Their Own. What they donât know is her trailblazing career was a happy accident. In this funny and intimate memoir, Penny takes us from the stage of The Jackie Gleason Show in 1955 to Hollywoodâs star-studded sets, offering up some hilarious detours along the way.My Mother Was Nuts is an intimate backst Most people know Penny Marshall as the director of Big and A League of Their Own. What they donât know is her trailblazing career was a happy accident. In this funny and intimate memoir, Penny takes us from the stage of The Jackie Gleason Show in 1955 to Hollywoodâs star-studded sets, offering up some hilarious detours along the way.My Mother Was Nuts is an intimate backstage pass to Pennyâs personal life, her breakout role on The Odd Couple, her exploits with Cindy Williams and John Belushi, and her travels across Europe with Art Garfunkel on the back of a motorcycle. We see Penny get married. And divorced. And married again (the second time to Rob Reiner). We meet a young Carrie Fisher, whose close friendship with Penny has spanned decades. And we see Penny at work with Tom Hanks, Mark Wahlberg, Whoopi Goldberg, Robert De Niro, and Whitney Houston.Throughout it all, from her childhood spent tap dancing in the Bronx, to her rise as the star of Laverne &amp; Shirley, Penny lived by simple rules: âtry hard, help your friends, donât get too crazy, and have fun.â With humor and heart, My Mother Was Nuts reveals thereâs no one else quite like Penny Marshall. ...more</t>
  </si>
  <si>
    <t>Forty million people date online each year. Most donât find true love. Thanks to Data, a Love Story, their odds just got a whole lot better. Data, A Love Story: How I Gamed Online Dating to Meet My Match is a lively, thought-provoking memoir about how one woman âgamedâ the world of online datingâand met her eventual husband.</t>
  </si>
  <si>
    <t>More than fifty years ago, John Coltrane drew the twelve musical notes in a circle and connected them by straight lines, forming a five-pointed star. Inspired by Einstein, Coltrane had put physics and geometry at the core of his music. Physicist and jazz musician Stephon Alexander returns the favor, using jazz to answer physicsâ most vexing questions about the past and fut More than fifty years ago, John Coltrane drew the twelve musical notes in a circle and connected them by straight lines, forming a five-pointed star. Inspired by Einstein, Coltrane had put physics and geometry at the core of his music. Physicist and jazz musician Stephon Alexander returns the favor, using jazz to answer physicsâ most vexing questions about the past and future of the universe.Following the great minds that first drew the links between music and physicsâa list including Pythagoras, Kepler, Newton, Einstein, and RakimâThe Jazz of Physics revisits the ancient realm where music, physics, and the cosmos were one. This cosmological journey accompanies Alexanderâs own tale of struggling to reconcile his passion for music and physics, from taking music lessons as a boy in the Bronx to studying theoretical physics at Imperial College, Londonâs inner sanctum of string theory. Playing the saxophone and improvising with equations, Alexander uncovered the connection between the fundamental waves that make up sound and the fundamental waves that make up everything else. As he reveals, the ancient poetic idea of the âmusic of the spheres,â taken seriously, clarifies confounding issues in physics.Whether you are more familiar with Brian Greene or Brian Eno, John Coltrane or John Wheeler, the Five Percent Nation or why the universe is less than five percent visible, there is a new discovery on every page. Covering the entire history of the universe from its birth to its fate, its structure on the smallest and largest scales, The Jazz of Physics will fascinate and inspire anyone interested in the mysteries of our universe, music, and life itself. ...more</t>
  </si>
  <si>
    <t>Americans have always loved guns. This special bond was forged during the American Revolution and sanctified by the Second Amendment. It is because of this exceptional relationship that American civilians are more heavily armed than the citizens of any other nation.Or so weâre told.In The Gunning of America, historian Pamela Haag overturns this conventional wisdom. America Americans have always loved guns. This special bond was forged during the American Revolution and sanctified by the Second Amendment. It is because of this exceptional relationship that American civilians are more heavily armed than the citizens of any other nation.Or so weâre told.In The Gunning of America, historian Pamela Haag overturns this conventional wisdom. American gun culture, she argues, developed not because the gun was exceptional, but precisely because it was not: guns proliferated in America because throughout most of the nationâs history, they were perceived as an unexceptional commodity, no different than buttons or typewriters.Focusing on the history of the Winchester Repeating Arms Company, one of the most iconic arms manufacturers in America, Haag challenges many basic assumptions of how and when America became a gun culture. Under the leadership of Oliver Winchester and his heirs, the company used aggressive, sometimes ingenious sales and marketing techniques to create new markets for their product. Guns have never âsold themselvesâ; rather, through advertising and innovative distribution campaigns, the gun industry did. Through the meticulous examination of gun industry archives, Haag challenges the myth of a primal bond between Americans and their firearms. Over the course of its 150 year history, the Winchester Repeating Arms Company sold over 8 million guns. But Oliver Winchesterâa shirtmaker in his previous careerâhad no apparent qualms about a life spent arming America. His daughter-in-law Sarah Winchester was a different story. Legend holds that Sarah was haunted by what she considered a vast blood fortune, and became convinced that the ghosts of rifle victims were haunting her. She channeled much of her inheritance, and her conflicted conscience, into a monstrous estate now known as the Winchester Mystery House, where she sought refuge from this ever-expanding army of phantoms.In this provocative and deeply-researched work of narrative history, Haag fundamentally revises the history of arms in America, and in so doing explodes the clichÃ©s that have created and sustained our lethal gun culture. ...more</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</si>
  <si>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 ...more</t>
  </si>
  <si>
    <t>In the tradition of Bertrand Russell's Why I Am Not a Christian and Sam Harris's The End of Faith, Christopher Hitchens makes the ultimate case against religion. With a close and erudite reading of the major religious texts, he documents the ways in which religion is a man-made wish, a cause of dangerous sexual repression, and a distortion of our origins in the cosmos. Hit In the tradition of Bertrand Russell's Why I Am Not a Christian and Sam Harris's The End of Faith, Christopher Hitchens makes the ultimate case against religion. With a close and erudite reading of the major religious texts, he documents the ways in which religion is a man-made wish, a cause of dangerous sexual repression, and a distortion of our origins in the cosmos. Hitchens frames the argument for a more secular life based on science and reason, in which hell is replaced by the Hubble Telescope's awesome view of the universe and Moses and the burning bush give way to the beauty and symmetry of the double helix. ...more</t>
  </si>
  <si>
    <t>What would the Founding Fathers think about America today? Over 200 years ago the Founders broke away from the tyranny of the British Empire to build a nation based on the principles of freedom, equal rights, and opportunity for all men. But life in the United States today is vastly different from anything the original Founders could have imagined in the late 1700s. The no What would the Founding Fathers think about America today? Over 200 years ago the Founders broke away from the tyranny of the British Empire to build a nation based on the principles of freedom, equal rights, and opportunity for all men. But life in the United States today is vastly different from anything the original Founders could have imagined in the late 1700s. The notion of an African-American president of the United States, or a woman such as Condoleezza Rice or Hillary Clinton as Secretary of State, would have been unimaginable to the men who wrote the Declaration of Independence and the Constitution, or who ratified the Constitution or the Bill of Rights. Â  In a fascinating work of history told through a series of in depth profiles, prize-winning journalist, bestselling author, and Fox political analyst Juan Williams takes readers into the life and work of a new generation of American Founders, who honor the original Foundersâ vision, even as they have quietly led revolutions in American politics, immigration, economics, sexual behavior, and reshaped the landscape of the nation. Among the modern-day pioneers Williams writes about in this compelling new book are the passionate conservative President Reagan; the determined fighters for equal rights, Thurgood Marshall and Martin Luther King, Jr.; the profound imprint of Rev. Billy Grahamâs evangelism on national politics; the focus on global human rights advocated by First Lady Eleanor Roosevelt; the leaders of the gay community who refused to back down during the Stonewall Riots and brought gay life into Americaâs public square; the re-imagined role of women in contemporary life as shaped by Betty Friedan. Â  Williams reveals how each of these modern-day founders has extended the Founding Fathers original vision and changed fundamental aspects of our country, from immigration, to the role of American labor in the economy, from modern police strategies, to the importance of religion in our political discourse. America in the 21st Century remains rooted in the Great American experiment in democracy that began in 1776. For all the changes our economy and our cultural and demographic make-up, there remains a straight line from the first Foundersâ original vision, to the principles and ideals of todayâs courageous modern day pioneers. ...more</t>
  </si>
  <si>
    <t>In 2008, J.K. Rowling delivered a deeply affecting commencement speech at Harvard University. Now published for the first time in book form, Very Good Lives offers J.K. Rowlingâs words of wisdom for anyone at a turning point in life, asking the profound and provocative questions: How can we embrace failure? And how can we use our imagination to better both ourselves and ot In 2008, J.K. Rowling delivered a deeply affecting commencement speech at Harvard University. Now published for the first time in book form, Very Good Lives offers J.K. Rowlingâs words of wisdom for anyone at a turning point in life, asking the profound and provocative questions: How can we embrace failure? And how can we use our imagination to better both ourselves and others?Drawing from stories of her own post-graduate years, the world-famous author addresses some of lifeâs most important issues with acuity and emotional force. ...more</t>
  </si>
  <si>
    <t>STUFF. It's everywhere. Lurking in corners and closets, spilling onto counters and coffee tables, creating havoc everywhere we look. And it's not just the physical clutter that weighs us down. Oh no, it is the stress of overbooked schedules, and the weight of life that sometimes feels oppressive and totally out of whack.New York Times bestselling author Ruth Soukup feels y Â STUFF. It's everywhere. Lurking in corners and closets, spilling onto counters and coffee tables, creating havoc everywhere we look. And it's not just the physical clutter that weighs us down. Oh no, it is the stress of overbooked schedules, and the weight of life that sometimes feels oppressive and totally out of whack.New York Times bestselling author Ruth Soukup feels your pain--she has been there too. Through personal stories, Biblical truth, and practical action plans, she will inspire and empower each of us to finally declutter not just our home, but our mind and soul as well. Unstuffed is real, honest, and gets right down to the question we are all facing--how can we take back our lives from the stuff that is weighing us down?Â In this book, together we will:â¢Â Â Â Â Â Â Â Â Â Â Â Â  Create a comprehensive vision for our homes, and make instant changes to improve its overall function.â¢Â Â Â Â Â Â Â Â Â Â Â Â  Discover that more closet space is not the solution, and instead learn how to set strict limits for the stuff we bring inâ¢Â Â Â Â Â Â Â Â Â Â Â Â  Overcome the frustration of dealing with our kids' influx of stuff and implement practical solutions for keeping the chaos at bay.â¢Â Â Â Â Â Â Â Â Â Â Â Â  Recognize the pitfalls of an overstuffed schedule BEFORE it gets out of hand, and instead learn to combat the culture of busy that keeps us running from one thing to the next.â¢Â Â Â Â Â Â Â Â Â Â Â Â  Finally conquer that mountain of paperwork that threatens to tumble down around us at any moment.â¢Â Â Â Â Â Â Â Â Â Â Â Â  Let go of the guilt that gets attached to gifts and instead learn to separate our loved ones from their stuff.â¢Â Â Â Â Â Â Â Â Â Â Â Â  Begin to cultivate our real friendships while eliminating the toxic relationships that weigh us down. ...more</t>
  </si>
  <si>
    <t>Jon Krakauerâs literary reputation rests on insightful chronicles of lives conducted at the outer limits. He now shifts his focus from extremes of physical adventure to extremes of religious belief within our own borders, taking readers inside isolated American communities where some 40,000 Mormon Fundamentalists still practice polygamy. Defying both civil authorities and Jon Krakauerâs literary reputation rests on insightful chronicles of lives conducted at the outer limits. He now shifts his focus from extremes of physical adventure to extremes of religious belief within our own borders, taking readers inside isolated American communities where some 40,000 Mormon Fundamentalists still practice polygamy. Defying both civil authorities and the Mormon establishment in Salt Lake City, the renegade leaders of these Taliban-like theocracies are zealots who answer only to God.At the core of Krakauerâs book are brothers Ron and Dan Lafferty, who insist they received a commandment from God to kill a blameless woman and her baby girl. Beginning with a meticulously researched account of this appalling double murder, Krakauer constructs a multi-layered, bone-chilling narrative of messianic delusion, polygamy, savage violence, and unyielding faith. Along the way he uncovers a shadowy offshoot of Americaâs fastest growing religion, and raises provocative questions about the nature of religious belief. ...more</t>
  </si>
  <si>
    <t>Told with sincerity, humor, and wit,Trespassing Across Americais both a fascinating account of one manâs remarkable journey along the Keystone XL pipeline and a meditation on climate change, the beauty of the natural world, and the extremes to which we can push ourselvesâboth physically and mentally. It started as a far-fetched ideaâto hike the entire length of the propose Told with sincerity, humor, and wit,Â Trespassing Across AmericaÂ is both a fascinating account of one manâs remarkable journey along the Keystone XL pipeline and a meditation on climate change, the beauty of the natural world, and the extremes to which we can push ourselvesâboth physically and mentally.Â  It started as a far-fetched ideaâto hike the entire length of the proposed route of the Keystone XL pipeline. But in the months that followed, it grew into something more for Ken Ilgunas. It became an irresistible adventureâan opportunity not only to draw attention to global warming but also to explore his personal limits. So in September 2012, he strapped on his backpack, stuck out his thumb on the interstate just north of Denver, and hitchhiked 1,500 miles to the Alberta tar sands. Once there, he turned around and began his 1,700-mile trek to the XLâs endpoint on the Gulf Coast of Texas, a journey he would complete entirely on foot, walking almost exclusively across private property.Both a travel memoir and a reflection on climate change,Â Trespassing Across AmericaÂ is filled with colorful characters, harrowing physical trials, and strange encounters with the weather, terrain, and animals of Americaâs plains. A tribute to the Great Plains and the people who live there, Ilgunasâs memoir grapples with difficult questions about our place in the world: What is our personal responsibility as stewards of the land? As members of a rapidly warming planet? As mere individuals up against something as powerful as the fossil fuel industry? Ultimately, Trespassing Across AmericaÂ is a call to embrace the belief that a life lived not half wild is a life only half lived. ...more</t>
  </si>
  <si>
    <t>NEW YORK TIMES BESTSELLER â¢In his first book published as Pope, and in conjunction with the Extraordinary Jubilee of Mercy, Pope Francis here invites all humanity to an intimate and personal dialogue on the subject closest to his heartâmercyâwhich has long been the cornerstone of his faith and is now the central teaching of his papacy. In this conversation with Vatican r NEW YORK TIMES BESTSELLER â¢Â In his first book published as Pope, and in conjunction with the Extraordinary Jubilee of Mercy, Pope Francis here invites all humanity to an intimate and personal dialogue on the subject closest to his heartâmercyâwhich has long been the cornerstone of his faith and is now the central teaching of his papacy. In this conversation with Vatican reporter Andrea Tornielli, Francis explainsâthrough memories from his youth and moving anecdotes from his experiences as a pastorâwhy âmercy is the first attribute of God.â God âdoes not want anyone to be lost. His mercy is infinitely greater than our sins,â he writes. As well, the Church cannot close the door on anyone, Francis assertsâon the contrary, its duty is to go out into the world to find its way into the consciousness of people so that they can assume responsibility for, and move away from, the bad things they have done. The first Jesuit and the first South American to be elected Bishop of Rome, Pope Francis has traveled around the world spreading Godâs message of mercy to the largest crowds in papal history. Clear and profound, The Name of God Is Mercy resonates with this desire to reach all those who are looking for meaning in life, a road to peace and reconciliation, and the healing of physical and spiritual wounds. It is being published in more than eighty countries around the world.âThe name of God is mercy. There are no situations we cannot get out of, we are not condemned to sink into quicksand.ââPope FrancisPraise for The Name of God Is Mercy âFrancis speaks succinctlyâand with refreshing forthrightness. . . . He emphasizes moral sincerity over dogma, an understanding of the complexities of the world and individual experience over rigid doctrine. . . . The pope has an easy conversational style that moves effortlessly between folksy sayings and erudite allusions, between common-sense logic and impassioned philosophical insights.ââMichiko Kakutani, The New York TimesâWhat makes his book most moving is the way in which this man, without disrespecting his own privacy or offering false bromides of modesty, opens the sacred space of his conscience to explain how he came to center his ministry, and now his papacy, around mercy.ââJames Carroll, The New YorkerâAs he has done throughout his papacy, Pope Francis shows in this book a compelling way to present Godâs love anew to a skeptical world without denying the ancient teachings of faith. But now he is challenging the entire Church to trek a new way forward.ââTime âFrancis enjoys sharing personal stories of Godâs grace and mercy in the lives of parishioners from his native Argentina, people he has known and who have recognized themselves as sinners.ââThe Washington PostâPowerful . . . Francisâs book signals a plea for a change of attitude on the part of the faithful and their pastors. . . . Bishops and priests will talk and quarrel over the text for months, even years to come. And that, perhaps, is what Francis intends.ââFinancial Times âDeepens his calls for a more merciful Catholic Church . . . The question-and-answer book is told in simple, breezy language, with the pope referring to experiences and people in his own life.ââNewsday âFrancis has offered his most detailed outline yet for the role of the Catholic church in the modern era.ââNational Catholic ReporterTranslated by Oonagh StranskyÂ From the Hardcover edition. ...more</t>
  </si>
  <si>
    <t>Stiff is an oddly compelling, often hilarious exploration of the strange lives of our bodies postmortem. For two thousand years, cadaversâsome willingly, some unwittinglyâhave been involved in science's boldest strides and weirdest undertakings. In this fascinating account, Mary Roach visits the good deeds of cadavers over the centuries and tells the engrossing story of ou Stiff is an oddly compelling, often hilarious exploration of the strange lives of our bodies postmortem. For two thousand years, cadaversâsome willingly, some unwittinglyâhave been involved in science's boldest strides and weirdest undertakings. In this fascinating account, Mary Roach visits the good deeds of cadavers over the centuries and tells the engrossing story of our bodies when we are no longer with them. ...more</t>
  </si>
  <si>
    <t>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 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 ...more</t>
  </si>
  <si>
    <t>The riveting true story of the women who launched America into space.In the 1940s and 50s, when the newly minted Jet Propulsion Laboratory needed quick-thinking mathematicians to calculate velocities and plot trajectories, they didn't turn to male graduates. Rather, they recruited an elite group of young women who, with only pencil, paper, and mathematical prowess, transfo The riveting true story of the women who launched America into space.In the 1940s and 50s, when the newly minted Jet Propulsion Laboratory needed quick-thinking mathematicians to calculate velocities and plot trajectories, they didn't turn to male graduates. Rather, they recruited an elite group of young women who, with only pencil, paper, and mathematical prowess, transformed rocket design, helped bring about the first American satellites, and made the exploration of the solar system possible. For the first time, Rise of the Rocket Girls tells the stories of these women--known as "human computers"--who broke the boundaries of both gender and science. Based on extensive research and interviews with all the living members of the team, Rise of the Rocket Girls offers a unique perspective on the role of women in science: both where we've been, and the far reaches of space to which we're heading. ...more</t>
  </si>
  <si>
    <t>In this stunning new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In this stunning new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...more</t>
  </si>
  <si>
    <t>"Suddenly, in the space of a moment, I realized what it was that I loved about Britain-which is to say, all of it." After nearly two decades spent on British soil, Bill Bryson - bestselling author of The Mother Tongue and Made in America-decided to return to the United States. ("I had recently read," Bryson writes, "that 3.7 million Americans believed that they had been a "Suddenly, in the space of a moment, I realized what it was that I loved about Britain-which is to say, all of it." 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...more</t>
  </si>
  <si>
    <t>Night is a work by Elie Wiesel about his experience with his father in the Nazi German concentration camps at Auschwitz and Buchenwald in 1944â1945, at the height of the Holocaust and toward the end of the Second World War. In just over 100 pages of sparse and fragmented narrative, Wiesel writes about the death of God and his own increasing disgust with humanity, reflected Night is a work by Elie Wiesel about his experience with his father in the Nazi German concentration camps at Auschwitz and Buchenwald in 1944â1945, at the height of the Holocaust and toward the end of the Second World War. In just over 100 pages of sparse and fragmented narrative, Wiesel writes about the death of God and his own increasing disgust with humanity, reflected in the inversion of the fatherâchild relationship as his father declines to a helpless state and Wiesel becomes his resentful teenage caregiver.Penetrating and powerful, as personal as The Diary Of Anne Frank, Night awakens the shocking memory of evil at its absolute and carries with it the unforgettable message that this horror must never be allowed to happen again. ...more</t>
  </si>
  <si>
    <t>In a remarkable true story of faith and blessings, a mother tells of her sickly young daughter, how she survived a dangerous accident, her visit to Heaven and the inexplicable disappearance of the symptoms of her chronic disease.Annabel Beam spent most of her childhood in and out of hospitals with a rare and incurable digestive disorder that prevented her from ever living In a remarkable true story of faith and blessings, a mother tells of her sickly young daughter, how she survived a dangerous accident, her visit to Heaven and the inexplicable disappearance of the symptoms of her chronic disease.Annabel Beam spent most of her childhood in and out of hospitals with a rare and incurable digestive disorder that prevented her from ever living a normal, healthy life. One sunny day when she was able to go outside and play with her sisters, she fell three stories headfirst inside an old, hollowed-out tree, a fall that may well have caused death or paralysis. Implausibly, she survived without a scratch. While unconscious inside the tree, with rescue workers struggling to get to her, she visited heaven. After being released from the hospital, she defied science and was inexplicably cured of her chronic ailment. MIRACLES FROM HEAVEN will change how we look at the world around us and reinforce our belief in God and the afterlife. ...more</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</si>
  <si>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 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 ...more</t>
  </si>
  <si>
    <t>For fans of Tina Fey and David SedarisâInternet star Jenny Lawson, aka The Bloggess, makes her literary debut. Jenny Lawson realized that the most mortifying moments of our livesâthe ones weâd like to pretend never happenedâare in fact the ones that define us. In the #1 New York Times bestseller, Letâs Pretend This Never Happened, Lawson takes readers on a hilarious journ For fans of Tina Fey and David SedarisâInternet star Jenny Lawson, aka The Bloggess, makes her literary debut. Â  Jenny Lawson realized that the most mortifying moments of our livesâthe ones weâd like to pretend never happenedâare in fact the ones that define us. In the #1 New York Times bestseller, Letâs Pretend This Never Happened, Lawson takes readers on a hilarious journey recalling her bizarre upbringing in rural Texas, her devastatingly awkward high school years, and her relationship with her long-suffering husband, Victor. Chapters include: âStanley the Magical, Talking Squirrelâ; âA Series of Angry Post-It Notes to My Husbandâ; âMy Vagina Is Fine. Thanks for Askingâ; âAnd Then I Snuck a Dead Cuban Alligator on an Airplane.â Pictures with captions (no one would believe these things without proof) accompany the text. ...more</t>
  </si>
  <si>
    <t>âThe book you hold in your hands is the distillate of a quarter centuryâs teaching. It is my attempt to answer, âWhat next?â for students who are embarking on their âsecond act.âââJulia Cameron Julia Cameron has inspired millions with her bestseller on creativity,The Artistâs Way. InItâs Never Too Late To Begin Again,she turns her eye to a segment of the population that, âThe book you hold in your hands is the distillate of a quarter centuryâs teaching. It is my attempt to answer, âWhat next?â for students who are embarking on their âsecond act.âââJulia Cameron Â  Julia Cameron has inspired millions with her bestseller on creativity,Â The Artistâs Way. InÂ Itâs Never Too Late To Begin Again,Â she turns her eye to a segment of the population that, ironically, while they have more time to be creative, are often reluctant or intimidated by the creative process. Cameron shows readers that retirement can, in fact, be the most rich, fulfilling, and creative time of their lives. When someone retires, the newfound freedom can be quite exciting, but also daunting. The life that someone had has changed, and the life to come is yet to be defined. In this book, Cameron shows readers how cultivating their creative selves can help them navigate this new terrain. She tells the inspiring stories of retirees who discovered new artistic pursuits and passions that more than filled their daysâthey nurtured their souls.Â Â  A twelve-week course aimed at definingâand creatingâthe life you want to have as you redefineâand re-createâyourself, this book includes simple tools that will guide and inspire you to make the most of this time in your life: -Â  Memoir writing offers an opportunity to reflect onâand honorâpast experience. This book guides you through the daunting task of writing an entire memoir, breaking it down into manageable pieces.Â  -Â  Morning Pagesâprivate, stream-of-consciousness writing done dailyâallow you to express wishes, fears, delights, resentments, and joys, which in turn, provide focus and clarity for the day at hand. -Â  Artist Dates encourage fun and spontaneity. -Â  Solo Walks quell anxiety and clear the mind.This fun, gentle, step-by-step process will help you explore your creative dreams, wishes, and desiresâand help you quickly find that itâs never too late to begin again. ...more</t>
  </si>
  <si>
    <t>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party of moose hunters.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 unencumbered by money and belongings, he would be free to wallow in the raw, unfiltered experiences that nature presented. Craving a blank spot on the map, McCandless simply threw the maps away. Leaving behind his desperate parents and sister, he vanished into the wild. ...more</t>
  </si>
  <si>
    <t>The time is 1933, the place, Berlin, when William E. Dodd becomes Americaâs first ambassador to Hitlerâs Germany in a year that proved to be a turning point in history.A mild-mannered professor from Chicago, Dodd brings along his wife, son, and flamboyant daughter, Martha. At first Martha is entranced by the parties and pomp, and the handsome young men of the Third Reich w The time is 1933, the place, Berlin, when William E. Dodd becomes Americaâs first ambassador to Hitlerâs Germany in a year that proved to be a turning point in history.Â 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âNew Germany,â she has one affair after another, including with the suprisingly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romanceâand ultimately, horror, when a climactic spasm of violence and murder reveals Hitlerâs true character and ruthless ambition.Â Suffused with the tense atmosphere of the period, and with unforgettable portraits of the bizarre GÃ¶ring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 ...more</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</si>
  <si>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 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sons.I Am Malala will make you believe in the power of one person's voice to inspire change in the world. ...more</t>
  </si>
  <si>
    <t>A deeply moving testimony and celebration of how to embrace life.In January 2015, Oliver Sacks was diagnosed with a recurrence of cancer, and he shared this news in a New York Times essay that inspired readers all over the world: "I cannot pretend I am without fear. But my predominant feeling is one of gratitude.... Above all, I have been a sentient being, a thinking anima A deeply moving testimony and celebration of how to embrace life.In January 2015, Oliver Sacks was diagnosed with a recurrence of cancer, and he shared this news in a New York Times essay that inspired readers all over the world: "I cannot pretend I am without fear. But my predominant feeling is one of gratitude.... Above all, I have been a sentient being, a thinking animal, on this beautiful planet, and that in itself has been an enormous privilege and adventure."Gratitude consists of four essays that originally appeared in The New York Times, accompanied by a foreword that describes the occasion of each chapter. The foreword is written by Billy Hayes, Oliver Sacks's partner, and Kate Edgar, his long time collaborator. ...more</t>
  </si>
  <si>
    <t>INSTANT NEW YORK TIMES BESTSELLER "Wildly entertaining ... Lyons has injected a dose of sanity into a world gone mad." ---Ashlee Vance, New York Times-bestselling author of Elon MuskFor twenty-five years Dan Lyons was a magazine writer at the top of his profession--until one Friday morning when he received a phone call: Poof. His job no longer existed. "I think they just w INSTANT NEW YORK TIMES BESTSELLER "Wildly entertaining ... Lyons has injected a dose of sanity into a world gone mad." ---Ashlee Vance, New York Times-bestselling author of Elon MuskFor twenty-five years Dan Lyons was a magazine writer at the top of his profession--until one Friday morning when he received a phone call: Poof. His job no longer existed. "I think they just want to hire younger people," his boss at Newsweek told him. Fifty years old and with a wife and two young kids, Dan was, in a word, screwed. Then an idea hit. Dan had long reported on Silicon Valley and the tech explosion. Why not join it? HubSpot, a Boston start-up, was flush with $100 million in venture capital. They offered Dan a pile of stock options for the vague role of "marketing fellow." What could go wrong? HubSpotters were true believers: They were making the world a better place ... by selling email spam. The office vibe was frat house meets cult compound: The party began at four thirty on Friday and lasted well into the night; "shower pods" became hook-up dens; a push-up club met at noon in the lobby, while nearby, in the "content factory," Nerf gun fights raged. Groups went on "walking meetings," and Dan's absentee boss sent cryptic emails about employees who had "graduated" (read: been fired). In the middle of all this was Dan, exactly twice the age of the average HubSpot employee, and literally old enough to be the father of most of his co-workers, sitting at his desk on his bouncy-ball "chair."Mixed in with Lyons's uproarious tale of his rise and fall at Hubspot is a trenchant analysis of the start-up world, a de facto conspiracy between those who start companies and those who fund them, a world where bad ideas are rewarded with hefty investments, where companies blow money lavishing perks on their post-collegiate workforces, and where everybody is trying to hang on just long enough to reach an IPO and cash out. With a cast of characters that includes devilish angel investors, fad-chasing venture capitalists, entrepreneurs and "wantrapreneurs," bloggers and brogrammers, social climbers and sociopaths, Disrupted is a gripping and definitive account of life in the (second) tech bubble. ...more</t>
  </si>
  <si>
    <t>From the best-selling author of Wild, a collection of quotes--drawn from the wide range of her writings--that capture her wisdom, courage, and outspoken humor, presented in a gift-sized package that's as irresistible to give as it is to receive. Around the world, thousands of people have found inspiration in the words of Cheryl Strayed, who in her three prior books and in From the best-selling author of Wild, a collection of quotes--drawn from the wide range of her writings--that capture her wisdom, courage, and outspoken humor, presented in a gift-sized package that's as irresistible to give as it is to receive. Around the world, thousands of people have found inspiration in the words of Cheryl Strayed, who in her three prior books and in her Dear Sugar columns has shared the twists and trials of her remarkable life. Her honesty, spirit, and ample supply of tough love have enabled many of us, even in the darkest hours, to somehow put one foot in front of the other--and be brave enough.This book gathers, each on a single page, more than 100 of Strayed's indelible quotes and thoughts--"mini instruction manuals for the soul" that urge us toward the incredible capacity for love, compassion, forgiveness, and endurance that is within us all.Be brave enough to break your own heart.You can't ride to the fair unless you get on the pony.Keep walking.Acceptance is a small, quiet room.Romantic love is not a competitive sport.Forward is the direction of real life.Ask yourself: "What is the best I can do?" And then do that. ...more</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</si>
  <si>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us that everything we thought we knew about running is wrong.Isolated by the most savage terrain in North America, the reclusive Tarahumara Indians of Mexicoâs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 ...more</t>
  </si>
  <si>
    <t>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variables.ContentsIntroduction: The statue that didnÂ´t look right1. The Theory of Thin Slices: How a little bit of knowledge goes a long way2. The Locked Door: The secret life of snap decisions3. The Warren Harding Error: Why we fall for tall, dark, and handome men4. Paul Van RiperÂ´s Big Victory: Creating structure for spontaneity5. KennaÂ´s Dilemma: The right -and wrong- way to ask people what they want6. Seven Seconds in the Bronx: The delicate art of mind readingConclusion: Listening with your eyes -the lessons of BlinkAfterwordNotesAcknowledgementsIndexReading Group Guide ...more</t>
  </si>
  <si>
    <t>Pulitzer Prize-winning reporter Joby Warrick reveals how the strain of militant Islam now raising its banner across Iraq and Syria spread from a remote Jordanian prison with the unwitting aid of American military intervention.When he succeeded his father in 1999, King Abdullah of Jordan released a batch of political prisoners in the hopes of smoothing his transition to pow Pulitzer Prize-winning reporter Joby Warrick reveals how the strain of militant Islam now raising its banner across Iraq and Syria spread from a remote Jordanian prison with the unwitting aid of American military intervention.Â Â Â Â Â When he succeeded his father in 1999, King Abdullah of Jordan released a batch of political prisoners in the hopes of smoothing his transition to power. Little did he know that among those released was Abu Musab al-Zarqawi, a man who would go on to become a terrorist mastermind too dangerous even for al-Qaeda and give rise to an Islamist movement bent on dominating the Middle East.Â Â Â Â  Zarqawi began by directing hotel bombings and assassinations in Jordan from a base in northern Iraq, but it was the American invasion of that country in 2003 that catapulted him to the head of a vast insurgency. By identifying him as the link between Saddam and bin Laden, the CIA inadvertently created a monster. Like-minded radicals saw him as a hero resisting the infidel occupiers and rallied to his cause. Their wave of brutal beheadings and suicide bombings continued for years until Jordanian intelligence provided the Americans with the crucial intelligence needed to eliminate Zarqawi in a 2006 airstrike.Â Â Â Â  But his movement endured, first called al-Qaeda in Iraq, then renamed Islamic State of Iraq and Syria, or ISIS, seeking refuge in unstable, ungoverned pockets on the Iraq-Syria border. And as the Syrian civil war broke out in 2011, ISIS seized its chance to pursue Zarqawi's dream of a sweeping, ultra-conservative Islamic caliphate.Â Â Â Â Â  Drawing on unique access to CIA and Jordanian sources, Joby Warrick weaves together heart-pounding, moment-by-moment operational details with overarching historical perspectives to reveal the long trajectory of today's most dangerous Islamic extremist threat.From the Hardcover edition. ...more</t>
  </si>
  <si>
    <t>What separates your mind from an animalâs? Maybe you think itâs your ability to design tools, your sense of self, or your grasp of past and futureâall traits that have helped us define ourselves as the planetâs preeminent species. But in recent decades, these claims have eroded, or even been disproven outright, by a revolution in the study of animal cognition. Take the way What separates your mind from an animalâs? Maybe you think itâs your ability to design tools, your sense of self, or your grasp of past and futureâall traits that have helped us define ourselves as the planetâs preeminent species. But in recent decades, these claims have eroded, or even been disproven outright, by a revolution in the study of animal cognition. Take the way octopuses use coconut shells as tools; elephants that classify humans by age, gender, and language; or Ayumu, the young male chimpanzee at Kyoto University whose flash memory puts that of humans to shame. Based on research involving crows, dolphins, parrots, sheep, wasps, bats, whales, and of course chimpanzees and bonobos, Frans de Waal explores both the scope and the depth of animal intelligence. He offers a firsthand account of how science has stood traditional behaviorism on its head by revealing how smart animals really are, and how weâve underestimated their abilities for too long.People often assume a cognitive ladder, from lower to higher forms, with our own intelligence at the top. But what if it is more like a bush, with cognition taking different forms that are often incomparable to ours? Would you presume yourself dumber than a squirrel because youâre less adept at recalling the locations of hundreds of buried acorns? Or would you judge your perception of your surroundings as more sophisticated than that of a echolocating bat? De Waal reviews the rise and fall of the mechanistic view of animals and opens our minds to the idea that animal minds are far more intricate and complex than we have assumed. De Waalâs landmark work will convince you to rethink everything you thought you knew about animalâand humanâintelligence. ...more</t>
  </si>
  <si>
    <t>The Appalachian Trail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 The Appalachian Trail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A Walk in the Woods will make you long for the great outdoors (or at least a comfortable chair to sit and read in). ...more</t>
  </si>
  <si>
    <t>'Once they are aroused, once they are determined, nothing on earth and nothing in heaven will make women give way; it is impossible.'A potted history of the women who pioneered feminism and changed the world.One of 46 new books in the bestselling Little Black Classics series, to celebrate the first ever Penguin Classic in 1946. Each book gives readers a taste of the Classi 'Once they are aroused, once they are determined, nothing on earth and nothing in heaven will make women give way; it is impossible.'A potted history of the women who pioneered feminism and changed the world.One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 ...more</t>
  </si>
  <si>
    <t>When Helen Macdonald's father died suddenly on a London street, she was devastated. An experienced falconer, Helen had never before been tempted to train one of the most vicious predators, the goshawk, but in her grief, she saw that the goshawk's fierce and feral temperament mirrored her own. Resolving to purchase and raise the deadly creature as a means to cope with her l When Helen Macdonald's father died suddenly on a London street, she was devastated. An experienced falconer, Helen had never before been tempted to train one of the most vicious predators, the goshawk, but in her grief, she saw that the goshawk's fierce and feral temperament mirrored her own. Resolving to purchase and raise the deadly creature as a means to cope with her loss, she adopted Mabel, and turned to the guidance of The Once and Future King author T.H. White's chronicle The Goshawk to begin her challenging endeavor. Projecting herself "in the hawk's wild mind to tame her" tested the limits of Macdonald's humanity and changed her life.Heart-wrenching and humorous, this book is an unflinching account of bereavement and a unique look at the magnetism of an extraordinary beast, with a parallel examination of a legendary writer's eccentric falconry. Obsession, madness, memory, myth, and history combine to achieve a distinctive blend of nature writing and memoir from an outstanding literary innovator. ...more</t>
  </si>
  <si>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Â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Â Travels with Charley in Search of America is an intimate look at one of America's most beloved writers in the later years of his lifeâa self-portrait of a man who never wrote an explicit autobiography. Written during a time of upheaval and racial tension in the Southâwhich Steinbeck witnessed firsthandâTravels with Charley is a stunning evocation of America on the eve of a tumultuous decade.Â  ...more</t>
  </si>
  <si>
    <t>John Grisham says THE TUMOR is the most important book he has ever written. In this short book, he provides readers with a fictional account of how a real, new medical technology could revolutionize the future of medicine by curing with sound. THE TUMOR follows the present day experience of the fictional patient Paul, an otherwise healthy 35-year-old father who is diagnose John Grisham says THE TUMOR is the most important book he has ever written. In this short book, he provides readers with a fictional account of how a real, new medical technology could revolutionize the future of medicine by curing with sound. THE TUMOR follows the present day experience of the fictional patient Paul, an otherwise healthy 35-year-old father who is diagnosed with a malignant brain tumor. Grisham takes readers through a detailed account of Paulâs treatment and his familyâs experience that doesnât end as we would hope. Grisham then explores an alternate future, where Paul is diagnosed with the same brain tumor at the same age, but in the year 2025, when a treatment called focused ultrasound is able to extend his life expectancy. Focused ultrasound has the potential to treat not just brain tumors, but many other disorders, including Parkinsonâs, Alzheimerâs, hypertension, and prostate, breast and pancreatic cancer. For more information, you can visit The Focused Ultrasound Foundationâs website. Here you will find a video of Grisham on the TEDx stage with the Foundationâs chairman and a Parkinsonâs patient who brings the audience to its feet sharing her incredible story of a focused ultrasound âmiracle.â Readers will get a taste of the narrative they expect from Grisham, but this short book will also educate and inspire people to be hopeful about the future of medical innovation. ...more</t>
  </si>
  <si>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 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 ...more</t>
  </si>
  <si>
    <t>In her early thirties, Elizabeth Gilbert had everything a modern American woman was supposed to want--husband, country home, successful career--but instead of feeling happy and fulfilled, she felt consumed by panic and confusion. This wise and rapturous book is the story of how she left behind all these outward marks of success, and of what she found in their place. Follow In her early thirties, Elizabeth Gilbert had everything a modern American woman was supposed to want--husband, country home, successful career--but instead of feeling happy and fulfilled, she felt consumed by panic and confusion. This wise and rapturous book is the story of how she left behind all these outward marks of success, and of what she found in their place. Following a divorce and a crushing depression, Gilbert set out to examine three different aspects of her nature, set against the backdrop of three different cultures: pleasure in Italy, devotion in India, and on the Indonesian island of Bali, a balance between worldly enjoyment and divine transcendence. ...more</t>
  </si>
  <si>
    <t>Punk's raw power rejuvenated rock, but by the summer of 1977 the movement had become a parody of itself. RIP IT UP AND START AGAIN is a celebration of what happened next.Post-punk bands like PiL, Joy Division, Talking Heads, The Fall and The Human League dedicated themselves to fulfilling punk's unfinished musical revolution. The post-punk groups were fervent modernists; w Punk's raw power rejuvenated rock, but by the summer of 1977 the movement had become a parody of itself. RIP IT UP AND START AGAIN is a celebration of what happened next.Post-punk bands like PiL, Joy Division, Talking Heads, The Fall and The Human League dedicated themselves to fulfilling punk's unfinished musical revolution. The post-punk groups were fervent modernists; whether experimenting with electronics and machine rhythm or adapting ideas from dub reggae and disco, they were totally confident they could invent a whole new future for music. ...more</t>
  </si>
  <si>
    <t>This is the never-before-told story of the musical revolution that happened right under the nose of the Reagan Eighties--when a small but sprawling network of bands, labels, fanzines, radio stations, and other subversives reenergized American rock with punk rock's do-it-yourself credo and created music that was deeply personal, often brilliant, always challenging, and imme This is the never-before-told story of the musical revolution that happened right under the nose of the Reagan Eighties--when a small but sprawling network of bands, labels, fanzines, radio stations, and other subversives reenergized American rock with punk rock's do-it-yourself credo and created music that was deeply personal, often brilliant, always challenging, and immensely influential. This sweeping chronicle of music, politics, drugs, fear, loathing, and faith has been recognized as an indie rock classic in its own right. Among the bands profiled: Mission of Burma, Butthole Surfers, The Minutemen, Sonic Youth, Black Flag, Big Black, HÃ¼sker DÃ¼, Fugazi, Minor Threat, Mudhoney, The Replacements, Beat Happening, and Dinosaur Jr. ...more</t>
  </si>
  <si>
    <t>How Music Works is David Byrneâs remarkable and buoyant celebration of a subject he has spent a lifetime thinking about. In it he explores how profoundly music is shaped by its time and place, and he explains how the advent of recording technology in the twentieth century forever changed our relationship to playing, performing, and listening to music.Acting as historian an How Music Works is David Byrneâs remarkable and buoyant celebration of a subject he has spent a lifetime thinking about. In it he explores how profoundly music is shaped by its time and place, and he explains how the advent of recording technology in the twentieth century forever changed our relationship to playing, performing, and listening to music.Acting as historian and anthropologist, raconteur and social scientist, he searches for patternsâand shows how those patterns have affected his own work over the years with Talking Heads and his many collaborators, from Brian Eno to Caetano Veloso. Byrne sees music as part of a larger, almost Darwinian pattern of adaptations and responses to its cultural and physical context. His range is panoptic, taking us from Wagnerian opera houses to African villages, from his earliest high school reel-to-reel recordings to his latest work in a home music studio (and all the big studios in between).Touching on the joy, the physics, and even the business of making music, How Music Works is a brainy, irresistible adventure and an impassioned argument about musicâs liberating, life-affirming power. ...more</t>
  </si>
  <si>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 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 ...more</t>
  </si>
  <si>
    <t>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 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From its origins in the twilight years of Andy Warholâs New York reign to its last gasps as eighties corporate rock, the phenomenon known as punk is scrutinized, eulogized, and idealized by the people who were there and who made it happen. ...more</t>
  </si>
  <si>
    <t>National Book Award winner James McBride goes in search of the ârealâ James Brown after receiving a tip that promises to uncover the man behind the myth. His surprising journey illuminates not only our understanding of this immensely troubled, misunderstood, and complicated soul genius but the ways in which our cultural heritage has been shaped by Brownâs legacy. Kill âEm National Book Award winner James McBride goes in search of the ârealâ James Brown after receiving a tip that promises to uncover the man behind the myth. His surprising journey illuminates not only our understanding of this immensely troubled, misunderstood, and complicated soul genius but the ways in which our cultural heritage has been shaped by Brownâs legacy. Â Kill âEm and Leave is more than a book about James Brown. Brownâs rough-and-tumble life, through McBrideâs lens, is an unsettling metaphor for American life: the tension between North and South, black and white, rich and poor. McBrideâs travels take him to forgotten corners of Brownâs never-before-revealed history: the country town where Brownâs family and thousands of others were displaced by Americaâs largest nuclear power bomb-making facility; a South Carolina field where a long-forgotten cousin recounts, in the dead of night, a fuller history of Brownâs sharecropping childhood, which until now has been a mystery. McBride seeks out the American expatriate in England who co-created the James Brown sound, visits the trusted right-hand manager who worked with Brown for forty-one years, and interviews Brownâs most influential nonmusical creation, his âadopted son,â the Reverend Al Sharpton. He describes the stirring visit of Michael Jackson to the Augusta, Georgia, funeral home where the King of Pop sat up all night with the body of his musical godfather, spends hours talking with Brownâs first wife, and lays bare the Dickensian legal contest over James Brownâs estate, a fight that has consumed careers; prevented any money from reaching the poor schoolchildren in Georgia and South Carolina, as instructed in his will; cost Brownâs estate millions in legal fees; and left James Brownâs body to lie for more than eight years in a gilded coffin in his daughterâs yard in South Carolina. Â  James McBride is one of the most distinctive and electric literary voices in America today, andÂ part of the pleasure of his narrative is being in his presence, coming to understand Brown through McBrideâs own insights as a black musician with Southern roots.Â Kill âEm and Leave is a song unearthing and celebrating James Brownâs great legacy: the cultural landscape of America today.Praise for Kill âEm and Leave âThe definitive look at one of the greatest, most important entertainers, The Godfather, Da Number One Soul Brother, Mr. Please, Please HimselfâJAMES BROWN.ââSpike Lee âPlease, please, please: Can anybody tell us who and what was James Brown? At last, the real deal: James McBride on James Brown is the matchup weâve been waiting for, a musician who came up hard in Brooklyn with JB hooks lodged in his brain, a monster ear for the truth, and the chops to write it. This is no celeb bio but a compelling personal questâso very timely, angry, hilarious, and as irresistible as any James Brown beat.ââGerri Hirshey, author of Nowhere to Run: The Story of Soul Music âAn unconventional and fascinating portrait of Soul Brother No. 1 and the significance of his rise and fall in American culture.â âKirkus Reviews ...more</t>
  </si>
  <si>
    <t>"I'd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 -- 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 ...more</t>
  </si>
  <si>
    <t>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â¢ Are our musical preferences shaped in utero? â¢ Is there a cutoff point for acquiring new tastes in music? â¢ What do PET scans and MRIs reveal about the brainâs response to music? â¢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 ...more</t>
  </si>
  <si>
    <t>The compelling biography of the violinist who founded the Palestine Symphony Orchestra and saved hundreds of people from Hitlerâas seen in Josh Aronsonâs documentary Orchestra of Exiles.âThe true artist does not create art as an end in itself. He creates art for human beings. Humanity is the goal.ââBronislaw HubermanAt fourteen, Bronislaw Huberman played the Brahms Violin The compelling biography of the violinist who founded the Palestine Symphony Orchestra and saved hundreds of people from Hitlerâas seen in Josh Aronsonâs documentary Orchestra of Exiles.âThe true artist does not create art as an end in itself. He creates art for human beings. Humanity is the goal.ââBronislaw HubermanAt fourteen, Bronislaw Huberman played the Brahms Violin Concerto in Viennaâ winning high praise from the composer himself, who was there. Instantly famous, Huberman began touring all over the world and received invitations to play for royalty across Europe. But after witnessing the tragedy of World War I, he committed his phenomenal talent and celebrity to aid humanity.After studying at the Sorbonne in Paris, Huberman joined the ranks of Sigmund Freud and Albert Einstein in calling for peace through the Pan European Movement. But when hope for their noble vision was destroyed by the rise of Nazism, Huberman began a crusade that would become his greatest legacyâthe creation, in 1936, of the Palestine Symphony, which twelve years later became the Israel Philharmonic Orchestra.In creating this world-level orchestra, Huberman miraculously arranged for the very best Jewish musicians and their families to emigrate from Nazi-threatened territories. His tireless campaigning for the projectâincluding a marathon fundraising concert tour across Americaâultimately saved nearly a thousand Jews from the approaching Holocaust. Inviting the great Arturo Toscanini to conduct the orchestraâs first concert, Hubermanâs clarion call of art over cruelty was heard around the world. His story contains estraordinary adventures, riches and royalty, politicians and broken promises, losses and triumphs. Against near impossible obstacles, Huberman refused to give up on his dream to create a unique and life-saving orchestra of exiles which was one of the great cultural achievements of the 20th century.Includes Photographs ...more</t>
  </si>
  <si>
    <t>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 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 ...more</t>
  </si>
  <si>
    <t>With the Rolling Stones, Keith Richards created the riffs, the lyrics and the songs that roused the world, and over four decades he lived the original rock and roll life. Now, at last, the man himself tells us the story of life in the crossfire hurricane.</t>
  </si>
  <si>
    <t>Foreword by Wilco's Jeff Tweedy"Memories are far more indelible when married to the physical world, and Spitznagel proves the point in this vivid book. We love vinyl records because they combine the tactile, the visual, the seeable effects of age and care and carelessless. When he searches for the records he lost and sold,Spitznagel istrying to return to a tangible past, a Foreword by Wilco's Jeff Tweedy"Memories are far more indelible when married to the physical world, and Spitznagel proves the point in this vivid book. We love vinyl records because they combine the tactile, the visual, the seeable effects of age and care and carelessless. When he searches for the records he lost and sold,Â Spitznagel isÂ trying to return to a tangible past, and he details that process with great sensitivity and impact."âDave Eggers, author of The CircleHigh Fidelity meets Killing Yourself to Live in this memoir of one man's search for his lost record collection. As he finds himself within spitting distance of middle-age, journalist Eric Spitznagel feels acutely the loss ofâ¦something. Freedom? Maybe. Coolness? Could be. The records he sold in a financial pinch? Definitely. To find out for sure, he sets out on a quest to findÂ  the original vinyl artifacts from his past. Not just copies. The exact same records: TheÂ BonÂ JoviÂ record with his first girlfriend's phone number scrawled on the front sleeve. TheÂ KISS Alive IIÂ he once shared with his little brother. The ReplacementsÂ Let It BeÂ heâs pretty sure, 20 years later, would still smell like weed. As he embarks on his hero's journey, he reminisces about the actual records, the music, and the people he listened to it withâold girlfriends, his high school pals, and, most poignantly, his father and his young son. He explores the magic of music and memory as he interweaves his adventures in record- culture with questions about our connection to our past, whether we can ever recapture it, and whether we would want to if we could. ...more</t>
  </si>
  <si>
    <t>My Happily Ever After was turning into a living nightmare... All I wanted was Harper's happiness and I would move the world to give her anything she ever wanted. We've searched for answers, talked about our options, and finally-FINALLY-found hope. Yet, just when things seemed to be perfect, it all came crashing down around us all. The one person I've always counted on to h My Happily Ever After was turning into a living nightmare... All I wanted was Harper's happiness and I would move the world to give her anything she ever wanted. We've searched for answers, talked about our options, and finally-FINALLY-found hope. Yet, just when things seemed to be perfect, it all came crashing down around us all. The one person I've always counted on to hold us together-to hold me together-was lost in her own nightmares and I felt like I was losing everything. Everything. I wasn't going to lose the woman I loved. I would hold onto her until the last breath left my body. It was my mistakes that were hurting us and I would be the one to fix it. I wouldn't let my past ruin my forever with Harper. ...more</t>
  </si>
  <si>
    <t>"If you have a heart, if you have a soul, Karen Hicks' The Coming Woman will make you fall in love with Victoria Woodhull."-Kinky Friedman, author and Governor of the Heart of Texas "What kind of confidence would it take for a woman to buck the old boy's club of politics in 1872? More than 140 years pre-Hillary, there was Victoria Woodhull. This book takes you back with a "If you have a heart, if you have a soul, Karen Hicks' The Coming Woman will make you fall in love with Victoria Woodhull."-Kinky Friedman, author and Governor of the Heart of Texas "What kind of confidence would it take for a woman to buck the old boy's club of politics in 1872? More than 140 years pre-Hillary, there was Victoria Woodhull. This book takes you back with a breathtaking, present-tense bird's eye view into a time when women's liberation was primarily confined to one woman's very capable, independent mind. I couldn't put it down."---Ruth Buzzi, Golden Globe Award winner and Television Hall of Fame inductee"Sadly, too many Americans have never heard of Victoria Woodhull, let alone learned of her story: her revolutionary campaign for the presidency at a time when women weren't even allowed to vote, her support for worker's rights, or her feminist commitment to equality, a century before the official battle over the Equal Rights Amendment. But in The Coming Woman, Karen Hicks brings Woodhull's efforts to life, and reminds us that some of our nation's greatest figures aren't always featured in the history books. It is a riveting account of an amazing woman and her struggle for justice and human dignity, told in an engaging and eminently readable style."-Tim Wise, author, "White Like Me: Reflections on Race from a Privileged Son""The Coming Woman" is a novel based on the life of feminist Victoria Woodhull, the first woman to run for U.S. President, 50 years before women could even vote!Running for President wasn't Victoria's only first as a woman. She was also the first to own a successful Wall Street firm, the first to publish a successful national newspaper, and the first to head the two-million-member Spiritualist Association. She was the first woman to enter the Senate Judiciary Committee chambers to petition for woman's suffrage, her argument changing the entire focus of the suffragist movement by pointing out that the 14th and 15th Amendments already gave women the vote.In her campaign for the Presidency, Victoria Woodhull boldly addressed many of the issues we still face today: equal pay for equal work; freedom in love; corporate greed and political corruption fueled by powerful lobbyists; and the increasing disparity between the rich and the poor, to name only a few. Her outspoken and common-sense ideas may shed a new perspective on the parallel conundrums of today's world.This bold, beautiful, and sexually progressive woman dared to take on society and religion. To make an example of the hypocrisy in what Mark Twain dubbed The Gilded Age, she exposed the extramarital affairs of the most popular religious figure of the day (Henry Ward Beecher). This led to her persecution and imprisonment and the longest, most infamous trial of the 19th century. But it did not stop her fight for equality.Victoria's epic story, set in the late 1800s, comes to life in a modern, fictional style, while staying true to the actual words and views of the many well-known characters. ...more</t>
  </si>
  <si>
    <t>For readers of Laura Hillenbrand's Seabiscuit and Unbroken, the dramatic story of the American rowing team that stunned the world at Hitler's 1936 Berlin Olympics Daniel James Brownâs robust book tells the story of the University of Washingtonâs 1936 eight-oar crew and their epic quest for an Olympic gold medal, a team that transformed the sport and grabbed the attention o For readers of Laura Hillenbrand's Seabiscuit and Unbroken, the dramatic story of the American rowing team that stunned the world at Hitler's 1936 Berlin Olympics Daniel James Brownâs robust book tells the story of the University of Washingtonâs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 The emotional heart of the story lies with one rower, Joe Rantz, a teenager without family or prospects, who rows not for glory, but to regain his shattered self-regard and to find a place he can call home. The crew is assembledÂ  by an enigmatic coach and mentored by a visionary, eccentric British boat builder, but it is their trust in each other that makes them a victorious team. They remind the country of what can be done when everyone quite literally pulls togetherâa perfect melding of commitment, determination, and optimism. Drawing on the boysâ own diaries and journals, their photos and memories of a once-in-a-lifetime shared dream, The Boys in the Boat is an irresistible story about beating the odds and finding hope in the most desperate of timesâthe improbable, intimate story of nine working-class boys from the American west who, in the depths of the Great Depression, showed the world what true grit really meant. It will appeal to readers of Erik Larson, Timothy Egan, James Bradley, and David Halberstam's The Amateurs. ...more</t>
  </si>
  <si>
    <t>Since her assault, Miss Annette Chetwynd has been plagued by nightmares and worries about an arranged marriage. But she yearns to find her anonymous rescuer. Unfortunately, her health and intellect prevent it. Both repel suitors and cause Annette to doubt God's existence, at least until He answers her prayers in an unusual way ... Mr. Peter Adsley is joining the clergy, an Since her assault, Miss Annette Chetwynd has been plagued by nightmares and worries about an arranged marriage. But she yearns to find her anonymous rescuer. Unfortunately, her health and intellect prevent it. Both repel suitors and cause Annette to doubt God's existence, at least until He answers her prayers in an unusual way ... Mr. Peter Adsley is joining the clergy, and he desires a godly wife by his side. After his failed attempt to obtain one, he engages in a clandestine meeting with the bewitching young woman who keeps crossing his path. But she is so unsettling. Destined for disappointments, Peter and Annette endure disgraceful situations. Will Peter's faith sustain him through overwhelming setbacks? Can Annette overcome her doubts? Or will their starving hearts yield to the machinations of a mad man? ...more</t>
  </si>
  <si>
    <t>Any fan of the Baltimore Colts of my era, any fan of my friend and teammate Johnny Unitas, or, for that matter, any fan of football in general should enjoy Wayne Stewart's book. It contains great stories, statistics, and information on all of the many great quarterbacks whocame out of Western Pennsylvania and much more. Raymond Berry NFL Hall of Fame Wide Receiver Itâs wel Any fan of the Baltimore Colts of my era, any fan of my friend and teammate Johnny Unitas, or, for that matter, any fan of football in general should enjoy Wayne Stewart's book. It contains great stories, statistics, and information on all of the many great quarterbacks whocame out of Western Pennsylvania and much more. Raymond Berry NFL Hall of Fame Wide Receiver Itâs well known that the NFL has been dominated through the years by quarterbacks sown and grown in a relatively small area surrounding the city of Pittsburgh in Western Pennsylvania. In Americaâs Cradle of Quarterbacks, author Wayne Stewart not only tells us who they are, he digs deep to explain the nature and nurture behind the rich harvest of signal callers (Montana, Unitas, Marino, Namath, Kelly, Blanda, etc.) who have risen from that fertile soil to claim Lombardi Trophies and dominate the gallery of busts in the Pro Football Hall of Fame. Stewart has written a fascinating book that belongs on the shelves of football historians and everyday fans alike. Jeffrey J. Miller Author of Rockinâ The Rockpile, BuffaloâsForgotten Champions, and Game Changers ...more</t>
  </si>
  <si>
    <t>Planning on seeing Aladdin the Disney musical? Read the classic story of "Aladdin and his Wonderful Lamp" in this sparkling new edition by Harpendore. Synopsis: Aladdin is a poor boy who lives with his mother in the ancient kingdom of Cathay. One day a strange man appears offering untold riches! Aladdin is not so sure, yet he's sorely tempted. Join Aladdin on his incredib Planning on seeing Aladdin the Disney musical? Read the classic story of "Aladdin and his Wonderful Lamp" in this sparkling new edition by Harpendore. Synopsis: Aladdin is a poor boy who lives with his mother in the ancient kingdom of Cathay. One day a strange man appears offering untold riches! Aladdin is not so sure, yet he's sorely tempted. Join Aladdin on his incredible adventures and visit the cave of treasures. A world of magic awaits you, but watch your step - there's mischief lurking at every turn! The Arabian Nights (also known as The One Thousand and One Nights) is an ancient collection of tales that have existed for thousands of years. Harpendore's Arabian Nights Adventures are beautifully retold versions of these ancient classics that are specially designed to appeal to children aged seven years and above. They are written in a warm and accessible style and include wonderful illustrations inside. With mischief and magic in equal measure, this series is sure to captivate readers everywhere. The Arabian Nights Adventures series is being released throughout 2016 and 2017. Stories to be included are: The Adventures of Prince Camar &amp; Princess Badoura Aladdin and his Wonderful Lamp Gulnare of the Sea Ali Baba and the Forty Thieves The Seven Voyages of Sinbad the Sailor The Enchanted Horse The Talking Bird, the Singing Tree and the Golden Water The Merchant and the Genie The Tale of Zubaidah and the Three Qalandars The Adventures of Harun al-Rashid, Caliph of Baghdad The Three Princes, the Princess and the Jinni Pari Banou The Fisherman and the Genie The King's Jester (also known as The Little Hunchback) ...more</t>
  </si>
  <si>
    <t>Sent to yet another foster family, Penny decides that the way to claim a sense of self is to swim Lake Ontario. Although this seems impossible, she finds the courage to ask her physics teacher to be her coach, and wins the support of her new foster mother.</t>
  </si>
  <si>
    <t>This new edition of Maude (1883-1993) has been updated by Mardo Williamsâ daughters, adding historical details their dad wished to make, twice as many photos, and nine appendices not present in the 1996 hardcover (which won an Ohioana Library Award for its author). During her 110-year lifetime, Maude went from a 400-lb. wood-burning stove to a microwave oven, from an outdo This new edition of Maude (1883-1993) has been updated by Mardo Williamsâ daughters, adding historical details their dad wished to make, twice as many photos, and nine appendices not present in the 1996 hardcover (which won an Ohioana Library Award for its author). During her 110-year lifetime, Maude went from a 400-lb. wood-burning stove to a microwave oven, from an outdoor privy to indoor plumbing. She got the vote in 1920 and voted in the next 18 Presidential elections.With poetry and human dramas (two murders and a suicide), written by a master journalist, the book shows the impact of the changing times on shy, unassuming Maude, her fun-loving husband Lee, and their four active children. They farmed 100 acres on the banks of Rush Creek in Logan County (Ohio).A favorite with book discussion groups, Maude has been adopted by several colleges for use as a supplemental American history text. ...more</t>
  </si>
  <si>
    <t>Slay Procrastination, Distraction, and Overwhelm!Who doesnât want more time and energy for family, friends, and personal passions? Author Helene Segura coaches real people in the real world to operate more efficiently during the workday, so they can have a life outside it. Her engaging time management program caters to diverse learning styles, offering case studies that al Slay Procrastination, Distraction, and Overwhelm!Who doesnât want more time and energy for family, friends, and personal passions? Author Helene Segura coaches real people in the real world to operate more efficiently during the workday, so they can have a life outside it. Her engaging time management program caters to diverse learning styles, offering case studies that allow readers to self-diagnose and zero in on the strategies most appropriate for them. Anyone wanting to streamline workflow and improve productivity can employ her wonderfully doable techniques â for clearing task lists, handling reminder systems, scheduling a variety of priorities, and even managing emails and phone calls. Thanks to Seguraâs astute attention to personality, The Inefficiency Assassin meets readers where they are struggling and details quick and easy-to-implement strategies to, as Segura promises, âkick chaos to the curb.â ...more</t>
  </si>
  <si>
    <t>Along with magic realism and a plethora of literary references throughout issues such as free will and identity flood the pages. What if your destiny was decided for you? What if you were meant for more?</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</si>
  <si>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 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honeymoonâfrom the beginning of this paragraph to this final sentence.Tina Fey reveals all, and proves what we've all suspected: you're no one until someone calls you bossy.(Includes Special, Never-Before-Solicited Opinions on Breastfeeding, Princesses, Photoshop, the Electoral Process, and Italian Rum Cake!)An unabridged recording on 5 CDs (5.5 Hours). ...more</t>
  </si>
  <si>
    <t>Trade Review:A World of Flavor, Recipes to Please All of Your GuestsThe new gluten-free cookbook "A World of Flavor" is clearly a labor of love for its authors, Amber Barrett and Nancy Miller. Amber is also a gifted photographer, and the photographs in this book could be the best of any cookbook I've ever seen.On top of this, the book includes some amazing recipes that eve Trade Review:A World of Flavor, Recipes to Please All of Your GuestsThe new gluten-free cookbook "A World of Flavor" is clearly a labor of love for its authors, Amber Barrett and Nancy Miller. Amber is also a gifted photographer, and the photographs in this book could be the best of any cookbook I've ever seen.On top of this, the book includes some amazing recipes that everyone will like, including: Hot Wings, Bacon and Cheddar Scones, Donuts, Sandwich Bread, Rocky Road Brownies, Crepes, General Tso's Chicken, Croutons, and many more (I counted 77).From breakfasts, appetizers, desserts, main dishes and snacks, to salads, vegetables, and side dishes, this outstanding gluten-free cookbook has much to offer anyone who is on a gluten-free diet.Written by celiac.com April 2016.Mongolian Beef, Cuban Pork, Baked Alaska, French Crepesâif international cuisine gets your taste buds dancing, this the cookbook for you!Travel the world gluten free with mother and daughter authors Nancy Miller and Amber Barrett and their new cookbook, A World of Flavor: Your Gluten-Free Passport.This cookbook provides readers with an inspired combination of dishes from around the globe that are deliciously high in flavor with none of the gluten. These recipes do not rely on pricey cup-for-cup flour alternatives, but use a variety of flours tailored to the success of each individual recipe so you get results to be proud of. ...more</t>
  </si>
  <si>
    <t>In this layered collage of memory within memory, Hale recreates for readers her kaleidoscopic experience of a decades-long journey to acceptance and insight. Writer, prodigal daughter, single parent, Buddhist disciple, and, late in midlife, a newlywed, she is transformed through an unconventional relationship with a female spiritual teacher and an odd ritual of repeated ta In this layered collage of memory within memory, Hale recreates for readers her kaleidoscopic experience of a decades-long journey to acceptance and insight. Writer, prodigal daughter, single parent, Buddhist disciple, and, late in midlife, a newlywed, she is transformed through an unconventional relationship with a female spiritual teacher and an odd ritual of repeated tattooing with her two young adult children. "Christine Hale's evocation of the bewildering complexities of life as a mother, daughter, wife (and ex-wife), and student of Buddhism is both a poem and a letter to those she has worked so long and hard to understand. On a journey that takes her through emotional and actual hurricanes, love and cruelty, urgent losses, and painful gains, she climbs to sometimes unnervingly high altitudes as she experiences "the joy and the sorrow of samsara." In beautiful, clear language, Hale explores the wounds life gives us, the wounds we give ourselves, and the long process of healing." -Sarah Stone, author of The True Sources of the Nile Christine Hale is the author of a novel, Basil's Dream (Livingston Press 2009); National Book Award finalist Joan Silber says, "Basil's Dream...seems to prove fiction can go where other forms can't." Ms. Hale's creative nonfiction has appeared in Arts &amp; Letters, Spry, Still, Hippocampus, and Prime Number, among other journals. A fellow of MacDowell, Ucross, Hedgebrook, and the Virginia Center for the Creative Arts, she earned her MFA from Warren Wilson College. She teaches in the Antioch University-Los Angeles Low-Residency MFA Program as well as the Great Smokies Writing Program in Asheville, North Carolina, where she and her husband live. ...more</t>
  </si>
  <si>
    <t>Start preparing children for classroom success with Tracing Numbers on a Train! This educational workbook is filled with pages of giant numbers that make it easy for little hands to learn pencil control, followed by pages of small numbers for repetition and motor skill development. The illustrated practice pages will keep kids engaged while learning their numbers from 1 to Start preparing children for classroom success with Tracing Numbers on a Train! This educational workbook is filled with pages of giant numbers that make it easy for little hands to learn pencil control, followed by pages of small numbers for repetition and motor skill development. The illustrated practice pages will keep kids engaged while learning their numbers from 1 to 30. ...more</t>
  </si>
  <si>
    <t>Clay Jensen returns home from school to find a mysterious box with his name on it lying on his porch. Inside he discovers thirteen cassette tapes recorded by Hannah Baker, his classmate and crush who committed suicide two weeks earlier. On tape, Hannah explains that there are thirteen reasons why she decided to end her life. Clay is one of them. If he listens, he'll find o Clay Jensen returns home from school to find a mysterious box with his name on it lying on his porch. Inside he discovers thirteen cassette tapes recorded by Hannah Baker, his classmate and crush who committed suicide two weeks earlier. On tape, Hannah explains that there are thirteen reasons why she decided to end her life. Clay is one of them. If he listens, he'll find out how he made the list. Through Hannah and Clay's dual narratives, debut author Jay Asher weaves an intricate and heartrending story of confusion and desperation that will deeply affect teen readers. ...more</t>
  </si>
  <si>
    <t>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you'll learn how to use The Secret in every aspect of your life -- money 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you'll learn how to use The Secret in every aspect of your life -- money, health, relationships, happiness, and in every interaction you have in the world. You'll begin to understand the hidden, untapped power that's within you, and this revelation can bring joy to every aspect of your life. The Secret contains wisdom from modern-day teachers -- men and women who have used it to achieve health, wealth, and happiness. By applying the knowledge of The Secret, they bring to light compelling stories of eradicating disease, acquiring massive wealth, overcoming obstacles, and achieving what many would regard as impossible. ...more</t>
  </si>
  <si>
    <t>They say one out of every hundred people is a psychopath. You probably passed one on the street today. These are people who have no empathy, who are manipulative, deceitful, charming, seductive, and delusional. The Psychopath Test is the New York Times bestselling exploration of their world and the madness industry.When Jon Ronson is drawn into an elaborate hoax played on They say one out of every hundred people is a psychopath. You probably passed one on the street today. These are people who have no empathy, who are manipulative, deceitful, charming, seductive, and delusional. The Psychopath Test is the New York Times bestselling exploration of their world and the madness industry.When Jon Ronson is drawn into an elaborate hoax played on some of the worldâs top scientists, his investigation leads him, unexpectedly, to psychopaths. He meets an influential psychologist who is convinced that many important business leaders and politicians are in fact high-flying, high-functioning psychopaths, and teaches Ronson how to spot them. Armed with these new abilities, Ronson meets a patient inside an asylum for the criminally insane who insists that heâs sane, a mere run-of-the-mill troubled youth, not a psychopathâa claim that might be only manipulation, and a sign of his psychopathy. He spends time with a death-squad leader institutionalized for mortgage fraud, and with a legendary CEO who took joy in shutting down factories and firing people. He delves into the fascinating history of psychopathy diagnosis and treatments, from LSD-fueled days-long naked therapy sessions in prisons to attempts to understand serial killers.Along the way, Ronson discovers that relatively ordinary people are, more and more, defined by their most insane edges. The Psychopath Test is a fascinating adventure through the minds of madness. ...more</t>
  </si>
  <si>
    <t>Khaled Hosseini's #1 New York Times Bestselling Debut âIt may be unfair, but what happens in a few days, sometimes even a single day, can change the course of a whole lifetime." Amir is the son of a wealthy Kabul merchant, a member of the ruling caste of Pashtuns. Hassan, his servant and constant companion, is a Hazara, a despised and impoverished caste. Their uncommon bon Khaled Hosseini's #1 New York Times Bestselling Debut âIt may be unfair, but what happens in a few days, sometimes even a single day, can change the course of a whole lifetime." Amir is the son of a wealthy Kabul merchant, a member of the ruling caste of Pashtuns. Hassan, his servant and constant companion, is a Hazara, a despised and impoverished caste. Their uncommon bond is torn by Amir's choice to abandon his friend amidst the increasing ethnic, religious, and political tensions of the dying years of the Afghan monarchy, wrenching them far apart. But so strong is the bond between the two boys that Amir journeys back to a distant world, to try to right past wrongs against the only true friend he ever had.The unforgettable, heartbreaking story of the unlikely friendship between a wealthy boy and the son of his fatherâs servant, The Kite Runner is a beautifully crafted novel set in a country that is in the process of being destroyed. It is about the power of reading, the price of betrayal, and the possibility of redemption; and an exploration of the power of fathers over sonsâtheir love, their sacrifices, their lies.A sweeping story of family, love, and friendship told against the devastating backdrop of the history of Afghanistan over the last thirty years, The Kite Runner is an unusual and powerful novel that has become a beloved, one-of-a-kind classic. ...more</t>
  </si>
  <si>
    <t>The debut psychological thriller that will forever change the way you look at other people's lives.EVERY DAY THE SAMERachel takes the same commuter train every morning and night. Every day she rattles down the track, flashes past a stretch of cozy suburban homes, and stops at the signal that allows her to daily watch the same couple breakfasting on their deck. Sheâs even s The debut psychological thriller that will forever change the way you look at other people's lives.EVERY DAY THE SAMERachel takes the same commuter train every morning and night. Every day she rattles down the track, flashes past a stretch of cozy suburban homes, and stops at the signal that allows her to daily watch the same couple breakfasting on their deck. Sheâs even started to feel like she knows them. Jess and Jason, she calls them. Their lifeâas she sees itâis perfect. Not unlike the life she recently lost.UNTIL TODAYAnd then she sees something shocking. Itâs only a minute until the train moves on, but itâs enough. Now everythingâs changed. Unable to keep it to herself, Rachel goes to the police. But is she really as unreliable as they say? Soon she is deeply entangled not only in the investigation but in the lives of everyone involved. Has she done more harm than good? ...more</t>
  </si>
  <si>
    <t>Three young adults are invited to spend a weekend at the exotic Timber Island. Maria is a professional in the sport of bodyboarding. Tina is an apprentice of the sport but very athletic, and she possesses other skills. And lastly there is Axell, a traveler and a veteran bodyboarder. For them, this invitation is extremely attractive because very few people have visited the Three young adults are invited to spend a weekend at the exotic Timber Island. Maria is a professional in the sport of bodyboarding. Tina is an apprentice of the sport but very athletic, and she possesses other skills. And lastly there is Axell, a traveler and a veteran bodyboarder. For them, this invitation is extremely attractive because very few people have visited the place, also known for its secret surf breaks. The adventure sounds irresistible, so they accept the challenge.Once all the guests are on the island, there is only one thing that worries Luis, their host and fellow bodyboarder: to venture out to find a stretch of secret coastline where the young man says they will face majestic wave no one has ever ridden.By this time all of the guests have encountered some very strange things ... and some question whether they are being watched by someone. But who may want to follow them to an island inhabited by only two people, and for what reason? Are these young riders prepared to solve this mystery and accept what they discover as they investigate? Luckily, you'll also be there to accompany them on their journey and reach your own conclusions in this exciting adventure. ...more</t>
  </si>
  <si>
    <t>Conflict is an inevitable part of life, according to this ancient Chinese classic of strategy, but everything necessary to deal with conflict wisely, honorably, victoriously, is already present within us. Compiled more than two thousand years ago by a mysterious warrior-philosopher, The Art of War is still perhaps the most prestigious and influential book of strategy in t Conflict is an inevitable part of life, according to this ancient Chinese classic of strategy, but everything necessary to deal with conflict wisely, honorably, victoriously, is already present within us. Compiled more than two thousand years ago by a mysterious warrior-philosopher, The Art of War is still perhaps the most prestigious and influential book of strategy in the world, as eagerly studied in Asia by modern politicians and executives as it has been by military leaders since ancient times. As a study of the anatomy of organizations in conflict, The Art of War applies to competition and conflict in general, on every level from the interpersonal to the international. Its aim is invincibility, victory without battle, and unassailable strength through understanding the physics, politics, and psychology of conflict.(Original publication date was circa 500 BCE.)For an outstanding Kindle edition, please refer to The Art of War by Sun Tzu - Classic Collector's Edition (Shawn Conners, Barton Williams, Lionel Giles, Sian Kim) ...more</t>
  </si>
  <si>
    <t>**WARNING: Due to sexual situations and adult content, this dark romance thriller series is not intended for readers under the age of 18, and anyone who is unable to read books containing, kidnapping, murder, rape, and extreme abuse. ** Chloe Parker has the world at her feet. Her career in magazine publishing is flourishing, and sheâs about to be married to Miles Durant, a **WARNING: Due to sexual situations and adult content, this dark romance thriller series is not intended for readers under the age of 18, and anyone who is unable to read books containing, kidnapping, murder, rape, and extreme abuse. ** Chloe Parker has the world at her feet. Her career in magazine publishing is flourishing, and sheâs about to be married to Miles Durant, a gorgeous billionaire, and the man of her dreams. But one month before her wedding, she receives a countdown card. No sender. No return address. No message. Only a piece of lace stained with blood. As the wedding gets closer the cards keep coming to her every day without fail. It seems, while sheâs counting down to the happiest day of her life, someone is doing a countdown of their own. Chloe fears sheâs in danger, but she canât turn to the cops for help. Thereâs something in her past she wants to remain hidden, a dark secret that could destroy the life of her dreams. To make things worse, Miles is becoming increasingly impatient and suspicious about her past, to the point where heâs so angry he becomes a man she doesnât recognize. While working to keep her relationship intact, Chloe must find out who wants to hurt her before she loses everything, or ends up dead. ...more</t>
  </si>
  <si>
    <t>You all know the tale. Star-crossed lovers meet; all they want is what they cannot have. Each other. It's a story as old as time - or is it? The headstrong Romero of the house of Montague holds nothing but contempt for the cowardly DeCapulets. Until, that is, he meets Juliet. Beautiful; deadly; her skill with a bow is matched by no other, and she fires an arrow straight th You all know the tale. Star-crossed lovers meet; all they want is what they cannot have. Each other. It's a story as old as time - or is it? The headstrong Romero of the house of Montague holds nothing but contempt for the cowardly DeCapulets. Until, that is, he meets Juliet. Beautiful; deadly; her skill with a bow is matched by no other, and she fires an arrow straight through young Romero's heart. Torn between their warring families and trapped by the waves of the undead crashing against the city walls, what chance do our young couple stand at having a future together? You thought you knew the story of Romeo and Juliet? Think again in this satirical retelling of one of the world's most well-known love stories. Containing love, gore, and sarcasm, it's a story suitable for teens upwards, and should be enjoyed by adults 'of all ages' ...more</t>
  </si>
  <si>
    <t>This book was created by an artist who understands that sometimes, you just need a creative nudge to help get the pencil moving and break that pesky block. By simplifying the human form, we hope to remove the inevitable anxiety that comes with drawing a person, and speed-up your art, over time, increasing your own understanding of human anatomy, proportions and movement.</t>
  </si>
  <si>
    <t>A mysterious island. An abandoned orphanage. A strange collection of curious photographs.A horrific family tragedy sets sixteen-year-old Jacob journeying to a remote island off the coast of Wales, where he discovers the crumbling ruins of Miss Peregrineâs Home for Peculiar Children. As Jacob explores its abandoned bedrooms and hallways, it becomes clear that the children w A mysterious island. An abandoned orphanage. A strange collection of curious photographs.A horrific family tragedy sets sixteen-year-old Jacob journeying to a remote island off the coast of Wales, where he discovers the crumbling ruins of Miss Peregrineâs Home for Peculiar Children. As Jacob explores its abandoned bedrooms and hallways, it becomes clear that the children were more than just peculiar. They may have been dangerous. They may have been quarantined on a deserted island for good reason. And somehowâimpossible though it seemsâthey may still be alive.A spine-tingling fantasy illustrated with haunting vintage photography, Miss Peregrine's Home for Peculiar Children will delight adults, teens, and anyone who relishes an adventure in the shadows.~ ...more</t>
  </si>
  <si>
    <t>Paranormal Romance Erotic Werelion Thrill Ride. Book 1 of the Fur, Lust &amp; Magic series.Alexis is finally getting to go to school, to study music. Since her Mom died in a suspicious car crash, her Dad has filled her life with a swinging door of bodyguards and kept her home. After gaining weight and having no freedom she feels like the only 24 year old that has never had Paranormal Romance Erotic Werelion Thrill Ride. Book 1 of the Fur, Lust &amp; Magic series.Alexis is finally getting to go to school, to study music. Since her Mom died in a suspicious car crash, her Dad has filled her life with a swinging door of bodyguards and kept her home. After gaining weight and having no freedom she feels like the only 24 year old that has never had a boyfriend in America.Her new bodyguard Derek turns out to be more than muscle. She falls for him hard and even more shocking he falls for her! Of course, she has no idea Derek and his muscle bound friends are all Werecats. If they ever find any time alone with a crazy stalker after her, mutant freaks, crazy Werewolves and of course her Dad showing up whenever they are alone she will find out soon enough, because when the clothes come off the fur grows. ...more</t>
  </si>
  <si>
    <t>Grumbles is a little Nid that goes on her first day to school and has to answer the question of what she wants to be when she grows up. First Time Reader BookWritten and Illustrated by Sondra Faye</t>
  </si>
  <si>
    <t>Our enemy, the devil, prowls around like a lion. (1 Peter 5:8) All he wants to do is steal, kill and destroy (John 10:10). And much like the pattern we find in the wild, the ancient serpent will stalk the youngest of the flock because theyâre the easiest target. So Iâm writing these short readings to encourage new Christians during the most vulnerable part of their journey Our enemy, the devil, prowls around like a lion. (1 Peter 5:8) All he wants to do is steal, kill and destroy (John 10:10). And much like the pattern we find in the wild, the ancient serpent will stalk the youngest of the flock because theyâre the easiest target. So Iâm writing these short readings to encourage new Christians during the most vulnerable part of their journey.I want to remind new followers of the âWayâ that the Christian life is best lived in community with others who are striving to follow Jesus. One of our first responsibilities as a new Christian is to spend as much time as possible with others who are being real with their faith. Just as a soldier would never go into battle alone and unarmed, we must remember that though our struggle is not against flesh and blood (Ephesians 6:12), itâs still a battle. Itâs important to make sure we have other soldiers around us and we are armed with the Sword of the Spirit. (Ephesians 6:17 &amp; Hebrews 4:12)One thing that the enemy will try to do is make you doubt your salvation. The last thing he needs is one more person confident in their relationship with Jesus Christ. As you read through these short devotions hold on to this truth: Salvation was yours the moment you acknowledged your need for a Savior (Romans 3:10-12), repented of your sins (Acts 3:19) and confessed Jesus Christ as your Lord. (Romans 10:9-10) Hopefully, youâll find other truths to hang on to as you move through the pages of this book.So hold on to what you have (Revelation 3:11), hang tight with your âplatoonâ (Hebrews 10:24-25) and use the Sword (Hebrews 4:12 &amp; Ephesians 6:17) youâll find in the following pages for your weapon as the words that accompany the Scripture give you encouragement to stay the course. ...more</t>
  </si>
  <si>
    <t>Eureka Trivia 6.0 is a great trivia book for all Eureka fans. With over 300 questions, this trivia book is designed so you can play single games, group games, or just read at your leisure. It was vital for us as fans to provide this book with only the best of questions so you can relive each moment. We have included answer sheets, cutouts, and all references to the questio Eureka Trivia 6.0 is a great trivia book for all Eureka fans. With over 300 questions, this trivia book is designed so you can play single games, group games, or just read at your leisure. It was vital for us as fans to provide this book with only the best of questions so you can relive each moment. We have included answer sheets, cutouts, and all references to the questions. We want you to know exactly where we found them. Whether you play on your own; play in group play, or just read through for your enjoyment, we hope you have a Eureka fun time! Game Play: â¢ A Stand-Alone Read â¢ Single &amp; Group Play â¢ Level Chart (which cast(s) level are you on?) â¢ Over 280 multiple choice questions â¢ Complete reference answers guide â¢ Answer sheets cutouts Rewards: â¢ Earn an internship at Global Dynamics â¢ Gain access to Section 1-4 â¢ Become an assistant to a top scientist â¢ Get your own lab at Global Dynamics â¢ Become Head of Global Dynamics â¢ Oh, and, you could also get Redacted UnControlled Pen is not associated with the series creators, writers or cast. ...more</t>
  </si>
  <si>
    <t>Forget everything you thought you knew about how to motivate peopleâat work, at school, at home. It's wrong. As Daniel H. Pink (author of To Sell Is Human: The Surprising Truth About Motivating Others) explains in his paradigm-shattering book Drive, the secret to high performance and satisfaction in today's world is the deeply human need to direct our own lives, to learn a Forget everything you thought you knew about how to motivate peopleâat work, at school, at home. It's wrong. As Daniel H. Pink (author of To Sell Is Human: The Surprising Truth About Motivating Others) explains in his paradigm-shattering book Drive, the secret to high performance and satisfaction in today's world is the deeply human need to direct our own lives, to learn and create new things, and to do better by ourselves and our world.Drawing on four decades of scientific research on human motivation, Pink exposes the mismatch between what science knows and what business doesâand how that affects every aspect of our lives. He demonstrates that while the old-fashioned carrot-and-stick approach worked successfully in the 20th century, it's precisely the wrong way to motivate people for today's challenges. In Drive, he reveals the three elements of true motivation:*Autonomyâthe desire to direct our own lives*Masteryâthe urge to get better and better at something that matters*Purposeâthe yearning to do what we do in the service of something larger than ourselvesAlong the way, he takes us to companies that are enlisting new approaches to motivation and introduces us to the scientists and entrepreneurs who are pointing a bold way forward.Drive is bursting with big ideasâthe rare book that will change how you think and transform how you live. ...more</t>
  </si>
  <si>
    <t>In this first book of the Reightman &amp; Bailey Series, deceit, corruption and murder tangle together with vivid, unconventional characters in a story of unlikely friendships and their power to change us. Things are going well at the Time Out Spa, but the night young proprietor Toby Bailey discovers his former lover naked and dead on a massage table, more things are spoil In this first book of the Reightman &amp; Bailey Series, deceit, corruption and murder tangle together with vivid, unconventional characters in a story of unlikely friendships and their power to change us. Things are going well at the Time Out Spa, but the night young proprietor Toby Bailey discovers his former lover naked and dead on a massage table, more things are spoiled than just his white leather shoes. Detective Melba Reightman and partner, Sam Jackson are called in to investigate and soon become embroiled in the most perplexing homicide case seen in years.After a hunting knife engraved with Toby's name is found in a load of wet, bloody laundry, he's arrested for the murder of Geraldo Guzman. He enlists the help of Madame Zhou Li, practicing attorney and owner of Green Dragon Chinese Herbs and Teas. The peculiar octogenarian seems an unlikely choice to defend him, but has a few tricks up her sleeve. Toby joins forces with Reightman and Jackson, and a shocking string of clues leads them closer to the killer. The bad news? Successfully solving the crime might unleash a firestorm on this southern city and come at a price none of them are prepared to pay. ...more</t>
  </si>
  <si>
    <t>While volunteering at a youth camp in the Ozark Mountains, Carmen Riley sponsors a challenging group of teenage girls. She longs to make a difference in their lives, but unsettling news from home rattles her confidence. When Carmen meets a charming young pastor, will his wise advice give her the courage she desperately needs? After discovering that the camp is in danger of While volunteering at a youth camp in the Ozark Mountains, Carmen Riley sponsors a challenging group of teenage girls. She longs to make a difference in their lives, but unsettling news from home rattles her confidence. When Carmen meets a charming young pastor, will his wise advice give her the courage she desperately needs? After discovering that the camp is in danger of closing, Pastor Andrew vows to save it. With Carmen's help, he rallies a group of sponsors to come up with a plan of action. However, the task could cost him much more than he bargains for. In a race against time, a common goal unites them, but unforeseen circumstances threaten to tear them apart. Will their relationship and faith in God endure long enough to see Beauty Restored? ...more</t>
  </si>
  <si>
    <t>In 1959 when her mother dies, twelve-year-old Ayumi leaves her home in Japan to find her American father. Biracial, she is confronted with a resentful half-sister and a racist stepmother. She wants to be accepted by her new family, but how much of her true self must she give up? Ayumiâs only solace is her music. When she is deprived of her violin, she shocks even herself b In 1959 when her mother dies, twelve-year-old Ayumi leaves her home in Japan to find her American father. Biracial, she is confronted with a resentful half-sister and a racist stepmother. She wants to be accepted by her new family, but how much of her true self must she give up? Ayumiâs only solace is her music. When she is deprived of her violin, she shocks even herself by doing the unthinkable. ...more</t>
  </si>
  <si>
    <t>Logan Matthews is a father, architect, and widower. He lives in Brooklyn, New York with his three year old son, Liam. His life is as ordinary as any single father with a toddler. Lara Miller is a single mother raising her nine year old daughter, Olivia in New York City, the city that never sleeps. She lives with her roommate, Erin and finds that she enjoys life just the wa Logan Matthews is a father, architect, and widower. He lives in Brooklyn, New York with his three year old son, Liam. His life is as ordinary as any single father with a toddler. Lara Miller is a single mother raising her nine year old daughter, Olivia in New York City, the city that never sleeps. She lives with her roommate, Erin and finds that she enjoys life just the way it is. Logan and Lara have all but given up on love. However, fate has another plan for these parents because they both share something that will draw them together in a way they never thought possible. Their daughter. ...more</t>
  </si>
  <si>
    <t>All major religions have saints and sages that are pinnacles of love and integrity. Wouldn't your child benefit from having them as role models? Wouldn't it empower your child to know that these saints/sages are real people, some of whom are living right now?In "Amy Meets the Saints and Sages, A Young Person's Adventures in Spirituality" your child gets to meet six saints/ All major religions have saints and sages that are pinnacles of love and integrity. Wouldn't your child benefit from having them as role models? Wouldn't it empower your child to know that these saints/sages are real people, some of whom are living right now?In "Amy Meets the Saints and Sages, A Young Person's Adventures in Spirituality" your child gets to meet six saints/sages from six different traditions: Islam, Catholicism, Judaism, Native American, Tibetan Buddhism, and Hinduism. Three of the saints/sages are women; three are men. Three are still with us; three have passed on. Your child is introduced to these saints/sages first through a brief but reverent biography. Then second, your child gets to know the saint/sage better through a concrete story. Children love stories and they have a way of sticking to a child for years. And finally, let's make it personal by having the saint/sage and a young person, about your child's age, fictionally interact around the story. It's all fun and engaging for both child and adults.It's for children age 7-12 and is fully illustrated. There is never any attempt to have your child join anything.And, as your child comes to appreciate various religions, a bit more religious tolerance is gained. With that gain a bit more peace has come forth.Find out more at http://www.mychildsprayers.com/amy-me... ...more</t>
  </si>
  <si>
    <t>Crispian, who has lived in a city of darkness all his life, must make a choice: remain safe in his home, but forever wonder what the mysterious light on the horizon could be--or trust a young woman to guide him to a wonderful realm he's never seen, and risk being deceived and led to a terrible death.</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</si>
  <si>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 ...more</t>
  </si>
  <si>
    <t>On a May afternoon in 1943, an Army Air Forces bomber crashed into the Pacific Ocean and disappeared, leaving only a spray of debris and a slick of oil, gasoline, and blood. Then, on the ocean surface, a face appeared. It was that of a young lieutenant, the planeâs bombardier, who was struggling to a life raft and pulling himself aboard. So began one of the most extraordin On a May afternoon in 1943, an Army Air Forces bomber crashed into the Pacific Ocean and disappeared, leaving only a spray of debris and a slick of oil, gasoline, and blood. Then, on the ocean surface, a face appeared. It was that of a young lieutenant, the planeâs bombardier, who was struggling to a life raft and pulling himself aboard. So began one of the most extraordinary odysseys of the Second World War.The lieutenantâs name was Louis Zamperini. In boyhood, heâd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will.In her long-awaited new book, Laura Hillenbrand writes with the same rich and vivid narrative voice she displayed in Seabiscuit. Telling an unforgettable story of a manâs journey into extremity, Unbroken is a testament to the resilience of the human mind, body, and spirit. ...more</t>
  </si>
  <si>
    <t>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 ...more</t>
  </si>
  <si>
    <t>The Power of Dream "It has been ages since the last time you enjoyed the night more than what you enjoy your overcoat. Then you would dance the night, now you wear the night, It is an accessory to hide you from everyone." The Songs of the Gods is a collection of poems reaching deep into the human soul. Love, hate, search, longing and reality are carefully tested and presen The Power of Dream "It has been ages since the last time you enjoyed the night more than what you enjoy your overcoat. Then you would dance the night, now you wear the night, It is an accessory to hide you from everyone." The Songs of the Gods is a collection of poems reaching deep into the human soul. Love, hate, search, longing and reality are carefully tested and presented; from the subtle dreams of being in love to the cruelty of the inescapable reality. The power of the writing resembles the magnitude of poets like Arthur Rimbaud and William Blake. ...more</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</si>
  <si>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âwonderfulâ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logicalâmost definitely not a barmaid, a smoker, a drinker, or a late-arriver.Yet Rosie Jarman is all these things. She is also beguiling, fiery, intelligentâand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Rosieâand the realization that love is not always what looks good on paper.The Rosie Project is a moving and hilarious novel for anyone who has ever tenaciously gone after life or love in the face of overwhelming challenges. ...more</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</si>
  <si>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 A young woman walks into a laboratory. Over the past two years, she has transformed almost every aspect of her life. She has quit smoking, run a marathon, and been promoted at work. The patterns inside her brain, neurologists discover, have fundamentally changed.Â Marketers at Procter &amp; Gamble study videos of people making their beds. They are desperately trying to figure out how to sell a new product called Febreze, on track to be one of the biggest flops in company history. Suddenly, one of them detects a nearly imperceptible patternâand with a slight shift in advertising, Febreze goes on to earn a billion dollars a year.Â An untested CEO takes over one of the largest companies in America. His first order of business is attacking a single pattern among his employeesâhow they approach worker safetyâand soon the firm, Alcoa, becomes the top performer in the Dow Jones.Â What do all these people have in common? They achieved success by focusing on the patterns that shape every aspect of our lives. Â They succeeded by transforming habits.Â 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Â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Warrenâs Saddleback Church, NFL locker rooms, and the nationâs largest hospitals and see how implementing so-called keystone habits can earn billions and mean the difference between failure and success, life and death.Â At its core, The Power of Habit contains an exhilarating argument: The key to exercising regularly, losing weight, raising exceptional children, becoming more productive, building revolutionary companies and social movements, and achieving success is understanding how habits work. Â Habits arenât destiny. As Charles Duhigg shows, by harnessing this new science, we can transform our businesses, our communities, and our lives. ...more</t>
  </si>
  <si>
    <t>From best-selling author Walter Isaacson comes the landmark biography of Apple co-founder Steve Jobs.In Steve Jobs: The Exclusive Biography, Isaacson provides an extraordinary account of Jobs' professional and personal life. Drawn from three years of exclusive and unprecedented interviews Isaacson has conducted with Jobs as well as extensive interviews with Jobs' family me From best-selling author Walter Isaacson comes the landmark biography of Apple co-founder Steve Jobs.In Steve Jobs: The Exclusive Biography, Isaacson provides an extraordinary account of Jobs' professional and personal life. Drawn from three years of exclusive and unprecedented interviews Isaacson has conducted with Jobs as well as extensive interviews with Jobs' family members and key colleagues from Apple and its competitors, Steve Jobs: The Exclusive Biography is the definitive portrait of the greatest innovator of his generation. ...more</t>
  </si>
  <si>
    <t>HER PERFECT LIFE IS A PERFECT LIE.As a teenager at the prestigious Bradley School, Ani FaNelli endured a shocking, public humiliation that left her desperate to reinvent herself. Now, with a glamorous job, expensive wardrobe, and handsome blue blood fiancÃ©, sheâs this close to living the perfect life sheâs worked so hard to achieve.But Ani has a secret.Thereâs something el HER PERFECT LIFE IS A PERFECT LIE.As a teenager at the prestigious Bradley School, Ani FaNelli endured a shocking, public humiliation that left her desperate to reinvent herself. Now, with a glamorous job, expensive wardrobe, and handsome blue blood fiancÃ©, sheâs this close to living the perfect life sheâs worked so hard to achieve.But Ani has a secret.Thereâs something else buried in her past that still haunts her, something private and painful that threatens to bubble to the surface and destroy everything.With a singular voice and twists you wonât see coming, Luckiest Girl Alive explores the unbearable pressure that so many women feel to âhave it allâ and introduces a heroine whose sharp edges and cutthroat ambition have been protecting a scandalous truth, and a heart that's bigger than it first appears.The question remains: will breaking her silence destroy all that she has worked forâor, will it at long last, set Ani free? ...more</t>
  </si>
  <si>
    <t>Learning not shared is learning wasted. In my thirty-five years of experience in the oil and banking industries, including ascending levels of management and leadership responsibilities, I have gained what I believe to be valuable insight into many styles of leadership. Former President of the United States, Harry S. Truman, once said âItâs what you learn after you know it Learning not shared is learning wasted. In my thirty-five years of experience in the oil and banking industries, including ascending levels of management and leadership responsibilities, I have gained what I believe to be valuable insight into many styles of leadership. Former President of the United States, Harry S. Truman, once said âItâs what you learn after you know it all that really counts.â We must continue our education if we want to keep pace with progress. The learning process that begins with our parents and through the influence of others with whom we associate continues throughout life. The insight I have received into what is successful has been clearly revealed through years of experience. There have been failures and there have been successes and it has not been difficult to discern the reasons for either. Careful thought has led to the extraction of the traits and characteristics that provide a leader with the best chance of success and they are delineated in this book. We should all be teachers and mentors and strive to improve the lives of those with whom we become associated. Our legacy in life is to live on through the lives of those we have touched. This book will enlighten you about the successful strategies I have employed in a myriad of situations as a leader and manager. ...more</t>
  </si>
  <si>
    <t>In a kingdom by the seaâ¦In a secret world where half-angel warriors are sworn to fight demons, parabatai is a sacred word.A parabatai is your partner in battle. A parabatai is your best friend. Parabatai can be everything to each otherâbut they can never fall in love.Emma Carstairs is a warrior, a Shadowhunter, and the best in her generation. She lives for battle. Shoulder In a kingdom by the seaâ¦In a secret world where half-angel warriors are sworn to fight demons, parabatai is a sacred word.A parabatai is your partner in battle. A parabatai is your best friend. Parabatai can be everything to each otherâbut they can never fall in love.Emma Carstairs is a warrior, a Shadowhunter, and the best in her generation. She lives for battle. Shoulder to shoulder with her parabatai, Julian Blackthorn, she patrols the streets of Los Angeles, where vampires party on the Sunset Strip, and faeriesâthe most powerful of supernatural creaturesâteeter on the edge of open war with Shadowhunters. When the bodies of humans and faeries turn up murdered in the same way Emmaâs parents were when she was a child, an uneasy alliance is formed. This is Emmaâs chance for revengeâand Julianâs chance to get back his brother Mark, who is being held prisoner by the faerie Courts. All Emma, Mark, and Julian have to do is solve the murders within two weeksâ¦and before the murderer targets them.Their search takes Emma from sea caves full of sorcery to a dark lottery where death is dispensed. And each clue she unravels uncovers more secrets. What has Julian been hiding from her all these years? Why does Shadowhunter Law forbid parabatai to fall in love? Who really killed her parentsâand can she bear to know the truth?The darkly magical world of Shadowhunters has captured the imaginations of millions of readers across the globe. Join the adventure in Lady Midnight, the long-awaited first volume of a new trilogy from Cassandra Clare. ...more</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</si>
  <si>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 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 ...more</t>
  </si>
  <si>
    <t>As far back as the fifth century BCE Pherecydes and others attempted to integrate city-state stories into a coherent mythic Greek pre-history. Science unavailable to ancient sources helped guide author Spencer Clevenger to critical insights and intriguing results. In "Greek Mythic History," he weaves myths concerning gods, kings, and heroes into their intended time and pla As far back as the fifth century BCE Pherecydes and others attempted to integrate city-state stories into a coherent mythic Greek pre-history. Science unavailable to ancient sources helped guide author Spencer Clevenger to critical insights and intriguing results. In "Greek Mythic History," he weaves myths concerning gods, kings, and heroes into their intended time and place and offers a concise retelling of Greek myths from a historic perspective. Capitalizing on modern discoveries, Clevenger tells the story in chronological order, starting with the creation of the cosmos and ending in the Dark Ages when poets began to write down their myths and stories. Neither history nor mythology, the stories depict what history might be if the myths were interpreted more literally.With maps and exhibits included, "Greek Mythic History" provides a comprehensive retelling of the various Hellenic myths in a logical historical sequence, and places nearly the entire canon into context. ...more</t>
  </si>
  <si>
    <t>If you could read my mind, you wouldn't be smiling.Samantha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 If you could read my mind, you wouldn't be smiling.Samantha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 ...more</t>
  </si>
  <si>
    <t>The businesses of the Fantasy Sports Trade Association have helped propel one of Americaâs most beloved pastimes into a 26 billion dollar industry. The advent of daily fantasy sports has created thousands of jobs, raised millions in tax dollars, and has given consumers endless ways to play fantasy sports. Unfortunately, all that may be coming to an end if the government an The businesses of the Fantasy Sports Trade Association have helped propel one of Americaâs most beloved pastimes into a 26 billion dollar industry. The advent of daily fantasy sports has created thousands of jobs, raised millions in tax dollars, and has given consumers endless ways to play fantasy sports. Unfortunately, all that may be coming to an end if the government and special interest groups have their way. Daily Fantasy Sports, the book, explores the impact of fantasy sports in America today. Take a stroll in fantasyland and discover everything there is to know about daily fantasy sports. Learn about the legal challenges, how we got in this mess, and what choices the industry now faces in order to save fantasy sports. The author helps you connect the dots, all while keeping you entertained with thoughtful quotes, tips on how to play, and more. Chapters include: Chapter 1 - "It's a Game of Skill" - explore how daily fantasy games are truly are a game of skill. Chapter 2 - "Las Vegas &amp; The Silver Bullet" - see how Vegas is responsible for the legal mess. Chapter 3 - "The Sharks &amp; Players" - numbers, demographics, and the shark problem. Chapter 4 - "It's the Economy Stupid" - how the government can't get out of its own way. Chapter 5 - "The Technology Cat Mouse Game" - predictions about the future and how DFS will evolve. Chapter 6 - "The Types of Daily Fantasy Games" - learn about all the different gameplay styles. Chapter 7 - "How to be Good at Fantasy Sports" - tips, insight, and advice on how to up your game. Chapter 8 - "Behind the Scenes Magic" - explore the businesses that make fantasy sports what it is today. Chapter 9 - "Thoughts from the Industry" - see what industry insiders have to say about fantasy sports. Chapter 10 - "Freedom with Responsibility" - why free market principals are all we need. Chapter 11 - "Keep Fighting the Good Fight" - what we can do to combat the downfall of DFS. The author's collective knowledge of the fantasy sports industry is virtually unparalleled, giving readers an in depth look at daily fantasy sports they won't find anywhere else. His involvement with a variety of industry operators, attorneys, and FSTA businesses places him in a net neutral position that allows readers to see the industry for what it really is. Fantasy sports players and industry insiders alike have sang high praises about this one of a kind book on daily fantasy sports. ...more</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</si>
  <si>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missing brother. She soon discovers that her only allies are the demon-slaying Shadowhuntersâincluding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 ...more</t>
  </si>
  <si>
    <t>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 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boyfriend.But nothing comes without a price.Someone is murdering Shadowhunters, provoking tensions between Downworlders and Shadowhunters that could lead to a second, bloody war. Claryâs best friend, Simon, canât help herâhis mother just found out that heâs a vampire, and now heâs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 ...more</t>
  </si>
  <si>
    <t>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 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nothingânot even a smear of bloodâto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 Exotic and gritty, exhilarating and utterly gripping, Cassandra Clare's ferociously entertaining fantasy takes readers on a wild ride that they will never want to end. ...more</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</si>
  <si>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â especially her handsome, infuriating, newfound brother, Jace. And Clary's only chance to help her mother is to track down rogue Shadowhunter Valentine, who is probably insane, certainly evil â and also her father.To complicate matters, someone in New York City is murdering Downworlder children. Is Valentine behind the killings 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 ...more</t>
  </si>
  <si>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 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theyâre not hard. In this one woman trying to love herself and others, readers find a wise and witty friend who will inspire them to forgive their own imperfections, make the most of their gifts, and commit to small acts of love that will change the world. ...more</t>
  </si>
  <si>
    <t>Carrie knew she should not use the terrifying power she possessed... But one night at her senior prom, Carrie was scorned and humiliated just one time too many, and in a fit of uncontrollable fury she turned her clandestine game into a weapon of horror and destruction...</t>
  </si>
  <si>
    <t>When world-renowned Harvard symbologist Robert Langdon is summoned to a Swiss research facility to analyze a mysterious symbolâseared into the chest of a murdered physicistâhe discovers evidence of the unimaginable: the resurgence of an ancient secret brotherhood known as the Illuminati ... the most powerful underground organization ever to walk the earth. The Illuminati h When world-renowned Harvard symbologist Robert Langdon is summoned to a Swiss research facility to analyze a mysterious symbolâseared into the chest of a murdered physicistâhe discovers evidence of the unimaginable: the resurgence of an ancient secret brotherhood known as the Illuminati ... the most powerful underground organization ever to walk the earth. The Illuminati has now surfaced to carry out the final phase of its legendary vendetta against its most hated enemyâthe Catholic Church. Langdonâs worst fears are confirmed on the eve of the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 ... a clandestine location that contains the only hope for Vatican salvation. ...more</t>
  </si>
  <si>
    <t>Human societies have always been preoccupied with three main searches: the Search for Technology, the Search for Truth, and the Search for Meaning. Social structures; currents of action and thought; philosophies; and history, all are driven and honed by the Three Searches. And the most frequent and conscious of these searches is that for Meaning. The Story is indispensable Human societies have always been preoccupied with three main searches: the Search for Technology, the Search for Truth, and the Search for Meaning. Social structures; currents of action and thought; philosophies; and history, all are driven and honed by the Three Searches. And the most frequent and conscious of these searches is that for Meaning. The Story is indispensable for the Search for Meaning.In this second part of The Story in Three Parts, John H.T. Francis presents a philosophical essay on the central role of the Story in our lives and in our general understanding of the world. The Story is everywhere, in all that is of human meaning. It is in us and in our outside reality; it is even, in a certain sense, our outside reality in its unfolding.The Three Searches, Meaning, and the Story is a foundational essay in philosophy, which can be read independently from the other parts of The Story in Three Parts. ...more</t>
  </si>
  <si>
    <t>10 brand new DIY projects for your Raspberry Pi!This fully illustrated TAB guide shows how to construct and program all kinds of fun and innovative gadgets with your Raspberry Pi. "Raspberry Pi Electronics Projects for the Evil Genius" features 10 complete projects that showcase cool RasPi applications in computing, communications, robotics, photography, and video. Each in 10 brand new DIY projects for your Raspberry Pi!This fully illustrated TAB guide shows how to construct and program all kinds of fun and innovative gadgets with your Raspberry Pi. "Raspberry Pi Electronics Projects for the Evil Genius" features 10 complete projects that showcase cool RasPi applications in computing, communications, robotics, photography, and video. Each inexpensive Evil Genius project includes a detailed list of materials, sources for parts, schematics, and clear, step-by-step assembly and programming instructions. This entertaining, easy-to-follow book gets you up-and-running quickly on C, Java, and Python, and covers "all" RasPi versions, including the latest A+, B+, and B model 2 units.Learn how to: . Explore the capabilities and features of your Raspberry Pi. Display scrolling text and graphics on an RGB LED matrix screen. Handle RasPi-to-RasPi communications using MQTT. Incorporate interesting software defined radio (SDR) features. Build your own super computer from eight RasPi model B+s. Make a robotic car from Legos and control it with your RasPi. Configure the RasPi to control a basic robotic arm through the I2C bus. Assemble and program complex 3DOF and 6DOF robotic arms. Construct a hi-res point-and-shoot and a digital single lens reflex (DSLR) camera. Engineer a complete infrared video surveillance system using the Pi Noir camera" ...more</t>
  </si>
  <si>
    <t>From ace to zinger, How to Speak Golf includes over 125 golf terms paired with charming and clever illustrations that decode the words and phrases that fly around a golf course. Clubhouse Chatter sections are sprinkled throughout where you'll learn about everything from the origins of golf, the worst courses and biggest sand bunkers in the world, to the reason why there ar From ace to zinger, How to Speak Golf includes over 125 golf terms paired with charming and clever illustrations that decode the words and phrases that fly around a golf course. Clubhouse Chatter sections are sprinkled throughout where you'll learn about everything from the origins of golf, the worst courses and biggest sand bunkers in the world, to the reason why there are so many bird references in golf terminology, a history of famous holes-in-one, and much, much more!Some of the terms included in the book are:-Army golf: The inconsistent hitting of the ball from one side of the fairway to the other. (Think: Left, right, left.)-Cabbage: The worst of the rough. (Also known as "Spinach" or "Lettuce." Whatever you call it, this is a salad to be avoided.)-Ham and egg: When two players on a team pair well, with one player excelling whenever the other falters.-Velcro: Greens that are slow, where it seems like the ball sticks to the grass.A perfect blend of funny anecdotes and fascinating bits of history and trivia, this is the perfect gift book to have you talking like a master whether you're a pro, a lifelong fan, or a novice on the greens. ...more</t>
  </si>
  <si>
    <t>Two misfits.One extraordinary love.Eleanor... Red hair, wrong clothes. Standing behind him until he turns his head. Lying beside him until he wakes up. Making everyone else seem drabber and flatter and never good enough...Eleanor.Park... He knows she'll love a song before he plays it for her. He laughs at her jokes before she ever gets to the punch line. There's a place on Two misfits.One extraordinary love.Eleanor... Red hair, wrong clothes. Standing behind him until he turns his head. Lying beside him until he wakes up. Making everyone else seem drabber and flatter and never good enough...Eleanor.Park... He knows she'll love a song before he plays it for her. He laughs at her jokes before she ever gets to the punch line. There's a place on his chest, just below his throat, that makes her want to keep promises...Park.Set over the course of one school year, this is the story of two star-crossed sixteen-year-oldsâsmart enough to know that first love almost never lasts, but brave and desperate enough to try. ...more</t>
  </si>
  <si>
    <t>The outspoken actress, talk show host, and reality television star offers up a no-holds-barred memoir, including an eye-opening insider account of her tumultuous and heart-wrenching thirty-year-plus association with the Church of Scientology.Leah Remini has never been the type to hold her tongue. That willingness to speak her mind, stand her ground, and rattle the occasion The outspoken actress, talk show host, and reality television star offers up a no-holds-barred memoir, including an eye-opening insider account of her tumultuous and heart-wrenching thirty-year-plus association with the Church of Scientology.Leah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practices.Indoctrinated into the church as a child while living with her mother and sister in New York, Remini eventually moved to Los Angeles, where her dreams of becoming an actress and advancing Scientologyâs causes grew increasingly intertwined. As an adult, she found the success sheâd worked so hard for, and with it a prominent place in the hierarchy of celebrity Scientologists alongside people such as Tom Cruise, Scientologyâs most high-profile adherent. Remini spent time directly with Cruise and was included among the guests at his 2006 wedding to Katie Holmes.But when she began to raise questions about some of the churchâs actions, she found herself a target. In the end, she was declared by the church to be a threat to their organization and therefore a âSuppressive Person,â and as a result, all of her fellow parishionersâincluding members of her own familyâwere told to disconnect from her. Forever.Bold, brash, and bravely confessional, Troublemaker chronicles Leah Reminiâs remarkable journey toward emotional and spiritual freedom, both for herself and for her family. This is a memoir designed to reveal the hard-won truths of a life lived honestlyâfrom an author unafraid of the consequences. ...more</t>
  </si>
  <si>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</si>
  <si>
    <t>Read Unlimited Intuition Now to develop your own psychic abilities so that you can receive guidance from your soul.How you will benefit:Pray to open your soul guidanceLearn how to read the energy in your chakras with a pendulumTune in to read your own bodyDiscover how to read the body of another personDiscern how much life force is in your foodFocus to tell if food is real Read Unlimited Intuition Now to develop your own psychic abilities so that you can receive guidance from your soul.How you will benefit:Pray to open your soul guidanceLearn how to read the energy in your chakras with a pendulumTune in to read your own bodyDiscover how to read the body of another personDiscern how much life force is in your foodFocus to tell if food is really good for your bodyPractice how to muscle test yourselfRaise your vibration to listen to your angelsGet your ego out of the way so you can listen to divine guidanceStay connected with loved ones when you are apartOpen your psychic centers of clairaudience, claircognizance, clairsentience and clairvoyanceAvoid other peopleâs ego projections to see whatâs really going onProtect your energy so you feel safe and grounded at all times and in all placesStay out of trouble in dangerous situationsUnderstand how your different psychic gifts actually workDeepen your connection to God and feel supported on all levels ...more</t>
  </si>
  <si>
    <t>Carla Matteo copes with life by "tipping the bottle"--glass goddesses funneling perfume! During a midlife renaissance, the "juice" enables Carla to find her own niche, while the ominous rose note in Paloma Picasso forces her to confront the past.</t>
  </si>
  <si>
    <t>You want people to recognize you, like you, and trust you, so they buy from you. You may have already branded yourself with this in mind but perhaps youâre not getting the desired results. Many people think that branding is about cool logos, fancy websites and social media popularity. But this line of thought causes potential successes to fail.So what does work? In The New You want people to recognize you, like you, and trust you, so they buy from you. You may have already branded yourself with this in mind but perhaps youâre not getting the desired results. Many people think that branding is about cool logos, fancy websites and social media popularity. But this line of thought causes potential successes to fail.So what does work? In The New Brand You, Julie Broad, MBA, bestselling author, popular speaker, and award winning entrepreneur, shares the secrets of creating a trusted brand.Youâll learn what is critical in reinventing your personal brand, and why you may never have to tweet, pin or post to do it. Did you know that â¦?â¢ Your brand is first of all about the feelings, thoughts and experiences of your customers and clients.â¢ There are at least 42 common communication mistakes that dilute your message, and only two things you have to do to have a brand with big impact.â¢ Online, you are who Google says you are â¦The New Brand You is your detailed guidebook to successfully recreating your brand and attracting your ideal clients. ...more</t>
  </si>
  <si>
    <t>Remember back when you first wanted to become a rock critic? Or when you first started to read music reviews? Those are the days of The Flowers Lied, Michael Goldberg's new rock ânâ roll coming-of-age novel. Writerman, the narrator, is a rock critic wannabe obsessed with music â favorites include Captain Beefheart, the Blue Oyster Cult, the 13th Floor Elevators, John Coltr Remember back when you first wanted to become a rock critic? Or when you first started to read music reviews? Those are the days of The Flowers Lied, Michael Goldberg's new rock ânâ roll coming-of-age novel. Writerman, the narrator, is a rock critic wannabe obsessed with music â favorites include Captain Beefheart, the Blue Oyster Cult, the 13th Floor Elevators, John Coltrane, Pearls Before Swine, Slim Harpo, Neil Young, Sam Rivers and, of course, Bob Dylan. This novel is for anyone who grew up in the â60s or '70sâor anyone who wondered what it was really like to be a teenager back then.Witness Writerman fighting his record buying addition at Odyssey Records as store owner Lucky Larry guzzles Green Death and applies the âupsell," attending a Neil Young concert in 1973 and confronting Neil backstage, pursuing the Visions of Johanna chick of his dreams and ending up naked at the top of a Ferris wheel, alone with his best friendâs girl. ...more</t>
  </si>
  <si>
    <t>Youâve just completed a novel during the National Novel Writing Month challenge! Or maybe you completed part of one. Or signed up with really good intentions and then only wrote a couple of words. Either way, youâre staring at 30 days worth of words and wonderingâ¦ What now? How exactly do you start a revision and discover your editing process? How do you know if youâre rea Youâve just completed a novel during the National Novel Writing Month challenge! Or maybe you completed part of one. Or signed up with really good intentions and then only wrote a couple of words. Either way, youâre staring at 30 days worth of words and wonderingâ¦ What now? How exactly do you start a revision and discover your editing process? How do you know if youâre ready to hire an editor? How do you motivate yourself when faced with draft dread or editing blocks? How can you translate what youâve accomplished so far into a professional writing career? From tips for finding beta readers, exploration of traditional vs. self-publishing, and strategies to motivate yourself to keep writing regularly post-NaNoWriMo, NaNo What Now? is a quick and easy-to-read unofficial guide to the next steps. In a sea of general writing advice, NaNo ML and multi-year veteran Hillary DePiano offers practical and specific solutions tailored to the unique nature of the NaNoWriMo challenge and holds your hand through the rest of the journey. Itâs time to finish what you started and make your book the best it can be. ...more</t>
  </si>
  <si>
    <t>It is difficult to accurately summarize eleven very different stories, each of which stands alone. However, if there is a recurring theme in Modern Day Fables it is that of the eternal conflict between the individual and society, between the unique and the formulaic. Each story, or fable, looks at the issue from a different angle, and does so specifically within the contex It is difficult to accurately summarize eleven very different stories, each of which stands alone. However, if there is a recurring theme in Modern Day Fables it is that of the eternal conflict between the individual and society, between the unique and the formulaic. Each story, or fable, looks at the issue from a different angle, and does so specifically within the context of the current way of thinking in the world.â¢ The bookâs first story, Screen, takes place in the near future where a technological innovation allows for the majority of life to be lived inside a virtual world. As life in the real world becomes more and more scarce, and a strange illness starts spreading throughout the population, a young woman named Misha finds herself drawn deep into the true nature of a sinister company called SciTech.â¢ In The IV Club, a new extracurricular group forms at Glenwood High. Led by a charismatic teacher, it promises relief from suffering through the recognition that we are all innocent victims. While it catches on like wildfire throughout the school and beyond, one studentâs skepticism leads her to uncover what the aim of the club really is.â¢ A young man who has recently graduated college finds himself struggling with where to go in his life in the story, Precipice. After Jake ends up aimlessly walking the campus of his old university one night with a friend, what starts as a nostalgic trip down memory lane quickly turns into a nightmare. A mysterious ally, hostile pursuers, and some suddenly not-so-familiar faces lead him to the verge of a decision that will decide his fate.Within these stories, as well as the rest in the book, you will see the ideals and expectations of society destroy some characters, as well as be exploited by others for power. But most importantly you will find those rare individuals who discover the courage inherent within them to stand apart from the status quo. They are not fearless heroes, but normal everyday people, conflicted yet confident, fearful yet bold. It is within these characters that lessons of the fables lie. ...more</t>
  </si>
  <si>
    <t>Harold Fry is convinced that he must deliver a letter to an old friend in order to save her, meeting various characters along the way and reminiscing about the events of his past and people he has known, as he tries to find peace and acceptance.Recently retired, sweet, emotionally numb Harold Fry is jolted out of his passivity by a letter from Queenie Hennessy, an old frie Harold Fry is convinced that he must deliver a letter to an old friend in order to save her, meeting various characters along the way and reminiscing about the events of his past and people he has known, as he tries to find peace and acceptance.Recently retired, sweet, emotionally numb Harold Fry is jolted out of his passivity by a letter from Queenie Hennessy, an old friend, who he hasn't heard from in twenty years. She has written to say she is in hospice and wanted to say goodbye. Leaving his tense, bitter wife Maureen to her chores, Harold intends a quick walk to the corner mailbox to post his reply but instead, inspired by a chance encounter, he becomes convinced he must deliver his message in person to Queenie--who is 600 miles away--because as long as he keeps walking, Harold believes that Queenie will not die. So without hiking boots, rain gear, map or cell phone, one of the most endearing characters in current fiction begins his unlikely pilgrimage across the English countryside. Along the way, strangers stir up memories--flashbacks, often painful, from when his marriage was filled with promise and then not, of his inadequacy as a father, and of his shortcomings as a husband. Ironically, his wife Maureen, shocked by her husband's sudden absence, begins to long for his presence. Is it possible for Harold and Maureen to bridge the distance between them? And will Queenie be alive to see Harold arrive at her door? ...more</t>
  </si>
  <si>
    <t>A mission to Mars.A freak accident.One man's struggle to survive.Six days ago, astronaut Mark Watney became one of the first people to walk on Mars. Now, he's sure he'll be the first person to die there.After a dust storm nearly kills him and forces his crew to evacuate the planet while thinking him dead, Mark finds himself stranded on Mars' surface, completely alone, with A mission to Mars.A freak accident.One man's struggle to survive.Six days ago, astronaut Mark Watney became one of the first people to walk on Mars. Now, he's sure he'll be the first person to die there.After a dust storm nearly kills him and forces his crew to evacuate the planet while thinking him dead, Mark finds himself stranded on Mars' surface, completely alone, with no way to signal Earth that heâs alive. And even if he could get word out, his supplies would be gone years before a rescue could arrive.Chances are, though, Mark won't have time to starve to death. The damaged machinery, unforgiving environment or plain-old "human error" are much more likely to kill him first. But Mark's not ready to quit. Armed with nothing but his ingenuity and his engineering skillsâand a gallows sense of humor that proves to be his greatest source of strengthâhe embarks on a dogged quest to stay alive, using his botany expertise to grow food and even hatching a mad plan to contact NASA back on Earth.As he overcomes one seemingly insurmountable obstacle after the next, Mark begins to let himself believe he might make it off the planet alive.But Mars has plenty of surprises in store for him yet.Grounded in real, present-day science from the first page to the last, yet propelled by a brilliantly ingenious plot that surprises the reader again and again, The Martian is a truly remarkable thriller: an impossible-to-put-down suspense novel that manages to read like a real-life survival tale. ...more</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</si>
  <si>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</si>
  <si>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What should a television look like? How should a dial on a radio feel to the touch? These were questions John Vassos asked when the Radio Corporation of America (RCA) asked him to design the first mass-produced television receiver, the TRK-12, which had its spectacular premier at the 1939 New York Worldâs Fair. Vassos emigrated from Greece and arrived in the United States What should a television look like? How should a dial on a radio feel to the touch? These were questions John Vassos asked when the Radio Corporation of America (RCA) asked him to design the first mass-produced television receiver, the TRK-12, which had its spectacular premier at the 1939 New York Worldâs Fair. Vassos emigrated from Greece and arrived in the United States in 1918. His career spans the evolution of central forms of mass media in the twentieth century and offers a template for understanding their success. This is Vassosâs legacyâshaping the way we interact with our media technologies. Other industrial designers may be more celebrated, but none were more focused on making radio and television attractive and accessible to millions of Americans.In John Vassos: Industrial Design for Modern Life, Danielle Shapiro is the first to examine the life and work of RCAâs key consultant designer through the rise of radio and television and into the computer era. Vassos conceived a vision for the look of new technologies still with us today. A founder of the Industrial Designers Society of America, he was instrumental in the development of a self-conscious industrial design profession during the late 1920s and 1930s and into the postwar period. Drawing on unpublished records and correspondence, Shapiro creates a portrait of a designer whose early artistic work in books like Phobia and Contempo critiqued the commercialization of modern life but whose later design work sought to accommodate it.Replete with rich behind-the-product stories of Americaâs design culture in the 1930s through the 1950s, this volume also chronicles the emergence of what was to become the nationâs largest media company and provides a fascinating glimpse into its early corporate culture. In our current era of watching TV on an iPod or a smartphone, Shapiro stimulates broad discussions of the meaning of technological design for mass media in daily life. ...more</t>
  </si>
  <si>
    <t>A brilliant, luminous story of first love, family, loss, and betrayal for fans of John Green, David Levithan, and Rainbow Rowell Jude and her twin brother, Noah, are incredibly close. At thirteen, isolated Noah draws constantly and is falling in love with the charismatic boy next door, while daredevil Jude cliff-dives and wears red-red lipstick and does the talking for bo A brilliant, luminous story of first love, family, loss, and betrayal for fans of John Green, David Levithan, and Rainbow Rowell Jude and her twin brother, Noah, are incredibly close. At thirteen, isolated Noah draws constantly and is falling in love with the charismatic boy next door, while daredevil Jude cliff-dives and wears red-red lipstick and does the talking for both of them. But three years later, Jude and Noah are barely speaking. Something has happened to wreck the twins in different and dramatic ways . . . until Jude meets a cocky, broken, beautiful boy, as well as someone elseâan even more unpredictable new force in her life. The early years are Noah's story to tell. The later years are Jude's. What the twins don't realize is that they each have only half the story, and if they could just find their way back to one another, theyâd have a chance to remake their world. This radiant novel from the acclaimed, award-winning author of The Sky Is Everywhere will leave you breathless and teary and laughingâoften all at once. ...more</t>
  </si>
  <si>
    <t>A beautifully written glimpse into heaven that will encourage those who doubtand thrill those who believe.Ron Hall, coauthor of Same Kind of Different as MeDo you remember the hospital, Colton? Sonja said. Yes, mommy, I remember, he said. That s where theangels sang to me.When Colton Burpo made it through an emergency appendectomy, his familywas overjoyed at his miraculous A beautifully written glimpse into heaven that will encourage those who doubtand thrill those who believe.Ron Hall, coauthor of Same Kind of Different as MeDo you remember the hospital, Colton? Sonja said. Yes, mommy, I remember, he said. That s where theangels sang to me.When Colton Burpo made it through an emergency appendectomy, his familywas overjoyed at his miraculous survival. What they weren t expecting, though, was the story that emerged in the months that followed a story as beautiful as itwas extraordinary, detailing their little boy s trip to heaven and back.Colton, not yet four years old, told his parents he left his body during thesurgery and authenticated that claim by describing exactly what his parents weredoing in another part of the hospital while he was being operated on. He talked ofvisiting heaven and relayed stories told to him by people he met there whom hehad never met in life, sharing events that happened even before he was born. He also astonished his parents with descriptions and obscure details about heaven thatmatched the Bible exactly, though he had not yet learned to read.With disarming innocence and the plainspoken boldness of a child, Colton tells of meeting long-departed family members. He describes Jesus, the angels, how really, really big God is, and how much God loves us. Retold by his father, but using Colton s uniquely simple words, Heaven Is for Real offers a glimpseof the world that awaits us, where as Colton says, Nobody is old and nobodywears glasses.Heaven Is for Real will forever change the way you think of eternity, offeringthe chance to see, and believe, like a child." ...more</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</si>
  <si>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 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fails.~from author's web site ...more</t>
  </si>
  <si>
    <t>The hilariously intrepid young author of War Reporting for Cowards returns from Iraq only to dive head-first into another absurd, terrifying world: the American leisure class. Like Hunter Thompson crossed with one of David Brooksâs bobos in paradise, Ayres embeds himself in LAâs âliesuretocracyâ: an over-the-top world of caviar facials, billionaire charity balls, souped-up The hilariously intrepid young author of War Reporting for Cowards returns from Iraq only to dive head-first into another absurd, terrifying world: the American leisure class. Like Hunter Thompson crossed with one of David Brooksâs bobos in paradise, Ayres embeds himself in LAâs âliesuretocracyâ: an over-the-top world of caviar facials, billionaire charity balls, souped-up SUVs, and monster home loans . . . not to mention $1,000-a-night brothels and million-dollar poker tournaments. Ayresâs highly leveraged lifestyle lands him a surreal night with a supermodel, a date at Michael Jacksonâs birthday party in Neverland Ranch (Ayres bribes the organizers five grand to get in), and a wife courtesy of Craigslist. But disaster is never far away. In the bookâs brutal final section, Ayres is forced to confront the excesses of his generation at a scene of apocalyptic destruction: the Katrina-ravaged South. Told with a blend of offbeat irreverence, genuine pathos, and incisive social commentary, Death by Leisure is a savage and darkly humorous odyssey that taps directly into the contemporary psyche. ...more</t>
  </si>
  <si>
    <t>Explore lively streets, scenic parks, and teeming waterfronts in Wildlife of New York, a coloring adventure that celebrates the vibrant, humming energy of New York City and its surprisingly varied animal life.Artist Giada Crispielsâ playful scenes highlight beloved landmarks from all five boroughsâlike Central Park, Coney Island, and the New York Botanical Gardenâalongside Explore lively streets, scenic parks, and teeming waterfronts in Wildlife of New York, a coloring adventure that celebrates the vibrant, humming energy of New York City and its surprisingly varied animal life.Artist Giada Crispielsâ playful scenes highlight beloved landmarks from all five boroughsâlike Central Park, Coney Island, and the New York Botanical Gardenâalongside charming neighborhood nooks and crannies. There are dozens of animals, from common squirrels to eagles and coyotes, that thrive in every corner of the urban jungle. The animals, as well as all of the featured locations, are described in lively captions at the back of the book.Selected to fit any readerâs preference, Wildlife of New Yorkâs artist quality paper reflects any coloring implementâs hueâwhether it be markers, pens, or coloring pencilsâin arresting blends and bold vividness. Packed with enchanting details, it will provide hours of fun for colorists of all ages, while opening their eyes to the amazing ecological diversity of even the most bustling cityscape. ...more</t>
  </si>
  <si>
    <t>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 ...more</t>
  </si>
  <si>
    <t>THE GREAT GATSBY, F. Scott Fitzgeraldâs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âgin was the national dr THE GREAT GATSBY, F. Scott Fitzgeraldâs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âgin was the national drink and sex the national obsession,â it is an exquisitely crafted tale of America in the 1920s.The Great Gatsby is one of the great classics of twentieth-century literature. ...more</t>
  </si>
  <si>
    <t>"I've been following her for the past few days. I know where she buys her groceries, where she works. I don't know the color of her eyes or what they look like when she's scared. But I will." One night, Mia Dennett enters a bar to meet her on-again, off-again boyfriend. But when he doesn't show, she unwisely leaves with an enigmatic stranger. At first Colin Thatcher seems "I've been following her for the past few days. I know where she buys her groceries, where she works. I don't know the color of her eyes or what they look like when she's scared. But I will." 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 An addictively suspenseful and tautly written thriller, The Good Girl is a propulsive debut that reveals how even in the perfect family, nothing is as it seems. ...more</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</si>
  <si>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 -- principles that give us the security to adapt 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 -- principles that give us the security to adapt to change and the wisdom and power to take advantage of the opportunities that change creates. ...more</t>
  </si>
  <si>
    <t>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 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 ...more</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</si>
  <si>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</si>
  <si>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Born and raised on her family farm in rural East Tennessee, Danielle Adams always dreamed of moving to Nashvilleâknown in her family as the âbig cityâ. She had the voice of an angel and her skills on the piano put her on par with some of the best pianists in the world. On her twenty-first birthday, Danielleâs parents bought her a one-way ticket to âthe big cityâ and gave h Born and raised on her family farm in rural East Tennessee, Danielle Adams always dreamed of moving to Nashvilleâknown in her family as the âbig cityâ. She had the voice of an angel and her skills on the piano put her on par with some of the best pianists in the world. On her twenty-first birthday, Danielleâs parents bought her a one-way ticket to âthe big cityâ and gave her enough money to live for a year. Her parentsâalong with everyone at their church and all through the townâknew of her talents and felt it was time she shared her GOD-given gifts with the world.Danielleâs life in Nashville starts off rocky, but eventually she finds her way. Before long, a music producer notices her talents and signs her to a record deal. After performing in a few shows, she instantly becomes the new darling of Nashville. One day while performing, Danielle notices that her hearing seems to be going in and out. After this happens a couple more times, Danielle decides itâs time for her to go see a doctor. To her shock, she learns that she has a rare genetic disorder that will cause her to eventually become deaf. Her doctor gives her a referral to someone who can teach her sign language and other useful devices that will make life easier once her hearing is fully gone. Danielleâdevastated to say the leastâfalls into a deep depression and begins questioning GODâs plan for her life.Eventually, Danielle goes to meet with the doctorâs referral, Walker Davenport; who turns out to be an exceptionally handsome and kind manâwho also happens to be a musician himself. He helps her prepare for life as a deaf personâstarting with making her a hearing âbucket listâ. Walker even shows her ways she can still have music in her life even if she is unable to hear. Over time, Daniele and Walker become close and eventually fall in love. Their young love blossoms, and marriage seems to be right on the horizon. That is, until the day that they had been planning for finally arrivesâwhen Danielleâs hearing is completely gone. Unable to handle her new reality, Danielle rebuffs Walker, and shuts out the rest of the worldâeven her close nit family. Walker then finds himself trying to prove to her that the sound of love can still be heard even when your world is silent. ...more</t>
  </si>
  <si>
    <t>Charlie is a freshman.And while he's not the biggest geek in the school, he is by no means popular. Shy, introspective, intelligent beyond his years yet socially awkward, he is a wallflower, caught between trying to live his life and trying to run from it.Charlie is attempting to navigate his way through uncharted territory: the world of first dates and mix tapes, family d Charlie is a freshman.And while he's not the biggest geek in the school, he is by no means popular. Shy, introspective, intelligent beyond his years yet socially awkward, he is a wallflower, caught between trying to live his life and trying to run from it.Charlie is attempting to navigate his way through uncharted territory: the world of first dates and mix tapes, family dramas and new friends; the world of sex, drugs, and The Rocky Horror Picture Show, when all one requires is that perfect song on that perfect drive to feel infinite. But he can't stay on the sideline forever. Standing on the fringes of life offers a unique perspective. But there comes a time to see what it looks like from the dance floor.The Perks of Being a Wallflower is a deeply affecting coming-of-age story that will spirit you back to those wild and poignant roller-coaster days known as growing up. ...more</t>
  </si>
  <si>
    <t>Chandler Alexander's The Makings of a Fatherless Child is a dark and riveting tale of a young boy, Amel River, growing of age in the Mississippi Delta all while trying to survive a broken home, poverty, fatherlessness, and a voice in his head that won't go away. With the wisdom of a drunken stranger King Lee, the unspoken love of his best friend Sea'Sea, and the innocent e Chandler Alexander's The Makings of a Fatherless Child is a dark and riveting tale of a young boy, Amel River, growing of age in the Mississippi Delta all while trying to survive a broken home, poverty, fatherlessness, and a voice in his head that won't go away. With the wisdom of a drunken stranger King Lee, the unspoken love of his best friend Sea'Sea, and the innocent eyes of his two-year-old nephew Javion, Amel embarks on an unknown journey of truth, understanding, and forgiveness, hoping that his journey will lead him to experience his ultimate definition of freedom, a life worth living. ...more</t>
  </si>
  <si>
    <t>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 Unforgettable! ...more</t>
  </si>
  <si>
    <t>Frodo Baggins knew the Ringwraiths were searching for himâand the Ring of Power he bore that would enable Sauron to destroy all that was good in Middle-earth. Now it was up to Frodo and his faithful servant Sam to carry the Ring to where it could be destroyedâin the very center of Sauron's dark kingdom.</t>
  </si>
  <si>
    <t>Still scarred from the theft of his belongings in Barcelona, the author returns stateside to reassess his dreams for future travel and struggling to regain his love of the journey. From short trips along the eastern U.S. seaboard, the author conquers his demons when he takes his family and returns to Paris, before heading to a new destination: Lisbon, Portugal.</t>
  </si>
  <si>
    <t>What goes on in human beings when they make or listen to music? What is it about music, what gives it such peculiar power over us, power delectable and beneficent for the most part, but also capable of uncontrollable and sometimes destructive force? Music has no concepts, it lacks images; it has no power of representation, it has no relation to the world. And yet it is evi What goes on in human beings when they make or listen to music? What is it about music, what gives it such peculiar power over us, power delectable and beneficent for the most part, but also capable of uncontrollable and sometimes destructive force? Music has no concepts, it lacks images; it has no power of representation, it has no relation to the world. And yet it is evident in all of usâwe tap our feet, we keep time, hum, sing, conduct music, mirror the melodic contours and feelings of what we hear in our movements and expressions.In this book, Oliver Sacks explores the power music wields over usâa power that sometimes we control and at other times donât. He explores, in his inimitable fashion, how it can provide access to otherwise unreachable emotional states, how it can revivify neurological avenues that have been frozen, evoke memories of earlier, lost events or states or bring those with neurological disorders back to a time when the world was much richer.This is a book that explores, like no other, the myriad dimensions of our experience of and with music. ...more</t>
  </si>
  <si>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 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 ...more</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</si>
  <si>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 ...more</t>
  </si>
  <si>
    <t>If you could steal things from dreams, what would you take?Ronan Lynch has secrets. Some he keeps from others. Some he keeps from himself.One secret: Ronan can bring things out of his dreams.And sometimes he's not the only one who wants those things.Ronan is one of the raven boysâa group of friends, practically brothers, searching for a dead king named Glendower, who they If you could steal things from dreams, what would you take?Ronan Lynch has secrets. Some he keeps from others. Some he keeps from himself.One secret: Ronan can bring things out of his dreams.And sometimes he's not the only one who wants those things.Ronan is one of the raven boysâa group of friends, practically brothers, searching for a dead king named Glendower, who they think is hidden somewhere in the hills by their elite private school, Aglionby Academy. The path to Glendower has long lived as an undercurrent beneath town. But now, like Ronan's secrets, it is beginning to rise to the surfaceâchanging everything in its wake.Of The Raven Boys, Entertainment Weekly wrote, "Maggie Stiefvater's can't-put-it-down paranormal adventure will leave you clamoring for book two." Now the second book is here, with the same wild imagination, dark romance, and heart-stopping twists that only Maggie Stiefvater can conjure. ...more</t>
  </si>
  <si>
    <t>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 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 ...more</t>
  </si>
  <si>
    <t>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again.Now, Grace meets a yellow-eyed boy whose familiarity takes her breath away. It's her wolf. It has to be. But as winter nears, Sam must fight to stay humanâor risk losing himself, and Grace, forever. ...more</t>
  </si>
  <si>
    <t>When twenty-eight-year-old Lexi Smart wakes up in a London hospital, sheâs in for a big surprise. Her teeth are perfect. Her body is toned. Her handbag is Vuitton. Having survived a car accidentâin a Mercedes no lessâLexi has lost a big chunk of her memory, three years to be exact, and sheâs about to find out just how much things have changed.Somehow Lexi went from a twent When twenty-eight-year-old Lexi Smart wakes up in a London hospital, sheâs in for a big surprise. Her teeth are perfect. Her body is toned. Her handbag is Vuitton. Having survived a car accidentâin a Mercedes no lessâLexi has lost a big chunk of her memory, three years to be exact, and sheâs about to find out just how much things have changed.Somehow Lexi went from a twenty-five-year-old working girl to a corporate big shot with a sleek new loft, a personal assistant, a carb-free diet, and a set of glamorous new friends. And who is this gorgeous husbandâwho also happens to be a multimillionaire? With her mind still stuck three years in reverse, Lexi greets this brave new world determined to be the person sheâ¦well,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predicamentâ¦ ...more</t>
  </si>
  <si>
    <t>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loveâmusicâeven if it means losing her boyfriend and leaving her family and frie 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loveâmusicâeven if it means losing her boyfriend and leaving her family and friends behind?Then one February morning Mia goes for a drive with her family, and in an instant, everything changes. Suddenly, all the choices are gone, except one. And it's the only one that matters.If I Stay is a heartachingly beautiful book about the power of love, the true meaning of family, and the choices we all make. ...more</t>
  </si>
  <si>
    <t>Sent by their mother to live with their devout, self-sufficient grandmother in a small Southern town, Maya and her brother, Bailey, endure the ache of abandonment and the prejudice of the local "powhitetrash." At eight years old and back at her motherâs side in St. Louis, Maya is attacked by a man many times her ageâand has to live with the consequences for a lifetime. Yea Sent by their mother to live with their devout, self-sufficient grandmother in a small Southern town, Maya and her brother, Bailey, endure the ache of abandonment and the prejudice of the local "powhitetrash." At eight years old and back at her motherâs side in St. Louis, Maya is attacked by a man many times her ageâand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imprisoned.Poetic and powerful, I Know Why the Caged Bird Sings will touch hearts and change minds for as long as people read. ...more</t>
  </si>
  <si>
    <t>Harry is waiting in Privet Drive. The Order of the Phoenix is coming to escort him safely away without Voldemort and his supporters knowing - if they can. But what will Harry do then? How can he fulfil the momentous and seemingly impossible task that Professor Dumbledore has left him?</t>
  </si>
  <si>
    <t>#1 New York Times bestseller Harlan Coben delivers his next impossible-to-put-down thriller. In the course of eight consecutive #1 New York Times bestsellers, millions of readers have discovered Harlan Cobenâs page-turning thrillers, filled with his trademark edge-of-your-seat suspense and gut-wrenching emotion. In Fool Me Once, Coben once again outdoes himself. Former #1 New York Times bestseller Harlan Coben delivers his next impossible-to-put-down thriller. Â  In the course of eight consecutive #1 New York Times bestsellers, millions of readers have discovered Harlan Cobenâs page-turning thrillers, filled with his trademark edge-of-your-seat suspense and gut-wrenching emotion. In Fool Me Once, Coben once again outdoes himself. Â  Former special ops pilot Maya, home from the war, sees an unthinkable image captured by her nanny cam while she is at work: her two-year-old daughter playing with Mayaâs husband, Joeâwho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husbandâand herself. ...more</t>
  </si>
  <si>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 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 ...more</t>
  </si>
  <si>
    <t>There is danger in dreaming. But there is even more danger in waking up. 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 There is danger in dreaming. But there is even more danger in waking up. 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 Friends can betray. Mothers can disappear. Visions can mislead. Certainties can unravel. ...more</t>
  </si>
  <si>
    <t>Alight is the second installment in the YA sci-fi adventure trilogy by New York Times bestselling author Scott Sigler, hot on the heels of Alive.Alight reveals to readers the further adventures of Em, Spingate, OâMalley, Bishop, and the other young heroes introduced in Alive. In Alive, Em fought to assert herself as leader and her friends tried to comprehend their own myst Alight is the second installment in the YA sci-fi adventure trilogy by New York Times bestselling author Scott Sigler, hot on the heels of Alive.Alight reveals to readers the further adventures of Em, Spingate, OâMalley, Bishop, and the other young heroes introduced in Alive. In Alive, Em fought to assert herself as leader and her friends tried to comprehend their own mysterious identity; now she must wrestle not with the challenge of winning power but the grave responsibility of having assumed it, and she and her friends must contend with a grim fact: the revelation of their identity is not an answer but another questionâand one with terrifying implications. ...more</t>
  </si>
  <si>
    <t>In this first-ever coloring book from American Vogue, you are invited into a world of fashion fantasy. Twenty-six archival magazine covers from 1912 to 1932, by ten celebrated illustrators living here and abroad, take you back to a more playful and whimsical moment of boas, bows, hats and headpieces, fans, pearls and gloves, and even exotic animals. Coloring book fans of a In this first-ever coloring book from American Vogue, you are invited into a world of fashion fantasy. Twenty-six archival magazine covers from 1912 to 1932, by ten celebrated illustrators living here and abroad, take you back to a more playful and whimsical moment of boas, bows, hats and headpieces, fans, pearls and gloves, and even exotic animals. Coloring book fans of all ages can try their hand at the Art Deco patterns and letters from A to Z and the lively drawings of women dressed for the task at hand, whether it is driving their own car, pruning morning glories in the garden, feeding a dragon, steering a gondola, sitting on a crescent moon, perched on a peacock or riding a zebraâside-saddle, of course. This is the Vogue woman as liberated, stylish, and always dressed for adventure. ...more</t>
  </si>
  <si>
    <t>Danny was only five years old but in the words of old Mr Halloran he was a 'shiner', aglow with psychic voltage. When his father became caretaker of the Overlook Hotel his visions grew frighteningly out of control. As winter closed in and blizzards cut them off, the hotel seemed to develop a life of its own. It was meant to be empty, but who was the lady in Room 217, and w Danny was only five years old but in the words of old Mr Halloran he was a 'shiner', aglow with psychic voltage. When his father became caretaker of the Overlook Hotel his visions grew frighteningly out of control. As winter closed in and blizzards cut them off, the hotel seemed to develop a life of its own. It was meant to be empty, but who was the lady in Room 217, and who were the masked guests going up and down in the elevator? And why did the hedges shaped like animals seem so alive? Somewhere, somehow there was an evil force in the hotel - and that too had begun to shine... ...more</t>
  </si>
  <si>
    <t>Winning will make you famous. Losing means certain death.The nation of Panem, formed from a post-apocalyptic North America, is a country that consists of a wealthy Capitol region surrounded by 12 poorer districts. Early in its history, a rebellion led by a 13th district against the Capitol resulted in its destruction and the creation of an annual televised event known as t Winning will make you famous. Losing means certain death.The nation of Panem, formed from a post-apocalyptic North America, is a country that consists of a wealthy Capitol region surrounded by 12 poorer districts. Early in its history, a rebellion led by a 13th district against the Capitol resulted in its destruction and the creation of an annual televised event known as the Hunger Games. In punishment, and as a reminder of the power and grace of the Capitol, each district must yield one boy and one girl between the ages of 12 and 18 through a lottery system to participate in the games. The 'tributes' are chosen during the annual Reaping and are forced to fight to the death, leaving only one survivor to claim victory.When 16-year-old Katniss's young sister, Prim, is selected as District 12's female representative, Katniss volunteers to take her place. She and her male counterpart Peeta, are pitted against bigger, stronger representatives, some of whom have trained for this their whole lives. , she sees it as a death sentence. But Katniss has been close to death before. For her, survival is second nature. ...more</t>
  </si>
  <si>
    <t>The year is 1945. Claire Randall, a former combat nurse, is just back from the war and reunited with her husband on a second honeymoon when she walks through a standing stone in one of the ancient circles that dot the British Isles. Suddenly she is a Sassenachâan âoutlanderââin a Scotland torn by war and raiding border clans in the year of Our Lord...1743.Hurled back in ti The year is 1945. Claire Randall, a former combat nurse, is just back from the war and reunited with her husband on a second honeymoon when she walks through a standing stone in one of the ancient circles that dot the British Isles. Suddenly she is a Sassenachâan âoutlanderââin a Scotland torn by war and raiding border clans in the year of Our Lord...1743.Hurled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desireâand between two vastly different men in two irreconcilable lives. ...more</t>
  </si>
  <si>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 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 ...more</t>
  </si>
  <si>
    <t>Harry Potter thinks he is an ordinary boy. He lives with his Uncle Vernon, Aunt Petunia and cousin Dudley, who are mean to him and make him sleep in a cupboard under the stairs. (Dudley, however, has two bedrooms, one to sleep in and one for all his toys and games.) Then Harry starts receiving mysterious letters and his life is changed forever. He is whisked away by a beet Harry Potter thinks he is an ordinary boy. He lives with his Uncle Vernon, Aunt Petunia and cousin Dudley, who are mean to him and make him sleep in a cupboard under the stairs. (Dudley, however, has two bedrooms, one to sleep in and one for all his toys and games.) Then Harry starts receiving mysterious letters and his life is changed forever. He is whisked away by a beetle-eyed giant of a man and enrolled at Hogwarts School of Witchcraft and Wizardry. The reason: Harry Potter is a wizard! The first book in the "Harry Potter" series makes the perfect introduction to the world of Hogwarts. ...more</t>
  </si>
  <si>
    <t>MEET BECKY BLOOMWOOD, AN IRRESISTIBLE HEROINE WITH A BIG HEART, BIG DREAMS --- AND JUST ONE LITTLE WEAKNESS ...Becky Bloomwood has what most twenty-five-year-olds only dream of: a flat in London's trendiest neighborhood, a troupe of glamorous socialite friends, and a closet brimming with the season's must-haves. The only trouble is, she can't actually afford it --- not any MEET BECKY BLOOMWOOD, AN IRRESISTIBLE HEROINE WITH A BIG HEART, BIG DREAMS --- AND JUST ONE LITTLE WEAKNESS ...Becky Bloomwood has what most twenty-five-year-olds only dream of: a flat in London's trendiest neighborhood, a troupe of glamorous socialite friends, and a closet brimming with the season's must-haves. The only trouble is, she can't actually afford it --- not any of it. Her job writing at Successful Saving magazine not only bores her to tears, it doesn't pay much at all. Still, how can she resist that perfect pair of shoes? Or the divine silk blouse in the window of that ultra-trendy boutique? But lately Becky's been chased by dismal letters from Visa and the Endwich Bank --- letters with large red sums she can't bear to read --- and they're getting ever harder to ignore. She tries cutting back; she even tries making more money. But none of her efforts succeeds. Her only consolation is to buy herself something ... just a little something ...Finally, a story arises that Becky actually cares about, and her front-page article catalyzes a chain of events that will transform her life --- and the lives of those around her --- forever. ...more</t>
  </si>
  <si>
    <t>The iconic visionary returns with his first new novel since the New York Times bestseller Spook Country. Whatever you do, because you are an artist, will bring you to the next thing of your own... When she sang for The Curfew, Hollis Henry's face was known worldwide. She still runs into people who remember the poster. Unfortunately, in the post-crash economy, cult memorab The iconic visionary returns with his first new novel since the New York Times bestseller Spook Country. Whatever you do, because you are an artist, will bring you to the next thing of your own... When she sang for The Curfew, Hollis Henry's face was known worldwide. She still runs into people who remember the poster. Unfortunately, in the post-crash economy, cult memorabilia doesn't pay the rent, and right now she's a journalist in need of a job. The last person she wants to work for is Hubertus Bigend, twisted genius of global marketing; but there's no way to tell an entity like Bigend that you want nothing more to do with him. That simply brings you more firmly to his attention. Milgrim is clean, drug-free for the first time in a decade. It took eight months in a clinic in Basel. Fifteen complete changes of his blood. Bigend paid for all that. Milgrim's idiomatic Russian is superb, and he notices things. Meanwhile no one notices Milgrim. That makes him worth every penny, though it cost Bigend more than his cartel-grade custom-armored truck. The culture of the military has trickled down to the street- Bigend knows that, and he'll find a way to take a cut. What surprises him though is that someone else seems to be on top of that situation in a way that Bigend associates only with himself. Bigend loves staring into the abyss of the global market; he's just not used to it staring back.Watch a Video ...more</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</si>
  <si>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Note: Some of the numerical and factual material contained in this edition was previously published under the auspices of the United Nations Postwar Commission. Eyewitness reports from the first truly global war&gt; ...more</t>
  </si>
  <si>
    <t>#1 NATIONAL BESTSELLER, SOON TO BE A MAJOR MOTION PICTURE.At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#1 NATIONAL BESTSELLER, SOON TO BE A MAJOR MOTION PICTURE.At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â and she would do it alone.Told with suspense and style, sparkling with warmth and humor, Wild powerfully captures the terrors and pleasures of one young woman forging ahead against all odds on a journey that maddened, strengthened, and ultimately healed her. ...more</t>
  </si>
  <si>
    <t>Bernadette Fox is notorious. To her Microsoft-guru husband, she's a fearlessly opinionated partner; to fellow private-school mothers in Seattle, she's a disgrace; to design mavens, she's a revolutionary architect, and to 15-year-old Bee, she is a best friend and, simply, Mom.Then Bernadette disappears. It began when Bee aced her report card and claimed her promised reward: Bernadette Fox is notorious. To her Microsoft-guru husband, she's a fearlessly opinionated partner; to fellow private-school mothers in Seattle, she's a disgrace; to design mavens, she's a revolutionary architect, and to 15-year-old Bee, she is a best friend and, simply, Mom.Then Bernadette disappears. It began when Bee aced her report card and claimed her promised reward: a family trip to Antarctica. But Bernadette's intensifying allergy to Seattleâand people in generalâhas made her so agoraphobic that a virtual assistant in India now runs her most basic errands. A trip to the end of the earth is problematic.To find her mother, Bee compiles email messages, official documents, secret correspondenceâcreating a compulsively readable and touching novel about misplaced genius and a mother and daughter's role in an absurd world. ...more</t>
  </si>
  <si>
    <t>About three things I was absolutely positive.First, Edward was a vampire.Second, there was a part of himâand I didn't know how dominant that part might beâthat thirsted for my blood.And third, I was unconditionally and irrevocably in love with him.In the first book of the Twilight Saga, internationally bestselling author Stephenie Meyer introduces Bella Swan and Edward Cul About three things I was absolutely positive.First, Edward was a vampire.Second, there was a part of himâand I didn't know how dominant that part might beâthat thirsted for my blood.And third, I was unconditionally and irrevocably in love with him.In the first book of the Twilight Saga, internationally bestselling author Stephenie Meyer introduces Bella Swan and Edward Cullen, a pair of star-crossed lovers whose forbidden relationship ripens against the backdrop of small-town suspicion and a mysterious coven of vampires. This is a love story with bite. ...more</t>
  </si>
  <si>
    <t>A deeply evocative story of ambition and betrayal, The Paris Wife captures a remarkable period of time and a love affair between two unforgettable people: Ernest Hemingway and his wife Hadley.Chicago, 1920: Hadley Richardson is a quiet twenty-eight-year-old who has all but given up on love and happinessâuntil she meets Ernest Hemingway and her life changes forever. Followi A deeply evocative story of ambition and betrayal, The Paris Wife captures a remarkable period of time and a love affair between two unforgettable people: Ernest Hemingway and his wife Hadley.Chicago, 1920: Hadley Richardson is a quiet twenty-eight-year-old who has all but given up on love and happinessâuntil she meets Ernest Hemingway and her life changes forever. Following a whirlwind courtship and wedding, the pair set sail for Paris, where they become the golden couple in a lively and volatile groupâthe fabled âLost Generationââthat includes Gertrude Stein, Ezra Pound, and F. Scott and Zelda Fitzgerald. Though deeply in love, the Hemingways are ill-prepared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marriageâa deception that will lead to the unraveling of everything theyâve fought so hard for. A heartbreaking portrayal of love and torn loyalty, The Paris Wife is all the more poignant because we know that, in the end, Hemingway wrote that he would rather have died than fallen in love with anyone but Hadley. ...more</t>
  </si>
  <si>
    <t>If you ainât scared, you ainât human.When Thomas wakes up in the lift, the only thing he can remember is his name. Heâs surrounded by strangersâboys whose memories are also gone.Nice to meet ya, shank. Welcome to the Glade.Outside the towering stone walls that surround the Glade is a limitless, ever-changing maze. Itâs the only way outâand no oneâs ever made it through ali If you ainât scared, you ainât human.When Thomas wakes up in the lift, the only thing he can remember is his name. Heâs surrounded by strangersâboys whose memories are also gone.Nice to meet ya, shank. Welcome to the Glade.Outside the towering stone walls that surround the Glade is a limitless, ever-changing maze. Itâs the only way outâand no oneâs ever made it through alive.Everything is going to change.Then a girl arrives. The first girl ever. And the message she delivers is terrifying.Remember. Survive. Run. ...more</t>
  </si>
  <si>
    <t>basis, n.There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 basis, n.There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 ...more</t>
  </si>
  <si>
    <t>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 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art.As an adult, Theo moves silkily between the drawing rooms of the rich and the dusty labyrinth of an antiques store where he works. He is alienated and in love-and at the center of a narrowing, ever more dangerous circle.The Goldfinch combines vivid characters, mesmerizing language, and suspense, while plumbing with a philosopher's calm the deepest mysteries of love, identity, and art. It is an old-fashioned story of loss and obsession, survival and self-invention, and the ruthless machinations of fate. ...more</t>
  </si>
  <si>
    <t>Featuring photographic artwork from the feature film on the cover, this handsome edition of The Giver is perfect for fans of the movie and the literary classic. Lois Lowry's 1994 Newbery Medalâwinning tale has become one of the most influential novels of our time. The haunting story centers on Jonas who lives in a seemingly ideal, if colorless, world of conformity and cont FeaturingÂ  photographic artwork from the feature film on the cover, this handsome edition of The GiverÂ  is Â perfect for fans of the movie and theÂ  literary classic. Lois Lowry's 1994 Newbery Medalâwinning tale has become one of the most influential novels of our time. The haunting story centers on Â Jonas who lives in a seemingly ideal, if colorless, world of conformity and contentment. Not until he is given his life assignment as the Receiver of Memory does he begin to understand the dark, complex secrets behind his fragile community. Lois Lowry has written three companion novels to The Giver, including Gathering Blue, Messenger, and Son. ...more</t>
  </si>
  <si>
    <t>Mikael Blomkvist, crusading journalist and publisher of the magazine Millennium, has decided to run a story that will expose an extensive sex trafficking operation between Eastern Europe and Sweden, implicating well-known and highly placed members of Swedish society, business, and government.But he has no idea just how explosive the story will be until, on the eve of publi Mikael Blomkvist, crusading journalist and publisher of the magazine Millennium, has decided to run a story that will expose an extensive sex trafficking operation between Eastern Europe and Sweden, implicating well-known and highly placed members of Swedish society, business, and government.But he has no idea just how explosive the story will be until, on the eve of publication, the two investigating reporters are murdered. And even more shocking for Blomkvist: the fingerprints found on the murder weapon belong to Lisbeth Salanderâthe troubled, wise-beyond-her-years genius hacker who came to his aid in The Girl with the Dragon Tattoo, and who now becomes the focus and fierce heart of The Girl Who Played with Fire.As Blomkvist, alone in his belief in Salanderâs innocence, plunges into an investigation of the slayings, Salander herself is drawn into a murderous hunt in which she is the prey, and which compels her to revisit her dark past in an effort to settle with it once and for all. ...more</t>
  </si>
  <si>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 ...more</t>
  </si>
  <si>
    <t>Itâs just a small story really, about among other things: a girl, some words, an accordionist, some fanatical Germans, a Jewish fist-fighter, and quite a lot of thievery. . . .Set during World War II in Germany, Markus Zusakâs groundbreaking new novel is the story of Liesel Meminger, a foster girl living outside of Munich. Liesel scratches out a meager existence for hersel Itâs just a small story really, about among other things: a girl, some words, an accordionist, some fanatical Germans, a Jewish fist-fighter, and quite a lot of thievery. . . .Set during World War II in Germany, Markus Zusakâs groundbreaking new novel is the story of Liesel Meminger, a foster girl living outside of Munich. Liesel scratches out a meager existence for herself by stealing when she encounters something she canât resistâbooks. With the help of her accordion-playing foster father, she learns to read and shares her stolen books with her neighbors during bombing raids as well as with the Jewish man hidden in her basement before he is marched to Dachau.This is an unforgettable story about the ability of books to feed the soul. ...more</t>
  </si>
  <si>
    <t>From hustling, drug addiction and armed violence in America's black ghettos Malcolm X turned, in a dramatic prison conversion, to the puritanical fervour of the Black Muslims. As their spokesman he became identified in the white press as a terrifying teacher of race hatred; but to his direct audience, the oppressed American blacks, he brought hope and self-respect. This au From hustling, drug addiction and armed violence in America's black ghettos Malcolm X turned, in a dramatic prison conversion, to the puritanical fervour of the Black Muslims. As their spokesman he became identified in the white press as a terrifying teacher of race hatred; but to his direct audience, the oppressed American blacks, he brought hope and self-respect. This autobiography (written with Alex Haley) reveals his quick-witted integrity, usually obscured by batteries of frenzied headlines, and the fierce idealism which led him to reject both liberal hypocrisies and black racialism.Vilified by his critics as an anti-white demagogue, Malcolm X gave a voice to unheard African-Americans, bringing them pride, hope and fearlessness, and remains an inspirational and controversial figure. ...more</t>
  </si>
  <si>
    <t>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 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glamorous, intellectual ex-girlfriend, Becky's perfect world starts to crumble. She's shopping for two . . . but are there three in her marriage? ...more</t>
  </si>
  <si>
    <t>At least one-third of the people we know are introverts. They are the ones who prefer listening to speaking, reading to partying; who innovate and create but dislike self-promotion; who favor working on their own over brainstorming in teams. Although they are often labeled "quiet," it is to introverts that we owe many of the great contributions to society--from van Goghâs At least one-third of the people we know are introverts. They are the ones who prefer listening to speaking, reading to partying; who innovate and create but dislike self-promotion; who favor working on their own over brainstorming in teams. Although they are often labeled "quiet," it is to introverts that we owe many of the great contributions to society--from van Goghâs sunflowers to the invention of the personal computer.Passionately argued, impressively researched, and filled with indelible stories of real people, Quiet shows how dramatically we undervalue introverts, and how much we lose in doing so. Taking the reader on a journey from Dale Carnegieâs birthplace to Harvard Business School, from a Tony Robbins seminar to an evangelical megachurch, Susan Cain charts the rise of the Extrovert Ideal in the twentieth century and explores its far-reaching effects. She talks to Asian-American students who feel alienated from the brash, backslapping atmosphere of American schools. She questions the dominant values of American business culture, where forced collaboration can stand in the way of innovation, and where the leadership potential of introverts is often overlooked. And she draws on cutting-edge research in psychology and neuroscience to reveal the surprising differences between extroverts and introverts.Perhaps most inspiring, she introduces us to successful introverts--from a witty, high-octane public speaker who recharges in solitude after his talks, to a record-breaking salesman who quietly taps into the power of questions. Finally, she offers invaluable advice on everything from how to better negotiate differences in introvert-extrovert relationships to how to empower an introverted child to when it makes sense to be a "pretend extrovert."This extraordinary book has the power to permanently change how we see introverts and, equally important, how introverts see themselves. ...more</t>
  </si>
  <si>
    <t>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 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weirdness can they take? What happens to you when you canât walk for a year? have sex? smell flowers? What happens if you vomit in your helmet during a space walk? Is it possible for the human body to survive a bailout at 17,000 miles per hour? To answer these questions, space agencies set up all manner of quizzical and startlingly bizarre space simulations. As Mary Roach discovers, itâs possible to preview space without ever leaving Earth. From the space shuttle training toilet to a crash test of NASAâs new space capsule (cadaver filling in for astronaut), Roach takes us on a surreally entertaining trip into the science of life in space and space on Earth. ...more</t>
  </si>
  <si>
    <t>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#11187â424 â 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#11187â424 â one of the millions of people who disappear âdown the rabbit holeâ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Kermanâs story offers a rare look into the lives of women in prisonâwhy it is we lock so many away and what happens to them when theyâre there. ...more</t>
  </si>
  <si>
    <t>Pestered by her close New Jersey family, Stephanie Plum offers to catch high-school crush Joe Morelli, cop turned bail jumper, for her cousin Vinnie's company. She questions "working girls" to find the missing girlfriend of vicious prizefighter Benito Ramirez while Joe secretly watches her back. Ranger mentors her and supplies vehicles when hers explode.</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</si>
  <si>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within.Finally, the time has come.But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 - and too glorious to surrender. ...more</t>
  </si>
  <si>
    <t>On a cold and snowy night in 1910, Ursula Todd is born, the third child of a wealthy English banker and his wife. Sadly, she dies before she can draw her first breath. On that same cold and snowy night, Ursula Todd is born, lets out a lusty wail, and embarks upon a life that will be, to say the least, unusual. For as she grows, she also dies, repeatedly, in any number of w On a cold and snowy night in 1910, Ursula Todd is born, the third child of a wealthy English banker and his wife. Sadly, she dies before she can draw her first breath. On that same cold and snowy night, Ursula Todd is born, lets out a lusty wail, and embarks upon a life that will be, to say the least, unusual. For as she grows, she also dies, repeatedly, in any number of ways. Clearly history (and Kate Atkinson) have plans for her: In Ursula rests nothing less than the fate of civilization.Wildly inventive, darkly comic, startlingly poignant â this is Kate Atkinson at her absolute best, playing with time and history, telling a story that is breathtaking for both its audacity and its endless satisfactions. ...more</t>
  </si>
  <si>
    <t>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leadership.Ask most women whether they have the right to equality at work and the answer will be a resounding yes, but ask the same women whether they'd feel confident asking for a raise, a promotion, or equal pay, and some reticence creeps in.The statistics, although an improvement on previous decades, are certainly not in women's favour â of 197 heads of state, only twenty-two are women. Women hold just 20 percent of seats in parliaments globally, and in the world of big business, a meagre eighteen of the Fortune 500 CEOs are women.In Lean In, Sheryl Sandberg â Facebook COO and one of Fortune magazine's Most Powerful Women in Business â draws on her own experience of working in some of the world's most successful businesses and looks at what women can do to help themselves, and make the small changes in their life that can effect change on a more universal scale. ...more</t>
  </si>
  <si>
    <t>Mindy Kaling has lived many lives: the obedient child of immigrant professionals, a timid chubster afraid of her own bike, a Ben Affleckâimpersonating Off-Broadway performer and playwright, and, finally, a comedy writer and actress prone to starting fights with her friends and coworkers with the sentence âCan I just say one last thing about this, and then I swear Iâll shut Mindy Kaling has lived many lives: the obedient child of immigrant professionals, a timid chubster afraid of her own bike, a Ben Affleckâimpersonating Off-Broadway performer and playwright, and, finally, a comedy writer and actress prone to starting fights with her friends and coworkers with the sentence âCan I just say one last thing about this, and then I swear Iâll shut up about it?â Â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youâve come to the right book, mostly!Â 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Doorânot so much literally anywhere in the continental United States, but definitely if you live in India or Sri Lanka. ...more</t>
  </si>
  <si>
    <t>On a warm summer morning in North Carthage, Missouri, it is Nick and Amy Dunneâs fifth wedding anniversary. Presents are being wrapped and reservations are being made when Nickâs clever and beautiful wife disappears. Husband-of-the-Year Nick isnât doing himself any favors with cringe-worthy daydreams about the slope and shape of his wifeâs head, but passages from Amy's dia On a warm summer morning in North Carthage, Missouri, it is Nick and Amy Dunneâs fifth wedding anniversary. Presents are being wrapped and reservations are being made when Nickâs clever and beautiful wife disappears. Husband-of-the-Year Nick isnât doing himself any favors with cringe-worthy daydreams about the slope and shape of his wifeâs head, but passages from Amy's diary reveal the alpha-girl perfectionist could have put anyone dangerously on edge.Â Under mounting pressure from the police and the mediaâas well as Amyâs fiercely doting parentsâthe town golden boy parades an endless series of lies, deceits, and inappropriate behavior. Nick is oddly evasive, and heâs definitely bitterâbut is he really a killer?Â  ...more</t>
  </si>
  <si>
    <t>The unmissable and highly anticipated new literary thriller from the author of the international phenomenon The Girl With All the Gifts. Fellside is a maximum security prison on the edge of the Yorkshire Moors. It's not the kind of place you'd want to end up. But it's where Jess Moulson could be spending the rest of her life. It's a place where even the walls whisper. And The unmissable and highly anticipated new literary thriller from the author of the international phenomenon The Girl With All the Gifts. Fellside is a maximum security prison on the edge of the Yorkshire Moors. It's not the kind of place you'd want to end up. But it's where Jess Moulson could be spending the rest of her life. It's a place where even the walls whisper. And one voice belongs to a little boy with a message for Jess.Will she listen? ...more</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</si>
  <si>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 ...more</t>
  </si>
  <si>
    <t>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 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Dijsktra, Stephen D. Arata, and Talia Schaffer.A Chronology and a Selected Bibliography are included. ...more</t>
  </si>
  <si>
    <t>#1 New York Times BestsellerFrom thebestselling author and master of narrative nonfiction comes the enthralling story of the sinking of the LusitaniaOn May 1, 1915, with WWI entering its tenth month, a luxury ocean liner as richly appointed as an English country house sailed out of New York, bound for Liverpool, carrying a record number of children and infants. The passeng #1 New York Times BestsellerFrom theÂ bestselling author and master of narrative nonfiction comes the enthralling story of the sinking of the LusitaniaOn May 1, 1915, with WWI entering its tenth month, a luxury ocean liner as richly appointed as an English country house sailed out of New York, bound for Liverpool, carrying a record number of children and infants. The passengers were surprisingly at ease, even though Germany had declared the seas around Britain to be a war zone. For months, German U-boats had brought terror to the North Atlantic. But the Lusitania was one of the eraâs great transatlantic âGreyhoundsââthe fastest liner then in serviceâand her captain, William Thomas Turner, placed tremendous faith in the gentlemanly strictures of warfare that for a century had kept civilian ships safe from attack.Â Germany, however, was determined to change the rules of the game, and Walther Schwieger, the captain of Unterseeboot-20, was happy to oblige. Meanwhile, an ultra-secret British intelligence unit tracked Schwiegerâs U-boat, but told no one. As U-20 and the Lusitania made their way toward Liverpool, an array of forces both grand and achingly smallâhubris, a chance fog, a closely guarded secret, and moreâall converged to produce one of the great disasters of history. It is a story that many of us think we know but donât, and Erik Larson tells it thrillingly, switching between hunter and hunted while painting a larger portrait of America at the height of the Progressive Era. Full of glamour and suspense, Dead Wake brings to life a cast of evocative characters, from famed Boston bookseller Charles Lauriat to pioneering female architect Theodate Pope to President Woodrow Wilson, a man lost to grief, dreading the widening war but also captivated by the prospect of new love.Â  Gripping and important, Dead Wake captures the sheer drama and emotional power of a disaster whose intimate details and true meaning have long been obscured by history. ...more</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</si>
  <si>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 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 ...more</t>
  </si>
  <si>
    <t>FROM THE #1 NEW YORK TIMES BESTSELLING AUTHOR OF GONE GIRLLibby Day was seven when her mother and two sisters were murdered in âThe Satan Sacrifice" of Kinnakee, Kansas.â She survivedâand famously testified that her fifteen-year-old brother, Ben, was the killer. Twenty-five years later, the Kill Clubâa secret secret society obsessed with notorious crimesâlocates Libby and FROM THE #1 NEW YORK TIMES BESTSELLING AUTHOR OF GONE GIRLLibby Day was seven when her mother and two sisters were murdered in âThe Satan Sacrifice" of Kinnakee, Kansas.â She survivedâand famously testified that her fifteen-year-old brother, Ben, was the killer. Twenty-five years later, the Kill Clubâa secret secret society obsessed with notorious crimesâlocates Libby and pumps her for details. They hope to discover proof that may free Ben. Libby hopes to turn a profit off her tragic history: Sheâll reconnect with the players from that night and report her findings to the clubâfor a fee. As Libbyâs search takes her from shabby Missouri strip clubs to abandoned Oklahoma tourist towns, the unimaginable truth emerges, and Libby finds herself right back where she startedâon the run from a killer. ...more</t>
  </si>
  <si>
    <t>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 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she has endured a tumultuous year of temptation, loss, and strife to reach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 ...more</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</si>
  <si>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 ...more</t>
  </si>
  <si>
    <t>Bennie is an aging former punk rocker and record executive. Sasha is the passionate, troubled young woman he employs. Here Jennifer Egan brilliantly reveals their pasts, along with the inner lives of a host of other characters whose paths intersect with theirs. With music pulsing on every page, A Visit from the Goon Squad is a startling, exhilarating novel of self-destruct Bennie is an aging former punk rocker and record executive. Sasha is the passionate, troubled young woman he employs. Here Jennifer Egan brilliantly reveals their pasts, along with the inner lives of a host of other characters whose paths intersect with theirs. With music pulsing on every page, A Visit from the Goon Squad is a startling, exhilarating novel of self-destruction and redemption. ...more</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</si>
  <si>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 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 - 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 ...more</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</si>
  <si>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 ...more</t>
  </si>
  <si>
    <t>Elli Fisher has never thought she was good enough, let it be her job, her weight, her love life, nothing. That is until she meets Shea Adler. After doing a promotional shoot for the NHL team, the Assassins, she meets the hunky hockey player who shoots a puck, shattering her world.Shea Adler was tired of the life he was living outside of the rink. The girls, the money blowi Elli Fisher has never thought she was good enough, let it be her job, her weight, her love life, nothing. That is until she meets Shea Adler. After doing a promotional shoot for the NHL team, the Assassins, she meets the hunky hockey player who shoots a puck, shattering her world.Shea Adler was tired of the life he was living outside of the rink. The girls, the money blowing, the drinking, everything had to stop and it all did when he met Eleanor Fisher. He had never met anyone like her. She was feisty, witty, shy, and simply gorgeous. When he laid eyes on her, it was as if he was taking the hardest hit of his life into the boards, and he had to have her. Elli is a little skeptical of Shea, but he knows that they were meant to be together, and he needed her in his life. Can Elli throw her insecurities out the window and love Shea with everything inside of her, or will she let a past relationship, and her family ruin any chance of her being happy. ...more</t>
  </si>
  <si>
    <t>I have a curseI have a giftI am a monsterI'm more than humanMy touch is lethalMy touch is powerI am their weaponI will fight backJuliette hasnât touched anyone in exactly 264 days.The last time she did, it was an accident, but The Reestablishment locked her up for murder. No one knows why Julietteâs touch is fatal. As long as she doesnât hurt anyone else, no one really car I have a curseI have a giftI am a monsterI'm more than humanMy touch is lethalMy touch is powerI am their weaponI will fight backJuliette hasnât touched anyone in exactly 264 days.The last time she did, it was an accident, but The Reestablishment locked her up for murder. No one knows why Julietteâs touch is fatal. As long as she doesnât hurt anyone else, no one really cares. The world is too busy crumbling to pieces to pay attention to a 17-year-old girl. Diseases are destroying the population, food is hard to find, birds donât fly anymore, and the clouds are the wrong color.The Reestablishment said their way was the only way to fix things, so they threw Juliette in a cell. Now so many people are dead that the survivors are whispering war â and The Reestablishment has changed its mind. Maybe Juliette is more than a tortured soul stuffed into a poisonous body. Maybe sheâs exactly what they need right now.Juliette has to make a choice: Be a weapon. Or be a warrior. ...more</t>
  </si>
  <si>
    <t>âBetter to reign in Hell, than serve in Heavân â¦âIn Paradise Lost, Milton produced a poem of epic scale, conjuring up a vast, awe-inspiring cosmos and ranging across huge tracts of space and time. And yet, in putting a charismatic Satan and naked Adam and Eve at the centre of this story, he also created an intensely human tragedy on the Fall of Man. Written when Milton was âBetter to reign in Hell, than serve in Heavân â¦âIn Paradise Lost, Milton produced a poem of epic scale, conjuring up a vast, awe-inspiring cosmos and ranging across huge tracts of space and time. And yet, in putting a charismatic Satan and naked Adam and Eve at the centre of this story, he also created an intensely human tragedy on the Fall of Man. Written when Milton was in his fifties â blind, bitterly disappointed by the Restoration and briefly in danger of execution â Paradise Lostâs apparent ambivalence towards authority has led to intense debate about whether it manages to âjustify the ways of God to menâ, or exposes the cruelty of Christianity.John Leonardâs revised edition of Paradise Lost contains full notes, elucidating Miltonâs biblical, classical and historical allusions and discussing his vivid, highly original use of language and blank verse. ...more</t>
  </si>
  <si>
    <t>On the Road chronicles Jack Kerouac's years traveling the North American continent with his friend Neal Cassady, "a sideburned hero of the snowy West." As "Sal Paradise" and "Dean Moriarty," the two roam the country in a quest for self-knowledge and experience. Kerouac's love of America, his compassion for humanity, and his sense of language as jazz combine to make On the On the Road chronicles Jack Kerouac's years traveling the North American continent with his friend Neal Cassady, "a sideburned hero of the snowy West." As "Sal Paradise" and "Dean Moriarty," the two roam the country in a quest for self-knowledge and experience. Kerouac's love of America, his compassion for humanity, and his sense of language as jazz combine to make On the Road an inspirational work of lasting importance.Kerouac's classic novel of freedom and longing defined what it meant to be "Beat" and has inspired every generation since its initial publication. ...more</t>
  </si>
  <si>
    <t>Orphaned into the household of her Aunt Reed at Gateshead, subject to the cruel regime at Lowood charity school, Jane Eyre nonetheless emerges unbroken in spirit and integrity. She takes up the post of governess at Thornfield, falls in love with Mr. Rochester, and discovers the impediment to their lawful marriage in a story that transcends melodrama to portray a woman's pa Orphaned into the household of her Aunt Reed at Gateshead, subject to the cruel regime at Lowood charity school, Jane Eyre nonetheless emerges unbroken in spirit and integrity. She takes up the post of governess at Thornfield, falls in love with Mr. Rochester, and discovers the impediment to their lawful marriage in a story that transcends melodrama to portray a woman's passionate search for a wider and richer life than Victorian society traditionally allowed.With a heroine full of yearning, the dangerous secrets she encounters, and the choices she finally makes, Charlotte Bronte's innovative and enduring romantic novel continues to engage and provoke readers. ...more</t>
  </si>
  <si>
    <t>Mary Shelley began writing Frankenstein when she was only eighteen. At once a Gothic thriller, a passionate romance, and a cautionary tale about the dangers of science, Frankenstein tells the story of committed science student Victor Frankenstein. Obsessed with discovering the cause of generation and life and bestowing animation upon lifeless matter, Frankenstein assembles Mary Shelley began writing Frankenstein when she was only eighteen. At once a Gothic thriller, a passionate romance, and a cautionary tale about the dangers of science, Frankenstein tells the story of committed science student Victor Frankenstein. Obsessed with discovering the cause of generation and life and bestowing animation upon lifeless matter, Frankenstein assembles a human being from stolen body parts but; upon bringing it to life, he recoils in horror at the creature's hideousness. Tormented by isolation and loneliness, the once-innocent creature turns to evil and unleashes a campaign of murderous revenge against his creator, Frankenstein.Frankenstein, an instant bestseller and an important ancestor of both the horror and science fiction genres, not only tells a terrifying story, but also raises profound, disturbing questions about the very nature of life and the place of humankind within the cosmos: What does it mean to be human? What responsibilities do we have to each other? How far can we go in tampering with Nature? In our age, filled with news of organ donation genetic engineering, and bio-terrorism, these questions are more relevant than ever. ...more</t>
  </si>
  <si>
    <t>Andrew Barger, award-winning author and engineer, has extensively researched forgotten journals and magazines of the early 19th century to locate groundbreaking science fiction short stories in the English language. In doing so, he found what is possibly the first science fiction story by a female (and it is not from Mary Shelley). Andrew located the first steampunk short Andrew Barger, award-winning author and engineer, has extensively researched forgotten journals and magazines of the early 19th century to locate groundbreaking science fiction short stories in the English language. In doing so, he found what is possibly the first science fiction story by a female (and it is not from Mary Shelley). Andrew located the first steampunk short story, which has not been republished since 1844. There is the first voyage to the moon in a balloon, republished for the first time since 1820 that further tells of a darkness machine and a lunarian named Zuloc. Other sci-stories include the first robotic insect and an electricity gun. Once again, Andrew has searched old texts to find the very best science fiction stories from the period when the genre automated to life, some of the stories are published for the first time in nearly 200 years. Read these fantastic stories today!OUR OWN COUNTRY So mechanical has the age become, that men seriously talk of flying machines, to go by steam, --not your air-balloons, but real Daedalian wings, made of wood and joints, nailed to your shoulder, --not wings of feathers and wax like the wings of Icarus, who fell into the Cretan sea, but real, solid, substantial, rock-maple wings with wrought-iron hinges, and huge concavities, to propel us through the air. Knickerbocker Magazine, May 18 ...more</t>
  </si>
  <si>
    <t>What if you could live multiple lives simultaneously, have constant, perfect companionship, and never die? Thatâs the promise of Join, a revolutionary technology that allows small groups of minds to unite, forming a single consciousness that experiences the world through multiple bodies. But as two best friends, Chance and Lucky, living in an alternate version of our own n What if you could live multiple lives simultaneously, have constant, perfect companionship, and never die? Thatâs the promise of Join, a revolutionary technology that allows small groups of minds to unite, forming a single consciousness that experiences the world through multiple bodies. But as two best friends, Chance and Lucky, living in an alternate version of our own near future quickly discover, the light of that miracle may be blinding them to its horrors.Jolted out of comfortable, professional routines by a brutal encounter with a terrifying stranger and a malfunction in the join technology, Chance and Lucky follow a faint trail of clues off the grid in their desperate search for a cure. Their journey leads them into the scarred heart of the North American continent. There, within the improvised shelter of the âsolosâ left behind by the rush of technology, they encounter the architects of a new kind of human consciousness. With the planet descending into environmental ruin, their trust of each other becomes their only guide through the moral hazards of a society in which individual identity has come undone. Along the way, they must confront their own long-buried secrets, and learn how their story of injured conscience connects them to the arc of human evolution.A deftly crafted, kaleidoscopic novel with the pulse of a thriller, Join explores big ideas in the current zeitgeist on an intimate, human scale. ...more</t>
  </si>
  <si>
    <t>MAY THE VERSE BE WITH YOU!Return once more to a galaxy far, far away with this sublime retelling of George Lucas's epic Star Wars in the style of the immortal Bard of Avon. The saga of a wise (Jedi) knight and an evil (Sith) lord, of a beautiful princess held captive and a young hero coming of age, Star Wars abounds with all the valor and villainy of Shakespeare's greatest MAY THE VERSE BE WITH YOU!Return once more to a galaxy far, far away with this sublime retelling of George Lucas's epic Star Wars in the style of the immortal Bard of Avon. The saga of a wise (Jedi) knight and an evil (Sith) lord, of a beautiful princess held captive and a young hero coming of age, Star Wars abounds with all the valor and villainy of Shakespeare's greatest plays. 'Tis a tale told by fretful Droids, full of faithful Wookiees and fearsome Stormtroopers, signifying... pretty much everything.Reimagined in glorious iambic pentameter, William Shakespeare's Star Wars will astound and edify Rebels and Imperials alike. Zounds! This is the book you're looking for. ...more</t>
  </si>
  <si>
    <t>Welcome to Adrianna, a new country isolated for years and shrouded in mystery. Itâs home to the Leafers, an assembly of the most intelligent minds in the world. When Leafer President John Greenleaf opens Adriannaâs doors for the filming of a documentary, the young countryâs secrets will be exposed changing the world forever. Can the Leafers really cure cancer, diabetes and Welcome to Adrianna, a new country isolated for years and shrouded in mystery. Itâs home to the Leafers, an assembly of the most intelligent minds in the world. When Leafer President John Greenleaf opens Adriannaâs doors for the filming of a documentary, the young countryâs secrets will be exposed changing the world forever. Can the Leafers really cure cancer, diabetes and heart disease with a miraculous new plant? Can they provide free food and free wireless electricity to the entire planet without pollution? Adriannaâs technology guarantees to cause a complete collapse of the global economy. But will the rich and powerful allow it? Wars will be fought. Economies will collapse. The true origins of human life on Earth will be revealed. The project must be completed. ...more</t>
  </si>
  <si>
    <t>What happens when resources become scarce and society starts to crumble? As the competition for resources pulls America's previously stable society apart, the "New Normal" is a Soft Apocalypse. This is how our world ends; with a whimper instead of a bang. New social structures and tribal connections spring up across America, as the previous social structures begin to disso What happens when resources become scarce and society starts to crumble? As the competition for resources pulls America's previously stable society apart, the "New Normal" is a Soft Apocalypse. This is how our world ends; with a whimper instead of a bang. New social structures and tribal connections spring up across America, as the previous social structures begin to dissolve. Locus Award finalist and John W. Campbell Memorial Award finalist Soft Apocalypse follows the journey across the Southeast of a tribe of formerly middle class Americans as they struggle to find a place for themselves and their children in a new, dangerous world that still carries the ghostly echoes of their previous lives.Skyhorse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...more</t>
  </si>
  <si>
    <t>A page-turning debut in the tradition of Michael Crichton, World War Z, and The Martian, Sleeping Giants is a thriller fueled by an earthshaking mysteryâand a fight to control a gargantuan power.A girl named Rose is riding her new bike near her home in Deadwood, South Dakota, when she falls through the earth. She wakes up at the bottom of a square hole, its walls glowing w A page-turning debut in the tradition of Michael Crichton, World War Z, and The Martian, Sleeping Giants is a thriller fueled by an earthshaking mysteryâand a fight to control a gargantuan power.A girl named Rose is riding her new bike near her home in Deadwood, South Dakota, when she falls through the earth. She wakes up at the bottom of a square hole, its walls glowing with intricate carvings. But the firemen who come to save her peer down upon something even stranger: a little girl in the palm of a giant metal hand.Seventeen years later, the mystery of the bizarre artifact remains unsolvedâits origins, architects, and purpose unknown. Its carbon dating defies belief; military reports are redacted; theories are floated, then rejected.But some can never stop searching for answers.Rose Franklin is now a highly trained physicist leading a top secret team to crack the handâs code. And along with her colleagues, she is being interviewed by a nameless interrogator whose power and purview are as enigmatic as the provenance of the relic. Whatâs clear is that Rose and her compatriots are on the edge of unraveling historyâs most perplexing discoveryâand figuring out what it portends for humanity. But once the pieces of the puzzle are in place, will the result prove to be an instrument of lasting peace or a weapon of mass destruction? ...more</t>
  </si>
  <si>
    <t>A fast-paced and gripping near-future science fiction debut about the gritty world of competitive gaming...Every week, Kali Ling fights to the death on national TV. Sheâs died hundreds of times. And it never gets easier... The RAGE tournamentsâthe Virtual Gaming Leagueâs elite competition where the best gamers in the world compete in a no-holds-barred fight to the digital A fast-paced and gripping near-future science fiction debut about the gritty world of competitive gaming...Â Every week, Kali Ling fights to the death on national TV. Sheâs died hundreds of times. And it never gets easier...Â  The RAGE tournamentsâthe Virtual Gaming Leagueâs elite competition where the best gamers in the world compete in a no-holds-barred fight to the digital death. Every bloody kill is broadcast to millions. Every player is a modern gladiatorâleading a life of ultimate fame, responsible only for entertaining the masses. Â  And though their weapons and armor are digital, the pain is real. Â  Chosen to be the first female captain in RAGE tournament history, Kali Ling is at the top of the worldâuntil one of her teammates overdoses. Now, she must confront the truth about the tournament. Because it is much more than a gameâand even in the real world, not everything is as it seems. Â  The VGL hides dark secrets. And the only way to change the rules is to fight from the inside... ...more</t>
  </si>
  <si>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 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destroyed. ...more</t>
  </si>
  <si>
    <t>Facing annihilation at the hands of the warlike Vogons is a curious time to have a craving for tea. It could only happen to the cosmically displaced Arthur Dent and his curious comrades in arms as they hurtle across space powered by pure improbabilityband desperately in search of a place to eat.Among Arthur's motley shipmates are Ford Prefect, a longtime friend and expert Facing annihilation at the hands of the warlike Vogons is a curious time to have a craving for tea. It could only happen to the cosmically displaced Arthur Dent and his curious comrades in arms as they hurtle across space powered by pure improbabilityband desperately in search of a place to eat.Among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who suffers nothing and no one very gladly. Their destination? The ultimate hot spot for an evening of apocalyptic entertainment and fine dining, where the food (literally) speaks for itself.Will they make it? The answer: hard to say. But bear in mind that the Hitchhiker's Guide deleted the term "Future Perfect" from its pages, since it was discovered not to be!"What's such fun is how amusing the galaxy looks through Adams' sardonically silly eyes." ...more</t>
  </si>
  <si>
    <t>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 In the year 2044, reality is an ugly place. The only time teenage Wade Watts really feels alive is when he's jacked into the virtual utopia known as theÂ  OASIS. Wade's devoted his life to studying the puzzles hidden within this world's digital confines, puzzles that are based on their creator's obsession with the pop culture of decades past and that promise massive power and fortune to whoever can unlock them. When Wade stumbles upon the first clue, he finds himself beset by players willing to kill to take this ultimate prize. The race is on, and if Wade's going to survive, he'll have to winâand confront the real world he's always been so desperate to escape. ...more</t>
  </si>
  <si>
    <t>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 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âuniversalâ Armageddon and save life as we know itâand donât know it! ...more</t>
  </si>
  <si>
    <t>Set in the far future amidst a sprawling feudal interstellar empire where planetary dynasties are controlled by noble houses that owe an allegiance to the imperial House Corrino, Dune tells the story of young Paul Atreides (the heir apparent to Duke Leto Atreides and heir of House Atreides) as he and his family accept control of the desert planet Arrakis, the only source o Set in the far future amidst a sprawling feudal interstellar empire where planetary dynasties are controlled by noble houses that owe an allegiance to the imperial House Corrino, Dune tells the story of young Paul Atreides (the heir apparent to Duke Leto Atreides and heir of House Atreides) as he and his family accept control of the desert planet Arrakis, the only source of the 'spice' melange, the most important and valuable substance in the cosmos. The story explores the complex, multi-layered interactions of politics, religion, ecology, technology, and human emotion as the forces of the empire confront each other for control of Arrakis.Published in 1965, it won the Hugo Award in 1966 and the inaugural Nebula Award for Best Novel. Dune is frequently cited as the world's best-selling sf novel. ...more</t>
  </si>
  <si>
    <t>By 2021, the World War has killed millions, driving entire species into extinction and sending mankind off-planet. Those who remain covet any living creature, and for people who can't afford one, companies have built incredibly realistic simulacrae: horses, birds, cats, sheep. They've even built humans.EmigrÃ©es to Mars receive androids so sophisticated it's impossible to t By 2021, the World War has killed millions, driving entire species into extinction and sending mankind off-planet. Those who remain covet any living creature, and for people who can't afford one, companies have built incredibly realistic simulacrae: horses, birds, cats, sheep. They've even built humans.EmigrÃ©es to Mars receive androids so sophisticated it's impossible to tell them from true men or women. Fearful of the havoc these artificial humans could wreak, the government bans them from Earth, but when androids don't want to be identified, they just blend in. Rick Deckard is an officially sanctioned bounty hunter whose job is to find rogue androids and retire them, but cornered, androids tend to fight back--with deadly results. ...more</t>
  </si>
  <si>
    <t>BE CAREFUL WHAT YOU WISH FOR. BECAUSE YOU JUST MIGHT GET IT. Zara Ruiz is a normal California girl on the verge of graduating high school and thinking about her dawning future. But when dusk brings a shattering lossâand she discovers a priceless object in the shallows of a tide poolâshe is thrust a hundred-and-eighty years into the past. There she meets handsome ranchero J BE CAREFUL WHAT YOU WISH FOR. BECAUSE YOU JUST MIGHT GET IT. Zara Ruiz is a normal California girl on the verge of graduating high school and thinking about her dawning future. But when dusk brings a shattering lossâand she discovers a priceless object in the shallows of a tide poolâshe is thrust a hundred-and-eighty years into the past. There she meets handsome ranchero Javier de la Venturaâwho has big dreams and bigger secretsâalong with his enchanting family, in a land that is at once familiar, and yet utterly foreign. Between cattle rustlers, pirates and a growing call for statehood, it is not a peaceful time to be a Mexican settler in young Alta California. But it is in that time and place that Zara must decide if she can find what she longs for most in the past, or if her heart's THREE WISHES can only be resolved in the present. ...more</t>
  </si>
  <si>
    <t>A mysterious worldwide epidemic reduces the birthrate of female infants from 50 percent to less than 1 percent. Medical science and governments around the world scramble in an effort to solve the problem, but twenty-five years later there is no cure, and an entire generation grows up with a population of fewer than a thousand women.Zoey and some of the surviving young wome A mysterious worldwide epidemic reduces the birthrate of female infants from 50 percent to less than 1 percent. Medical science and governments around the world scramble in an effort to solve the problem, but twenty-five years later there is no cure, and an entire generation grows up with a population of fewer than a thousand women.Zoey and some of the surviving young women are housed in a scientific research compound dedicated to determining the cause. For two decades, sheâs been isolated from her family, treated as a test subject, and locked awayâtold only that the virus has wiped out the rest of the worldâs population.Captivity is the only life Zoey has ever known, and escaping her heavily armed captors is no easy task, but sheâs determined to leave before she is subjected to the next round of testsâ¦a program that no other woman has ever returned from. Even if sheâs successful, Zoey has no idea what sheâll encounter in the strange new world beyond the facilityâs walls. Winning her freedom will take brutality she never imagined she possessed, as well as all her strength and cunningâbut Zoey is ready for war. ...more</t>
  </si>
  <si>
    <t>Meganâs ready to give birth, but sheâs not ready to let her mate leave her side. When Cashol must go hunting to feed the tribe, theyâre separated for the first time since resonance. Not a problem, except the babyâs ready to be born and thereâs a storm brewingâ¦ This is a short story set in the ICE PLANET BARBARIANS world. It does not stand alone, and is intended to be read Meganâs ready to give birth, but sheâs not ready to let her mate leave her side. When Cashol must go hunting to feed the tribe, theyâre separated for the first time since resonance. Not a problem, except the babyâs ready to be born and thereâs a storm brewingâ¦â©â© This is a short story set in the ICE PLANET BARBARIANS world. It does not stand alone, and is intended to be read after BARBARIANâS MATE. Itâs a little bit of sweetness for those that canât get enough of the big blue aliens! Happy reading! ...more</t>
  </si>
  <si>
    <t>There is only one writer on the planet who possesses enough basketball knowledge and passion to write the definitive book on the NBA.* Bill Simmons, the from-the-womb hoops addict known to millions as ESPN.comâs Sports Guy, is that writer. And The Book of Basketball is that book. Nowhere in the roundball universe will you find another single volume that covers as much in s There is only one writer on the planet who possesses enough basketball knowledge and passion to write the definitive book on the NBA.* Bill Simmons, the from-the-womb hoops addict known to millions as ESPN.comâs Sports Guy, is that writer. And The Book of Basketball is that book. Nowhere in the roundball universe will you find another single volume that covers as much in such depth as this wildly opinionated and thoroughly entertaining look at the past, present, and future of pro basketball.From the age-old question of who actually won the rivalry between Bill Russell and Wilt Chamberlain to the one about which team was truly the best of all time, Simmons opensâand then closes, once and for allâevery major pro basketball debate. Then he takes it further by completely reevaluating not only how NBA Hall of Fame inductees should be chosen but how the institution must be reshaped from the ground up, the result being the Pyramid: Simmonsâs one-of-a-kind, five-level shrine to the ninety-six greatest players in the history of pro basketball. And ultimately he takes fans to the heart of it all, as he uses a conversation with one NBA great to uncover that coveted thing: The Secret of Basketball.Comprehensive, authoritative, controversial, hilarious, and impossible to put down (even for Celtic-haters), The Book of Basketball offers every hardwood fan a courtside seat beside the gameâs finest, funniest, and fiercest chronicler.* More to the point, heâs the only one crazy enough to try to pull it off. ...more</t>
  </si>
  <si>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 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inside.Now a major motion picture starring Billy Bob Thorton. ...more</t>
  </si>
  <si>
    <t>Colt Avery is on fire. Dubbed one of the NFL's best kept secrets, he's in the spotlight for the first time in his career. Women want him, coaches are courting him, and his Kansas cornfield good looks are too good not to be shared. His face is everywhere; TV, magazines, billboards. The entire world is in love with him. Everyone wants a piece of him.Everyone but Lilly Hendri Colt Avery is on fire. Dubbed one of the NFL's best kept secrets, he's in the spotlight for the first time in his career. Women want him, coaches are courting him, and his Kansas cornfield good looks are too good not to be shared. His face is everywhere; TV, magazines, billboards. The entire world is in love with him. Everyone wants a piece of him.Everyone but Lilly Hendricks.Lilly grew up in L.A. where pretty faces are a dime a dozen. She's seen first hand what happens when you get swept up in the whirlwind of fame and fortune; you get dropped on your ass, and there's no one there to help you up. She stays away from the flashbulbs, avoiding the limelight, perfectly content to be recognized for her cupcakes and her karaoke skills, nothing more.But Colt isn't easy to say no to, especially when he refuses to go away no matter how many times Lilly tells him to. He's addicted to her baking. To her beauty. To her bark that's almost as sexy as her bite, and he's not going anywhere until she gives him a chance. No matter what it costs him.Fame is a rush, but falling in love?That sh#t is sweet as sugar. ...more</t>
  </si>
  <si>
    <t>From the USA TODAY Bestselling author of Scoring Wilder, comes a sexy new standalone novel.As an Olympic rookie, Andie Foster has spent far more time in her cleats than between the sheets. For 21 years, her Friday nights have consisted of blocking shots rather than taking them. But now that she's landed in Rio, she's ready to see for herself if the rumors about the Olympic From the USA TODAY Bestselling author of Scoring Wilder, comes a sexy new standalone novel.As an Olympic rookie, Andie Foster has spent far more time in her cleats than between the sheets. For 21 years, her Friday nights have consisted of blocking shots rather than taking them. But now that she's landed in Rio, she's ready to see for herself if the rumors about the Olympic Village are true:â¢ The athletes are all sex-crazed maniacs... â¢ The committee passes out condoms like candy... â¢ The games continue long after the medals have been handed out... As Andie walks the line between rumor and reality, she's forced into the path of Frederick Archibald, a decorated Olympic swimmer and owner of a sexy British accent--too bad he's unavailable in a way that "it's complicated" doesn't even begin to explain.In other words: off limits.It doesn't matter that he has abs that could bring peace to the Middle East and a smile that makes even the Queen blush; Andie fully intends on keeping her focus on the soccer field. But the Village is small. Suffocating. Everywhere Andie goes, Freddie happens to be there--shirtless, wet from the pool, and determined to show her a whole new meaning of the phrase "international affairs".Due to strong language and sexual content, this book is not intended for readers under the age of 18. ...more</t>
  </si>
  <si>
    <t>Hailed by Jami Davenport as her âgo-to author for hockey romance,â the bestselling author of the Heller Brothers Hockey series sets the ice ablaze with another sexy novel featuring the gorgeous men of the Chicago Aces.Duncan Armstrong may be an NHL star, but heâs a country boy at heart. His ultimate fantasy is going home with the Stanley Cup, not a gold-digging airhead who Hailed by Jami Davenport as her âgo-to author for hockey romance,â the bestselling author of the Heller Brothers Hockey series sets the ice ablaze with another sexy novel featuring the gorgeous men of the Chicago Aces.Duncan Armstrong may be an NHL star, but heâs a country boy at heart. His ultimate fantasy is going home with the Stanley Cup, not a gold-digging airhead who aspires to be a trophy wife and nothing more. Newly single and hoping to enjoy a night out with his teammates, he ends up hitting it off with a down-to-earth waitress whoâs a complete breath of fresh airâuntil Duncan learns that sheâs a part-time model. He tries to forget about her, but their sizzling chemistry has him coming back for more.Amber is working hard to put herself through school, and has zero interest in dating a professional athlete. Sheâs seen firsthand how fame and fortune can mess with their headsâher fatherâs brilliant football career ended in a firestorm of addiction and infidelity. So Duncanâs attentions immediately have her on the defensive. Still, thereâs something different about him. And once she stops trying to freeze him out, irresistible temptation turns into all-consuming passion. ...more</t>
  </si>
  <si>
    <t>Andrea Harding is a recent college graduate looking forward to attending Duke Law School when her world is turned upside down by the shooting of her father, Nicholas, and uncle, Michael, in a surprising and puzzling attack. They are the only family she has, aside from her paternal grandmother Dorothy, so when her uncle dies from the attack and her father lays comatose in I Andrea Harding is a recent college graduate looking forward to attending Duke Law School when her world is turned upside down by the shooting of her father, Nicholas, and uncle, Michael, in a surprising and puzzling attack. They are the only family she has, aside from her paternal grandmother Dorothy, so when her uncle dies from the attack and her father lays comatose in ICU, it falls to Andrea to not only investigate who would want to kill her father and uncle, but also to oversee Harding Industries, the family company. When her fatherâs longtime attorney and one of a handful of family friends, Beth Cowling, rushes to help Andrea long distance, the youngest Harding soon finds herself surrounded by a bevy of intriguing new friends and helpers. First to arrive is Bethâs own daughter, Riva, acting as Andreaâs attorney after Andrea is violently attacked in her fatherâs home, where she grew up, forcing her to kill both would-be assassins. When Nicholasâs on again/off again lover, state prosecutor and gubernatorial hopeful Kerry Marcus, is equally at a loss to name suspects in the Harding family attacks, Riva begins her own investigation into the short list of family friends and colleagues, including Don Marshall, former colleague of Nicholasâs at Marshall Pharmaceutical, which Don now runs, and Donâs wife Karen. Marshall has a shady past, including an incident at his company that also involved Andreaâs father. She also looks closely at Marcus Ricci, father of Andreaâs closest high school friend, Jason. After Jasonâs death from leukemia, Ricci becomes like a second father to Andrea. Ricci is also widely believed to have ties to the New Jersey mob. But Beth has another contact she wants involved in the investigation, Deirdre Southington, daughter of Bethâs old friend Cordelia Southington. The Southington family has more money than God, as well as, through Deirdre, more contacts in the intriguing world of international espionage. A former NSA agent, Deirdre is mysterious and beautiful in a cold way. An eccentric who travels via private rail car, she is also extraordinarily persuasive, holding a PhD in forensic psychology that she has put to great use in both her work with the NSA and on her own, as a defender of good, rooting out evil doers and ensuring they are brought to her own brand of justice. Andrea, Riva, and Deirdre all also cast a suspicious eye on the Oakes brothers, Carlton and Jefferson, who run Oakes Industries along with their silent partner and cousin, New Jersey state senator Schuyler Colfax, who also has his eye on the governorâs seat. Oakes Industries has recently made an attempt to purchase Harding Industries, a seemingly irrational move that is rebuffed by Nicholas. What no one knows until much later is that the Oakes brothers have entered into a business deal with Russian mobster Viktor Roman, who represents the real party interested in acquiring Harding Industries, a Vor, Russian organized crime unit, with heavy international interests in the energy sector. Andrea matures quickly as she rapidly learns who she can and cannot trust during her search for the people out to kill her family. Along with her new friends and advocates, she discovers Harding Industries holds a soon to expire option to buy property that could become the source of untold billions from oil reserves, and moves in the nick of time to exercise their right to purchase. But the biggest blow for the Harding family is yet to comeâthe discovery that Viktor Roman has promised Kerry Marcus the governorâs seat in exchange for information about the Hardings, including Nicholas and Michaelâs whereabouts on the night they are shot. Ultimately, Andrea chooses to forego law school and becomes her fatherâs new partner in Harding Industries, no doubt with many adventures yet to come. Masterfully told using a smattering of historical facts along with a soundtrack of classical music masterpieces, this thriller keeps readers on edge until the very end. ...more</t>
  </si>
  <si>
    <t>Is anxiety and fear a problem for you? Have you tried to win the war with your anxious mind and body, only to end up feeling frustrated, powerless, and stuck? If so, youâre not alone. But there is a way forward, a path into genuine happiness, and a way back into living the kind of life you so desperately want. This workbook will help you get started on this new journey tod Is anxiety and fear a problem for you? Have you tried to win the war with your anxious mind and body, only to end up feeling frustrated, powerless, and stuck? If so, youâre not alone. But there is a way forward, a path into genuine happiness, and a way back into living the kind of life you so desperately want. This workbook will help you get started on this new journey today!Now in its second edition, The Mindfulness and Acceptance Workbook for Anxiety offers a new approach to your anxiety, fears, and your life. Within its pages, youâll find a powerful and tested set of tools and strategies to help you gain freedom from fear, trauma, worry, and all the many manifestations of anxiety and fear. The book offers an empowering approach to help you create the kind of life you so desperately want to live.Based on a revolutionary approach to psychological health and wellness called acceptance and commitment therapy (ACT), this fully revised and updated second edition offers compelling new exercises to help you create the conditions for your own genuine happiness and peace of mind. Youâll learn how your mind can trap you, keeping you stuck and struggling in anxiety and fear. Youâll also discover ways to nurture your capacity for acceptance, mindfulness, kindness, and compassion, and use these qualities to weaken the power of anxiety and fear so that you can gain the space do what truly matters to you. Now is the time.Nobody chooses anxiety. And there is no healthy way to âturn offâ anxious thoughts and feelings like a light switch. But you can learn to break free from the shackles of anxiety and fear and take back your life. The purpose of this workbook is to help you do just that. Your life is calling on you to make that choice, and the skills in this workbook can help you make it happen. You can live better, more fully, and more richly with or without anxiety and fear. This book will show you the way.This book has been awarded The Association for Behavioral and Cognitive Therapies Self-Help Seal of Merit â an award bestowed on outstanding self-help books that are consistent with cognitive behavioral therapy (CBT) principles and that incorporate scientifically tested strategies for overcoming mental health difficulties. Used alone or in conjunction with therapy, our books offer powerful tools readers can use to jump-start changes in their lives. ...more</t>
  </si>
  <si>
    <t>On March 18, 1990, thirteen works of art today worth over $500 million were stolen from the Isabella Stewart Gardner Museum in Boston. It remains the largest unsolved art heist in history, and Claire Roth, a struggling young artist, is about to discover that thereâs more to this crime than meets the eye.Making a living reproducing famous artworks for a popular online retai On March 18, 1990, thirteen works of art today worth over $500 million were stolen from the Isabella Stewart Gardner Museum in Boston. It remains the largest unsolved art heist in history, and Claire Roth, a struggling young artist, is about to discover that thereâs more to this crime than meets the eye.Making a living reproducing famous artworks for a popular online retailer and desperate to improve her situation, Claire is lured into a Faustian bargain with Aiden Markel, a powerful gallery owner. She agrees to forge a paintingâa Degas masterpiece stolen from the Gardner Museumâin exchange for a one-woman show in his renowned gallery. But when that very same long-missing Degas painting is delivered to Claireâs studio, she begins to suspect that it may itself be a forgery.Her desperate search for the truth leads Claire into a labyrinth of deceit where secrets hidden since the late nineteenth century may be the only evidence that can now save her life. ...more</t>
  </si>
  <si>
    <t>It's Christmas Eve and private investigator Adam Fraley has lost his way while traveling a remote rural road in the foothills of the Colorado Rockies during a heavy snowstorm. At a loss as to where to turn next, he happens upon an isolated cabin in the woods where he stops to seek directions. There to greet him is the dwelling's lone inhabitant, an enchanting young girl wh It's Christmas Eve and private investigator Adam Fraley has lost his way while traveling a remote rural road in the foothills of the Colorado Rockies during a heavy snowstorm. At a loss as to where to turn next, he happens upon an isolated cabin in the woods where he stops to seek directions. There to greet him is the dwelling's lone inhabitant, an enchanting young girl who invites him out of the storm. Puzzled by the circumstances of a child left home along under such conditions, Fraley soon discovers the horrific reason why, a revelation that launches him into an intensive search for both a killer and a trove of buried gold. ...more</t>
  </si>
  <si>
    <t>Displaying the most impressive throws, compelling armbars, dominant pins, and decisive chokes, judo is a particularly powerful sport and martial art that can bring opponents into submission in highly effective ways. With determination and perseverance, such tremendous power could be yours. Designed with safety considerations in mind, judo allows people of all ages to be in Displaying the most impressive throws, compelling armbars, dominant pins, and decisive chokes, judo is a particularly powerful sport and martial art that can bring opponents into submission in highly effective ways. With determination and perseverance, such tremendous power could be yours. Designed with safety considerations in mind, judo allows people of all ages to be involved in a long-term fitness activity with opportunities for continuous improvement. Judo is a way of life that promotes physical and mental harmony, encourages the development of self-confidence and leadership abilities, prepares practitioners to act in self-defense, and instills values such as discipline, respect, and diligence. Judo is also an Olympic sport that has been gaining increasing worldwide visibility. ...more</t>
  </si>
  <si>
    <t>Welcome to the Ark. In a place known as the Six Civilizations all is not as it seems, the six leaders though living in peace for the last decade soon find themselves struck by tragedy again! When the grandson of Chaos P. Karafuta, the world's infamous scientist and inventor, King and his best friend Shabu accidently unlock the secrets to a weapon known simply as âProject A Welcome to the Ark. In a place known as the Six Civilizations all is not as it seems, the six leaders though living in peace for the last decade soon find themselves struck by tragedy again! When the grandson of Chaos P. Karafuta, the world's infamous scientist and inventor, King and his best friend Shabu accidently unlock the secrets to a weapon known simply as âProject Aryoku'. In his greed for power King will sacrifice everyone he loves to obtain its power. However, it falls into the hands of his nephew, Shobu Samurai. At the sight of losing his parents, his unbound power obliterates his hometown with no recollection of doing so. Now ten years later, Shobu Samurai returns to seek revenge on his uncle but instead will face a choice to save his home from shadow creatures, blood beast and organization once thought dead. ...more</t>
  </si>
  <si>
    <t>Now a New York Times BestsellerA hilarious, thoughtful, and in-depth exploration of thepleasures and perils of modern romance from one of this generationâs sharpest comedic voicesAt some point, every one of us embarks on a journey to find love. We meet people, date, getinto and out of relationships, all with the hopeof finding someone with whom we share a deepconnection. T Now a New York Times BestsellerA hilarious, thoughtful, and in-depth exploration of theÂ pleasures and perils of modern romance from one of this generationâs sharpest comedic voicesAt some point, every one of us embarks on a journey to find love. We meet people, date, getÂ into and out of relationships, all with the hopeÂ of finding someone with whom we share a deepÂ connection. This seems standard now, but itâsÂ wildly different from what people did even justÂ decades ago. Single people today have moreÂ romantic options than at any point in humanÂ history. With technology, our abilities to connectÂ with and sort through these options are staggering.Â So why are so many people frustrated?Some of our problems are unique to our time.Â âWhy did this guy just text me an emoji of a pizza?âÂ âShould I go out with this girl even though sheÂ listed Combos as one of her favorite snack foods?Â Combos?!â âMy girlfriend just got a message fromÂ some dude named Nathan. Whoâs Nathan? Did heÂ just send her a photo of his penis? Should I checkÂ just to be sure?âÂ But the transformation of our romantic livesÂ canât be explained by technology alone. In a shortÂ period of time, the whole culture of finding loveÂ has changed dramatically. A few decades ago,Â people would find a decent person who lived inÂ their neighborhood. Their families would meetÂ and, after deciding neither party seemed like aÂ murderer, they would get married and soon haveÂ a kid, all by the time they were twenty-four. Today,Â people marry later than ever and spend years ofÂ their lives on a quest to find the perfect person, aÂ soul mate.For years, Aziz Ansari has been aiming hisÂ comic insight at modern romance, but for ModernÂ Romance, the book, he decided he needed to takeÂ things to another level. He teamed up with NYUÂ sociologist Eric Klinenberg and designed a massiveÂ research project, including hundreds of interviewsÂ and focus groups conducted everywhere fromÂ Tokyo to Buenos Aires to Wichita. They analyzedÂ behavioral data and surveys and created their ownÂ online research forum on Reddit, which drewÂ thousands of messages. They enlisted the worldâsÂ leading social scientists, including Andrew Cherlin, Eli Finkel, HelenÂ Fisher, Sheena Iyengar, Barry Schwartz, SherryÂ Turkle, and Robb Willer. The result is unlike anyÂ social science or humor book weâve seen before.In Modern Romance, Ansari combines hisÂ irreverent humor with cutting-edge social scienceÂ to give us an unforgettable tour of our newÂ romantic world. ...more</t>
  </si>
  <si>
    <t>Philippa Gregory presents the first of a new series set amid the deadly feuds of England known as the Wars of the Roses.Brother turns on brother to win the ultimate prize, the throne of England, in this dazzling account of the wars of the Plantagenets. They are the claimants and kings who ruled England before the Tudors, and now Philippa Gregory brings them to life through Philippa Gregory presents the first of a new series set amid the deadly feuds of England known as the Wars of the Roses.Brother turns on brother to win the ultimate prize, the throne of England, in this dazzling account of the wars of the Plantagenets. They are the claimants and kings who ruled England before the Tudors, and now Philippa Gregory brings them to life through the dramatic and intimate stories of the secret players: the indomitable women, starting with Elizabeth Woodville, the White Queen.The White Queen tells the story of a woman of extraordinary beauty and ambition who, catching the eye of the newly crowned boy king, marries him in secret and ascends to royalty. While Elizabeth rises to the demands of her exalted position and fights for the success of her family, her two sons become central figures in a mystery that has confounded historians for centuries: the missing princes in the Tower of London whose fate is still unknown. From her uniquely qualified perspective, Philippa Gregory explores this most famous unsolved mystery of English history, informed by impeccable research and framed by her inimitable storytelling skills.With The White Queen, Philippa Gregory brings the artistry and intellect of a master writer and storyteller to a new era in history and begins what is sure to be another bestselling classic series from this beloved author. ...more</t>
  </si>
  <si>
    <t>Greece in the age of heroes. Patroclus, an awkward young prince, has been exiled to the court of King Peleus and his perfect son Achilles. Despite their difference, Achilles befriends the shamed prince, and as they grow into young men skilled in the arts of war and medicine, their bond blossoms into something deeper - despite the displeasure of Achilles' mother Thetis, a c Greece in the age of heroes. Patroclus, an awkward young prince, has been exiled to the court of King Peleus and his perfect son Achilles. Despite their difference, Achilles befriends the shamed prince, and as they grow into young men skilled in the arts of war and medicine, their bond blossoms into something deeper - despite the displeasure of Achilles'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 ...more</t>
  </si>
  <si>
    <t>Henrietta Lacks, as HeLa, is known to present-day scientists for her cells from cervical cancer. She was a poor Southern tobacco farmer who worked the same land as her slave ancestors, yet her cells were taken without her knowledge and still live decades after her death. Cells descended from her may weigh more than 50M metric tons. HeLa cells were vital for developing the Henrietta Lacks, as HeLa, is known to present-day scientists for her cells from cervical cancer. She was a poor Southern tobacco farmer who worked the same land as her slave ancestors, yet her cells were taken without her knowledge and still live decades after her death. Cells descended from her may weigh more than 50M metric tons. HeLa cells were vital for developing the polio vaccine; uncovered secrets of cancer, viruses, and the atom bombâs effects; helped lead to important advances like in vitro fertilization, cloning, and gene mapping; and have been bought and sold by the billions. Yet Henrietta Lacks was buried in an unmarked grave.The journey starts in the âcoloredâ ward of Johns Hopkins Hospital in the 1950s, her small, dying hometown of Clover, Virginia â wooden slave quarters, faith healings, and voodoo. Today are stark white laboratories with freezers full of HeLa cells, East Baltimore children and grandchildren live in obscurity, see no profits, and feel violated. The dark history of experimentation on African Americans helped lead to the birth of bioethics, and legal battles over whether we control the stuff we are made of. ...more</t>
  </si>
  <si>
    <t>Blends mythology, magic, archaeology and women. Traces four women, their path to the Masada massacre. In 70 CE, nine hundred Jews held out for months against armies of Romans on a mountain in the Judean desert, Masada. According to the ancient historian Josephus, two women and five children survived. Four bold, resourceful, and sensuous women come to Masada by a different Blends mythology, magic, archaeology and women. Traces four women, their path to the Masada massacre. In 70 CE, nine hundred Jews held out for months against armies of Romans on a mountain in the Judean desert, Masada. According to the ancient historian Josephus, two women and five children survived. Four bold, resourceful, and sensuous women come to Masada by a different path. Yaelâs mother died in childbirth, and her father never forgave her for that death. Revka, a village bakerâs wife, watched the horrifically brutal murder of her daughter by Roman soldiers; she brings to Masada her twin grandsons, rendered mute by their own witness. Aziza is a warriorâs daughter, raised as a boy, a fearless rider and expert marksman, who finds passion with another soldier. Shirah is wise in the ways of ancient magic and medicine, a woman with uncanny insight and power. The four lives intersect in the desperate days of the siege, as the Romans draw near. All are dovekeepers, and all are also keeping secrets â about who they are, where they come from, who fathered them, and whom they love. ...more</t>
  </si>
  <si>
    <t>Classical musician Maddie Taylor secretly dreams of a louder life, but geeky girls like her don't get to be rock stars. That is, until tattooed singer Jared Cross catches her playing guitar and invites her to join his band on The Sound, a reality TV show competition.Once on the show, Maddie discovers there's more to Jared than his flirty smile and bad boy reputation. With Classical musician Maddie Taylor secretly dreams of a louder life, but geeky girls like her don't get to be rock stars. That is, until tattooed singer Jared Cross catches her playing guitar and invites her to join his band on The Sound, a reality TV show competition.Once on the show, Maddie discovers there's more to Jared than his flirty smile and bad boy reputation. With each performance their attraction becomes impossible to ignore, but when the show pressures them to stay single, they're forced to keep their relationship secret.As the competition heats up, Jared will do whatever it takes for his band to win, and Maddie must decide if following her dream is worth losing her heart. ...more</t>
  </si>
  <si>
    <t>I have two weeks. You'll shoot me at the end no matter what I do.That's what you do to enemy agents. It's what we do to enemy agents. But I look at all the dark and twisted roads ahead and cooperation is the easy way out. Possibly the only way out for a girl caught red-handed doing dirty work like mine - and I will do anything, anything to avoid SS-HauptsturmfÃ¼hrer von Lin I have two weeks. You'll shoot me at the end no matter what I do.That's what you do to enemy agents. It's what we do to enemy agents. But I look at all the dark and twisted roads ahead and cooperation is the easy way out. Possibly the only way out for a girl caught red-handed doing dirty work like mine - and I will do anything, anything to avoid SS-HauptsturmfÃ¼hrer von Linden interrogating me again.He has said that I can have as much paper as I need. All I have to do is cough up everything I can remember about the British War Effort. And I'm going to. But the story of how I came to be here starts with my friend Maddie. She is the pilot who flew me into France - an Allied Invasion of Two.We are a sensational team. ...more</t>
  </si>
  <si>
    <t>Witness Stephen King's triumphant, blood-spattered return to the genre that made him famous. Cell, the king of horror's homage to zombie films (the book is dedicated in part to George A. Romero) is his goriest, most horrific novel in years, not to mention the most intensely paced. Casting aside his love of elaborate character and town histories and penchant for delayed gra Witness Stephen King's triumphant, blood-spattered return to the genre that made him famous. Cell, the king of horror's homage to zombie films (the book is dedicated in part to George A. Romero) is his goriest, most horrific novel in years, not to mention the most intensely paced. Casting aside his love of elaborate character and town histories and penchant for delayed gratification, King yanks readers off their feet within the first few pages; dragging them into the fray and offering no chance catch their breath until the very last page. In Cell King taps into readers fears of technological warfare and terrorism. Mobile phones deliver the apocalypse to millions of unsuspecting humans by wiping their brains of any humanity, leaving only aggressive and destructive impulses behind. Those without cell phones, like illustrator Clayton Riddell and his small band of "normies," must fight for survival, and their journey to find Clayton's estranged wife and young son rockets the book toward resolution. Fans that have followed King from the beginning will recognize and appreciate Cell as a departure--King's writing has not been so pure of heart and free of hang-ups in years (wrapping up his phenomenal Dark Tower series and receiving a medal from the National Book Foundation doesn't hurt either). "Retirement" clearly suits King, and lucky for us, having nothing left to prove frees him up to write frenzied, juiced-up horror-thrillers like Cell. Stay tuned for more from the hardest-working retiree in the business with Lisey's Story, coming in October 2006. --Daphne Durham ...more</t>
  </si>
  <si>
    <t>When former national baseball star Tyler Ames suffers a career-ending injury, all he can think about is putting his life back together the way it was before. He has lost everyone he loves on his way to the big leagues. Then just when things seem to be turning around, Tyler hits rock bottom. Across the country, Tylerâs one true love Sami Dawson has moved on. A series of sma When former national baseball star Tyler Ames suffers a career-ending injury, all he can think about is putting his life back together the way it was before. He has lost everyone he loves on his way to the big leagues. Then just when things seem to be turning around, Tyler hits rock bottom. Across the country, Tylerâs one true love Sami Dawson has moved on. A series of small miracles leads Tyler to a maintenance job at a retirement home and a friendship with Virginia Hutcheson, an old woman with Alzheimerâs who strangely might have the answers he so desperately seeks.A team of Angels Walking take on the mission to restore hope for Tyler, Sami, and Virginia. Can such small and seemingly insignificant actions of the unseen bring healing and redemption? And can the words of a stranger rekindle lost love? Every journey begins with a step.It is time for the mission to beginâ¦ ...more</t>
  </si>
  <si>
    <t>A wry, witty account of what it is like to face deathâand be restored to life.After being diagnosed in her early 40s with metastatic melanomaâa "rapidly fatal" form of cancerâjournalist and mother of two Mary Elizabeth Williams finds herself in a race against the clock. She takes a once-in-a-lifetime chance and joins a clinical trial for immunotherapy, a revolutionary drug A wry, witty account of what it is like to face deathâand be restored to life.After being diagnosed in her early 40s with metastatic melanomaâa "rapidly fatal" form of cancerâjournalist and mother of two Mary Elizabeth Williams finds herself in a race against the clock. She takes a once-in-a-lifetime chance and joins a clinical trial for immunotherapy, a revolutionary drug regimen that trains the body to vanquish malignant cells. Astonishingly, her cancer disappears entirely in just a few weeks. But at the same time, her best friend embarks on a cancer journey of her ownâwith very different results. Williams's experiences as a patient and a medical test subject reveal with stark honesty what it takes to weather disease, the extraordinary new developments that are rewriting the rules of scienceâand the healing power of human connection. ...more</t>
  </si>
  <si>
    <t>Known for its lively, clear prose as well as its scholarly research, A People's History of the United States is the only volume to tell America's story from the point of view of - and in the words of - America's women, factory workers, African Americans, Native Americans, working poor, and immigrant laborers.</t>
  </si>
  <si>
    <t>From #1 New York Times bestselling author Karen Kingsbury comes the third novel in the unforgettable Angels Walking series about divine intervention and the trials and triumphs of life for a group of friends.Despite needing a heart transplant and against the advice of her doctor, Mary Catherine moves to Uganda to work at a brand new orphanage. Whatever time she has left, M From #1 New York Times bestselling author Karen Kingsbury comes the third novel in the unforgettable Angels Walking series about divine intervention and the trials and triumphs of life for a group of friends.Despite needing a heart transplant and against the advice of her doctor, Mary Catherine moves to Uganda to work at a brand new orphanage. Whatever time she has left, Mary Catherine wants to spend it helping childrenâespecially since there will be no children of her own. The only problem is Major League Baseball player Marcus Dillinger, the man she never meant to fall in love with. Neither Marcus nor Mary Catherineâs other friendsâTyler Ames and Sami Dawsonâknow just how serious her heart condition is.Still, Marcus is sure in the depths of his soul that something isnât right. Ultimately his correspondence with Mary Catherine leads him on a desperate life-or-death mission to rescue her and get her to a US hospital before time runs out. Meanwhile, Sami and Tyler struggle with issues of their own. In a season when Tyler plans to ask Sami to marry him, the very core of their relationship is in jeopardy.The team of angels walking is busier than ever in this epic battle between life and death. A Brush of Wings is a poignant tale of love, sacrifice, and the power of faith. ...more</t>
  </si>
  <si>
    <t>History has a way of repeating itself. In the Sunken City that was once Paris, all who oppose the new revolution are being put to the blade. Except for those who disappear from their prison cells, a red-tipped rook feather left in their place. The mysterious Red Rook a savior of the innocent, and a criminal in the eyes of the government.Meanwhile, across the sea in the Com History has a way of repeating itself. In the Sunken City that was once Paris, all who oppose the new revolution are being put to the blade. Except for those who disappear from their prison cells, a red-tipped rook feather left in their place. The mysterious Red Rook a savior of the innocent, and a criminal in the eyes of the government.Meanwhile, across the sea in the Commonwealth, Sophia Bellamy's arranged marriage to the wealthy RenÃ© Hasard is the last chance to save her family from ruin. But when the search for the Red Rook comes straight to her doorstep, Sophia discovers that her fiancÃ© is not all he seems. Which is only fair, because neither is she. As the Red Rook grows bolder and the stakes grow ever higher, Sophia and RenÃ© find themselves locked in a tantalizing game of cat and mouse.Daring intrigue, delicious romance, and spine-tingling suspense fill the pages of this extraordinary tale from award-winning author Sharon Cameron. ...more</t>
  </si>
  <si>
    <t>As the Titanic and her passengers sank slowly into the Atlantic Ocean after striking an iceberg late in the evening of April 14, 1912, a nearby ship looked on. Second Officer Herbert Stone, in charge of the midnight watch on the SS Californian sitting idly a few miles north, saw the distress rockets that the Titanic fired. He alerted the captain, Stanley Lord, who was slee As the Titanic and her passengers sank slowly into the Atlantic Ocean after striking an iceberg late in the evening of April 14, 1912, a nearby ship looked on. Second Officer Herbert Stone, in charge of the midnight watch on the SS Californian sitting idly a few miles north, saw the distress rockets that the Titanic fired. He alerted the captain, Stanley Lord, who was sleeping in the chartroom below, but Lord did not come to the bridge. Eight rockets were fired during the dark hours of the midnight watch, and eight rockets were ignored. The next morning, the Titanic was at the bottom of the sea and more than 1,500 people were dead. When they learned of the extent of the tragedy, Lord and Stone did everything they could to hide their role in the disaster, but pursued by newspapermen, lawyers, and political leaders in America and England, their terrible secret was eventually revealed. The Midnight Watch is a fictional telling of what may have occurred that night on the SS Californian, and the resulting desperation of Officer Stone and Captain Lord in the aftermath of their inaction.Told not only from the perspective of the SS Californian crew, but also through the eyes of a family of third-class passengers who perished in the disaster, the narrative is drawn together by Steadman, a tenacious Boston journalist who does not rest until the truth is found. The Midnight Watch is a powerful and dramatic debut novel--the result of many years of research in Liverpool, London, New York, and Boston, and informed by the author's own experiences as a ship's officer and a lawyer. ...more</t>
  </si>
  <si>
    <t>A "gray rhino" is a highly probable, high impact yet neglected threat: kin to both the elephant in the room and the improbable and unforeseeable black swan. Gray rhinos are not random surprises, but occur after a series of warnings and visible evidence. The bursting of the housing bubble in 2008, the devastating aftermath of Hurricane Katrina and other natural disasters, t A "gray rhino" is a highly probable, high impact yet neglected threat: kin to both the elephant in the room and the improbable and unforeseeable black swan. Gray rhinos are not random surprises, but occur after a series of warnings and visible evidence. The bursting of the housing bubble in 2008, the devastating aftermath of Hurricane Katrina and other natural disasters, the new digital technologies that upended the media world, the fall of the Soviet Union...all were evident well in advance.Why do leaders and decision makers keep failing to address obvious dangers before they spiral out of control? Drawing on her extensive background in policy formation and crisis management, as well as in-depth interviews with leaders from around the world, Michele Wucker shows in The Gray Rhino how to recognize and strategically counter looming high impact threats. Filled with persuasive stories, real-world examples, and practical advice, The Gray Rhino is essential reading for managers, investors, planners, policy makers, and anyone who wants to understand how to profit by avoiding getting trampled. ...more</t>
  </si>
  <si>
    <t>From New York Times bestselling author Ann Leary comes the captivating story of a wealthy, but unconventional New England family, told from the perspective of a reclusive 29-year-old who has a secret (and famous) life on the Internet.Charlotte Maynard rarely leaves her motherâs home, the sprawling Connecticut lake house that belonged to her late stepfather, Whit Whitman, a From New York Times bestselling author Ann Leary comes the captivating story of a wealthy, but unconventional New England family, told from the perspective of a reclusive 29-year-old who has a secret (and famous) life on the Internet.Charlotte Maynard rarely leaves her motherâs home, the sprawling Connecticut lake house that belonged to her late stepfather, Whit Whitman, and the generations of Whitmans before him. While Charlotte and her sister, Sally, grew up at âLakeside,â their stepbrothers, Spin and Perry, were welcomed as weekend guests. Now the grown boys own the estate, which Joan occupies by their graceâand a provision in the family trust. When Spin, the youngest and favorite of all the children, brings his fiancÃ© home for the summer, the entire family is intrigued. The beautiful and accomplished Laurel Atwood breathes new life into this often comically rarefied world. But as the wedding draws near, and flaws surface in the familyâs polite veneer, an array of simmering resentments and unfortunate truths is exposed.With remarkable wit and insight, Ann Leary pulls back the curtain on one blended family, as they are forced to grapple with the assets and liabilities â both material and psychological â left behind by their wonderfully flawed patriarch. ...more</t>
  </si>
  <si>
    <t>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us.But our greatest battle may lie within the very vows that give us strength. Committing to love was only the beginning. Fighting for it will either set us free ... or break us apart.Heartbreakingly and seductively poignant, One with You is the breathlessly awaited finale to the CrossfireÂ® saga, the searing love story that has captivated millions of readers worldwide. ...more</t>
  </si>
  <si>
    <t>East Pakistan, 1968: In Sariyahâs village, shame is a virtue she never mastered. As a child, she learned to read in secret, kept talismans against her fatherâs orders, and questioned everything, even Allah. Now she is practicing how to be a âwoman with shame,â torn between promises to her family and to herself. She yearns to join a movement with her fellow Bengalis, who ar East Pakistan, 1968: In Sariyahâs village, shame is a virtue she never mastered. As a child, she learned to read in secret, kept talismans against her fatherâs orders, and questioned everything, even Allah. Now she is practicing how to be a âwoman with shame,â torn between promises to her family and to herself. She yearns to join a movement with her fellow Bengalis, who are gripping onto their language and cultural identity against colonial powers â but she is continuously sucked into the narrow visions of her father.In the midst of a desperate movement for Bengali freedom, a presumptuous American has come to teach English. Rodney Creed - self-interested, naive, entitled - comes with the bright optimism of a college graduate, too eager to sense the rumbling ground beneath him...until he meets Sariyah. Rodney believes he is there to teach, but he will learn painful, irreversible things.Without Shame is a love story at its core â but not in the traditional sense. Itâs about love of oneâs country, culture, God, and language. Itâs about the power of identity to shine through when other forces threaten to overshadow it. ...more</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</si>
  <si>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 ...more</t>
  </si>
  <si>
    <t>Essie Brightsday has never heard a rock basilisk scream. She has never worn magical armor, stood up to a queen, or run from dragons. Instead, Essie, her sarcastic cat Tigrabum, (just call him "Tig"), and her secretive family struggle to survive on their small farm nestled against the forbidding cliffs of the Valley of Fire. But all that is about to change when a rebellion Essie Brightsday has never heard a rock basilisk scream. She has never worn magical armor, stood up to a queen, or run from dragons. Instead, Essie, her sarcastic cat Tigrabum, (just call him "Tig"), and her secretive family struggle to survive on their small farm nestled against the forbidding cliffs of the Valley of Fire. But all that is about to change when a rebellion against the cruel interim ruler is sparked. Forced to flee for their lives, Essie and Tig lose themselves in the twisting labyrinth of the ancient lava flow. When Essie finds proof that the missing King Mactogonii may be alive, she is given the opportunity to help restore stability to the kingdom. But the course of her journey will force her to face her deepest fears and unravel the mystery behind her own blindness...if Essie can survive the encounter. ...more</t>
  </si>
  <si>
    <t>"Consistently entertaining courtesy of Rabin's humor-laced prose...a witty, boisterous ride!" -Kirkus Reviews"An action packed story complete with some hilarious scenes can be enjoyed in this amusing and entertaining adventurous adult coming-of-age tale...An exemplary and highly entertaining read for todayâs hectic pace of livingâhighly recommended." --Chanticleer Reviews2 "Consistently entertaining courtesy of Rabin's humor-laced prose...a witty, boisterous ride!" -Kirkus Reviews"An action packed story complete with some hilarious scenes can be enjoyed in this amusing and entertaining adventurous adult coming-of-age tale...An exemplary and highly entertaining read for todayâs hectic pace of livingâhighly recommended." --Chanticleer Reviews23 DEGREES SOUTH follows two 23 year-old childhood pals, Hart and Simon, on a twisting and unexpected adventure of force-fed self-discovery. The story departs from the tennis courts of Southern California traveling to the back streets of Sao Paulo, through the treacherous jungles of Brazil, then back again. Meet an eclectic collection of characters, including a Capoeira Master, a Jesuit Priest, and a geriatric Nazi, who all weave their way in, out, and around the path of our two heroes. ...more</t>
  </si>
  <si>
    <t>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 ...more</t>
  </si>
  <si>
    <t>Critically acclaimed author of The Mourning Hours and The Fragile World, Paula Treick DeBoard returns with a tale of dark secrets, shocking lies and a dangerous obsession that will change one neighborhood forever.Liz McGinnis never imagined herself living in a luxurious gated community like The Palms. Ever since she and her family moved in, she's felt like an outsider amon Critically acclaimed author of The Mourning Hours and The Fragile World, Paula Treick DeBoard returns with a tale of dark secrets, shocking lies and a dangerous obsession that will change one neighborhood forever.Liz McGinnis never imagined herself living in a luxurious gated community like The Palms. Ever since she and her family moved in, she's felt like an outsider amongst the Stepford-like wives and their obnoxiously spoiled children. Still, she's determined to make it workâif not for herself, then for her husband, Phil, who landed them this lavish home in the first place, and for her daughter, Danielle, who's about to enter high school. Yet underneath the glossy veneer of The Palms, life is far from idyllic. In a place where reputation is everything, Liz soon discovers that even the friendliest residents can't be trustedâand almost everyone has secrets they'd do anything to protect. So when the gorgeous girl next door befriends Danielle, Liz can't help but find sophisticated Kelsey's interest in her shy and slightly nerdy daughter a bit suspicious. But while Kelsey quickly becomes a fixture in the McGinnis home, Liz's relationships with both Danielle and Phil grow strained. Now even her own family seems to be hiding things, and it's not long before their dream of living the high life quickly spirals out of controlâ¦ ...more</t>
  </si>
  <si>
    <t>The life and times of Abraham Lincoln have been analyzed and dissected in countless books. Do we need another Lincoln biography? In Team of Rivals, esteemed historian Doris Kearns Goodwin proves that we do. Though she can't help but cover some familiar territory, her perspective is focused enough to offer fresh insights into Lincoln's leadership style and his deep understa The life and times of Abraham Lincoln have been analyzed and dissected in countless books. Do we need another Lincoln biography? In Team of Rivals, esteemed historian Doris Kearns Goodwin proves that we do. Though she can't help but cover some familiar territory, her perspective is focused enough to offer fresh insights into Lincoln's leadership style and his deep understanding of human behavior and motivation. Goodwin makes the case for Lincoln's political genius by examining his relationships with three men he selected for his cabinet, all of whom were opponents for the Republican nomination in 1860: William H. Seward, Salmon P. Chase, and Edward Bates. These men, all accomplished, nationally known, and presidential, originally disdained Lincoln for his backwoods upbringing and lack of experience, and were shocked and humiliated at losing to this relatively obscure Illinois lawyer. Yet Lincoln not only convinced them to join his administration--Seward as secretary of state, Chase as secretary of the treasury, and Bates as attorney general--he ultimately gained their admiration and respect as well. How he soothed egos, turned rivals into allies, and dealt with many challenges to his leadership, all for the sake of the greater good, is largely what Goodwin's fine book is about. Had he not possessed the wisdom and confidence to select and work with the best people, she argues, he could not have led the nation through one of its darkest periods. Ten years in the making, this engaging work reveals why "Lincoln's road to success was longer, more tortuous, and far less likely" than the other men, and why, when opportunity beckoned, Lincoln was "the best prepared to answer the call." This multiple biography further provides valuable background and insights into the contributions and talents of Seward, Chase, and Bates. Lincoln may have been "the indispensable ingredient of the Civil War," but these three men were invaluable to Lincoln and they played key roles in keeping the nation intact. --Shawn Carkonen Team of Rivals doesn't just tell the story of Abraham Lincoln. It is a multiple biography of the entire team of personal and political competitors that he put together to lead the country through its greatest crisis. Here, Doris Kearns Goodwin profiles five of the key players in her book, four of whom contended for the 1860 Republican presidential nomination and all of whom later worked together in Lincoln's cabinet.1. Edwin M. StantonStanton treated Lincoln with utter contempt at their initial acquaintance when the two men were involved in a celebrated law case in the summer of 1855. Unimaginable as it might seem after Stanton's demeaning behavior, Lincoln offered him "the most powerful civilian post within his gift"--the post of secretary of war--at their next encounter six years later. On his first day in office as Simon Cameron's replacement, the energetic, hardworking Stanton instituted "an entirely new regime" in the War Department. After nearly a year of disappointment with Cameron, Lincoln had found in Stanton the leader the War Department desperately needed. Lincoln's choice of Stanton revealed his singular ability to transcend personal vendetta, humiliation, or bitterness. As for Stanton, despite his initial contempt for the man he once described as a "long armed Ape," he not only accepted the offer but came to respect and love Lincoln more than any person outside of his immediate family. He was beside himself with grief for weeks after the president's death.2. Salmon P. ChaseChase, an Ohioan, had been both senator and governor, had played a central role in the formation of the national Republican Party, and had shown an unflagging commitment to the cause of the black man. No individual felt he deserved the presidency as a natural result of his past contributions more than Chase himself, but he refused to engage in the practical methods by which nominations are won. He had virtually no campaign and he failed to conciliate his many enemies in Ohio itself. As a result, he alone among the candidates came to the convention without the united support of his own state. Chase never ceased to underestimate Lincoln, nor to resent the fact that he had lost the presidency to a man he considered his inferior. His frustration with his position as secretary of the treasury was alleviated only by his his dogged hope that he, rather than Lincoln, would be the Republican nominee in 1864, and he steadfastly worked to that end. The president put up with Chase's machinations and haughty yet fundamentally insecure nature because he recognized his superlative accomplishments at treasury. Eventually, however, Chase threatened to split the Republican Party by continuing to fill key positions with partisans who supported his presidential hopes. When Lincoln stepped in, Chase tendered his resignation as he had three times before, but this time Lincoln stunned Chase by calling his bluff and accepting the offer.3. Abraham Lincoln When Lincoln won the Republican presidential nomination in 1860 he seemed to have come from nowhere--a backwoods lawyer who had served one undistinguished term in the House of Representatives and lost two consecutive contests for the U.S. Senate. Contemporaries attributed his surprising nomination to chance, to his moderate position on slavery, and to the fact that he hailed from the battleground state of Illinois. But Lincoln's triumph, particularly when viewed against the efforts of his rivals, owed much to a remarkable, unsuspected political acuity and an emotional strength forged in the crucible of hardship and defeat. That Lincoln, after winning the presidency, made the unprecedented decision to incorporate his eminent rivals into his political family, the cabinet, was evidence of an uncanny self-confidence and an indication of what would prove to others a most unexpected greatness.4. William H. Seward A celebrated senator from New York for more than a decade and governor of his state for two terms before going to Washington, Seward was certain he was going to receive his party's nomination for president in 1860. The weekend before the convention in Chicago opened he had already composed a first draft of the valedictory speech he expected to make to the Senate, assuming that he would resign his position as soon as the decision in Chicago was made. His mortification at not having received the nomination never fully abated, and when he was offered his cabinet post as secretary of state he intended to have a major role in choosing the remaining cabinet members, conferring upon himself a position in the new government more commanding than that of Lincoln himself. He quickly realized the futility of his plan to relegate the president to a figurehead role. Though the feisty New Yorker would continue to debate numerous issues with Lincoln in the years ahead, exactly as Lincoln had hoped and needed him to do, Seward would become his closest friend, advisor, and ally in the administration. More than any other cabinet member Seward appreciated Lincoln's peerless skill in balancing factions both within his administration and in the country at large.5. Edward Bates A widely respected elder statesman, a delegate to the convention that framed the Missouri Constitution, and a former Missouri congressman whose opinions on national matters were still widely sought, Bates's ambitions for political success were gradually displaced by love for his wife and large family, and he withdrew from public life in the late 1840s. For the next 20 years he was asked repeatedly to run or once again accept high government posts but he consistently declined. However in early 1860, with letters and newspaper editorials advocating his candidacy crowding in upon him, he decided to try for the highest office in the land. After losing to Lincoln he vowed, in his diary, to decline a cabinet position if one were to be offered, but with the country "in trouble and danger" he felt it was his duty to accept when Lincoln asked him to be attorney general. Though Bates initially viewed Lincoln as a well-meaning but incompetent administrator, he eventually concluded that the president was an unmatched leader, "very near being a 'perfect man.'" ...more</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</si>
  <si>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 ...more</t>
  </si>
  <si>
    <t>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become.Librarian's note: please see this edition for an alternative cover. ...more</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</si>
  <si>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 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 ...more</t>
  </si>
  <si>
    <t>Here lives an orphaned ward named Lyra Belacqua, whose carefree life among the scholars at Oxford's Jordan College is shattered by the arrival of two powerful visitors. First, her fearsome uncle, Lord Asriel, appears with evidence of mystery and danger in the far North, including photographs of a mysterious celestial phenomenon called Dust and the dim outline of a city sus Here lives an orphaned ward named Lyra Belacqua, whose carefree life among the scholars at Oxford's Jordan College is shattered by the arrival of two powerful visitors. First, her fearsome uncle, Lord Asriel, appears with evidence of mystery and danger in the far North, including photographs of a mysterious celestial phenomenon called Dust and the dim outline of a city suspended in the Aurora Borealis that he suspects is part of an alternate universe. He leaves Lyra in the care of Mrs. Coulter, an enigmatic scholar and explorer who offers to give Lyra the attention her uncle has long refused her. In this multilayered narrative, however, nothing is as it seems. Lyra sets out for the top of the world in search of her kidnapped playmate, Roger, bearing a rare truth-telling instrument, the alethiometer. All around her children are disappearingâvictims of so-called "Gobblers"âand being used as subjects in terrible experiments that separate humans from their daemons, creatures that reflect each person's inner being. And somehow, both Lord Asriel and Mrs. Coulter are involved. ...more</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</si>
  <si>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 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 ...more</t>
  </si>
  <si>
    <t>"It is a truth universally acknowledged, that a single man in possession of a good fortune must be in want of a wife."So begins Pride and Prejudice, Jane Austen's witty comedy of manners--one of the most popular novels of all time--that features splendidly civilized sparring between the proud Mr. Darcy and the prejudiced Elizabeth Bennet as they play out their spirited cou "It is a truth universally acknowledged, that a single man in possession of a good fortune must be in want of a wife."So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...more</t>
  </si>
  <si>
    <t>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 ...more</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</si>
  <si>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 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 ...more</t>
  </si>
  <si>
    <t>Nothing living is safe. Nothing dead is to be trusted.For years, Gansey has been on a quest to find a lost king. One by one, heâs drawn others into this quest: Ronan, who steals from dreams; Adam, whose life is no longer his own; Noah, whose life is no longer a lie; and Blue, who loves Ganseyâ¦and is certain she is destined to kill him.Now the endgame has begun. Dreams and Nothing living is safe. Nothing dead is to be trusted.For years, Gansey has been on a quest to find a lost king. One by one, heâs drawn others into this quest: Ronan, who steals from dreams; Adam, whose life is no longer his own; Noah, whose life is no longer a lie; and Blue, who loves Ganseyâ¦and is certain she is destined to kill him.Now the endgame has begun. Dreams and nightmares are converging. Love and loss are inseparable. And the quest refuses to be pinned to a path. ...more</t>
  </si>
  <si>
    <t>Flora Dane is a victim. Seven years ago, carefree college student Flora was kidnapped while on spring break. For 472 days, Flora learned just how much one person can endure.Flora Dane is a survivor. Miraculously alive after her ordeal, Flora has spent the past five years reacquainting herself with the rhythms of normal life, working with her FBI victim advocate, Samuel Ke Flora Dane is a victim. Seven years ago, carefree college student Flora was kidnapped while on spring break. For 472 days, Flora learned just how much one person can endure.Flora Dane is a survivor. Miraculously alive after her ordeal, Flora has spent the past five years reacquainting herself with the rhythms of normal life, working with her FBI victim advocate, Samuel Keynes. She has a mother whoâs never stopped loving her, a brother who is scared of the person sheâs become, and a bedroom wall covered with photos of other girls whoâve never made it home.Flora Dane is reckless. . . . or is she? When Boston detective D. D. Warren is called to the scene of a crimeâa dead man and the bound, naked woman who killed himâshe learns that Flora has tangled with three other suspects since her return to society. Is Flora a victim or a vigilante? And with her firsthand knowledge of criminal behavior, could she hold the key to rescuing a missing college student whose abduction has rocked Boston? When Flora herself disappears, D.D. realizes a far more sinister predator is out there. One whoâs determined that this time, Flora Dane will never escape. And now it is all up to D. D. Warren to find her. ...more</t>
  </si>
  <si>
    <t>New York Times BestsellerFrom Harvard sociologist and MacArthur "Genius" Matthew Desmond, a landmark work of scholarship and reportage that will forever change the way we look at poverty in AmericaIn this brilliant, heartbreaking book, Matthew Desmond takes us into the poorest neighborhoods of Milwaukee to tell the story of eight families on the edge. Arleen is a single mo New York Times BestsellerFrom Harvard sociologist and MacArthur "Genius" Matthew Desmond, a landmark work of scholarship and reportage that will forever change the way we look at poverty in AmericaÂ In this brilliant, heartbreaking book, Matthew Desmond takes us into the poorest neighborhoods of Milwaukee to tell the story of eight families on the edge. Arleen is a single mother trying to raise her two sons on the $20 a month she has left after paying for their rundown apartment. Scott is a gentle nurse consumed by a heroin addiction. Lamar, a man with no legs and a neighborhood full of boys to look after, tries to work his way out of debt. Vanetta participates in a botched stickup after her hours are cut. All are spending almost everything they have on rent, and all have fallen behind. The fates of these families are in the hands of two landlords: Sherrena Tarver, a former schoolteacher turned inner-city entrepreneur, and Tobin Charney, who runs one of the worst trailer parks in Milwaukee. They loathe some of their tenants and are fond of others, but as Sherrena puts it, âLove donât pay the bills.â She moves to evict Arleen and her boys a few days before Christmas. Even in the most desolate areas of American cities, evictions used to be rare. But today, most poor renting families are spending more than half of their income on housing, and eviction has become ordinary, especially for single mothers. In vivid, intimate prose, Desmond provides a ground-level view of one of the most urgent issues facing America today. As we see families forcedÂ  into shelters, squalid apartments, or more dangerous neighborhoods, we bear witness to the human cost of Americaâs vast inequalityâand to peopleâs determination and intelligence in the face of hardship. Based on years of embedded fieldwork and painstakingly gathered data, this masterful book transforms our understanding of extreme poverty and economic exploitation while providing fresh ideas for solving a devastating, uniquely American problem. Its unforgettable scenes of hope and loss remind us of the centrality of home, without which nothing else is possible. ...more</t>
  </si>
  <si>
    <t>Summers span decades. Winter can last a lifetime. And the struggle for the Iron Throne has begun.As Warden of the north, Lord Eddard Stark counts it a curse when King Robert bestows on him the office of the Hand. His honour weighs him down at court where a true man does what he will, not what he must â¦ and a dead enemy is a thing of beauty.The old gods have no power in the Summers span decades. Winter can last a lifetime. And the struggle for the Iron Throne has begun.As Warden of the north, Lord Eddard Stark counts it a curse when King Robert bestows on him the office of the Hand. His honour weighs him down at court where a true man does what he will, not what he must â¦ and a dead enemy is a thing of beauty.The old gods have no power in the south, Starkâs family is split and there is treachery at court. Worse, the vengeance-mad heir of the deposed Dragon King has grown to maturity in exile in the Free Cities. He claims the Iron Throne. ...more</t>
  </si>
  <si>
    <t>Alternate cover edition can be found here. Time is out of joint. The summer of peace and plenty, ten years long, is drawing to a close, and the harsh, chill winter approaches like an angry beast. Two great leadersâLord Eddard Stark and Robert Baratheonâwho held sway over an age of enforced peace are dead...victims of royal treachery. Now, from the ancient citadel of Dragon Alternate cover edition can be found here. Time is out of joint. The summer of peace and plenty, ten years long, is drawing to a close, and the harsh, chill winter approaches like an angry beast. Two great leadersâLord Eddard Stark and Robert Baratheonâwho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skyâa comet the color of blood and flameâsix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wartime.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steel...and the coldest hearts. For when rulers clash, all of the land feels the tremors. Audacious, inventive, brilliantly imagined, A Clash of Kings is a novel of dazzling beauty and boundless enchantment;a tale of pure excitement you will never forget. ...more</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</si>
  <si>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 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ideas.Gladwell introduces us to the particular personality types who are natural pollinators of new ideas and trends, the people who create the phenomenon of word of mouth. He analyzes fashion trends, smoking, children's television, direct mail, and the early days of the American Revolution for clues about making ideas infectious, and visits a religious commune, a successful high-tech company, and one of the world's greatest salesmen to show how to start and sustain social epidemics. ...more</t>
  </si>
  <si>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 ...more</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</si>
  <si>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 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 ...more</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</si>
  <si>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 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 ...more</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</si>
  <si>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 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 ...more</t>
  </si>
  <si>
    <t>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 ...more</t>
  </si>
  <si>
    <t>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âeditedâ versions of the poems-did not fully and accurately repres 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âeditedâ versions of the poems-did not fully and accurately represent Dickinsonâs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Dickinsonâs extraordinary poetic genius.This book, a distillation of the three-volume Complete Poems, brings together the original texts of all 1,775 poems that Emily Dickinson wrote. ...more</t>
  </si>
  <si>
    <t>"...the first thing you'll probably want to know is where I was born and what my lousy childhood was like, and how my parents were occupied and all before they had me, and all that David Copperfield kind of crap, but I don't feel like going into it, if you want to know the truth. In the first place, that stuff bores me, and in the second place, my parents would have about "...the first thing you'll probably want to know is where I was born and what my lousy childhood was like, and how my parents were occupied and all before they had me, and all that David Copperfield kind of crap, but I don't feel like going into it, if you want to know the truth. In the first place, that stuff bores me, and in the second place, my parents would have about two hemorrhages apiece if I told anything pretty personal about them."Since his debut in 1951 as The Catcher in the Rye, Holden Caulfield has been synonymous with "cynical adolescent." Holden narrates the story of a couple of days in his sixteen-year-old life, just after he's been expelled from prep school, in a slang that sounds edgy even today and keeps this novel on banned book lists. His constant wry observations about what he encounters, from teachers to phonies (the two of course are not mutually exclusive) capture the essence of the eternal teenage experience of alienation. ...more</t>
  </si>
  <si>
    <t>Using the dramatic scenario of an investigative journalist pursuing his story and leads, Lee Strobel uses his experience as a reporter for the Chicago Tribune to interview experts about the evidence for Christ from the fields of science, philosophy, and history.</t>
  </si>
  <si>
    <t>When we first meet Michael Oher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 When we first meet Michael Oher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 ...more</t>
  </si>
  <si>
    <t>Named one of the best art books of 2008 by The New York Times and The Sunday Times [London]: âAn indelible portrait of a peculiar society.ââVogue The art market has been booming. Museum attendance is surging. More people than ever call themselves artists. Contemporary art has become a mass entertainment, a luxury good, a job description, and, for some, a kind of alternativ Named one of the best art books of 2008 by The New York Times and The Sunday Times [London]: âAn indelible portrait of a peculiar society.ââVogue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 ...more</t>
  </si>
  <si>
    <t>Paris, July 1942: Sarah, a ten year-old girl, is brutally arrested with her family by the French police in the Vel' d'Hiv' roundup, but not before she locks her younger brother in a cupboard in the family's apartment, thinking that she will be back within a few hours.Paris, May 2002: On Vel' d'Hiv's 60th anniversary, journalist Julia Jarmond is asked to write an article ab Paris, July 1942: Sarah, a ten year-old girl, is brutally arrested with her family by the French police in the Vel' d'Hiv' roundup, but not before she locks her younger brother in a cupboard in the family's apartment, thinking that she will be back within a few hours.Paris, May 2002: On Vel' d'Hiv's 60th anniversary, journalist Julia Jarmond is asked to write an article about this black day in France's past. Through her contemporary investigation, she stumbles onto a trail of long-hidden family secrets that connect her toÂ Sarah. Julia finds herself compelled to retrace the girl's ordeal, from that terrible term in the Vel d'Hiv', to the camps, and beyond. As she probes into Sarah's past, she begins toÂ question her own place in France, and to reevaluate her marriage and her life. ...more</t>
  </si>
  <si>
    <t>On the right side of the law. Sort of. Sebastian Rudd is not your typical street lawyer. He works out of a customized bulletproof van, complete with Wi-Fi, a bar, a small fridge, fine leather chairs, a hidden gun compartment, and a heavily armed driver. He has no firm, no partners, no associates, and only one employee, his driver, whoâs also his bodyguard, law clerk, conf On the right side of the law. Sort of. Â  Sebastian Rudd is not your typical street lawyer. He works out of a customized bulletproof van, complete with Wi-Fi, a bar, a small fridge, fine leather chairs, a hidden gun compartment, and a heavily armed driver. He has no firm, no partners, no associates, and only one employee, his driver, whoâs also his bodyguard, law clerk, confidant, and golf caddy. He lives alone in a small but extremely safe penthouse apartment, and his primary piece of furniture is a vintage pool table. He drinks small-batch bourbon and carries a gun. Â  Sebastian defends people other lawyers wonât go near: a drug-addled, tattooed kid rumored to be in a satanic cult, who is accused of molesting and murdering two little girls; a vicious crime lord on death row; a homeowner arrested for shooting at a SWAT team that mistakenly invaded his house.Â  Why these clients? Because he believes everyone is entitled to a fair trial, even if he, Sebastian, has to cheat to secure one. He hates injustice, doesnât like insurance companies, banks, or big corporations; he distrusts all levels of government and laughs at the justice systemâs notions of ethical behavior. Â  Sebastian Rudd is one of John Grishamâs most colorful, outrageous, and vividly drawn characters yet. Gritty, witty, and impossible to put down, Rogue Lawyer showcases the master of the legal thriller at his very best. ...more</t>
  </si>
  <si>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 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 ...more</t>
  </si>
  <si>
    <t>The #1 New York Times bestselling author of the Sea Haven novels returns to the circle of the six sisters of the heart, bound by the elementsâand to one who possesses the power to inflame the most dangerous passions of all.Flame-haired Lissa Piner is a skilled glass blower whose delicate gift conceals a burning inner strength that can destroy as exquisitely as it can creat The #1 New York Times bestselling author of the Sea Haven novels returns to the circle of the six sisters of the heart, bound by the elementsâand to one who possesses the power to inflame the most dangerous passions of all.Â Flame-haired Lissa Piner is a skilled glass blower whose delicate gift conceals a burning inner strength that can destroy as exquisitely as it can create. Commissioned to design chandeliers for a string of luxury hotels, her remarkable skills have taken her to Italy. But Lissaâs real mission there is a secret. For her entire life has been a lie, leading to a chance to avenge a terrible wrong. Â  Enlisted as her bodyguard is Casmir Prakenskii, a trained assassin living off the grid. In Lissa, he sees a kindred spiritâsomething unexpected and wicked, mysterious and sensual. But more than desire is about to bring them together: because both of their pasts cry out for revenge. And for two people with this many secrets, this much passion, and this many enemies, someone is bound to get burned. ...more</t>
  </si>
  <si>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reiterates his position on extraterrestrial lifeâthat the magnitude of the universe permits the existence of thousands of alien civilizations, but no credible evidence exists to demonstrate that such life has ever visited earth. ...more</t>
  </si>
  <si>
    <t>The founder of Nasty Gal offers a sassy and irreverent manifesto for ambitious young women At seventeen, Sophia Amoruso decided to forgo continuing education to pursue a life of hitchhiking, dumpster diving, and petty thievery. Now, at twenty-nine, she is the Founder, CEO, and Creative Director of Nasty Gal, a $100+ million e-tailer that draws A-list publicity and rabid fa The founder of Nasty Gal offers a sassy and irreverent manifesto for ambitious young women At seventeen, Sophia Amoruso decided to forgo continuing education to pursue a life of hitchhiking, dumpster diving, and petty thievery. Now, at twenty-nine, she is the Founder, CEO, and Creative Director of Nasty Gal, a $100+ million e-tailer that draws A-list publicity and rabid fans for its leading-edge fashion and provocative online persona. Her story is extraordinaryâand only part of the appeal of #GIRLBOSS. This aspirational book doesnât patronize young women the way many business experts do. Amoruso shows readers how to channel their passion and hard work, while keeping their insecurities from getting in the way. She offers straight talk about making your voice heard and doing meaningful work. Sheâs proof that you can be a huge success without giving up your spirit of adventure or distinctive style. As she writes, "I have three pieces of advice I want you to remember: Donât ever grow up. Donât become a bore. Donât let The Man get to you. OK? Cool. Then letâs do this.â ...more</t>
  </si>
  <si>
    <t>An alternative cover edition for this ISBN can be found hereTony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 An alternative cover edition for this ISBN can be found hereTony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life.Now Tony is retired. He's had a career and a single marriage, a calm divorce. He's certainly never tried to hurt anybody. Memory, though, is imperfect. It can always throw up surprises, as a lawyer's letter is about to prove. ...more</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</si>
  <si>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 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 ...more</t>
  </si>
  <si>
    <t>Literature's grandest evocation of life's journey, at once an ageless human story and an individual test of moral endurance, Homer's ancient Greek epic The Odyssey is translated by Robert Fagles with an introduction and notes by Bernard Knox in Penguin Classics.When Robert Fagles' translation of The Iliad was published in 1990, critics and scholars alike hailed it as a mas Literature's grandest evocation of life's journey, at once an ageless human story and an individual test of moral endurance, Homer's ancient Greek epic The Odyssey is translated by Robert Fagles with an introduction and notes by Bernard Knox in Penguin Classics.When Robert Fagles' translation of The Iliad was published in 1990, critics and scholars alike hailed it as a masterpiece. Here, one of the great modern translators presents us with The Odyssey, Homer's best-loved poem, recounting Odysseus' wanderings after the Trojan War. With wit and wile, the 'man of twists and turns' meets the challenges of the sea-god Poseidon, and monsters ranging from the many-headed Scylla to the cannibalistic Cyclops Polyphemus - only to return after twenty years to a home besieged by his wife Penelope's suitors. In the myths and legends retold in this immortal poem, Fagles has captured the energy of Homer's original in a bold, contemporary idiom.Seven greek cities claim the honour of being the birthplace of Homer (c. 8th-7th century BC), the poet to whom the composition of the Iliad and Odyssey are attributed. The Iliad is the oldest surviving work of Western literature, but the identity - or even the existence - of Homer himself is a complete mystery, with no reliable biographical information having survived.If you enjoyed The Odyssey, you might like Robert Fagles' translation of The Iliad, also available in Penguin Classics.'Wonderfully readable ... Just the right blend of roughness and sophistication'Ted Hughes'A memorable achievement ... Mr Fagles has been remarkably successful in finding a style that is of our time and yet timeless'Richard Jenkyns, The New York Times Book Review'His translation of The Odyssey is his best work yet'Garry Wills, New Yorker ...more</t>
  </si>
  <si>
    <t>A haunting and hopeful tale of discovering light in even the darkest of places.For his whole life, the boy has lived underground, in a basement with his parents, grandmother, sister, and brother. Before he was born, his family was disfigured by a fire. His sister wears a white mask to cover her burns.He spends his hours with his cactus, reading his book on insects, or touc A haunting and hopeful tale of discovering light in even the darkest of places.For his whole life, the boy has lived underground, in a basement with his parents, grandmother, sister, and brother. Before he was born, his family was disfigured by a fire. His sister wears a white mask to cover her burns.He spends his hours with his cactus, reading his book on insects, or touching the one ray of sunlight that filters in through a crack in the ceiling. Ever since his sister had a baby, everyoneâs been acting very strangely. The boy begins to wonder why they never say who the father is, about what happened before his own birth, about why theyâre shut away.A few days ago, some fireflies arrived in the basement. His grandma said, Thereâs no creature more amazing than one that can make its own light. That light makes the boy want to escape, to know the outside world. Problem is, all the doors are locked. And he doesnât know how to get out.â¦ ...more</t>
  </si>
  <si>
    <t>The Iliad is one of the two great epics of Homer, and is typically described as one of the greatest war stories of all time, but to say the Iliad is a war story does not begin to describe the emotional sweep of its action and characters: Achilles, Helen, Hector, and other heroes of Greek myth and history in the tenth and final year of the Greek siege of Troy.</t>
  </si>
  <si>
    <t>A rousing call to arms whose influence is still felt today, Karl Marx and Friedrich Engels' The Communist Manifesto is edited with an introduction by Gareth Stedman-Jones in Penguin Classics.Marx and Engels's revolutionary summons to the working classes, The Communist Manifesto is one of the most important political theories ever formulated. After four years of collaborati A rousing call to arms whose influence is still felt today, Karl Marx and Friedrich Engels' The Communist Manifesto is edited with an introduction by Gareth Stedman-Jones in Penguin Classics.Marx and Engels's revolutionary summons to the working classes, The Communist Manifesto is one of the most important political theories ever formulated. After four years of collaboration, they produced an incisive account of their idea of Communism, in which they envisage a society without classes, private property or a state, arguing that the exploitation of industrial workers will eventually lead to a revolution in which Capitalism is overthrown. This vision provided the theoretical basis of political systems in Russia, China, Cuba and Eastern Europe, affecting the lives of millions. The Communist Manifesto still remains a landmark text: a work that continues to influence and provoke debate on capitalism and class.Gareth Stedman Jones's extensive and scholarly introduction provides an unique assessment of the place of The Communist Manifesto in history, and its continuing relevance as a depiction of global capitalism. This edition reproduces Samuel Moore's translation of 1888 and contains a guide to further reading, notes and an index.Karl Marx (1818-1883) was born in Trier, Germany and studied law at Bonn and Berlin. He settled in London, where he studied economics and wrote the first volume of his major work, Das Kapital (1867, with two further volumes in 1884 and 1894). He is buried in Highgate Cemetery, London.Friedrich Engels (1820-1895), as well as his collaboration with Marx, was the author of The Condition of the Working Class in England (1845), based on personal observations and research.If you enjoyed The Communist Manifesto, you might like Marx's Capital, also available in Penguin Classics.'The words of the Communist Manifesto flare like the fiery writing on the wall above the crumbling bastions of capitalist society: socialism or barbarism!'Rosa Luxemburg ...more</t>
  </si>
  <si>
    <t>Since it was first published in 1954, William Golding's classic debut novel has remained a stark allegory of civilization, survival, and human nature. As dystopian stories like Hunger Games and Battle Royale surge in popularity, this haunting tale of a group of young boys stranded on a desert island still captivates schoolchildren around the world, raising timeless and pro Since it was first published in 1954, William Golding's classic debut novel has remained a stark allegory of civilization, survival, and human nature. As dystopian stories like Hunger Games and Battle Royale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abandoned.When a plane crashes on a remote island, a small group of schoolboys are the sole survivors. From the prophetic Simon and virtuous Ralph to the lovable Piggy and brutish Jack, each of the boys attempts to establish control as the reality- and brutal savagery-of their situation sets in.A teacher himself, Golding clearly understood how to interest children with a gripping story and strong, sympathetic characters. The novel serves as a catalyst for thought-provoking discussion and analysis of universal issues, not only concerning the capabilities of humans for good and evil and the fragility of moral inhibition, but beyond.The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 Ideas of community, leadership, and the rule of law are called into question as the reader has to consider who has a right to power, why, and what the consequences of the acquisition of power may be.Often compared to Catcher in the Rye, Lord of the Flies also represents a coming-of-age story of innocence lost. ...more</t>
  </si>
  <si>
    <t>After a savage attack drives her from her home, sixteen-year-old Mnemba finds a place in her cousin Tumeloâs successful safari business, where she quickly excels as a guide. Surrounding herself with nature and the mystical animals inhabiting the savannah not only allows Mnembaâs tracking skills to shine, it helps her to hide from the terrible memories that haunt her.Mnemba After a savage attack drives her from her home, sixteen-year-old Mnemba finds a place in her cousin Tumeloâs successful safari business, where she quickly excels as a guide. Surrounding herself with nature and the mystical animals inhabiting the savannah not only allows Mnembaâs tracking skills to shine, it helps her to hide from the terrible memories that haunt her.Mnemba is employed to guide Mr. Harving and his daughter, Kara, through the wilderness as they study unicorns. The young women are drawn to each other, despite that fact that Kara is betrothed. During their research, they discover a conspiracy by a group of poachers to capture the Unicorns and exploit their supernatural strength to build a railway. Together, they must find a way to protect the creatures Kara adores while resisting the love they know they can never indulge. ...more</t>
  </si>
  <si>
    <t>After a dramatic time jump, the three-time Eisner Award winner for Best Continuing Series continues to evolve, as Hazel begins the most exciting adventure of her life: kindergarten. Meanwhile, her star-crossed family learns hard lessons of their own.Collects SAGA #31-36</t>
  </si>
  <si>
    <t>Just as Annie and Liam are busy making plans to travel the world, a witch shows up and gives them a collection of postcards from the Magic Marketplace. Each postcard gives Annie and Liam the opportunity to travel to exotic lands and far-flung kingdoms. What the witch doesn't give them are directions on how to safely return.</t>
  </si>
  <si>
    <t>The year is 1779, and Carlo Morelli, the most renowned castrato singer in Europe, has been invited as an honored guest to EszterhÃ¡za Palace. With Carlo in Prince Nikolaus EsterhÃ¡zy's carriage, ride a Prussian spy and one of the most notorious alchemists in the Habsburg Empire. Already at EszterhÃ¡za is Charlotte von Steinbeck, the very proper sister of Prince Nikolaus's mis The year is 1779, and Carlo Morelli, the most renowned castrato singer in Europe, has been invited as an honored guest to EszterhÃ¡za Palace. With Carlo in Prince Nikolaus EsterhÃ¡zy's carriage, ride a Prussian spy and one of the most notorious alchemists in the Habsburg Empire. Already at EszterhÃ¡za is Charlotte von Steinbeck, the very proper sister of Prince Nikolaus's mistress. Charlotte has retreated to the countryside to mourn her husband's death. Now, she must overcome the ingrained rules of her society in order to uncover the dangerous secrets lurking within the palace's golden walls. Music, magic, and blackmail mingle in a plot to assassinate the Habsburg Emperor and Empress--a plot that can only be stopped if Carlo and Charlotte can see through the masks worn by everyone they meet. ...more</t>
  </si>
  <si>
    <t>"A line that should never be crossed is about to be breached.It puts this entire castle in jeopardyâand the life of your friend."From the throne of glass rules a king with a fist of iron and a soul as black as pitch. Assassin Celaena Sardothien won a brutal contest to become his Champion. Yet Celaena is far from loyal to the crown. She hides her secret vigilantly; she know "A line that should never be crossed is about to be breached.It puts this entire castle in jeopardyâand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allegiancesânot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 ...more</t>
  </si>
  <si>
    <t>Children are disappearing in the Fire Nation capitol! Avatar Aang and his friends are doing everything in their power to save them - but will it be enough?!What's worse, when Azula - the mad sister of Fire Lord Zuko - appears on the scene, Zuko locks down the capitol to catch her, igniting fear and riots in the streets! Will Zuko follow in his evil father's footsteps in or Children are disappearing in the Fire Nation capitol! Avatar Aang and his friends are doing everything in their power to save them - but will it be enough?!What's worse, when Azula - the mad sister of Fire Lord Zuko - appears on the scene, Zuko locks down the capitol to catch her, igniting fear and riots in the streets! Will Zuko follow in his evil father's footsteps in order to save those he holds dear?!Written and drawn by the creative team behind the best-selling The Promise, The Search and The Rift, Gene Luen Yang and Gurihiru, in collaboration with Avatar: The Last Airbender and Legend of Korra creators Michael Dante DiMartino and Bryan Konietzko, this is the ultimate continuation of Avatar and the perfect companion to Legend of Korra! ...more</t>
  </si>
  <si>
    <t>A thrilling, seductive new series from New York Times bestselling author Sarah J. Maas, blending Beauty and the Beast with faerie lore.When nineteen-year-old huntress Feyre kills a wolf in the woods, a beast-like creature arrives to demand retribution for it. Dragged to a treacherous magical land she only knows about from legends, Feyre discovers that her captor is not an A thrilling, seductive new series from New York Times bestselling author Sarah J. Maas, blending Beauty and the Beast with faerie lore.When nineteen-year-old huntress Feyre kills a wolf in the woods, a beast-like creature arrives to demand retribution for it. Dragged to a treacherous magical land she only knows about from legends, Feyre discovers that her captor is not an animal, but Tamlinâone of the lethal, immortal faeries who once ruled their world.As she dwells on his estate, her feelings for Tamlin transform from icy hostility into a fiery passion that burns through every lie and warning she's been told about the beautiful, dangerous world of the Fae. But an ancient, wicked shadow grows over the faerie lands, and Feyre must find a way to stop it... or doom Tamlinâand his worldâforever.Perfect for fans of Kristin Cashore and George R. R. Martin, this first book in a sexy and action-packed new series is impossible to put down! ...more</t>
  </si>
  <si>
    <t>An alternate cover edition can be found here.After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 An alternate cover edition can be found here.After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exhilirating. But she's bored stiff by court life. Things get a little more interesting when the prince starts to show interest in her... but it's the gruff Captain Westfall who seems to understand her best.Then one of the other contestants turns up dead... quickly followed by another. Can Celaena figure out who the killer is before she becomes a victim? As the young assassin investigates, her search leads her to discover a greater destiny than she could possibly have imagined. ...more</t>
  </si>
  <si>
    <t>Big and sweeping, spanning from the refined palaces of Osfrid to the gold dust and untamed forests of Adoria, The Glittering Court tells the story of Adelaide, an Osfridian countess who poses as her servant to escape an arranged marriage and start a new life in Adoria, the New World. But to do that, she must join the Glittering Court.Both a school and a business venture, t Big and sweeping, spanning from the refined palaces of Osfrid to the gold dust and untamed forests of Adoria, The Glittering Court tells the story of Adelaide, an Osfridian countess who poses as her servant to escape an arranged marriage and start a new life in Adoria, the New World. But to do that, she must join the Glittering Court.Both a school and a business venture, the Glittering Court is designed to transform impoverished girls into upper-class ladies who appear destined for powerful and wealthy marriages in the New World. Adelaide naturally excels in her training, and even makes a few friends: the fiery former laundress Tamsin and the beautiful Sirminican refugee Mira. She manages to keep her true identity hidden from all but one: the intriguing Cedric Thorn, son of the wealthy proprietor of the Glittering Court.When Adelaide discovers that Cedric is hiding a dangerous secret of his own, together they hatch a scheme to make the best of Adelaideâs deception. Complications soon ariseâfirst as they cross the treacherous seas from Osfrid to Adoria, and then when Adelaide catches the attention of a powerful governor.But no complication will prove quite as daunting as the potent attraction simmering between Adelaide and Cedric. An attraction that, if acted on, would scandalize the Glittering Court and make them both outcasts in wild, vastly uncharted landsâ¦ ...more</t>
  </si>
  <si>
    <t>Miss Peregrineâs Home for Peculiar Childrenwas the surprise best seller of 2011âan unprecedented mix of YAfantasy and vintage photography that enthralled readers and critics alike. Publishers Weekly called it âanenjoyable, eccentric read, distinguished by well-developed characters, a believable Welsh setting, and somevery creepy monsters.âThis second novel begins in 1940, Miss Peregrineâs Home for Peculiar ChildrenÂ was the surprise best seller of 2011âan unprecedented mix of YAÂ fantasy and vintage photography that enthralled readers and critics alike. Publishers Weekly called it âanÂ enjoyable, eccentric read, distinguished by well-developed characters, a believable Welsh setting, and someÂ very creepy monsters.âThis second novel begins in 1940, immediately after the first book ended. Having escaped Miss PeregrineâsÂ island by the skin of their teeth, Jacob and his new friends must journey to London, the peculiar capital of the world.Â Along the way, they encounter new allies, a menagerie of peculiar animals, and other unexpected surprises.Complete with dozens of newly discovered (and thoroughly mesmerizing) vintage photographs, this new adventureÂ will delight readers of all ages. ...more</t>
  </si>
  <si>
    <t>Fate and fortune. Power and passion. What does it take to be the queen of a kingdom when you're only seventeen?Maya is cursed. With a horoscope that promises a marriage of Death and Destruction, she has earned only the scorn and fear of her father's kingdom. Content to follow more scholarly pursuits, her whole world is torn apart when her father, the Raja, arranges a weddi Fate and fortune. Power and passion. What does it take to be the queen of a kingdom when you're only seventeen?Maya is cursed. With a horoscope that promises a marriage of Death and Destruction, she has earned only the scorn and fear of her father's kingdom. Content to follow more scholarly pursuits, her whole world is torn apart when her father, the Raja, arranges a wedding of political convenience to quell outside rebellions. Soon Maya becomes the queen of Akaran and wife of Amar. Neither roles are what she expected: As Akaran's queen, she finds her voice and power. As Amar's wife, she finds something else entirely: Compassion. Protection. Desire...But Akaran has its own secrets -- 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 . .including herself.A lush and vivid story that is steeped in Indian folklore and mythology. The Star-touched Queen is a novel that no listener will soon forget. ...more</t>
  </si>
  <si>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 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 - gods, monsters and mortals who would love to see the former Olympian permanently destroyed. Apollo needs help, and he can think of only one place to go . . . an enclave of modern demigods known as Camp Half-Blood. ...more</t>
  </si>
  <si>
    <t>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 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 ...more</t>
  </si>
  <si>
    <t>Twins Alex and Aaron Stowe are put to the ultimate test to fulfill their destinies and save both Quill and ArtimÃ© from the deadliest enemy the cities have ever faced in the thrilling conclusion of the New York Times bestselling Unwanteds series, which Kirkus Reviews called âThe Hunger Games meets Harry Potter.â Head mage Alexander Stowe and his friends successfully fended Twins Alex and Aaron Stowe are put to the ultimate test to fulfill their destinies and save both Quill and ArtimÃ© from the deadliest enemy the cities have ever faced in the thrilling conclusion of the New York Times bestselling Unwanteds series, which Kirkus Reviews called âThe Hunger Games meets Harry Potter.â Head mage Alexander Stowe and his friends successfully fended off the latest threat to their magical world of ArtimÃ© with the help of a surprise ally. But old enemies have secretly been plotting against them. Now Alex must lead his people in a final epic battle, one they canât hope to win alone. Will ArtimÃ© finally know peace or will all theyâve fought for be destroyed forever? - See more at: http://books.simonandschuster.co.uk/I... ...more</t>
  </si>
  <si>
    <t>Magic, monsters, and mayhem abound when Percy Jackson and Annabeth Chase meet Carter and Sadie Kane for the first time. Weird creatures are appearing in unexpected places, and the demigods and magicians have to team up to take them down. As they battle with Celestial Bronze and glowing hieroglyphs, the four heroes find that they have a lot in common--and more power than th Magic, monsters, and mayhem abound when Percy Jackson and Annabeth Chase meet Carter and Sadie Kane for the first time. Weird creatures are appearing in unexpected places, and the demigods and magicians have to team up to take them down. As they battle with Celestial Bronze and glowing hieroglyphs, the four heroes find that they have a lot in common--and more power than they ever thought possible. But will their combined forces be enough to foil an ancient enemy who is mixing Greek and Egyptian incantations for an evil purpose? Rick Riordan wields his usual storytelling magic in this adrenaline-fueled adventure. ...more</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</si>
  <si>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 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 ...more</t>
  </si>
  <si>
    <t>Gailana is the central island of the world; Aurganots, Reminos, Hindarassis, Pelanese, and Free People, different societies with different customs and values, live in it. Gailana is old, with a history rich in events and civilisations. The mother island has undergone important changes in recent decades, including a devastating war from which the Aurganots emerged victoriou Gailana is the central island of the world; Aurganots, Reminos, Hindarassis, Pelanese, and Free People, different societies with different customs and values, live in it. Gailana is old, with a history rich in events and civilisations. The mother island has undergone important changes in recent decades, including a devastating war from which the Aurganots emerged victorious. Following this war, Aurganot has become a country of wealth, technology, and power, dominating all others.In this modern age, Aurganots value their new found joie de vivre; Pelanese love commerce and business; Reminos are still dedicated to honour and glory in war; Hindarassis continue to care most about their families; and the Free People cherish their freedom above anything else. Among the Free People, a young Levon has set a high and ambitious goal: to seek and find the ultimate meaning of all that humans do. Levon has been on his intellectual quest for years, and the coming days are significant. Paratos, the sage of Gailana, is in the land of the Free People, and Levon is readying to meet him. The young man knows that something life changing will come out from this meeting, only he does not imagine what.In this fictional first part of The Story in Three Parts, John H.T. Francis tells the story of Levon, a young and sincere soul looking for meaning in a changing world. This short novel will take you on a journey through Gailana, shows you its diversity, and brings you close to many of its human aspects. Events will develop fast on the island, and Levon is about to be in the midst of them. ...more</t>
  </si>
  <si>
    <t>Fate and fortune. Power and passion. What does it take to be the queen of a kingdom when youâre only seventeen?Maya is cursed. With a horoscope that promises a marriage of death and destruction, she has earned only the scorn and fear of her fatherâs kingdom. Content to follow more scholarly pursuits, her whole world is torn apart when her father, the Raja, arranges a weddi Fate and fortune. Power and passion. What does it take to be the queen of a kingdom when youâre only seventeen?Maya is cursed. With a horoscope that promises a marriage of death and destruction, she has earned only the scorn and fear of her fatherâs kingdom. Content to follow more scholarly pursuits, her whole world is torn apart when her father, the Raja, arranges a wedding of political convenience to quell outside rebellions. Soon Maya becomes the queen of Akaran and wife of Amar. Neither roles are what she expected: As Akaranâs queen, she finds her voice and power. As Amarâs wife, she finds something else entirely: Compassion. Protection. Desireâ¦But Akaran has its own secretsâthousands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mostâ¦including herself. ...more</t>
  </si>
  <si>
    <t>THEIR SOULS, REAWAKENED.When 13-year-old Lilix Morgan is found alive and floating on a bed of ice at sea, everyone counts it a miracle. Kidnapped nearly four weeks earlier, she remembers nothing of her mysterious abduction. When she tries to remember what happened, she hears only a melody â a faint and delicate set of notes, strung together in a tune she doesnât understand THEIR SOULS, REAWAKENED.When 13-year-old Lilix Morgan is found alive and floating on a bed of ice at sea, everyone counts it a miracle. Kidnapped nearly four weeks earlier, she remembers nothing of her mysterious abduction. When she tries to remember what happened, she hears only a melody â a faint and delicate set of notes, strung together in a tune she doesnât understand. THEIR POWER, UNMATCHED.A year later and desperate to put the lingering nightmares of her past behind her, Lilix crosses the country to enroll at Baelmorte Academy, aiming to become the violinist she once dreamt of. Things seem to be finally going well, and Lilix settles into a routine of sheet music and inspiration among new friends.Then the dreams start. The melody and night terrors she thought sheâd left behind return with a vengeance, threatening to ruin her fragile version of normalcy. Then an unlikely ally tells her that she isnât alone. That there are others just like her, fighting to hide their own shocking truths from coming to light. That they know who she is, and what sheâs been through. Now, accompanied by four other girls, Lilix discovers her nightmares are larger than a single trauma; theyâre a window to a hidden part of her soul, a place of immense power with a destiny that cannot be ignored. THEIR BATTLE, IS ONLY BEGINNING.With this knowledge comes a new and frightening reality. For Lilix has been reawakened to stop an age-old enemy, one thought to have been destroyed centuries ago. Trapped by her destiny, Lilix is torn between what feels right and what she remembers. Her memories tell her of a star-crossed love waiting to be reunited, of friendships and trust broken in the past. But can she save that love when reality brings her an enemy, and an evil that will be the undoing of them all if they donât destroy it? ...more</t>
  </si>
  <si>
    <t>The gods are angry.Volcanic eruptions, sinkholes, ground shakers--everything points to their unhappiness. At least that is what the king of Armania believes. His son, Prince Wilek, thinks his father's superstitions are nonsense, though he remains the ever dutiful heir apparent to the throne.When a messenger arrives and claims that the town of Farway has been swallowed by t The gods are angry.Volcanic eruptions, sinkholes, ground shakers--everything points to their unhappiness. At least that is what the king of Armania believes. His son, Prince Wilek, thinks his father's superstitions are nonsense, though he remains the ever dutiful heir apparent to the throne.When a messenger arrives and claims that the town of Farway has been swallowed by the earth, the king sends Wilek to investigate. But what Wilek discovers is more cataclysmic than one lost city. Even as the ground shifts beneath his feet, Wilek sets out on a desperate journey to save his people and his world. But can he do it before the entire land crumbles? ...more</t>
  </si>
  <si>
    <t>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 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sheâs back. The things sheâs experienced... they change a person. The children under Miss Westâs care understand all too well. And each of them is seeking a way back to their own fantasy world.But Nancyâs arrival marks a change at the Home. Thereâs a darkness just around each corner, and when tragedy strikes, itâs up to Nancy and her new-found schoolmates to get to the heart of the matter.No matter the cost. ...more</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</si>
  <si>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 â back into Black London.Now, restless after having 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 â back into Black London.Now, restless after having given up his smuggling habit, Kell is visited by dreams of ominous magical events, waking only to think of Lila, who disappeared from the docks as she always meant to do. As Red London finalizes preparations for the Element Games â an extravagant international competition of magic meant to entertain and keep healthy the ties between neighboring countries â 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 ...more</t>
  </si>
  <si>
    <t>Every year, Blue Sargent stands next to her clairvoyant mother as the soon-to-be dead walk past. Blue never sees them--until this year, when a boy emerges from the dark and speaks to her.His name is Gansey, a rich student at Aglionby, the local private school. Blue has a policy of staying away from Aglionby boys. Known as Raven Boys, they can only mean trouble.But Blue is Every year, Blue Sargent stands next to her clairvoyant mother as the soon-to-be dead walk past. Blue never sees them--until this year, when a boy emerges from the dark and speaks to her.His name is Gansey, a rich student at Aglionby, the local private school. Blue has a policy of staying away from Aglionby boys. Known as Raven Boys, they can only mean trouble.But Blue is drawn to Gansey, in a way she can't entirely explain. He is on a quest that has encompassed three other Raven Boys: Adam, the scholarship student who resents the privilege around him; Ronan, the fierce soul whose emotions range from anger to despair; and Noah, the taciturn watcher who notices many things but says very little.For as long as she can remember, Blue has been warned that she will cause her true love to die. She doesn't believe in true love, and never thought this would be a problem. But as her life becomes caught up in the strange and sinister world of the Raven Boys, she's not so sure anymore. ...more</t>
  </si>
  <si>
    <t>The False Prince is the thrilling first book in a brand-new trilogy filled with danger and deceit and hidden identities that will have readers rushing breathlessly to the end.In a discontent kingdom, civil war is brewing. To unify the divided people, Conner, a nobleman of the court, devises a cunning plan to find an impersonator of the kingâs long-lost son and install him The False Prince is the thrilling first book in a brand-new trilogy filled with danger and deceit and hidden identities that will have readers rushing breathlessly to the end.In a discontent kingdom, civil war is brewing. To unify the divided people, Conner, a nobleman of the court, devises a cunning plan to find an impersonator of the kingâs long-lost son and install him as a puppet prince. Four orphans are recruited to compete for the role, including a defiant boy named Sage. Sage knows that Connerâs motives are more than questionable, yet his life balances on a swordâs pointâhe must be chosen to play the prince or he will certainly be killed. But Sageâs rivals have their own agendas as well.As Sage moves from a rundown orphanage to Connerâs sumptuous palace, layer upon layer of treachery and deceit unfold, until finally, a truth is revealed that, in the end, may very well prove more dangerous than all of the lies taken together.An extraordinary adventure filled with danger and action, lies and deadly truths that will have readers clinging to the edge of their seats. ...more</t>
  </si>
  <si>
    <t>In a city divided between opulent luxury in the Light and fierce privations in the Dark, a determined young woman survives by guarding her secrets. Lucie Manette was born in the Dark half of the city, but careful manipulations won her a home in the Light, celebrity status, and a rich, loving boyfriend. Now she just wants to keep her head down, but her boyfriend has a dark In a city divided between opulent luxury in the Light and fierce privations in the Dark, a determined young woman survives by guarding her secrets. Lucie Manette was born in the Dark half of the city, but careful manipulations won her a home in the Light, celebrity status, and a rich, loving boyfriend. Now she just wants to keep her head down, but her boyfriend has a dark secret of his ownâone involving an apparent stranger who is destitute and despised.Lucie alone knows of the deadly connection the young men share, and even as the knowledge leads her to make a grave mistake, she can trust no one with the truth.Blood and secrets alike spill out when revolution erupts. With both halves of the city burning, and mercy nowhere to be found, can Lucie save either boyâor herself?Celebrated author Sarah Rees Brennan tells a magical tale of romance and revolution, love and loss. ...more</t>
  </si>
  <si>
    <t>With A Feast for Crows, Martin delivers the long-awaited fourth volume of the landmark series that has redefined imaginative fiction and stands as a modern masterpiece in the making.After centuries of bitter strife, the seven powers dividing the land have beaten one another into an uneasy truce. But it's not long before the survivors, outlaws, renegades, and carrion eaters With A Feast for Crows, Martin delivers the long-awaited fourth volume of the landmark series that has redefined imaginative fiction and stands as a modern masterpiece in the making.After centuries of bitter strife, the seven powers dividing the land have beaten one another into an uneasy truce. But it's not long before the survivors, outlaws, renegades, and carrion eaters of the Seven Kingdoms gather. Now, as the human crows assemble over a banquet of ashes, daring new plots and dangerous new alliances are formed while surprising facesâsome familiar, others only just appearingâemerge from an ominous twilight of past struggles and chaos to take up the challenges of the terrible times ahead. Nobles and commoners, soldiers and sorcerers, assassins and sages, are coming together to stake their fortunes...and their lives. For at a feast for crows, many are the guestsâbut only a few are the survivors. ...more</t>
  </si>
  <si>
    <t>There is more to our world than meets the eyeâdarker things, crueler things. Exorcist John Fogg and his wife, psychic medium Theodora Knight, know what lurks in the shadows. But even theyâre not prepared for the worst Hell has to offer... It was supposed to be a simple exorcism, a publicity stunt to firmly establish John and Theodoraâs thriving paranormal investigation em There is more to our world than meets the eyeâdarker things, crueler things. Exorcist John Fogg and his wife, psychic medium Theodora Knight, know what lurks in the shadows. But even theyâre not prepared for the worst Hell has to offer... Â  It was supposed to be a simple exorcism, a publicity stunt to firmly establish John and Theodoraâs thriving paranormal investigation empire in the public eye. But something went wrong, leading to an on-air massacre that unleashed a malicious host of demons and left Theodora catatonic, possessed by countless spirits. Â  John sets out on a desperate quest to find a cure for his wife, but his obsession brings him face-to-face with an even more terrifying problem: Theodoraâs possession is only one piece of a deadly plot that is threatening the entire world. Because an ancient evil is about to make Earth its battlefieldâand without John and Theodoraâs intervention, there is no chance for salvation... ...more</t>
  </si>
  <si>
    <t>Rhage and Mary return in a new novel of the Black Dagger Brotherhood, a series âso popular, I donât think thereâs a reader today who hasnât at least heard of [it]â (USA Today).Nothing is as it used to be for the Black Dagger Brotherhood. After avoiding war with the Shadows, alliances have shifted and lines have been drawn. The slayers of the Lessening Society are stronger Rhage and Mary return in a new novel of the Black Dagger Brotherhood, a series âso popular, I donât think thereâs a reader today who hasnât at least heard of [it]â (USA Today).Nothing is as it used to be for the Black Dagger Brotherhood. After avoiding war with the Shadows, alliances have shifted and lines have been drawn. The slayers of the Lessening Society are stronger than ever, preying on human weakness to acquire more money, more weapons, more power. But as the Brotherhood readies for an all-out attack on them, one of their own fights a battle within himselfâ¦For Rhage, the Brother with the biggest appetites, but also the biggest heart, life was supposed to be perfectâor at the very least, perfectly enjoyable. Mary, his beloved shellan, is by his side and his King and his brothers are thriving. But Rhage canât understandâor controlâthe panic and insecurity that plague himâ¦And that terrifies himâas well as distances him from his mate. After suffering mortal injury in battle, Rhage must reassess his prioritiesâand the answer, when it comes to him, rocks his world...and Maryâs. But Mary is on a journey of her own, one that will either bring them closer together or cause a split that neither will recover from... ...more</t>
  </si>
  <si>
    <t>In Ink and Bone, New York Times bestselling author Rachel Caine introduced a world where knowledge is power, and power corrupts absolutely. Now, she continues the story of those who dare to defy the Great Libraryâand rewrite historyâ¦With an iron fist, The Great Library controls the knowledge of the world, ruthlessly stamping out all rebellion, forbidding the personal owner In Ink and Bone, New York Times bestselling author Rachel Caine introduced a world where knowledge is power, and power corrupts absolutely. Now, she continues the story of those who dare to defy the Great Libraryâand rewrite historyâ¦With an iron fist, The Great Library controls the knowledge of the world, ruthlessly stamping out all rebellion, forbidding the personal ownership of books in the name of the greater good.Jess Brightwell has survived his introduction to the sinister, seductive world of the Library, but serving in its army is nothing like he envisioned. His life and the lives of those he cares for have been altered forever. His best friend is lost, and Morgan, the girl he loves, is locked away in the Iron Tower and doomed to a life apart.Embarking on a mission to save one of their own, Jess and his band of allies make one wrong move and suddenly find themselves hunted by the Libraryâs deadly automata and forced to flee Alexandria, all the way to London.But Jessâs home isnât safe anymore. The Welsh army is coming, London is burning, and soon, Jess must choose between his friends, his family, or the Library willing to sacrifice anything and anyone in the search for ultimate controlâ¦ ...more</t>
  </si>
  <si>
    <t>Harry Potter is due to start his fifth year at Hogwarts School of Witchcraft and Wizardry. His best friends Ron and Hermione have been very secretive all summer and he is desperate to get back to school and find out what has been going on. However, what Harry discovers is far more devastating than he could ever have expected...Suspense, secrets and thrilling action from th Harry Potter is due to start his fifth year at Hogwarts School of Witchcraft and Wizardry. His best friends Ron and Hermione have been very secretive all summer and he is desperate to get back to school and find out what has been going on. However, what Harry discovers is far more devastating than he could ever have expected...Suspense, secrets and thrilling action from the pen of J.K. Rowling ensure an electrifying adventure that is impossible to put down. ...more</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</si>
  <si>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intertwine...J.K. Rowling charts Harry Potter's latest adventures in his sixth year at Hogwarts with consummate skill and in breathtaking fashion. ...more</t>
  </si>
  <si>
    <t>All Harry Potter wants is to get away from the Dursleys and go back to Hogwarts School for Witchcraft and Wizardry. But just as he's packing his bags, Harry receives a warning from a strange, impish creature named Dobby - who says that if Harry Potter returns to Hogwarts, disaster will strike.And strike it does. For in Harry's second year at Hogwarts, fresh torments and ho All Harry Potter wants is to get away from the Dursleys and go back to Hogwarts School for Witchcraft and Wizardry. But just as he's packing his bags, Harry receives a warning from a strange, impish creature named Dobby - who says that if Harry Potter returns to Hogwarts, disaster will strike.And strike it does. For in Harry's second year at Hogwarts, fresh torments and horrors arise, including an outrageously stuck-up new professor, Gilderoy Lockheart, a spirit named Moaning Myrtle who haunts the girls' bathroom, and the unwanted attentions of Ron Weasley's younger sister, Ginny.But each of these seem minor annoyances when the real trouble begins, and someone--or something--starts turning Hogwarts students to stone. Could it be Draco Malfoy, a more poisonous rival than ever? Could it possibly be Hagrid, whose mysterious past is finally told? Or could it be the one everyone at Hogwarts most suspects... Harry Potter himself. ...more</t>
  </si>
  <si>
    <t>The much anticipated sequel to the breathtaking The Wrath and the Dawn, lauded by Publishers Weekly as "a potent page-turner of intrigue and romance."I am surrounded on all sides by a desert. A guest, in a prison of sand and sun. My family is here. And I do not know whom I can trust.In a land on the brink of war, Shahrzad has been torn from the love of her husband Khalid, The much anticipated sequel to the breathtaking The Wrath and the Dawn, lauded by Publishers Weekly as "a potent page-turner of intrigue and romance."I am surrounded on all sides by a desert. A guest, in a prison of sand and sun. My family is here. And I do not know whom I can trust.In a land on the brink of war, Shahrzad has been torn from the love of her husband Khalid, the Caliph of Khorasan. She once believed him a monster, but his secrets revealed a man tormented by guilt and a powerful curseâone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love.From the Hardcover edition. ...more</t>
  </si>
  <si>
    <t>The price of freedom is everything.When forced to choose between safety with the dragon organization Talon and being hunted forever as an outcast, Ember Hill chose to stand with Riley and his band of rogue dragons rather than become an assassin for Talon. Sheâs lost any contact with her twin brother, Dante, a Talon devotee, as well as Garret, the former-enemy soldier who c The price of freedom is everything.When forced to choose between safety with the dragon organization Talon and being hunted forever as an outcast, Ember Hill chose to stand with Riley and his band of rogue dragons rather than become an assassin for Talon. Sheâs lost any contact with her twin brother, Dante, a Talon devotee, as well as Garret, the former-enemy soldier who challenged her beliefs about her human side.As Ember and Riley hide and regroup to fight another day, Garret journeys alone to the United Kingdom, birthplace of the ancient and secret Order of St. George, to spy on his former brothers and uncover deadly and shocking secrets that will shake the foundations of dragons and dragonslayers alike and place them all in imminent danger as Talonâs new order rises. ...more</t>
  </si>
  <si>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 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long-dead evil is making a comeback on a rising tide of magic. ...more</t>
  </si>
  <si>
    <t>As heir to a kingdom of floating continents, Kali has spent her life bound by limitsâby her duties as a member of the royal family, by a forced betrothal to the son of a nobleman, and by the edge of the only world sheâs ever knownâa small island hovering above a monster-ridden earth, long since uninhabited by humans. She is the Eternal Flame of Hope for whatâs left of mank As heir to a kingdom of floating continents, Kali has spent her life bound by limitsâby her duties as a member of the royal family, by a forced betrothal to the son of a nobleman, and by the edge of the only world sheâs ever knownâa small island hovering above a monster-ridden earth, long since uninhabited by humans. She is the Eternal Flame of Hope for whatâs left of mankind, the wick and the wax burning in service for her people, and for their revered Phoenix, whose magic keeps them aloft.When Kali falls off the edge of her kingdom and miraculously survives, she is shocked to discover there are still humans on the earth. Determined to get home, Kali entrusts a rugged monster-hunter named Griffin to guide her across a world overrun by chimera, storm dragons, basilisks, and other terrifying beasts. But the more time she spends on earth, the more dark truths she begins to uncover about her home in the sky, and the more resolute she is to start burning for herself. ...more</t>
  </si>
  <si>
    <t>One boy. One dragon. A world of adventure.When Eragon finds a polished blue stone in the forest, he thinks it is the lucky discovery of a poor farm boy; perhaps it will buy his family meat for the winter. But when the stone brings a dragon hatchling, Eragon realizes he has stumbled upon a legacy nearly as old as the Empire itself.Overnight his simple life is shattered, and One boy. One dragon. A world of adventure.When Eragon finds a polished blue stone in the forest, he thinks it is the lucky discovery of a poor farm boy; perhaps it will buy his family meat for the winter. But when the stone brings a dragon hatchling, Eragon realizes he has stumbled upon a legacy nearly as old as the Empire itself.Overnight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bounds.Can Eragon take up the mantle of the legendary Dragon Riders? The fate of the Empire may rest in his hands. ...more</t>
  </si>
  <si>
    <t>When her sister is murdered, leaving a single clue to her deathâa cryptic message on MacKayla Laneâs cell phoneâMac journeys to Ireland in search of answers. The quest to find her sisterâs killer draws her into a shadowy realm where nothing is as it seems, where good and evil wear the same treacherously seductive mask. She is soon faced with an even greater challenge: stay When her sister is murdered, leaving a single clue to her deathâa cryptic message on MacKayla Laneâs cell phoneâMac journeys to Ireland in search of answers. The quest to find her sisterâs killer draws her into a shadowy realm where nothing is as it seems, where good and evil wear the same treacherously seductive mask. She is soon faced with an even greater challenge: staying alive long enough to learn how to handle a power she had no idea she possessedâa gift that allows her to see beyond the world of man, into the dangerous realm of the Fae. ...more</t>
  </si>
  <si>
    <t>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 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believes that her wish may be granted.The day that Ash meets Kaisa, the King's Huntress, her heart begins to change. Instead of chasing fairies, Ash learns to hunt with Kaisa. Though their friendship is as delicate as a new bloom, it reawakens Ash's capacity for love-and her desire to live. But Sidhean has already claimed Ash for his own, and she must make a choice between fairy tale dreams and true love.Entrancing, empowering, and romantic, Ash is about the connection between life and love, and solitude and death, where transformation can come from even the deepest grief. ...more</t>
  </si>
  <si>
    <t>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 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Othersâa supernatural army of the living dead whose animated corpses are unstoppable. As the future of the land hangs in the balance, no one will rest until the Seven Kingdoms have exploded in a veritable storm of swords... ...more</t>
  </si>
  <si>
    <t>You think it's safe to walk alone at night. It's not. You think the only threat is other humans. It's not. Monsters are real. Demons are real. Vampires are real. And I'm about to become one of them. My name is Arianna Spero. I was an ordinary girl, living an ordinary life, until my mother lapsed into a coma. Now, I am her only hope. She made a deal with the devil, and on m You think it's safe to walk alone at night. It's not. You think the only threat is other humans. It's not. Monsters are real. Demons are real. Vampires are real. And I'm about to become one of them. My name is Arianna Spero. I was an ordinary girl, living an ordinary life, until my mother lapsed into a coma. Now, I am her only hope. She made a deal with the devil, and on my 18th birthday he came to collect. But there's a way to save her. There's something the princes of hell want more than my mother. Me. So I signed my soul away and promised to pick a prince to marry. I would take the blood oath, become one of them, and give them an heir. I would become a princess of hell, and my mother would live. I expected fire and brimstone. I expected pain and misery. I didn't expect beauty. I didn't expect magic. I didn't expect love. But the princes are keeping secrets from me. Secrets that could shatter everything. Scroll up and click the buy button now to uncover the truth... ...more</t>
  </si>
  <si>
    <t>Iâm alone in the dark, please can you find me â¦Nine-year-old twins Abigail and Olivia vow never to be parted. But when Abigail goes missing from Blackwater Farm, DC Jennifer Knight must find her before itâs too late. Twin sister Olivia has been mute since Abigailâs disappearance. But when she whispers in Jenniferâs ear, Jennifer realises it is Abigailâs voice pleading to b Iâm alone in the dark, please can you find me â¦Nine-year-old twins Abigail and Olivia vow never to be parted. But when Abigail goes missing from Blackwater Farm, DC Jennifer Knight must find her before itâs too late. Twin sister Olivia has been mute since Abigailâs disappearance. But when she whispers in Jenniferâs ear, Jennifer realises it is Abigailâs voice pleading to be found. A damp and decaying house set in acres of desolate scrubland, the farm is a place of secrets, old and new â and Jennifer must unravel them all in order to find the lost girl. But could Oliviaâs bond with her twin hold the key to finding Abigail? And can Jennifer break through her silence in time to save her sisterâs life? A darkly gripping, page-turning thriller that will enthrall fans of Rachel Abbott, Alex Marwoodâs The Wicked Girls and Mark Edwards. Praise for Caroline Mitchell:âFan-bloody-tastic! I enjoyed this book so much that I forced myself to read slowly as I just could not bear for it to endâ¦ I thought the story was brilliant. The characters were creative and kept me hooked. âThe twists and turns kept me gasping for moreâ¦ Could not recommend this book any more highly!â Crime Book Junkie âThis is a well written supernatural detective story, with a surprising twist that I guarantee will keep you glued to the last pageâ¦ at times I couldnât turn the pages quickly enough, itâs atmospheric, gritty and at times just plain scary, and what a twist at the end.â The Book Review CafÃ© âWith a brilliant cast of crime characters, and a plot that was enough to make me feel dizzy, this was a compelling book that I just couldn't get enough of. Every word, every page, every murder, every guess... I couldn't wait for the final piece of the jigsaw to fit into placeâ¦ the word 'thrilling' just doesn't do this justice.â Beccaâs Books ...more</t>
  </si>
  <si>
    <t>The city of Rey is burning. With smoke billowing, fires blazing and his people fleeing, Khalid races back to defend his city, and protect his queen. But Khalid is too late to do either. He and his men arrive to find the city in ruins, nothing but a maze of destruction, and Shahrzad is gone. But who could have wrought such devastation? Khalid fears he may already know the a The city of Rey is burning. With smoke billowing, fires blazing and his people fleeing, Khalid races back to defend his city, and protect his queen. But Khalid is too late to do either. He and his men arrive to find the city in ruins, nothing but a maze of destruction, and Shahrzad is gone. But who could have wrought such devastation? Khalid fears he may already know the answer, the price of choosing love over the people of Rey all too evident. ...more</t>
  </si>
  <si>
    <t>THE FIRST TENET OF THE WIND: Do not get caught.Sister Sable has lived by the first tenet for seven years, but when an unexpected accident reveals the runaway nun to the clergy, she is forced to embrace the remaining four.THE SECOND TENET OF THE WIND: Win by any means.With the Kingâs spymaster committed to killing her, and his general regretting he didnât, Sable enters a de THE FIRST TENET OF THE WIND: Do not get caught.Sister Sable has lived by the first tenet for seven years, but when an unexpected accident reveals the runaway nun to the clergy, she is forced to embrace the remaining four.THE SECOND TENET OF THE WIND: Win by any means.With the Kingâs spymaster committed to killing her, and his general regretting he didnât, Sable enters a deadly game.THE THIRD TENET OF THE WIND: The purpose of picking up a blade is to cut the enemy.Scaring them is discretionary.THE FOURTH TENET OF THE WIND: Have no preferred weapon. Even so, she likes the axe.THE FIFTH TENET OF THE WIND: Know the way of all professions.Prophet, pilot, assassin, spy, Sable will need to call upon all she has learned to protect the Kingâs future from the past. ...more</t>
  </si>
  <si>
    <t>Slaying vampires is childâs play for skinwalker Jane Yellowrock. But handling the complicated politics of New Orleansâ supernatural players is another story...Jane is keeping the peace between visiting groups of witches and vamps in the city, but then trouble comes knocking on her doorstep. When her house is magically attacked, the wild chase to find her assailants unearth Slaying vampires is childâs play for skinwalker Jane Yellowrock. But handling the complicated politics of New Orleansâ supernatural players is another story...Jane is keeping the peace between visiting groups of witches and vamps in the city, but then trouble comes knocking on her doorstep. When her house is magically attacked, the wild chase to find her assailants unearths a mystery that has literally been buried deep.A missing master vampire, presumed long deceased, is found chained in a pit...undead, raving mad, and in the company of two human bodies. Now itâs up to Jane to find out who kept the vampire hidden for so long and why, because the incident could tip already high supernatural tensions to an all-out arcane war. ...more</t>
  </si>
  <si>
    <t>From Ilona Andrewsâ#1 New York Times bestselling author of Magic Shifts and the Kate Daniels novelsâcomes a stark, seductive tale of a world torn asunder by supernatural gifts and irresistible passions...Karina Tucker is driving a van of children home from a field trip when an unplanned detour to a seemingly ordinary rest stop changes her life. There, she witnesses a world From Ilona Andrewsâ#1 New York Times bestselling author of Magic Shifts and the Kate Daniels novelsâcomes a stark, seductive tale of a world torn asunder by supernatural gifts and irresistible passions...Karina Tucker is driving a van of children home from a field trip when an unplanned detour to a seemingly ordinary rest stop changes her life. There, she witnesses a world beyond humanityâs sight, of frightful powers and chaos, where she is in deathâs grip... before an irresistibly dangerous male saves herâonly to take her captive.For she is a rare commodity in the shadowy realm sheâs entered.Karina soon finds herself caught in a violent civil war where those with inhuman powers strive to destroy each other without mercy. And it becomes all too clear that she must make a choice: submit and become a pawn, or take hold of her own destiny and fight for survival against impossible odds.Alphas: Origins originally appeared in Angels of Darkness. ...more</t>
  </si>
  <si>
    <t>***USA TODAY BESTSELLING SERIES*** EXPLOSIVE FINAL INSTALLMENT IN THE SEVEN SERIES Book 1 is on sale for a limited time! Love. Family. Brotherhood. Lexi has faced personal struggles, but nothing has prepared her for the most perilous battle of her life. Shifters are on the brink of war as Northerners target Colorado in an attempt to infiltrate the borders. Texas winds up o ***USA TODAY BESTSELLING SERIES*** EXPLOSIVE FINAL INSTALLMENT IN THE SEVEN SERIES Book 1 is on sale for a limited time! Love. Family. Brotherhood. Lexi has faced personal struggles, but nothing has prepared her for the most perilous battle of her life. Shifters are on the brink of war as Northerners target Colorado in an attempt to infiltrate the borders. Texas winds up on the hit list, and the Weston pack prepares to fight for their landâ¦ and for their lives. Austinâs courage is put to the test when rogues want to seize his land and slaughter his pack. But thatâs not all heâs facing as two shocking revelations turn their lives upside down. His love for Lexi is unwavering, but their future is uncertain. Will the local packs set aside their differences to fight together, or will this be the end of peace among Shifters? Stand witness to the epic conclusion of the Seven series. Destiny will find you. + Cliffhanger-free + HEA SEVEN SERIES READING ORDER: Book 1 - Seven Years (Seven Series #1) Book 2 - Six Months (Seven Series #2) Book 3 - Five Weeks (Seven Series #3) Book 4 - Four Days (Seven Series #4) Book 5 - Three Hours (Seven Series #5) Book 6 - Two Minutes (Seven Series #6) Book 7 - One Second (Seven Series #7) SEVEN WORLD Charming MAGERI SERIES READING ORDER: Book 1 - Sterling (Mageri Series: Book 1) Book 2 - Twist (Mageri Series: Book 2) Book 3 - Impulse (Mageri Series: Book 3) Book 4 - Gravity (Mageri Series: Book 4) Book 5 - Shine (Mageri Series: Book 5) Final Installment! MAGERI WORLD: Risk (coming soon) OTHER BOOKS: Closer: A Novella ...more</t>
  </si>
  <si>
    <t>Alternate Cover Edition: 14783849642016 Revised EditionKalin, tired of being put down for who he is, leaves home when he turns eighteen. Despite being a warlock, heâs denied his magic for years because his parents told him magic is evil. He just wants to start a new life and leave his past behind.But then Kalin is approached by a group who tell him he has a rare kind of po Alternate Cover Edition: 14783849642016 Revised EditionKalin, tired of being put down for who he is, leaves home when he turns eighteen. Despite being a warlock, heâs denied his magic for years because his parents told him magic is evil. He just wants to start a new life and leave his past behind.But then Kalin is approached by a group who tell him he has a rare kind of powerâand the ability to stop a dark warlock from threatening the Royal family. Kalin doesnât think he can help until one of the witches, a seer named Regina, has a vision about his future. The truth behind his ability shocks himâand may lead to his death and the death of his new friends. With Regina's visions as his guide, will he decide the risk is worth taking?This is a NOVELLA of approximately 27,000 words. ...more</t>
  </si>
  <si>
    <t>For Annie London, a month in a Central American rainforest means handing out mosquito nets, giving medical aid, and teaching children about the birds and the bees. With any luck, it will also land her application in the âacceptedâ pile at a top tier medical school. But as soon as she steps off the plane, Annie realizes her bug spray, feeble Spanish, and medical supplies wo For Annie London, a month in a Central American rainforest means handing out mosquito nets, giving medical aid, and teaching children about the birds and the bees. With any luck, it will also land her application in the âacceptedâ pile at a top tier medical school. But as soon as she steps off the plane, Annie realizes her bug spray, feeble Spanish, and medical supplies wonât help her deal with her new feelings for Felipeâher best friend's older brother, who's much hotter than she remembers, and who also happens to be the doctor in charge of the trip.Gawking âvolun-touristsâ may keep his familyâs medical clinic afloat, but Dr. Felipe Gutierrez doesnât have to like them. Or the way they make snap judgments about his practice and the people he cares for. But when his old crush, Annie, shows up to volunteer, her killer curves and kind smile fan the embers of a flame Felipe didnât realize heâd been carrying. A flame that makes him question all his preconceived notions.As ideas and cultures clash, Annie and Felipe must decide how far outside their comfort zones they are willing to goâboth for their work and for one another. ...more</t>
  </si>
  <si>
    <t>Heâs a player in more ways than oneâ¦College junior John Logan can get any girl he wants. For this hockey star, life is a parade of parties and hook-ups, but behind his killer grins and easygoing charm, he hides growing despair about the dead-end road heâll be forced to walk after graduation. A sexy encounter with freshman Grace Ivers is just the distraction he needs, but w Heâs a player in more ways than oneâ¦College junior John Logan can get any girl he wants. For this hockey star, life is a parade of parties and hook-ups, but behind his killer grins and easygoing charm, he hides growing despair about the dead-end road heâll be forced to walk after graduation. A sexy encounter with freshman Grace Ivers is just the distraction he needs, but when a thoughtless mistake pushes her away, LoganÂ plans to spend his final year proving to her that heâs worth a second chance.Now heâs going to need to up his gameâ¦After a less than stellar freshman year, Grace is back at Briar University, older, wiser, andÂ soÂ over the arrogant hockey player she nearly handed her V-card to. Sheâs not a charity case, and sheâs not the quiet butterfly she was when they first hooked up. If Logan expects her to roll over and beg like all his other puck bunnies, he can think again. He wants her back? Heâll have to work for it. This time around, sheâll be the one in the driverâs seatâ¦and she plans on driving him wild. ...more</t>
  </si>
  <si>
    <t>Wingman rule number one: donât fall for a client.After a career-ending accident, former NFL recruit Ian Hunter is back on campusâand heâs ready to get his new game on. As one of the masterminds behind Wingmen, Inc., a successful and secretive word-of-mouth dating service, heâs putting his extensive skills with women to work for the lovelorn. But when Blake Olson requests t Wingman rule number one: donât fall for a client.After a career-ending accident, former NFL recruit Ian Hunter is back on campusâand heâs ready to get his new game on. As one of the masterminds behind Wingmen, Inc., a successful and secretive word-of-mouth dating service, heâs putting his extensive skills with women to work for the lovelorn. But when Blake Olson requests the services of Wingmen, Inc., Ian may have landed his most hopeless client yet.From her frumpy athletic gear to her unfortunate choice of footwear, Blake is going to need a miracle if she wants to land her crush. At least with a professional matchmaker by her side she has a fighting chance. Ian knows that his advice and a makeover can turn Blake into another successful match. But as Blake begins the transformation from hot mess to smokinâ hot, Ian realizes heâs in danger of breaking his cardinal rule.â¦ ...more</t>
  </si>
  <si>
    <t>The rules: no kissing on the mouth, no staying the night, no telling anyone, and above allâ¦ No falling in love.Anna Jones just wants to finish college and figure out her life. Falling for star quarterback Drew Baylor is certainly not on her to do list. Confident and charming, he lives in the limelight and is way too gorgeous for his own good. If only she could ignore his h The rules: no kissing on the mouth, no staying the night, no telling anyone, and above allâ¦ No falling in love.Anna Jones just wants to finish college and figure out her life. Falling for star quarterback Drew Baylor is certainly not on her to do list. Confident and charming, he lives in the limelight and is way too gorgeous for his own good. If only she could ignore his heated stares and stop thinking about doing hot and dirty things with him. Easy right?Too bad heâs committed to making her break every ruleâ¦Football has been good to Drew. Itâs given him recognition, two National Championships, and the Heisman. But what he really craves is sexy yet prickly Anna Jones. Her cutting humor and blatant disregard for his fame turns him on like nothing else. But thereâs one problem: she's shut him down. Completely.That is until a chance encounter leads to the hottest sex of their lives, along with the possibility of something great. Unfortunately, Anna wants it to remain a hook up. Now itâs up to Drew to tempt her with more: more sex, more satisfaction, more time with him. Until sheâs truly hooked. It's a good thing Drew knows all about winning.Allâs fair in love and footballâ¦Game on. New Adult/Contemporary Romance with a HEA - Recommended for readers 17 and older. ...more</t>
  </si>
  <si>
    <t>***USA TODAY BESTSELLER***Bradyâ¦What the hell do I know about raising a baby? Nothing. Not a goddamn thing. Yet here I am, the sole guardian of my niece. Iâd be lost if it werenât for Katherine, the beautiful girl who seems to have all the answers. Katherine, whoâs slowly finding her way into my cynical heart. I keep reminding myself that I canât fall for someone when we d ***USA TODAY BESTSELLER***Bradyâ¦What the hell do I know about raising a baby? Nothing. Not a goddamn thing. Yet here I am, the sole guardian of my niece. Iâd be lost if it werenât for Katherine, the beautiful girl who seems to have all the answers. Katherine, whoâs slowly finding her way into my cynical heart. I keep reminding myself that I canât fall for someone when we donât have a future. But telling myself this lie and believing it are two different things. Katherineâ¦When Brady shows up on a Harley, looking like an avenging angelâsix feet, three inches of chiseled muscle, eyes the color of wild sage, and sun-kissed skin emblazoned with tattoosâIâm not sure if I should fall at his feet or run like hell. Because if I tell him what happened the night his family died, he might hate me. What I donât count on are the nights we spend together trying to forget the heartache that brought us here. I promise him it wonât mean anything, that I wonât fall in love. I shouldnât make promises I canât keep.* Author's note: Due to mature situations and sexual content, Shameless is recommended for readers 18+. ...more</t>
  </si>
  <si>
    <t>âI'm not sure what possessed me to do it. Maybe it was the impossible expectations I faced, maybe it was my own self-loathing. But I just knew I needed something different to happen. I needed someone... something... to derail me from my current path. Otherwise, I would become lost... a hollowed out shell of a man. So I did it. I approached her, then I pursued her, then I m âI'm not sure what possessed me to do it. Maybe it was the impossible expectations I faced, maybe it was my own self-loathing. But I just knew I needed something different to happen. I needed someone... something... to derail me from my current path. Otherwise, I would become lost... a hollowed out shell of a man. So I did it. I approached her, then I pursued her, then I made her mine. And my life was saved...âRyan Burnham is the privileged son of a U.S. Congressman and captain of his universityâs hockey team. While he is on the verge of fulfilling his dreams to play in the NHL, his parents want him on a different course. One he is expected to accept for the sake of his familyâs public image.Forced her to abandon her music career after the heart breaking death of her parents, Danny Cross exists on the opposite side of the tracks from Ryan. She is struggling to make her own way, working two jobs, attending college part time and volunteering in a homeless shelter. She is on a mission to build her own success.With a chance meeting, their vastly different worlds collide, causing each to evaluate whether they are truly on the correct path to self-fulfillment and happiness. Can their relationship survive? Particularly when others are against them every step of the way. A lot can happen in just ten short days... ...more</t>
  </si>
  <si>
    <t>Patient Twenty-nine.A monster roams the halls of Soothing Hills Asylum. Three girls dead. 29 is endowed with the curseâ¦or gift of perception. She hears messages in music, sees lyrics in paintings. And the corn. A lifetime asylum resident, the orchestral corn music is the only constant in her life.Mason, a new, kind orderly, sees 29 as a woman, not a lunatic. And as his bel Patient Twenty-nine.A monster roams the halls of Soothing Hills Asylum. Three girls dead. 29 is endowed with the curseâ¦or gift of perception. She hears messages in music, sees lyrics in paintings. And the corn. A lifetime asylum resident, the orchestral corn music is the only constant in her life.Mason, a new, kind orderly, sees 29 as a woman, not a lunatic. And as his belief in her grows, so does her self- confidence. That perhaps she might escape, might see the outside world. But the monster has other plans. The missing girls share one common thread...each was twenty-nine's cell mate. Will she be next? ...more</t>
  </si>
  <si>
    <t>Aaron Ledbetterâs future had been planned out for him since before he was born. Each year, the Ledbetter family vacation on Tybee Island gave Aaron a chance to briefly free himself from his familyâs expectations. When he meets Jonas âLuckyâ Luckett, a caricature artist in town with the traveling carnival, he must choose between the life thatâs been mapped out for him, and Aaron Ledbetterâs future had been planned out for him since before he was born. Each year, the Ledbetter family vacation on Tybee Island gave Aaron a chance to briefly free himself from his familyâs expectations. When he meets Jonas âLuckyâ Luckett, a caricature artist in town with the traveling carnival, he must choose between the life thatâs been mapped out for him, and the chance at true love. ...more</t>
  </si>
  <si>
    <t>One class assignment. One second chance at love. The school player is all in. Now he needs to win back the sweet commitment girl who's forever owned his heart. Justin Carter has a secret. He's not the total player Fairfield Academy believes him to be. Not really. In fact, he used to be a one-woman guy...and his feelings for her never went away. Too bad he broke her heart t One class assignment. One second chance at love. The school player is all in. Now he needs to win back the sweet commitment girl who's forever owned his heart. Justin Carter has a secret. He's not the total player Fairfield Academy believes him to be. Not really. In fact, he used to be a one-woman guy...and his feelings for her never went away. Too bad he broke her heart three years ago and made sure to ruin any chance she'd ever forgive him. Peyton Williams is a liar. She pretends to be whole, counting down the days until graduation and helping her parents at the family ranch. But the truth is, she's done everything she can to get over Justin, and salvation is just around the corner. With graduation one short month away, she'll soon break free from the painful memories and start her life fresh. Of course, she has to get through working with him on one last assignment first. For Justin, nothing ever felt as right as being with Peyton, and now that fate's given him a shot at redemption, he's determined to make the most of it. And for Peyton...well, Justin Carter has always been her kryptonite. ...more</t>
  </si>
  <si>
    <t>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 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somethingâ¦ unexpected happens. The hot alien living next door marks me.You heard me. Alien. Turns out Daemon and his sister have a galaxy of enemies wanting to steal their abilities, and Daemonâs touch has me lit up like the Vegas Strip. The only way Iâm getting out of this alive is by sticking close to Daemon until my alien mojo fades. If I donât kill him first, that is. ...more</t>
  </si>
  <si>
    <t>After three years in juvie, Angela Davis is just a few months shy of release, and she'll finally be free from the hole that is Brunesfield Correctional Facility. Then Jessica arrives. Only ten years old and under the highest security possible, this girl has to be dangerous, even if no one knows what she did to land in juvie. As strange things begin happening to Angela and After three years in juvie, Angela Davis is just a few months shy of release, and she'll finally be free from the hole that is Brunesfield Correctional Facility. Then Jessica arrives. Only ten years old and under the highest security possible, this girl has to be dangerous, even if no one knows what she did to land in juvie. As strange things begin happening to Angela and her friends that can only be traced to the new girl's arrival, it becomes clear that Brunesfield is no longer safe. They must find a way to get out, but how can they save themselves when the world has forgotten them? ...more</t>
  </si>
  <si>
    <t>Everyone knows the legends about the cursed girl--Isabel, the one the seÃ±oras whisper about. They say she has green skin and grass for hair, and she feeds on the poisonous plants that fill her familyâs Caribbean island garden. Some say she can grant wishes; some say her touch can kill.Seventeen-year-old Lucas lives on the mainland most of the year but spends summers with h Everyone knows the legends about the cursed girl--Isabel, the one the seÃ±oras whisper about. They say she has green skin and grass for hair, and she feeds on the poisonous plants that fill her familyâs Caribbean island garden. Some say she can grant wishes; some say her touch can kill.Seventeen-year-old Lucas lives on the mainland most of the year but spends summers with his hotel-developer father in Puerto Rico. Heâs grown up hearing stories about the cursed girl, and he wants to believe in Isabel and her magic. When letters from Isabel begin mysteriously appearing in his room the same day his new girlfriend disappears, Lucas turns to Isabel for answers--and finds himself lured into her strange and enchanted world. But time is running out for the girl filled with poison, and the more entangled Lucas becomes with Isabel, the less certain he is of escaping with his own life. ...more</t>
  </si>
  <si>
    <t>Meet Scarlett Epstein, BNF (Big Name Fan) in her online community of fanfiction writers, world-class nobody at Melville High. Her best (read: only) IRL friends are Avery, a painfully shy and annoyingly attractive bookworm, and Ruth, her weed-smoking, possibly insane seventy-three-year-old neighbor.When Scarlettâs beloved TV show is canceled and her longtime crush, Gideon, Meet Scarlett Epstein, BNF (Big Name Fan) in her online community of fanfiction writers, world-class nobody at Melville High. Her best (read: only) IRL friends are Avery, a painfully shy and annoyingly attractive bookworm, and Ruth, her weed-smoking, possibly insane seventy-three-year-old neighbor.When Scarlettâs beloved TV show is canceled and her longtime crush, Gideon, is sucked out of her orbit and into the dark and distant world of Populars, Scarlett turns to the fanfic message boards for comfort. This time, though, her subjects arenât the swoon-worthy stars of her fave seriesâtheyâre the real-life kids from her high school.Â And if they ever find out what Scarlett truly thinks about them, sheâll be thrust into a situation far more dramatic than anything sheâs ever seen on TVâ¦ ...more</t>
  </si>
  <si>
    <t>A teenage vigilante and a ruthless gangster compete to solve a trail of riddles and find a mythical flower. This powerful YA thriller is perfect for fans of The Raven Boys, Six of Crows, and The Conspiracy of Us.*******A STREETWISE VIGILANTEwho will do anything to cure her dying sisterA RUTHLESS GANGSTERon a grisly quest to attain immortalityA DESPERATE FATHERwho crossed o A teenage vigilante and a ruthless gangster compete to solve a trail of riddles and find a mythical flower. This powerful YA thriller is perfect for fans of The Raven Boys, Six of Crows, and The Conspiracy of Us.*******A STREETWISE VIGILANTEwho will do anything to cure her dying sisterA RUTHLESS GANGSTERon a grisly quest to attain immortalityA DESPERATE FATHERwho crossed oceans to free his enslaved sonA TRAIL OF RIDDLESand the mythical treasure they all seek:THE SERENGETI SAPPHIRE ...more</t>
  </si>
  <si>
    <t>A 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 A 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history to rescue his peculiar companions from a heavily guarded fortress. Accompanying Jacob on his journey are Emma Bloom, a girl with fire at her fingertips, and Addison MacHenry, a dog with a nose for sniffing out lost children.Theyâll travel from modern-day London to the labyrinthine alleys of Devilâs Acre, the most wretched slum in all of Victorian England. Itâs a place where the fate of peculiar children everywhere will be decided once and for all. Like its predecessors, Library of Souls blends thrilling fantasy with never-before-published vintage photography to create a one-of-a-kind reading experience. ...more</t>
  </si>
  <si>
    <t>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has serious guy trouble. Her gorgeous tutor, Dimitri, has his eye on someone else, her friend Mason has a huge crush on her, and she keeps getting stuck in her best friend Lissa's head while she's making out with her boyfriend, Christian.Then a nearby Strigoi attack puts St. Vladimir's on high alert, and the Academy whisks its students away on a mandatory holiday ski trip. But the glittering winter landscape and posh Idaho resort only provide the illusion of safety. When three students run away to strike back against the deadly Strigoi, Rose must join forces with Christian to rescue them. Only this time, Rose - and her heart - are in more danger than she ever could have imagined... ...more</t>
  </si>
  <si>
    <t>The summer before Ivyâs senior year is going to be golden; all bonfires, barbeques, and spending time with her best friends. For once, she will just get to be. No summer classes, none of Granddadâs intense expectations to live up to the family name. For generations, the Milbourn women have lead extraordinary livesâand died young and tragically. Granddad calls it a legacy, The summer before Ivyâs senior year is going to be golden; all bonfires, barbeques, and spending time with her best friends. For once, she will just get to be. No summer classes, none of Granddadâs intense expectations to live up to the family name. For generations, the Milbourn women have lead extraordinary livesâand died young and tragically. Granddad calls it a legacy, but Ivy considers it a curse. Why else would her mother have run off and abandoned her as a child?But when her mother unexpectedly returns home with two young daughters in tow, all of the stories Ivy wove to protect her heart start to unravel. The very people she once trusted now speak in lies. And all of Ivyâs ambition and determination cannot defend her against the secrets of the Milbourn pastâ¦. ...more</t>
  </si>
  <si>
    <t>To everyone who knows him, West Ashby has always been that guy: the cocky, popular, way-too-handsome-for-his-own-good football god who led Lawton High to the state championships. But while West may be Big Man on Campus on the outside, on the inside heâs battling the grief that comes with watching his father slowly die of cancer.Two years ago, Maggie Carletonâs life fell ap To everyone who knows him, West Ashby has always been that guy: the cocky, popular, way-too-handsome-for-his-own-good football god who led Lawton High to the state championships. But while West may be Big Man on Campus on the outside, on the inside heâs battling the grief that comes with watching his father slowly die of cancer.Two years ago, Maggie Carletonâs life fell apart when her father murdered her mother. And after she told the police what happened, she stopped speaking and hasnât spoken since. Even the move to Lawton, Alabama, couldnât draw Maggie back out. So she stayed quiet, keeping her sorrow and her fractured heart hidden away.As Westâs pain becomes too much to handle, he knows he needs to talk to someone about his fatherâso in the dark shadows of a post-game party, he opens up to the one girl who he knows wonât tell anyone else.West expected that talking about his dad would bring some relief, or at least a flood of emotions he couldnât control. But he never expected the quiet new girl to reply, to reveal a pain even deeper than his ownâor for them to form a connection so strong that he couldnât ever let her goâ¦ ...more</t>
  </si>
  <si>
    <t>10:00 a.m. The principal of Opportunity High School finishes her speech, welcoming the entire student body to a new semester and encouraging them to excel and achieve.10:02 a.m. The students get up to leave the auditorium for their next class.10:03 a.m. The auditorium doors won't open.10:05 a.m. Someone starts shooting.Told from four different perspectives over the span of 10:00 a.m. The principal of Opportunity High School finishes her speech, welcoming the entire student body to a new semester and encouraging them to excel and achieve.10:02 a.m. The students get up to leave the auditorium for their next class.10:03 a.m. The auditorium doors won't open.10:05 a.m. Someone starts shooting.Told from four different perspectives over the span of fifty-four harrowing minutes, terror reigns as one studentâs calculated revenge turns into the ultimate game of survival. ...more</t>
  </si>
  <si>
    <t>âThe mother I knew would never do those things.But maybe I never knew her after all.âClothes, jokes, coded messagesâ¦Cecilia Brooks and her mom shared everything. At least, CeCe thought they did. Six months ago, her mom killed herself after accusations of having sex with a student, and CeCeâs been the subject of whispers and taunts ever since. Now, at the start of her high âThe mother I knew would never do those things.But maybe I never knew her after all.âClothes, jokes, coded messagesâ¦Cecilia Brooks and her mom shared everything. At least, CeCe thought they did. Six months ago, her mom killed herself after accusations of having sex with a student, and CeCeâs been the subject of whispers and taunts ever since. Now, at the start of her high school senior year, between dealing with her grieving, distracted father, and the social nightmare that has become her life, CeCe just wants to fly under the radar. Instead, sheâs volunteering at the schoolâs crisis hotlineâthe same place her mother worked.As she counsels troubled strangers, CeCeâs lingering suspicions about her momâs death surface. With the help of Sam, a new student and newspaper intern, she starts to piece together fragmented clues that point to a twisted secret at the heart of her community. Soon, finding the truth isnât just a matter of restoring her motherâs reputation, itâs about saving livesâincluding CeCeâs ownâ¦ ...more</t>
  </si>
  <si>
    <t>Despite the best of intentions, seventeen-year old, wisecracking Hank Kirby canât quite seem to catch a break. Itâs not that he means to screw things up all the time, it just happens. A lot. Case in point: his attempt to ask out the girl he likes literally goes up in flames when he spells âPromâ in sparklers on her lawnâ¦and nearly burns down her house. As if that wasnât ba Despite the best of intentions, seventeen-year old, wisecracking Hank Kirby canât quite seem to catch a break. Itâs not that he means to screw things up all the time, it just happens. A lot. Case in point: his attempt to ask out the girl he likes literally goes up in flames when he spells âPromâ in sparklers on her lawnâ¦and nearly burns down her house. As if that wasnât bad enough, Peyton Breedlove, a brooding loner and budding pyromaniac, witnesses the whole thing. Much to Hankâs dismay, Peyton takes an interest in himâand his âwork.â The two are thrust into an unusual friendship, but their boundaries are tested when Hank learns that Peyton is hiding some dark secrets, secrets that may change everything he thought he knew about Peyton. ...more</t>
  </si>
  <si>
    <t>10:00 tonight at the water tower. Tell no one. -Chaos ClubWhen Max receives a mysterious invite from the untraceable, epic prank-pulling Chaos Club, he has to ask: why him? After all, he's Mr. 2.5 GPA, Mr. No Social Life. He's Just Max. And his favorite heist movies have taught him this situation calls for Rule #4: Be suspicious. But it's also his one shot to leave Just Ma 10:00 tonight at the water tower. Tell no one. -Chaos ClubWhen Max receives a mysterious invite from the untraceable, epic prank-pulling Chaos Club, he has to ask: why him? After all, he's Mr. 2.5 GPA, Mr. No Social Life. He's Just Max. And his favorite heist movies have taught him this situation calls for Rule #4: Be suspicious. But it's also his one shot to leave Just Max in the dust...Yeah, not so much. Max and four fellow students-who also received invites-are standing on the newly defaced water tower when campus security "catches" them. Definitely a setup. And this time, Max has had enough. It's time for Rule #7: Always get payback.Let the prank war begin. ...more</t>
  </si>
  <si>
    <t>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 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 ...more</t>
  </si>
  <si>
    <t>This Printz Honor Book is a âtender, honest exploration of identityâ (Publishers Weekly) that distills lyrical truths about family and friendship.Aristotle is an angry teen with a brother in prison. Dante is a know-it-all who has an unusual way of looking at the world. When the two meet at the swimming pool, they seem to have nothing in common. But as the loners start spen This Printz Honor Book is a âtender, honest exploration of identityâ (Publishers Weekly) that distills lyrical truths about family and friendship.Aristotle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friendshipâthe kind that changes lives and lasts a lifetime. And it is through this friendship that Ari and Dante will learn the most important truths about themselves and the kind of people they want to be. ...more</t>
  </si>
  <si>
    <t>Can one girl help others find closure by slipping into the identities of their loved ones? Find out in this riveting sequel to The Remedy and companion to the New York Times bestselling The Treatment and The Program.In a world before The Programâ¦Quinlan McKee has spent her life acting as other people. She was a closerâa person hired to play the role of the recently decease Can one girl help others find closure by slipping into the identities of their loved ones? Find out in this riveting sequel to The Remedy and companion to the New York Times bestselling The Treatment and The Program.In a world before The Programâ¦Quinlan McKee has spent her life acting as other people. She was a closerâa person hired to play the role of the recently deceased in order to give their families closure. Through this process, Quinn learned to read people and situations, even losing a bit of herself to do so. But she couldnât have guessed how her last case would bring down her entire world.The only person Quinn trusts is Deacon, her best friend and the love of her life. Except Deaconâs been keeping secrets of his one, so Quinn must set out alone to find Arthur Pritchard, the doctor whoâs been trying to control her life. The journey brings Quinn to Arthurâs daughter, Virginia, who tells Quinn the truth about Pritchardâs motives. The former closer will start to see that she is the first step in fighting an epidemic.But Quinlan doesnât want to be a cure. And with all the lies surrounding her, she realizes she has no one left to rely on but herselfâeven if she doesnât know who that is anymore. ...more</t>
  </si>
  <si>
    <t>The enchantment continues....The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destinies?With nine storiesâfive of which have never before b The enchantment continues....The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destinies?With nine storiesâfive of which have never before been publishedâand an exclusive never-before-seen excerpt from Marissa Meyerâs upcoming novel, Heartless, about the Queen of Hearts from Alice in Wonderland, Stars Above is essential for fans of the bestselling and beloved Lunar Chronicles.--The Little Android: A retelling of Hans Christian Andersenâs âThe Little Mermaid,â set in the world of The Lunar Chronicles.Glitches: In this prequel to Cinder, we see the results of the plague play out, and the emotional toll it takes on Cinder. Something that may, or may not, be a glitchâ¦.The Queenâs Army: In this prequel to Scarlet, weâre introduced to the army Queen Levana is building, and one soldier in particular who will do anything to keep from becoming the monster they want him to be.Carswellâs Guide to Being Lucky: Thirteen-year-old Carswell Thorne has big plans involving a Rampion spaceship and a no-return trip out of Los Angeles.The Keeper: A prequel to the Lunar Chronicles, showing a young Scarlet and how Princess Selene came into the care of Michelle Benoit.After Sunshine Passes By: In this prequel to Cress, we see how a nine-year-old Cress ended up alone on a satellite, spying on Earth for Luna.The Princess and the Guard: In this prequel to Winter, we see a game called The PrincessThe Mechanic: In this prequel to Cinder, we see Kai and Cinderâs first meeting from Kaiâs perspective.Something Old, Something New: In this epilogue to Winter, friends gather for the wedding of the century... ...more</t>
  </si>
  <si>
    <t>It's all fun and parties until someone falls in love in this modern fairy tale from author Kate Evangelista.Caleb desperately needs a fake girlfriend. Either he attends a series of parties for his fatherâs law firm with a pretty girl on his arm, or he gets shipped off to Yale to start a future heâs not ready for and isnât sure he wants. And sadly, the last unattached girl It's all fun and parties until someone falls in love in this modern fairy tale from author Kate Evangelista.Caleb desperately needs a fake girlfriend. Either he attends a series of parties for his fatherâs law firm with a pretty girl on his arm, or he gets shipped off to Yale to start a future heâs not ready for and isnât sure he wants. And sadly, the last unattached girl in his social circle has just made the grievous mistake of falling in love with him. Fortunately, Didi, recently fired waitress and aspiring painter, is open to new experiences. As the summer ticks by in a whirl of lavish parties, thereâs only one rule: They must not fall in love! ...more</t>
  </si>
  <si>
    <t>âI love you,â Polly says suddenly when Iâm almost to the door.âI know,â I say.Hermione Winters has been a flyer. Sheâs been captain of her cheerleading team. The envied girlfriend and the undisputed queen of her school. Now itâs her last year and those days and those labels are fading fast. In a few months sheâll be a different person. She thinks sheâs ready for whatever c âI love you,â Polly says suddenly when Iâm almost to the door.âI know,â I say.Hermione Winters has been a flyer. Sheâs been captain of her cheerleading team. The envied girlfriend and the undisputed queen of her school. Now itâs her last year and those days and those labels are fading fast. In a few months sheâll be a different person. She thinks sheâs ready for whatever comes next.But then someone puts something in her drink at a party, and in an instant she finds herself wearing new labels, ones she never imagined:Victim. Survivor. That raped girl.Even though this was never the future she imagined, one essential thing remains unchanged: Hermione can still call herself Polly Olivierâs best friend, and that may be the truest label of all.Heartbreaking and empowering, Exit, Pursued by a Bear is the story of transcendent friendship in the face of trauma.âI love you,â I say, because I really, really do.âI know,â says Polly. ...more</t>
  </si>
  <si>
    <t>When everything is your first, youâre an alien.The feelings, sensations, decisions and ramifications of your actions are uncharted territory. An alien landscape that stretches from your front door to your first love can be more bizarre, beautiful and unforgiving than any other planet in the Universe. With no handbook and nowhere to turn, youâre forced to blaze a path to gr When everything is your first, youâre an alien.The feelings, sensations, decisions and ramifications of your actions are uncharted territory. An alien landscape that stretches from your front door to your first love can be more bizarre, beautiful and unforgiving than any other planet in the Universe. With no handbook and nowhere to turn, youâre forced to blaze a path to greatness youâre not even sure is your destiny.A rich tale of love and war, and the interpersonal relationships that forge them both. The Alien Club follows the path forged by a ten-year-old boy, blindly clawing his way through the confusing, frightening and utterly fascinating life afforded him via a magical neighborhood situated in suburbia USA, during the summer of 1979.Wrought with heroism and hilarious happenings, The Alien Club is a truly mesmerizing journey created by a series of tragic and fanciful events that are thrust into motion by seemingly mundane issues that grip and alter the trajectory of an innocent youth.The Alien Club is the crossroads of The Goonies, The Outsiders, The Lord of the Flies and Stand by Me (The Body). ...more</t>
  </si>
  <si>
    <t>By the author of Ruby, Between the Cracks, a winner of the Top Ten Best Books for Teens 2015 award, this unflinching look at Steven's life will stick with you long after you put it down.He never told what went on behind closed doors. But this time, he canât remember.Things never have been easy for Steven. He accepts that, and just makes the best of things. He might not hav By the author of Ruby, Between the Cracks, a winner of the Top Ten Best Books for Teens 2015 award, this unflinching look at Steven's life will stick with you long after you put it down.He never told what went on behind closed doors. But this time, he canât remember.Things never have been easy for Steven. He accepts that, and just makes the best of things. He might not have parents or a happy home. Or enough to eat most days. But at least he has a couple of loyal friends who stand by him and help out when they can. At least he has school, someplace he can go to escape the abuse.But just when he thought things couldn't get much worse, they did.Steven is accused of murder. But that isn't the worst part. The really bad part is not even knowing if he did . ...more</t>
  </si>
  <si>
    <t>What is Kaycee willing to risk for the sake of love? And what will she risk for acceptance?In Sunshine, Tennessee, the main event in town is Friday night football, the biggest party of the year is held in a field filled with pickup trucks, and church attendance is mandatory. For Kaycee Jean McCoy, life in Sunshine means dating guys she has no interest in, saying only âyes, What is Kaycee willing to risk for the sake of love? And what will she risk for acceptance?In Sunshine, Tennessee, the main event in town is Friday night football, the biggest party of the year is held in a field filled with pickup trucks, and church attendance is mandatory. For Kaycee Jean McCoy, life in Sunshine means dating guys she has no interest in, saying only âyes, maâamâ when the local bigots gossip at her momâs cosmetics salon, and avoiding certain girls at all costs. Girls like Bren Dawson.Unlike Kaycee, Bren doesnât really conceal who she is. But as the cool, worldly new girl, nobody at school seems to give her any trouble. Maybe thereâs no harm if Kaycee gets closer to her too, as long as she can keep that part of her life a secret, especially from her family and her best friend. But the more serious things get with Bren, the harder it is to hide from everyone else. Kaycee knows Sunshine has a darker side for people like her, and sheâs risking everything for the chance to truly be herself. ...more</t>
  </si>
  <si>
    <t>"One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herself?A transporting debut about family, friendship, first romance, and how to be true to one person you love without betraying another. ...more</t>
  </si>
  <si>
    <t>What do you do when the future is too late, and the present is counting down to an inevitable moment?Elena Martinez has street smarts, the ability for perfect recall, and a deadline: if she doesnât find a job before she turns eighteen, sheâll be homeless. But then she gets an unexpected offer from Aether Corporation, the powerful Los Angeles tech giant. Along with four oth What do you do when the future is too late, and the present is counting down to an inevitable moment?Elena Martinez has street smarts, the ability for perfect recall, and a deadline: if she doesnât find a job before she turns eighteen, sheâll be homeless. But then she gets an unexpected offer from Aether Corporation, the powerful Los Angeles tech giant. Along with four other recruitsâAdam, Chris, Trent, and ZoeâElena is being sent on a secret mission to bring back data from the future. All they have to do is get Aether the information they need, and the five of them will be set for life. Itâs an offer Elena canât refuse.But something goes wrong when the time travelers arrive in the future. And they are forced to break the only rule they were givenânot to look into their own fates. Now they have twenty-four hours to get back to the present and find a way to stop a seemingly inevitable futureâand a murderâfrom happening. But changing the timeline has deadly consequences too. Who can Elena trust as she fights to save her life?The first book in an unforgettable series about rewriting your destiny in the city of dreams. ...more</t>
  </si>
  <si>
    <t>It starts with a cry in the night.Becket, walking her dog one winter evening, fears itâs an abandoned baby left out in the cold. But it is something elseâsomething evilâand it tricks Becket into opening a doorway to another realm, letting a darkness into our world, a corruption that begins transforming Philadelphia into a sinister and menacing version of itselfâ¦but only at It starts with a cry in the night.Becket, walking her dog one winter evening, fears itâs an abandoned baby left out in the cold. But it is something elseâsomething evilâand it tricks Becket into opening a doorway to another realm, letting a darkness into our world, a corruption that begins transforming Philadelphia into a sinister and menacing version of itselfâ¦but only at night.The changes are subtle at first, causing Becket to doubt her senses and her sanity. But soon the nightmarish truth is impossible to deny: By day, the city is just a city, but at night it literally comes alive with malevolent purpose. Brick and steel become bone, streetlights turn into gallows, and hungry alleys wait to snare mortal victims. Terrified citizens huddle indoors after dusk, as others succumb to the siren song of the night, letting their darker sides run wild.Once, Becketâs biggest problems were living up to her police commissioner fatherâs high expectations and a secret crush on her best friendâs boyfriend. Now she must find a way to survive and protect her loved onesâ¦before the darkness takes her as well. ...more</t>
  </si>
  <si>
    <t>In this striking literary debut, Carol Rifka Brunt unfolds a moving story of love, grief, and renewal as two lonely people become the unlikeliest of friends and find that sometimes you donât know youâve lost someone until youâve found them.1987. Thereâs only one person who has ever truly understood fourteen-year-old June Elbus, and thatâs her uncle, the renowned painter Fi In this striking literary debut, Carol Rifka Brunt unfolds a moving story of love, grief, and renewal as two lonely people become the unlikeliest of friends and find that sometimes you donât know youâve lost someone until youâve found them.1987. Thereâs only one person who has ever truly understood fourteen-year-old June Elbus, and thatâs her uncle, the renowned painter Finn Weiss. Shy at school and distant from her older sister, June can only be herself in Finnâs company; he is her godfather, confidant, and best friend. So when he dies, far too young, of a mysterious illness her mother can barely speak about, Juneâs world is turned upside down. But Finnâs death brings a surprise acquaintance into Juneâs life - someone who will help her to heal and to question what she thinks she knows about Finn, her family, and even her own heart.At Finnâs funeral, June notices a strange man lingering just beyond the crowd. A few days later, she receives a package in the mail. Inside is a beautiful teapot she recognizes from Finnâs apartment and a note from Toby, the stranger, asking for an opportunity to meet. As the two begin to spend time together, June realizes sheâs not the only one who misses Finn, and if she can bring herself to trust this unexpected friend, he just might be the one she needs the most.An emotionally charged coming-of-age novel, Tell the Wolves Iâm Home is a tender story of love lost and found, an unforgettable portrait of the way compassion can make us whole again. ...more</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</si>
  <si>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 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 ...more</t>
  </si>
  <si>
    <t>It's been three years since the devastating accident . . .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It's been three years since the devastating accident . . .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 ...more</t>
  </si>
  <si>
    <t>ONE SUMMER in the French countryside, among sun-kissed fields of lavender . . . ANOTHER SUMMER in upstate New York, along familiar roads that lead to surprises . . . When Summer Everett makes a split-second decision, her summer divides into two parallel worlds. In one, she travels to France, where sheâs dreamed of going: a land of chocolate croissants, handsome boys, and a ONE SUMMER in the French countryside, among sun-kissed fields of lavender . . . ANOTHER SUMMER in upstate New York, along familiar roads that lead to surprises . . . When Summer Everett makes a split-second decision, her summer divides into two parallel worlds. In one, she travels to France, where sheâs dreamed of going: a land of chocolate croissants, handsome boys, and art museums. In the other, she remains home, in her ordinary suburb, where she expects her ordinary life to continue â but nothing is as it seems.In both summers, she will fall in love and discover new sides of herself. What may break her, though, is a terrible family secret, one she can't hide from anywhere. In the end, it may just be the truth she needs the most.From New York Times bestselling author Aimee Friedman comes an irresistible, inventive novel that takes readers around the world and back again, and asks us what matters more: the journey or the destination. ...more</t>
  </si>
  <si>
    <t>The Darkest Corners is a psychological thriller about the lies little girls tell, and the deadly truths those lies become.There are ghosts around every corner in Fayette, Pennsylvania. Tessa left when she was nine and has been trying ever since not to think about it after what happened there that last summer. Memories of things so dark will burn themselves into your mind i The Darkest Corners is a psychological thriller about the lies little girls tell, and the deadly truths those lies become.There are ghosts around every corner in Fayette, Pennsylvania. Tessa left when she was nine and has been trying ever since not to think about it after what happened there that last summer. Memories of things so dark will burn themselves into your mind if you let them.Callie never left. She moved to another house, so she doesnât have to walk those same halls, but then Callie always was the stronger one. She can handle staring into the faces of her demonsâand if she parties hard enough, maybe one day theyâll disappear for good.Tessa and Callie have never talked about what they saw that night. After the trial, Callie drifted and Tessa moved, and childhood friends just have a way of losing touch.But ever since she left, Tessa has had questions. Things have never quite added up. And now she has to go back to Fayetteâto Wyatt Stokes, sitting on death row; to Lori Cawley, Callieâs dead cousin; and to the one other person who may be hiding the truth.Only the closer Tessa gets to the truth, the closer she gets to a killerâand this time, it wonât be so easy to run away. ...more</t>
  </si>
  <si>
    <t>Everything about Jessie is wrong. At least, thatâs what it feels like during her first weekof junior year at her new ultra-intimidating prep school in Los Angeles. Just when sheâs thinking about hightailing it back to Chicago, she gets an email from a person calling themselves Somebody/Nobody (SN for short),offering to help her navigate the wilds of Wood Valley High School Everything about Jessie is wrong. At least, thatâs what it feels like during her first weekÂ of junior year at her new ultra-intimidating prep school in Los Angeles. Just when sheâs thinking about hightailing it back to Chicago, she gets an email from a person calling themselves Somebody/Nobody (SN for short),Â offering to help her navigate the wilds of Wood Valley High School. Is it an elaborate hoax? Or can she rely on SN for some much-needed help?Itâs been barely two years since her motherâs death, and because her father eloped with a woman he met online, Jessie has been forced to move across the country to liveÂ with her stepmonster and her pretentious teenage son.In a leap of faithâor an act of complete desperationâJessie begins to rely on SN, and SN quickly becomes her lifeline and closest ally. Jessie canât help wanting to meet SN in person. But are some mysteries better left unsolved?Julie Buxbaum mixes comedy and tragedy, love and loss, pain and elation, in her debut YA novel filled with characters who will come to feel like friends. ...more</t>
  </si>
  <si>
    <t>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 ...more</t>
  </si>
  <si>
    <t>Just know from the start that it wasnât supposed to go like this. All we wanted was to get near them. Thatâs why we got a room in the hotel where they were staying.We were not planning to kidnap one of them. Especially not the most useless one. But we had himâhis room key, his cell phone, and his secrets.We were not planning on what happened next.We swear.From thrilling ne Just know from the start that it wasnât supposed to go like this. All we wanted was to get near them. Thatâs why we got a room in the hotel where they were staying.We were not planning to kidnap one of them. Especially not the most useless one. But we had himâhis room key, his cell phone, and his secrets.We were not planning on what happened next.We swear.From thrilling new talent Goldy Moldavsky comes a pitch-black, hiarlious take on fandom and the badass girls who have the power to makeâor breakâthe people we call âcelebrities.â ...more</t>
  </si>
  <si>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 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Ãtienne, Lola, and Cricket, this sweet and sexy story of true loveâset against the stunning backdrops of New York City, Paris, and Barcelonaâis a swoonworthy conclusion to Stephanie Perkinsâs beloved series. ...more</t>
  </si>
  <si>
    <t>Katherine V thought boys were gross Katherine X just wanted to be friends Katherine XVIII dumped him in an e-mail K-19 broke his heart When it comes to relationships, Colin Singleton's type happens to be girls named Katherine. And when it comes to girls named Katherine, Colin is always getting dumped. Nineteen times, to be exact. On a road trip miles from home, this anagr Katherine V thought boys were gross Katherine X just wanted to be friends Katherine XVIII dumped him in an e-mail K-19 broke his heart When it comes to relationships, Colin Singleton's type happens to be girls named Katherine. And when it comes to girls named Katherine, Colin is always getting dumped. Nineteen times, to be exact. On a road trip miles from home, this anagram-happy, washed-up child prodigy has ten thousand dollars in his pocket,Â a bloodthirsty feral hog on his trail, andÂ an overweight, Judge Judy-loving best friend riding shotgun--but no Katherines. Colin isÂ on a mission to prove The Theorem of Underlying Katherine Predictability, which he hopes will predict the future of any relationship, avenge Dumpees everywhere, and finally win him the girl. Love, friendship, and a dead Austro-Hungarian archduke add up to surprising and heart-changing conclusions in this ingeniously layered comic novelÂ about reinventing oneself. ...more</t>
  </si>
  <si>
    <t>Harry Potter is lucky to reach the age of thirteen, since he has already survived the murderous attacks of the feared Dark Lord on more than one occasion. But his hopes for a quiet term concentrating on Quidditch are dashed when a maniacal mass-murderer escapes from Azkaban, pursued by the soul-sucking Dementors who guard the prison. It's assumed that Hogwarts is the safes Harry Potter is lucky to reach the age of thirteen, since he has already survived the murderous attacks of the feared Dark Lord on more than one occasion.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 ...more</t>
  </si>
  <si>
    <t>One moment of recklessness will change their worlds.Smart. Responsible. That's seventeen-year-old Breanna's role in her large family, and heaven forbid she put a toe out of line. Until one night of shockingly un-Breanna-like behavior puts her into a vicious cyber-bully's line of fireâand brings fellow senior Thomas "Razor" Turner into her life. Razor lives for the Reign of One moment of recklessness will change their worlds.Smart. Responsible. That's seventeen-year-old Breanna's role in her large family, and heaven forbid she put a toe out of line. Until one night of shockingly un-Breanna-like behavior puts her into a vicious cyber-bully's line of fireâand brings fellow senior Thomas "Razor" Turner into her life. Razor lives for the Reign of Terror motorcycle club, and good girls like Breanna just don't belong. But when he learns she's being blackmailed over a compromising picture of the two of themâa picture that turns one unexpected and beautiful moment into uglinessâhe knows it's time to step outside the rules. And so they make a pact: he'll help her track down her blackmailer, and in return she'll help him seek answers to the mystery that's haunted himâone that not even his club brothers have been willing to discuss. But the more time they spend together, the more their feelings grow. And suddenly they're both walking the edge of discovering who they really are, what they want, and where they're going from here. ...more</t>
  </si>
  <si>
    <t>New York Times bestselling author David Levithan tells the based-on-true-events story of Harry and Craig, two 17-year-olds who are about to take part in a 32-hour marathon of kissing to set a new Guinness World Recordâall of which is narrated by a Greek Chorus of the generation of gay men lost to AIDS. While the two increasingly dehydrated and sleep-deprived boys are locki New York TimesÂ  bestselling author David Levithan tells the based-on-true-events story of Harry and Craig, two 17-year-olds who are about to take part in a 32-hour marathon of kissing to set a new Guinness World Recordâall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sitesâall while the kissing former couple tries to figure out their own feelings for each other. ...more</t>
  </si>
  <si>
    <t>A ridiculously cute, formerly-famous new guy dropping into your life? It's practically every girl's dream. But not Jules McCallister-Morgan's. I realize that on paper I look like your standard type-A, neurotic, overachiever. And maybe I am. But I didn't get to be the editor of my school's long-revered newspaper by just showing up*. I have one main goal for my senior year-e A ridiculously cute, formerly-famous new guy dropping into your life? It's practically every girl's dream. But not Jules McCallister-Morgan's. I realize that on paper I look like your standard type-A, neurotic, overachiever. And maybe I am. But I didn't get to be the editor of my school's long-revered newspaper by just showing up*. I have one main goal for my senior year-early acceptance into my first choice Ivy League college-and I will not be deterred by best friends, moms who think I could stand to "live a little," or boys. At least, that was the plan before I knew about Alex Powell**.And before Alex Powell betrayed me***.I know what you're thinking: Calm down, Jules. But you don't understand. This stuff matters. This is my life. And I'm not going down without a fight. ----* Okay, I sort of did. But it's a sore subject.** I mean, I guess everyone knows about Alex Powell? Two years ago, you couldn't go anywhere without hearing about viral video boy band sensation Chaos 4 All. Two years ago, Alex Powell was famous.***Some people think I'm overreacting. But this. Means. War.Filled with romance, rivalry, and passive-aggressive dog walking, Amy Spalding delivers a hilariously relatable high school story that's sure to have you falling for The New Guy. ...more</t>
  </si>
  <si>
    <t>Five teens backpack through Europe to fulfill the mysterious dying wish of their friend.Jesse lives with his history professor dad in a house covered with postcards of images of the Madonna from all over the world. Theyâre gotten used to this life: two motherless dudes living among thousands of Madonnas. But Jesse has a heart condition that will ultimately cut his life tra Five teens backpack through Europe to fulfill the mysterious dying wish of their friend.Jesse lives with his history professor dad in a house covered with postcards of images of the Madonna from all over the world. Theyâre gotten used to this life: two motherless dudes living among thousands of Madonnas. But Jesse has a heart condition that will ultimately cut his life tragically short. Before he dies, he arranges a mysterious trip to Europe for his three cousins, his best friend, and his girlfriend to take after he passes away. Itâs a trip that will forever change the lives of these young teens and one that will help them come to terms with Jesseâs death. ...more</t>
  </si>
  <si>
    <t>Cinder, the cyborg mechanic, returns in the second thrilling installment of the bestselling Lunar Chronicles. Sheâs trying to break out of prisonâeven though if she succeeds, sheâll be the Commonwealthâs most wanted fugitive. Halfway around the world, Scarlet Benoitâs grandmother is missing. It turns out there are many things Scarlet doesnât know about her grandmother or t Cinder, the cyborg mechanic, returns in the second thrilling installment of the bestselling Lunar Chronicles. Sheâs trying to break out of prisonâeven though if she succeeds, sheâll be the Commonwealthâs most wanted fugitive. Halfway around the world, Scarlet Benoitâs grandmother is missing. It turns out there are many things Scarlet doesnât know about her grandmother or the grave danger she has lived in her whole life. When Scarlet encounters Wolf, a street fighter who may have information as to her grandmotherâs whereabouts, she is loath to trust this stranger, but is inexplicably drawn to him, and he to her. As Scarlet and Wolf unravel one mystery, they encounter another when they meet Cinder. Now, all of them must stay one step ahead of the vicious Lunar Queen Levana, who will do anything for the handsome Prince Kai to become her husband, her king, her prisoner. ...more</t>
  </si>
  <si>
    <t>There is an alternate cover edition for this ISBN13 here.What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 There is an alternate cover edition for this ISBN13 here.What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pathsâuntil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...more</t>
  </si>
  <si>
    <t>Just as Harper Price starts coming to terms with her role as David Starkâs battle-ready Paladin, protector, and girlfriendâher world goes crazy all over again.Overwhelmed by his Oracle powers, David flees Pine Grove and starts turning teenage girls into Paladinsâand these young ladies seem to think that Harper is the enemy David needs protecting from. Ordinarily, Harper wo Just as Harper Price starts coming to terms with her role as David Starkâs battle-ready Paladin, protector, and girlfriendâher world goes crazy all over again.Overwhelmed by his Oracle powers, David flees Pine Grove and starts turning teenage girls into Paladinsâand these young ladies seem to think that Harper is the enemy David needs protecting from.Â  Ordinarily, Harper would be able to fight off any Paladin who comes her way, but her powers have been dwindling since David left townâ¦which means her life is on the line yet again.New York TimesÂ bestselling author Rachel Hawkins brings the fun once again in the finale of this pitch-perfect romantic paranormal comedy series. ...more</t>
  </si>
  <si>
    <t>The action-packed finale to the Heart of Dread seriesIn this epic conclusion to the trilogy, Nat and Wes go on a journey to find the Rift, save the source of magic and defeat the Drau, the pirates, and the RSAâbut at a great sacrifice. Wes is dying, and as he's rotting the Drau will let the rot "cleanse" the source of magic, dooming Wes forever. Nat and Wes discover that t The action-packed finale to the Heart of Dread seriesIn this epic conclusion to the trilogy, Nat and Wes go on a journey to find the Rift, save the source of magic and defeat the Drau, the pirates, and the RSAâbut at a great sacrifice. Wes is dying, and as he's rotting the Drau will let the rot "cleanse" the source of magic, dooming Wes forever. Nat and Wes discover that the source of the magic lies in the Drakonâthe key to the Blue, the protector, the soul of the world. But in order to close the Rift, a great sacrifice is needed. In the words of the sylphs, death is life, and now the worlds can be reborn again.Â Â  ...more</t>
  </si>
  <si>
    <t>Humans and androids crowd the raucous streets of New Beijing. A deadly plague ravages the population. From space, a ruthless lunar people watch, waiting to make their move. No one knows that Earthâs fate hinges on one girl.Cinder, a gifted mechanic, is a cyborg. Sheâs a second-class citizen with a mysterious past, reviled by her stepmother and blamed for her stepsisterâs i Humans and androids crowd the raucous streets of New Beijing. A deadly plague ravages the population. From space, a ruthless lunar people watch, waiting to make their move. No one knows that Earthâs fate hinges on one girl.Cinder, a gifted mechanic, is a cyborg. Sheâs a second-class citizen with a mysterious past, reviled by her stepmother and blamed for her stepsisterâs illness. But when her life becomes intertwined with the handsome Prince Kaiâs, she suddenly finds herself at the center of an intergalactic struggle, and a forbidden attraction. Caught between duty and freedom, loyalty and betrayal, she must uncover secrets about her past in order to protect her worldâs future. ...more</t>
  </si>
  <si>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heâs found the one his heart is made 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heâs found the one his heart is made for. Until he blows it. The school bookie says the odds are 12-to-1 against him getting Noah back, but Paulâs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 ...more</t>
  </si>
  <si>
    <t>This groundbreaking book is the story of two teenage girls whose friendship blossoms into love and who, despite pressures from family and school that threaten their relationship, promise to be true to each other and their feelings. This book is so truthful and honest, it has been banned from many school libraries and even publicly burned in Kansas City.Of the author and th This groundbreaking book is the story of two teenage girls whose friendship blossoms into love and who, despite pressures from family and school that threaten their relationship, promise to be true to each other and their feelings. This book is so truthful and honest, it has been banned from many school libraries and even publicly burned in Kansas City.Â Of the author and the book, the Margaret A. Edwards Award committee said, âNancy Garden has the distinction of being the first author for young adults to create a lesbian love story with a positive ending. Using a fluid, readable style, Garden opens a window through which readers can find courage to be true to themselves.â ...more</t>
  </si>
  <si>
    <t>Also see: Alternate Cover Editions for this ISBN [ACE] ACE #1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 Also see: Alternate Cover Editions for this ISBN [ACE] ACE #1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place.LEGIONS OF READERS ARE HUNGRY FOR MORE. GIVE IN TO TEMPTATION... ...more</t>
  </si>
  <si>
    <t>The sequel to the number-one bestseller Girl Online. Penny joins her rock-star boyfriend, Noah, on his European music tour.Penny's bags are packed.When Noah invites Penny on his European music tour, she can't wait to spend time with her rock-god-tastic boyfriend.But, between Noah's jam-packed schedule, less-than-welcoming bandmates and threatening messages from jealous fan The sequel to the number-one bestseller Girl Online. Penny joins her rock-star boyfriend, Noah, on his European music tour.Penny's bags are packed.When Noah invites Penny on his European music tour, she can't wait to spend time with her rock-god-tastic boyfriend.But, between Noah's jam-packed schedule, less-than-welcoming bandmates and threatening messages from jealous fans, Penny wonders whether she's really cut out for life on tour. She can't help but miss her family, her best friend Elliot . . . and her blog, Girl Online.Can Penny learn to balance life and love on the road, or will she lose everything in pursuit of the perfect summer? ...more</t>
  </si>
  <si>
    <t>From Jesse Andrews, author of the New York Times bestselling Me and Earl and the Dying Girl and screenwriter of the Sundance awardâwinning motion picture of the same name, comes a groundbreaking young adult novel about music, love, friendship, and freedom as three young musicians follow a quest to escape the law long enough to play the amazing show they hope (but also doub From Jesse Andrews, author of the New York Times bestselling Me and Earl and the Dying Girl and screenwriter of the Sundance awardâwinning motion picture of the same name, comes a groundbreaking young adult novel about music, love, friendship, and freedom as three young musicians follow a quest to escape the law long enough to play the amazing show they hope (but also doubt) they have in them.Inspired by the years he spent playing bass in a band himself, The Haters is Jesse Andrewsâs road trip adventure about a trio of jazz-camp escapees who, against every realistic expectation, become a band. For Wes and his best friend, Corey, jazz camp turns out to be lame. Itâs pretty much all dudes talking in Jazz Voice. But then they jam with Ash, a charismatic girl with an unusual sound, and the three just click. Itâs three and a half hours of pure musical magic, and Ash makes a decision: They need to hit the road. Because the road, not summer camp, is where bands get good. Before Wes and Corey know it, theyâre in Ashâs SUV heading south, and The Haters Summer of Hate Tour has begun.In his second novel, Andrews again brings his brilliant and distinctive voice to YA, in the perfect book for music lovers, fans of The Commitments and High Fidelity, or anyone who has ever lovedâand hatedâa song or a band. This witty, funny coming-of-age novel is contemporary fiction at its best. ...more</t>
  </si>
  <si>
    <t>Since her twin brother, Eddie, drowned five years ago, sixteen-year-old Elsie Main has tried to remember what really happened that fateful day on the beach. One minute Eddie was there, and the next he was gone. Seventeen-year-old Tay McKenzie is a cute and mysterious boy that Elsie meets in her favorite boathouse hangout. When Tay introduces Elsie to the world of freedivin Since her twin brother, Eddie, drowned five years ago, sixteen-year-old Elsie Main has tried to remember what really happened that fateful day on the beach. One minute Eddie was there, and the next he was gone. Seventeen-year-old Tay McKenzie is a cute and mysterious boy that Elsie meets in her favorite boathouse hangout. When Tay introduces Elsie to the world of freediving, she vows to find the answers she seeks at the bottom of the sea. ...more</t>
  </si>
  <si>
    <t>Renowned ornithologist Tim Birkhead opens this gripping story as a female guillemot chick hatches, already carrying her full quota of tiny eggs within her undeveloped ovary. As she grows into adulthood, only a few of her eggs mature, are released into the oviduct, and are fertilized by sperm stored from copulation that took place days or weeks earlier. Within a matter of h Renowned ornithologist Tim Birkhead opens this gripping story as a female guillemot chick hatches, already carrying her full quota of tiny eggs within her undeveloped ovary. As she grows into adulthood, only a few of her eggs mature, are released into the oviduct, and are fertilized by sperm stored from copulation that took place days or weeks earlier. Within a matter of hours, the fragile yolk is surrounded by albumen and the whole is gradually encased within a turquoise jewel of a shell. Soon afterward the fully formed egg is expelled onto a bare rocky ledge, where it will be incubated for four weeks before another chick emerges and the life cycle begins again. A Bird's Egg is about how eggs in general are made, fertilized, developed, and hatched. The eggs of most birds spend just 24 hours in the oviduct; however, that journey takes 48 hours in cuckoos, which surreptitiously lay their eggs in the nests of other birds. From the earliest times, the study of birds' ovaries and ova (eggs) played a vital role in the quest to unravel the mysteries of fertilization and embryo development in humans. Birkhead uses birds' eggs as wondrous portals into natural history, enlivened by the stories of naturalists and scientists, including Birkhead and his students, whose discoveries have advanced current scientific knowledge of reproduction. ...more</t>
  </si>
  <si>
    <t>Around Christmas of 1882, while peering through a microscope at starfish larvae in which he had inserted tiny thorns, Russian zoologist Elie Metchnikoff had a brilliant insight: what if the mobile cells he saw gathering around the thorns were nothing but a healing force in action? Metchnikoffâs daring theory of immunityâthat voracious cells he called phagocytes formed the Around Christmas of 1882, while peering through a microscope at starfish larvae in which he had inserted tiny thorns, Russian zoologist Elie Metchnikoff had a brilliant insight: what if the mobile cells he saw gathering around the thorns were nothing but a healing force in action? Metchnikoffâs daring theory of immunityâthat voracious cells he called phagocytes formed the first line of defense against invading bacteriaâwould eventually earn the scientist a Nobel Prize, shared with his archrival, as well as the unofficial m oniker âFather of Natural Immunity.â But first he had to win over skeptics, especially those who called his theory âan oriental fairy tale.â Using previously inaccessible archival materials, author Luba Vikhanski chronicles Metchnikoffâs remarkable life and discoveries in the first moder n biography of this hero of medicine. Metchnikoff was a towering figure in the scientific community of the early twentieth century, a tireless humanitarian who, while working at the Pasteur Institute in Paris, also strived to curb the spread of cholera, syphilis, and other deadly diseases. In his later years, he startled the world with controversial theories on longevity, launching a global craze for yogurt, and pioneered research into gut microbes and aging. Though Metchnikoff was largely forgotten for nearly a hundred years, Vikhanski documents a remarkable revival of interest in his ideas on immunity and on the gut flora in the science of the twenty-first century. ...more</t>
  </si>
  <si>
    <t>Horse meat in our burgers, melamine in our infant formula, artificial colors in our fish and fruit--as our urban lifestyle takes us farther away from our food sources, there are increasing opportunities for dishonesty, duplicity, and profit-making shortcuts. Food adulteration, motivated by money, is an issue that has spanned the globe throughout human history. Whether it's Horse meat in our burgers, melamine in our infant formula, artificial colors in our fish and fruit--as our urban lifestyle takes us farther away from our food sources, there are increasing opportunities for dishonesty, duplicity, and profit-making shortcuts. Food adulteration, motivated by money, is an issue that has spanned the globe throughout human history. Whether it's a matter of making a good quality oil stretch a bit further by adding a little extra "something" or labeling a food falsely to appeal to current consumer trends--it's all food fraud. Consumers may pay the ultimate costs for these crimes, with their health and, in some cases, their lives. So how do we sort the beef from the bull (or horse, as the case may be)?Illustrious analytical chemist Richard Evershed and science writer Nicola Temple explain the scientific tools and techniques that have revealed the century's biggest food fraud scams. They explore the arms race between scientists and adulterators as better techniques for detection spur more creative and sophisticated means of adulteration, and review the up-and-coming techniques and devices that will help the industry and consumers fight food fraud in the future. Engagingly written, SORTING THE BEEF FROM THE BULL lifts the lid on the forensics involved, and brings to light the full story of a fascinating and underreported world of applied science. ...more</t>
  </si>
  <si>
    <t>Tipping Point for Planet Earth explains why Earth is headed for a tipping point, a change so fast, dramatic, and unexpected that humanity will reel at the consequences.Midway through this century, there will be more than nine billion people on the planet. Already we are using most of the arable land that exists and overfishing the oceans. Water, too, is becoming scarce in Tipping Point for Planet Earth explains why Earth is headed for a tipping point, a change so fast, dramatic, and unexpected that humanity will reel at the consequences.Midway through this century, there will be more than nine billion people on the planet. Already we are using most of the arable land that exists and overfishing the oceans. Water, too, is becoming scarce in many places.The services that humans depend upon--like a supply of clean water, food production, and protection from disease--are subject to dangerous threats as well.We can still keep humanity moving forward by ensuring that the negative changes that are accumulating do not outweigh the positive ones. Tipping Point for Planet Earth offers sensible solutions to our most pressing problems. The grand challenge of the 21st century is to change the endgame from one that looks like a train wreck, to one that sees the train carrying us all into a bright future. ...more</t>
  </si>
  <si>
    <t>From Brian Greene, one of the worldâs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 From Brian Greene, one of the worldâs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Newtonâs unchanging realm in which space and time are absolute, to Einsteinâs fluid conception of spacetime, to quantum mechanicsâ entangled arena where vastly distant objects can instantaneously coordinate their behavior, Greene takes us all, regardless of our scientific backgrounds, on an irresistible and revelatory journey to the new layers of reality that modern physics has discovered lying just beneath the surface of our everyday world. ...more</t>
  </si>
  <si>
    <t>In the exploding world of citizen science, hundreds of thousands of volunteers are monitoring climate change, tracking bird migration, finding stardust for NASA, and excavating mastodons. The sheer number of citizen scientists, combined with new technology, has begun to shape how research is conducted. Non-professionals become acknowledged experts: dentists turn into astro In the exploding world of citizen science, hundreds of thousands of volunteers are monitoring climate change, tracking bird migration, finding stardust for NASA, and excavating mastodons. The sheer number of citizen scientists, combined with new technology, has begun to shape how research is conducted. Non-professionals become acknowledged experts: dentists turn into astronomers and accountants into botanists.Diary of a Citizen Scientist is a timely exploration of this phenomenon, told through the lens of nature writer Sharman Apt Russellâs yearlong study of a little-known species, the Western red-bellied tiger beetle. In a voice both humorous and lyrical, Russell recounts her persistent and joyful tracking of an insect she calls âcharismatic,â âelegant,â and âfierce.â Patrolling the Gila River in southwestern New Mexico, collectorâs net in hand, she negotiates the realities of climate change even as she celebrates the beauty of a still-wild and rural landscape.Russellâs self-awarenessâof her occasionally-misplaced confidence, her quest to fill in âthat blank spot on the map of tiger beetles,â and her desire to become newly engaged in her lifeâcreates a portrait not only of the tiger beetle she tracks, but of the mindset behind self-driven scientific inquiry. Falling in love with the diversity of citizen science, she participates in crowdsourcing programs that range from cataloguing galaxies to monitoring the phenology of native plants, applauds the growing role of citizen science in environmental activism, and marvels at the profusion of projects around the world.Diary of a Citizen Scientist offers its readers a glimpse into the transformative properties of citizen scienceâand documents the transformation of the field as a whole. ...more</t>
  </si>
  <si>
    <t>The publication of Darwinâs The Origin of Species in 1859 marked a dramatic turning point in scientific thought. The volume had taken Darwin more than twenty years to publish, in part because he envisioned the storm of controversy it was certain to unleash. Indeed, selling out its first edition on its first day, The Origin of Species revolutionized science, philosophy, and The publication of Darwinâs The Origin of Species in 1859 marked a dramatic turning point in scientific thought. The volume had taken Darwin more than twenty years to publish, in part because he envisioned the storm of controversy it was certain to unleash. Indeed, selling out its first edition on its first day, The Origin of Species revolutionized science, philosophy, and theology.Darwinâs reasoned, documented arguments carefully advance his theory of natural selection and his assertion that species were not created all at once by a divine hand but started with a few simple forms that mutated and adapted over time. Whether commenting on his own poor health, discussing his experiments to test instinct in bees, or relating a conversation about a South American burrowing rodent, Darwinâs monumental achievement is surprisingly personal and delightfully readable. Its profound ideas remain controversial even today, making it the most influential book in the natural sciences ever writtenâan important work not just to its time but to the history of humankind. ...more</t>
  </si>
  <si>
    <t>THE FIRST MAJOR WORK IN NEARLY A DECADE BY ONE OF THE WORLDâS GREAT THINKERSâA MARVELOUSLY CONCISE BOOK WITH NEW ANSWERS TO THE ULTIMATE QUESTIONS OF LIFEWhen and how did the universe begin? Why are we here? Why is there something rather than nothing? What is the nature of reality? Why are the laws of nature so finely tuned as to allow for the existence of beings like ours THE FIRST MAJOR WORK IN NEARLY A DECADE BY ONE OF THE WORLDâS GREAT THINKERSâA MARVELOUSLY CONCISE BOOK WITH NEW ANSWERS TO THE ULTIMATE QUESTIONS OF LIFEÂ When and how did the universe begin? Why are we here? Why is there something rather than nothing? What is the nature of reality? Why are the laws of nature so finely tuned as to allow for the existence of beings like ourselves? And, finally, is the apparent âgrand designâ of our universe evidence of a benevolent creator who set things in motionâor does science offer another explanation? The most fundamental questions about the origins of the universe and of life itself, once the province of philosophy, now occupy the territory where scientists, philosophers, and theologians meetâif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âtop-downâ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âmultiverseââthe idea that ours is just one of many universes that appeared spontaneously out of nothing, each with different laws of nature.Along the way Hawking and Mlodinow question the conventional concept of reality, posing a âmodel-dependentâ theory of reality as the best we can hope to find. And they conclude with a riveting assessment of M-theory, an explanation of the laws governing us and our universe that is currently the only viable candidate for a complete âtheory of everything.â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informâand provokeâlike no other. ...more</t>
  </si>
  <si>
    <t>A survey of the psychology of expertise, providing techniques for developing mastery of any skill, drawn from the authors' extensive, pathfinding research</t>
  </si>
  <si>
    <t>The international bestseller that inspired a major Nova special and sparked a new understanding of the universe, now with a new preface and epilogue.Brian Greene, one of the world's leading string theorists, peels away layers of mystery to reveal a universe that consists of eleven dimensions, where the fabric of space tears and repairs itself, and all matterâfrom the small The international bestseller that inspired a major Nova special and sparked a new understanding of the universe, now with a new preface and epilogue.Brian Greene, one of the world's leading string theorists, peels away layers of mystery to reveal a universe that consists of eleven dimensions, where the fabric of space tears and repairs itself, and all matterâfrom the smallest quarks to the most gargantuan supernovasâis generated by the vibrations of microscopically tiny loops of energy. The Elegant Universe makes some of the most sophisticated concepts ever contemplated accessible and thoroughly entertaining, bringing us closer than ever to understanding how the universe works. ...more</t>
  </si>
  <si>
    <t>From New York Times bestselling author Sam Kean comes incredible stories of science, history, finance, mythology, the arts, medicine, and more, as told by the Periodic Table. Why did Gandhi hate iodine (I, 53)? How did radium (Ra, 88) nearly ruin Marie Curie's reputation? And why is gallium (Ga, 31) the go-to element for laboratory pranksters?*The Periodic Table is a crow From New York Times bestselling author Sam Kean comes incredible stories of science, history, finance, mythology, the arts, medicine, and more, as told by the Periodic Table. Why did Gandhi hate iodine (I, 53)? How did radium (Ra, 88) nearly ruin Marie Curie's reputation? And why is gallium (Ga, 31) the go-to element for laboratory pranksters?*The Periodic Table is a crowning scientific achievement, but it's also a treasure trove of adventure, betrayal, and obsession. These fascinating tales follow every element on the table as they play out their parts in human history, and in the lives of the (frequently) mad scientists who discovered them. THE DISAPPEARING SPOON masterfully fuses science with the classic lore of invention, investigation, and discovery--from the Big Bang through the end of time. *Though solid at room temperature, gallium is a moldable metal that melts at 84 degrees Fahrenheit. A classic science prank is to mold gallium spoons, serve them with tea, and watch guests recoil as their utensils disappear. ...more</t>
  </si>
  <si>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 - and muc 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 - and much else of an eyebrow-raising nature.In short, here is Feynman's life in all its eccentric glory - a combustible mixture of high intelligence, unlimited curiosity, and raging chutzpah. ...more</t>
  </si>
  <si>
    <t>Everything you need to know about the beauty ofmodern physics in less than 100 pages.In seven brief lessons, Italian theoretical physicist Carlo Rovelli guides readers with admirable clarity through the most transformative physics breakthroughs of the twentieth and twenty-first centuries. This playful, entertaining and mind-bending introduction to modern physics, already a Everything you need to know about the beauty ofÂ modern physics in less than 100 pages.In seven brief lessons, Italian theoretical physicist Carlo Rovelli guides readers with admirable clarity through the most transformative physics breakthroughs of the twentieth and twenty-first centuries. This playful, entertaining and mind-bending introduction to modern physics, already a major bestseller in Italy, explains general relativity, quantum mechanics, elementary particles, gravity, black holes, the complex architecture of the universe, and the role of humans in the strange world Rovelli describes. This is a book about the joy of discovery. It takes readers to the frontiers of our knowledge: to the most minute reaches of the fabric of space, back toÂ the origins of the cosmos, and into the workings of our minds. âHere, on the edge of what we know, in contact with the ocean of the unknown, shines the mystery and the beauty of the world,â Rovelli writes. âAnd itâs breathtaking.â ...more</t>
  </si>
  <si>
    <t>Richard Dawkins' brilliant reformulation of the theory of natural selection has the rare distinction of having provoked as much excitement and interest outside the scientific community as within it. His theories have helped change the whole nature of the study of social biology, and have forced thousands of readers to rethink their beliefs about life. In his internationall Richard Dawkins' brilliant reformulation of the theory of natural selection has the rare distinction of having provoked as much excitement and interest outside the scientific community as within it. His theories have helped change the whole nature of the study of social biology, and have forced thousands of readers to rethink their beliefs about life. In his internationally bestselling, now classic volume, The Selfish Gene, Dawkins explains how the selfish gene can also be a subtle gene. The world of the selfish gene revolves around savage competition, ruthless exploitation, and deceit, and yet, Dawkins argues, acts of apparent altruism do exist in nature. Bees, for example, will commit suicide when they sting to protect the hive, and birds will risk their lives to warn the flock of an approaching hawk. This 30th anniversary edition of Dawkins' fascinating book retains all original material, including the two enlightening chapters added in the second edition. In a new Introduction the author presents his thoughts thirty years after the publication of his first and most famous book, while the inclusion of the two-page original Foreword by brilliant American scientist Robert Trivers shows the enthusiastic reaction of the scientific community at that time. This edition is a celebration of a remarkable exposition of evolutionary thought, a work that has been widely hailed for its stylistic brilliance and deep scientific insights, and that continues to stimulate whole new areas of research today. ...more</t>
  </si>
  <si>
    <t>It's hard to imagine a world without A Light in the Attic. This now-classic collection of poetry and drawings from Shel Silverstein celebrates its 20th anniversary with this special edition. Silverstein's humorous and creative verse can amuse the dowdiest of readers. Lemon-faced adults and fidgety kids sit still and read these rhythmic words and laugh and smile and love th It's hard to imagine a world without A Light in the Attic. This now-classic collection of poetry and drawings from Shel Silverstein celebrates its 20th anniversary with this special edition. Silverstein's humorous and creative verse can amuse the dowdiest of readers. Lemon-faced adults and fidgety kids sit still and read these rhythmic words and laugh and smile and love that Silverstein. Need proof of his genius? RockabyeRockabye baby, in the treetopDon't you know a treetopIs no safe place to rock?And who put you up there,And your cradle, too?Baby, I think someone down here'sGot it in for you. Shel, you never sounded so good. ...more</t>
  </si>
  <si>
    <t>Praise for Aracelis Girmay:"[Girmay's] every lossâshe calls them estrangementsâis a yearning for connection across time and place; her every fragment is a bulwark against ruin." â O, The Oprah Magazine "In Aracelis Girmay we have a poet who collects, polishes, and shares stories with such brilliant invention, tenderness, and intellectual liveliness that it is understandabl Praise for Aracelis Girmay:"[Girmay's] every lossâshe calls them estrangementsâis a yearning for connection across time and place; her every fragment is a bulwark against ruin." â O, The Oprah Magazine "In Aracelis Girmay we have a poet who collects, polishes, and shares stories with such brilliant invention, tenderness, and intellectual liveliness that it is understandable that we think of her as the blessed curator of our collective histories. There is in her art the vulnerability of one who lives inside of the stories that she gathers in this remarkable collection. Her poems set off alarms even as they transform the world she inhabits, showing us, in the process, exactly what she asks of Romare Beardenâs art: ââ¦how not to // assign all blackness near the sea / a captivity.â This is one of the many sweet contradictions in the black maria, which âis a black flag / wounding the pastoral.â I am deeply thankful that we have a poet of her unique and singular talent writing today." âKwame DawesTaking its name from the moon's dark plains, misidentified as seas by early astronomers, the black maria investigates African diasporic histories, the consequences of racism within American culture, and the question of human identity. Central to this project is a desire to recognize the lives of Eritrean refugees who have been made invisible by years of immigration crisis, refugee status, exile, and resulting statelessness. The recipient of a 2015 Whiting Award for Poetry, Girmay's newest collection elegizes and celebrates life, while wrestling with the humanistic notion of seeing beyond: seeing violence, seeing grace, and seeing each other better."to the sea"great storage house, historyon which we rode, we touchedthe brief pulse of your flutteringpages, spelled with salt &amp; life,your rage, your indifferenceyour gentleness washing our feet,all of you going onwhether or not we live,to you we bring our carnationsyellow &amp; pink, how they floatlike bright sentences atopyour memory's dark hairAracelis Girmay is the author of three poetry collections, the black maria; Kingdom Animalia, which won the Isabella Gardner Award and was a finalist for the NBCC Award; and Teeth. The recipient of a 2015 Whiting Award, she has received grants and fellowships from the Jerome, Cave Canem, and Watson foundations, as well as Civitella Ranieri and the NEA. She currently teaches at Hampshire College's School for Interdisciplinary Arts and in Drew University's low residency MFA program. Originally from Santa Ana, California, she splits her time between New York and Amherst, Massachusetts. ...more</t>
  </si>
  <si>
    <t>This book is an important and complete collection of the Sonnets of William Shakespeare. Most readers are aware of the great plays and manuscripts written for the stage, but are unaware of the magnificent Sonnets which were written around the same period. This is an excellent, complete collection of the Sonnets and poetry of William Shakespeare and should not be missed by This book is an important and complete collection of the Sonnets of William Shakespeare. Most readers are aware of the great plays and manuscripts written for the stage, but are unaware of the magnificent Sonnets which were written around the same period. This is an excellent, complete collection of the Sonnets and poetry of William Shakespeare and should not be missed by those interested in the completion of a collection of his writings and those interested in early poetic works. ...more</t>
  </si>
  <si>
    <t>Part fact, part fiction, Tyehimba Jess's much anticipated second book weaves sonnet, song, and narrative to examine the lives of mostly unrecorded African American performers directly before and after the Civil War up to World War I. Olio is an effort to understand how they met, resisted, complicated, co-opted, and sometimes defeated attempts to minstrelize them.So, while Part fact, part fiction, Tyehimba Jess's much anticipated second book weaves sonnet, song, and narrative to examine the lives of mostly unrecorded African American performers directly before and after the Civil War up to World War I. Olio is an effort to understand how they met, resisted, complicated, co-opted, and sometimes defeated attempts to minstrelize them.So, while I lead this choir, I still find thatI'm being ledâ¦I'm a missionarymending my faith in the midst of this flockâ¦I toil in their fields of praise. When folks seethese freedmen stand and sing, they hear their Godspeak in tongues. These nine dark mouths sing shelter;they echo a hymn's haven from slavery's weather.Detroit native Tyehimba Jess' first book of poetry, leadbelly, was a winner of the 2004 National Poetry Series. Jess, a Cave Canem and NYU Alumni, has received fellowships from the Whiting Foundation, National Endowment for the Arts, Illinois Arts Council, and the Provincetown Fine Arts Work Center. Jess is also a veteran of the 2000 and 2001 Green Mill Poetry Slam Team. He exhibited his poetry at the 2011 TEDxNashville Conference. Jess is an Associate Professor of English at College of Staten Island. ...more</t>
  </si>
  <si>
    <t>A poetry that is at once harrowing, angry, and achingly beautiful Patrick Woodcock has spent the past seven years engaging with and being shaped by the people, politics, and landscapes of the Kurdish north of Iraq, Fort Good Hope in the Northwest Territories, and Azerbaijan. His powerful new collection offers a poetry that simultaneously explores hope and horror while doc A poetry that is at once harrowing, angry, and achingly beautiful Patrick Woodcock has spent the past seven years engaging with and being shaped by the people, politics, and landscapes of the Kurdish north of Iraq, Fort Good Hope in the Northwest Territories, and Azerbaijan. His powerful new collection offers a poetry that simultaneously explores hope and horror while documenting the transformative processes of coping. You canât bury them all follows the narratives we construct to survive the tragic failures of our humanity to their very end: everything thatâs buried by snow, dirt, and ash, just like everything thatâs buried by politics, homophobia, sexism, racism, religion; and history is resurrected, demanding to be heard and addressed.In Woodcockâs poetry, how we deal with what resurfaces is the key. What do those who suffer really mean to those who have abandoned them to small, conscience-soothing charitable donations or the occasional tweet? How can the poet, or anyone else, sleep at night knowing homosexuals are being thrown off building tops, after one steps into a hole and finds an abandoned corpse in an Azeri cemetery, or after the elders of an Aboriginal community are left helpless against those who only want to exploit them? Still, You canât bury them all demonstrates that the world is not just the horrific place the media often portrays. In each of the worlds he touches, Woodcock discovers a spirit and strength to celebrate. ...more</t>
  </si>
  <si>
    <t>The eagerly anticipated debut from one of Canadaâs most exciting new poets In her debut collection, Ashley-Elizabeth Best explores the cultivation of resilience during uncertain and often trying times. Itâs a book built around day-to-day conflicts â poems about love, family, grief, power, and longing. Navigating the fault lines of popular culture and traditional poetry to The eagerly anticipated debut from one of Canadaâs most exciting new poets In her debut collection, Ashley-Elizabeth Best explores the cultivation of resilience during uncertain and often trying times. Itâs a book built around day-to-day conflicts â poems about love, family, grief, power, and longing. Navigating the fault lines of popular culture and traditional poetry to assert that we are all history makers, Slow States of Collapse enters the landscape of personal narrative in an attempt to reconcile lifeâs little universal griefs.Slow States of Collapse presents a world that is at once menacing and full of wonder and grace. Itâs a poetry of âcasual crueltyâ and âkisses like / puncture wounds,â of âsomething too tender to touchâ and âthe threat of an intense beauty.â In this collection, illness confronts bedside manners while a migrant restlessness also paints remarkable portraits of shifting self-image, and in the process the nature of personal and political power is reimagined. ...more</t>
  </si>
  <si>
    <t>More than thirty-five years ago, when the weather allowed, Wendell Berry began spending his sabbaths outdoors, walking and wandering around familiar territory, seeking a deep intimacy only time could provide. These walks arranged themselves into poems and each year since he has completed a sequence dated by the year of its composition. Last year we collected the lot into a More than thirty-five years ago, when the weather allowed, Wendell Berry began spending his sabbaths outdoors, walking and wandering around familiar territory, seeking a deep intimacy only time could provide. These walks arranged themselves into poems and each year since he has completed a sequence dated by the year of its composition. Last year we collected the lot into a collection, This Day, the Sabbath Poems 1979-2013. This new sequence for the following year is one of the richest yet. This group provides a virtual syllabus for all of Mr. Berryâs cultural and agricultural work in concentrated form. Many of these poems are drawn from the view from a small porch in the woods, a place of stillness and reflection, a vantage point âof the one/life of the forest composed/of uncountable lives in countless/years each life coherent itself within/ the coherence, the great composure,/of all.â A new collection of Wendell Berry poems is always an occasion of joyful celebration and this one is especially so. ...more</t>
  </si>
  <si>
    <t>Following the success of their anthology Poems That Make Grown Men Cry, father-and-son team Anthony and Ben Holden, working with Amnesty International, have asked the same revealing question of 100 remarkable women. What poem has moved you to tears?The poems chosen range from the eighth century to today, from Rumi and Shakespeare to Sylvia Plath, W.H. Auden to Carol Ann Du Following the success of their anthology Poems That Make Grown Men Cry, father-and-son team Anthony and Ben Holden, working with Amnesty International, have asked the same revealing question of 100 remarkable women. What poem has moved you to tears?The poems chosen range from the eighth century to today, from Rumi and Shakespeare to Sylvia Plath, W.H. Auden to Carol Ann Duffy, Pablo Neruda and Derek Walcott to Imtiaz Dharker and Warsan Shire. Their themes range from love and loss, through mortality and mystery, war and peace, to the beauty and variety of nature. From Yoko Ono to Judi Dench, Chimamanda Ngozi Adichie to Elena Ferrante, Carol Ann Duffy to Kaui Hart Hemmings, and Joan Baez to Nikki Giovanni, this unique collection delivers private insights into the minds of women whose writing, acting, and thinking are admired around the world. ...more</t>
  </si>
  <si>
    <t>âReading Vuong is like watching a fish move: he manages the varied currents of English with muscled intuition. His poems are by turns graceful and wonderstruck. His lines are both long and short, his pose narrative and lyric, his diction formal and insouciant. From the outside, Vuong has fashioned a poetry of inclusion.ââThe New YorkerOcean Vuong's first full-length collec âReading Vuong is like watching a fish move: he manages the varied currents of English with muscled intuition. His poems are by turns graceful and wonderstruck. His lines are both long and short, his pose narrative and lyric, his diction formal and insouciant. From the outside, Vuong has fashioned a poetry of inclusion.ââThe New YorkerOcean Vuong's first full-length collection aims straight for the perennial "big"âand very humanâsubjects of romance, family, memory, grief, war, and melancholia. None of these he allows to overwhelm his spirit or his poems, which demonstrate, through breath and cadence and unrepentant enthrallment, that a gentle palm on a chest can calm the fiercest hungers. ...more</t>
  </si>
  <si>
    <t>Salt is a journey through warmth and sharpness. This collection of poetry explores the realities of multiple identities, language, diasporic life &amp; pain, the self, community, healing, celebration, and love.</t>
  </si>
  <si>
    <t>The creator of the popular Tumblr and Instagram "Quarter Life Poetry" tackles the real-life truths of work, money, sex, and many other challenges 20-somethings face in a laugh-out-loud collection of poetry.Samantha Jayne knows that life post-college isn't as glamorous as all undergrads think it's going to be... because she's currently living it. A graphic artist, Sam start The creator of the popular Tumblr and Instagram "Quarter Life Poetry" tackles the real-life truths of work, money, sex, and many other challenges 20-somethings face in a laugh-out-loud collection of poetry.Samantha Jayne knows that life post-college isn't as glamorous as all undergrads think it's going to be... because she's currently living it. A graphic artist, Sam started creating doodles and funny poems about her life as a 25-year-old. And when she decided to put them on Instagram, the captions were full of other people tagging friends and saying, "This is literally us." At a time where it seems like everyone around you is getting married, making more money than you do, and paying off their student loans, Sam's poetry captures the voice of millennials everywhere who know that being in your 20s can sometimes be the exact opposite of "the best years of your life." ...more</t>
  </si>
  <si>
    <t>The third full-length collectionby Julien Poirier, Out of Print is a truly bicoastal volume, reflecting the poet's years in New York as well as his return to his Bay Area roots. Consider it a meetinghouse between late New York School and contemporary California surrealism, a series of quips intercepted from America's underground poetry telegraph, or an absurdist mirror hel The third full-length collectionÂ by Julien Poirier, Out of Print is a truly bicoastal volume, reflecting the poet's years in New York as well as his return to his Bay Area roots. Consider it a meetinghouse between late New York School and contemporary California surrealism, a series of quips intercepted from America's underground poetry telegraph, or an absurdist mirror held up to consumerist culture."Welcome Julien Poirier! What a distinct inspired voice. His work is abundant in surprise. His musical,often bonkers play of language is, for me, a source of delight &amp; revelation."âDavid Meltzer"Julien Poirierâs poems calibrate the vernacular in a sublime mathematics of commonalities. The effect is that of feelings on the run, enunciated clearly. In a sudden down-draughtâ'Youâre wind, you melt on my tongue'âheâll take the contemporary love poem into new stretches of believability while knowingly calling to account the failings that, whether perennial or merely topical, hem round ourselves to disastrous effect. For, no mistake, Out of Print means business: a forceful wake-up call, allowing as how for this old world the time for meaningful action may well have run out and weâve joined the fabled damned, lost but for such eloquence, affection, and mad, mad laughter in Hellâs despite."âBill Berkson"Out of Printâs unexpectedly a love poem, its humor sharpening into dissonant pleasure. And what a pleasure! Julien Poirierâs weirdly direct and directly weird poems notice what an event is, whether itâs four square monks in a Coupe de Ville or becoming the Invisible Hand, and render that event into a sensual and searching landscape. You are really there, no where, but there, in poetry as a means to think differently, and maybe, absurdly, hope."âKaren WeiserJulien Poirier is the co-founder of Ugly Duckling Presse. He has taught poetry in New York City and San Francisco public schools and at San Quentin State Prison. Previous books include Way Too West (2015) and El Golpe ChileÃ±o (2010). ...more</t>
  </si>
  <si>
    <t>Presents the first American translation of the complete text of Baudelaire's 1857 masterwork and includes the complete original French texts for easy comparison.</t>
  </si>
  <si>
    <t>The prophetic poem that launched a generation when it was first published in 1965 is here presented in a commemorative fortieth Anniversary Edition.When the book arrived from its British printers, it was seized almost immediately by U.S. Customs, and shortly thereafter the San Francisco police arrested its publisher and editor, Lawrence Ferlinghetti, together with City Lig The prophetic poem that launched a generation when it was first published in 1965 is here presented in a commemorative fortieth Anniversary Edition.When the book arrived from its British printers, it was seized almost immediately by U.S. Customs, and shortly thereafter the San Francisco police arrested its publisher and editor, Lawrence Ferlinghetti, together with City Lights Bookstore manager Shigeyoshi Murao. The two of them were charged with disseminating obscene literature, and the case went to trial in the municipal court of Judge Clayton Horn. A parade of distinguished literary and academic witnesses persuaded the judge that the title poem was indeed not obscene and that it had âredeeming social significance.âThus was Howl &amp; Other Poems freed to become the single most influential poetic work of the post-World War II era, with over 900,000 copies now in print." ...more</t>
  </si>
  <si>
    <t>It's been 10 years since the last book in the "Teen Ink" series" Written in the Dirt "was published. Now, a whole new batch of teen writers has emerged with their own unique voices. "Leave This Song Behind" features the best poetry submitted by those writers to "Teen Ink" over the last five years. The pieces in this book were chosen because they were so powerful that they It's been 10 years since the last book in the "Teen Ink" series" Written in the Dirt "was published. Now, a whole new batch of teen writers has emerged with their own unique voices. "Leave This Song Behind" features the best poetry submitted by those writers to "Teen Ink" over the last five years. The pieces in this book were chosen because they were so powerful that they stood out from the rest. "Teen Ink" editors took a deep look into each poem's strengths then divided "Leave This Song Behind" into seven sections based on the poetic techniques or qualities that moved them most. Vivid sensory details made some poems shine; others caught their attention with simple, sparse language. Still others were chosen because of their thoughtful use of form; compelling stories; strong figurative language; unexpected connections and wit; and fresh writing about familiar topics.Dig in and let these brave young voices capture your heart and mind with their passion, their pain, and their amazing poetry! ...more</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</si>
  <si>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 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 ...more</t>
  </si>
  <si>
    <t>"With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 ...more</t>
  </si>
  <si>
    <t>Like lightning/you strike/fast and free/legs zoom/down field/eyes fixed/on the checkered ball/on the goal/ten yards to go/canât nobody stop you/canât nobody cop youâ¦ In this follow-up to the Newbery-winning novel THE CROSSOVER, soccer, family, love, and friendship, take center stage as twelve-year-old Nick learns the power of words as he wrestles with problems at home, sta Like lightning/you strike/fast and free/legs zoom/down field/eyes fixed/on the checkered ball/on the goal/ten yards to go/canât nobody stop you/canât nobody cop youâ¦ In this follow-up to the Newbery-winning novel THE CROSSOVER, Â soccer, family, love, and friendship, take center stage as twelve-year-old Nick learns the power of words as he wrestles with problems at home, stands up to a bully, and tries to impress the girl of his dreams.Â Helping him along are his best friend and sometimes teammate Coby, and The Mac, a rapping librarian who gives Nick inspiring books to read.Â Â  This electric and heartfelt novel-in-verse by poet Kwame Alexander bends and breaks as it captures all the thrills and setbacks, action and emotion of a World Cup match! ...more</t>
  </si>
  <si>
    <t>Drawn from the most intimate and personal associations, Pablo Neruda's most beloved collection of poetry juxtaposes the exuberance of youthful passion with the desolation of grief, the sensuality of the body with the metaphorical nuances of nature. Pulitzer Prize-winning poet W. S. Merwin's masterly translation faces the original Spanish text. This edition also features an Drawn from the most intimate and personal associations, Pablo Neruda's most beloved collection of poetry juxtaposes the exuberance of youthful passion with the desolation of grief, the sensuality of the body with the metaphorical nuances of nature. Pulitzer Prize-winning poet W. S. Merwin's masterly translation faces the original Spanish text. This edition also features an insightful Introduction by Cristina Garcia. More than eighty years after its publication, Twenty Love Poems and a Song of Despair stands as an essential collection that continues to inspire lovers and poets around the world. ...more</t>
  </si>
  <si>
    <t>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 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...more</t>
  </si>
  <si>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Banksy, Britain's now-legendary "guerilla" street artist, has painted the walls, streets, and bridges of towns and cities throughout the world. Not only did he smuggle his pieces into four ofÂ  New York City's major art museums, he's also "hung" his work at London's Tate Gallery and adorned Israel's West Bank barrier with satirical images. Banksy's identity remains unknown, but his work is unmistakableâwith prints selling for as much as $45,000. ...more</t>
  </si>
  <si>
    <t>Exquisite images from award-winning National Geographic photographer Robert Clark offer a captivating perspective on the vast beauty and myriad functions of a seemingly simple thing: the bird feather. Each detailed close-up is paired with informative text about the utility and evolution of the feather it depicts, making this handsome marriage of art and science the ideal g Exquisite images from award-winning National Geographic photographer Robert Clark offer a captivating perspective on the vast beauty and myriad functions of a seemingly simple thing: the bird feather. Each detailed close-up is paired with informative text about the utility and evolution of the feather it depicts, making this handsome marriage of art and science the ideal gift for bird lovers, natural history buffs, and photography enthusiasts. ...more</t>
  </si>
  <si>
    <t>"This is a book about making art. Ordinary art. Ordinary art means something like: all art not made by Mozart. After all, art is rarely made by Mozart-like people; essentiallyâstatistically speakingâthere aren't any people like that. Geniuses get made once-a-century or so, yet good art gets made all the time, so to equate the making of art with the workings of genius remov "This is a book about making art. Ordinary art. Ordinary art means something like: all art not made by Mozart. After all, art is rarely made by Mozart-like people; essentiallyâstatistically speakingâthere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genius."â-from the IntroductionArt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themselves.This is not your typical self-help book. This is a book written by artists, for artists -â it's about what it feels like when artists sit down at their easel or keyboard, in their studio or performance space, trying to do the work they need to do. First published in 1994, Art &amp; Fear quickly became an underground classic. Word-of-mouth response aloneânow enhanced by internet postingâhas placed it among the best-selling books on artmaking and creativity nationally.Art &amp; Fear has attracted a remarkably diverse audience, ranging from beginning to accomplished artists in every medium, and including an exceptional concentration among students and teachers. The original Capra Press edition of Art &amp; Fear sold 80,000 copies.An excerpt:Today,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 ...more</t>
  </si>
  <si>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 ...more</t>
  </si>
  <si>
    <t>Now in paperback, 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Now in paperback, 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worldâs most acclaimed thinkers available in a more compact and affordable format.From the Trade Paperback edition ...more</t>
  </si>
  <si>
    <t>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medium and dimension of the works illustrated. Six fold-outs present selected large-scale works. They are: Van Eyck's Ghent Altarpiece, Leonardo's Last Supper, Botticelli's Birth of Venus, Jackson Pollock's One (Number 31, 1950), Van der Weyden's Descent from the Cross and Michelangelo's Sistine Chapel ceiling. ...more</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</si>
  <si>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 ...more</t>
  </si>
  <si>
    <t>John Bergerâs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John Bergerâs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âPeter Fuller, Arts Review"The influence of the series and the book . . . was enormous . . . It opened up for general attention to areas of cultural study that are now commonplace" âGeoff Dyer in Ways of TellingWinner of the 1972 Booker Prize for his novel, G., John Peter Berger (born November 5th, 1926) is an art critic, painter and author of many novels including A Painter of Our Time, From A to X and Bentoâs Sketchbook. ...more</t>
  </si>
  <si>
    <t>Renowned social psychologist and creator of the "Stanford Prison Experiment," Philip Zimbardo explores the mechanisms that make good people do bad things, how moral people can be seduced into acting immorally, and what this says about the line separating good from evil.The Lucifer Effect explains howâand the myriad reasons whyâwe are all susceptible to the lure of âthe dar Renowned social psychologist and creator of the "Stanford Prison Experiment," Philip Zimbardo explores the mechanisms that make good people do bad things, how moral people can be seduced into acting immorally, and what this says about the line separating good from evil.The Lucifer Effect explains howâand the myriad reasons whyâwe are all susceptible to the lure of âthe dark side.â Drawing on examples from history as well as his own trailblazing research, Zimbardo details how situational forces and group dynamics can work in concert to make monsters out of decent men and women. Here, for the first time and in detail, Zimbardo tells the full story of the Stanford Prison Experiment, the landmark study in which a group of college-student volunteers was randomly divided into âguardsâ and âinmatesâ and then placed in a mock prison environment. Within a week, the study was abandoned, as ordinary college students were transformed into either brutal, sadistic guards or emotionally broken prisoners. By illuminating the psychological causes behind such disturbing metamorphoses, Zimbardo enables us to better understand a variety of harrowing phenomena, from corporate malfeasance to organized genocide to how once upstanding American soldiers came to abuse and torture Iraqi detainees in Abu Ghraib. He replaces the long-held notion of the âbad appleâ with that of the âbad barrelââthe idea that the social setting and the system contaminate the individual, rather than the other way around. ...more</t>
  </si>
  <si>
    <t>Dr. Jeanne Safer has dedicated much of her decades' long career in psychotherapy to exploring taboo subjects that we all think about in private but seldom discuss in public. From conflicted sibling relationships to the choice not to have children, Safer's work has always been unflinching in its aim to dive deep into topics that make most of us blush, but which are present Dr. Jeanne Safer has dedicated much of her decades' long career in psychotherapy to exploring taboo subjects that we all think about in private but seldom discuss in public. From conflicted sibling relationships to the choice not to have children, Safer's work has always been unflinching in its aim to dive deep into topics that make most of us blush, but which are present in all of our lives. In The Golden Condom, Safer turns her sharp and fearless eye to a subject perhaps more universal than any other-love in all its permutations.In The Golden Condom Safer interweaves her own experiences with those of a variety of memorable people, including her patients, telling a series of tales that investigate relationships--both healthy and toxic--that most of us don't escape life without experiencing at least once, including traumatic friendships, love after loss, unrequited or obsessional love and more. Never prescriptive and always entertaining, these stories will demolish any suspicion you might have that you're alone in navigating a turbulent romantic life, and will inspire you with the range of possibilities that exist to find love, however unconventional, and at any age. ...more</t>
  </si>
  <si>
    <t>A groundbreaking approach to transforming traumatic legacies passed down in families over generations, by an acclaimed expert in the field Depression. Anxiety. Chronic Pain. Phobias. Obsessive thoughts. The evidence is compelling: the roots of these difficulties may not reside in our immediate life experience or in chemical imbalances in our brainsâbut in the lives of our A groundbreaking approach to transforming traumatic legacies passed down in families over generations, by an acclaimed expert in the field Â Depression. Anxiety. Chronic Pain. Phobias. Obsessive thoughts. The evidence is compelling: the roots of these difficulties may not reside in our immediate life experience or in chemical imbalances in our brainsâbut in the lives of our parents, grandparents, and even great-grandparents. The latest scientific research, now making headlines, supports what many have long intuitedâthat traumatic experience can be passed down through generations. It Didnât Start with You builds on the work of leading experts in post-traumatic stress, including Mount Sinai School of Medicine neuroscientist Rachel Yehuda and psychiatrist Bessel van der Kolk, author of The Body Keeps the Score. Even if the person who suffered the original trauma has died, or the story has been forgotten or silenced, memory and feelings can live on. These emotional legacies are often hidden, encoded in everything from gene expression to everyday language, and they play a far greater role in our emotional and physical health than has ever before been understood. Â  As a pioneer in the field of inherited family trauma, Mark Wolynn has worked with individuals and groups on a therapeutic level for over twenty years. It Didnât Start with You offers a pragmatic and prescriptive guide to his method, the Core Language Approach. Diagnostic self-inventories provide a way to uncover the fears and anxieties conveyed through everyday words, behaviors, and physical symptoms. Techniques for developing a genogram or extended family tree create a map of experiences going back through the generations. And visualization, active imagination, and direct dialogue create pathways to reconnection, integration, and reclaiming life and health. It Didnât Start With You is a transformative approach to resolving longstanding difficulties that in many cases, traditional therapy, drugs, or other interventions have not had the capacity to touch. ...more</t>
  </si>
  <si>
    <t>WITH A NEW PREFACE BY THE AUTHORIn her bestselling classic, An Unquiet Mind, Kay Redfield Jamison changed the way we think about moods and madness.Dr. Jamison is one of the foremost authorities on manic-depressive (bipolar) illness;she has also experienced it firsthand. For evenwhile she was pursuing her career in academic medicine, Jamison found herself succumbing to the WITH A NEW PREFACE BY THE AUTHORIn her bestselling classic, An Unquiet Mind, Kay Redfield Jamison changed the way we think about moods and madness.Dr. Jamison is one of the foremost authorities on manic-depressive (bipolar) illness;Â she has also experienced it firsthand. For evenÂ while she was pursuing her career in academic medicine, Jamison found herself succumbing to the same exhilarating highs and catastrophic depressions that afflicted many of her patients, as her disorder launched her into ruinous spending sprees, episodes of violence, and an attemptedÂ suicide.Here Jamison examines bipolar illness from the dual perspectives of the healer and the healed, revealing both its terrors and the cruel allure that at times prompted her to resist taking medication. An Unquiet Mind is a memoir of enormous candor, vividness, and wisdomâa deeply powerful book that has both transformed and saved lives. ...more</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</si>
  <si>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 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vacationâeach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livesâand how we can use different techniques to guard against the mental glitches that often get us into trouble. Thinking, Fast and Slow will transform the way you think about thinking. ...more</t>
  </si>
  <si>
    <t>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 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 ...more</t>
  </si>
  <si>
    <t>We all know that exercise is good for physical health. Improved fitness has been proven to increase longevity and stave off illness. Recently, there has been a wealth of data proving that exercise also contributes to overall mental well-being. Routine exercise alleviates stress and anxiety, moderates depression, relieves chronic pain, and improves self-esteem.Christina G. We all know that exercise is good for physical health. Improved fitness has been proven to increase longevity and stave off illness. Recently, there has been a wealth of data proving that exercise also contributes to overall mental well-being. Routine exercise alleviates stress and anxiety, moderates depression, relieves chronic pain, and improves self-esteem.Christina G. Hibbert, an expert on womenâs mental health, grief, and self-esteem issues, here offers readers step-by-step strategies for sticking to fitness goals, overcoming motivation challenges and roadblocks to working out, and maintaining a physically and emotionally healthy exercise regimen. The techniques she offers will benefit readers at any stage of life or fitness level. Whether you have worked out periodically in the past or have never hit the gym, this book will help you get moving, stay moving, and maintain the inspiration you need to reap the mental health benefits of regular exercise. ...more</t>
  </si>
  <si>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 ...more</t>
  </si>
  <si>
    <t>From the National Book Award-winning author of Just Kids: an unforgettable odyssey into the mind of this legendary artist, told through the prism of cafÃ©s and haunts she has visited and worked in around the world.M Train is a journey through eighteen "stations." It begins in the tiny Greenwich Village cafÃ© where Smith goes every morning for black coffee, ruminates on the w From the National Book Award-winning author of Just Kids: an unforgettable odyssey into the mind of this legendary artist, told through the prism of cafÃ©s and haunts she has visited and worked in around the world.M Train is a journey through eighteen "stations." It begins in the tiny Greenwich Village cafÃ© where Smith goes every morning for black coffee, ruminates on the world as it is and the world as it was, and writes in her notebook. We then travel, through prose that shifts fluidly between dreams and reality, past and present, across a landscape of creative aspirations and inspirations: from Frida Kahlo's Casa Azul in Mexico, to a meeting of an Arctic explorer's society in Berlin; from the ramshackle seaside bungalow in New York's Far Rockaway that Smith buys just before Hurricane Sandy hits, to the graves of Genet, Plath, Rimbaud, and Mishima. Woven throughout are reflections on the writer's craft and on artistic creation, alongside signature memories including her life in Michigan with her husband, guitarist Fred Sonic Smith, whose untimely death was an irremediable loss. For it is loss, as well as the consolation we might salvage from it, that lies at the heart of this exquisitely told memoir, one augmented by stunning black-and-white Polaroids taken by Smith herself. M Train is a meditation on endings and on beginnings: a poetic tour de force by one of the most brilliant multiplatform artists at work today. ...more</t>
  </si>
  <si>
    <t>"A smart, enthralling, and winning debut.â âCheryl Strayed 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"A smart, enthralling, and winning debut.â âCheryl Strayed Â  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told through Jahrenâs stories: about her childhood in rural Minnesota with an uncompromising mother and a father who encouraged hours of play in his classroomâs labs; about how she found a sanctuary in science, and learned to perform lab work done âwith both the heart and the handsâ;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 ...more</t>
  </si>
  <si>
    <t>From comedian and journalist Faith Salie, of NPR's Wait Waitâ¦Don't Tell Me! and CBS News Sunday Morning, a collection of daring, funny essays chronicling the author's adventures during her lifelong quest for approval Faith Salie has done it all in the name of validation. Whether itâs trying to impress her parents with a perfect GPA, undergoing an exorsism in the hopes of From comedian and journalist Faith Salie, of NPR's Wait Waitâ¦Don't Tell Me! and CBS News Sunday Morning, a collection of daring, funny essays chronicling the author's adventures during her lifelong quest for approval Â  Faith Salie has done it all in the name of validation. Whether itâs trying to impress her parents with a perfect GPA, undergoing an exorsism in the hopes of saving her toxic marriage, or maintaining the BMI of âa flapper with a touch of dysentery,â Salie is the ultimate approval seekerâan âapproval junkie,â if you will. In âMiss Aphrodite,â she recounts her strategy for winning the high school beauty pageant. (âNot to brag or anything, but no one stood a chance against my emaciated, spastic resolve.â) âWhat I Wore to My Divorceâ describes Salieâs struggle to pick the perfect outfit to wear to the courthouse to divorce her âwasband.â (âI envisioned a look that said, âYo, THIS is what youâll be missingâ¦even though youâve introduced your new girlfriend to our mutual friends, and sheâs a decade younger than I am and is also a fit model.â) In "Ovary Achiever," she shares tips on how to ace your egg retrieval. (âThank your fertility doctor when she announces you have âamazing ovaries.â Try to be humble about it [âOh,these old things?â].â)Â And in âWait, Wait, Donât Tell Me About Batmanâs Nipplesâ she reveals the secrets behindÂ Wait Waitâ¦Donât Tell Me! (âI study for this show like Tracy Flick on Adderallâ). With thoughtful irreverence, Salie reflects on why she tries so hard to please others, and herself, highlighting a phenomenon that many peopleâespecially womenâexperience at home and in the workplace. Equal parts laugh-out loud funny and poignant, Approval Junkie is one womanâs journey to realizing that seeking approval from others is more than just getting them to like youâit's challenging yourself to achieve, and survive, more than you ever thought you could. ...more</t>
  </si>
  <si>
    <t>Augusten Burroughs is the author of the bestselling trilogy, Running with Scissors, Dry, and Lust &amp; Wonder. Return to the memoir that started it all.The true story of a boy whose mother (a poet with delusions of Anne Sexton) gave him away to be raised by her unorthodox psychiatrist who bore a striking resemblance to Santa Claus. So at the age of twelve, Burroughs found Augusten Burroughs is the author of the bestselling trilogy, Running with Scissors, Dry, and Lust &amp; Wonder. Return to the memoir that started it all.The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paedophile who resided in the backyard shed. The story of an outlaw childhood where rules were unheard of, and the Christmas tree stayed up all year round, where Valium was consumed like candy, and if things got dull an electroshock-therapy machine could provide entertainment. The funny, harrowing and bestselling account of an ordinary boy's survival under the most extraordinary circumstances. ...more</t>
  </si>
  <si>
    <t>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 ...more</t>
  </si>
  <si>
    <t>First came Running with Scissors. Then came Dry. Now, there's Lust &amp; Wonder.In chronicling the development and demise of the different relationships he's had while living in New York, Augusten Burroughs examines what it means to be in love, what it means to be in lust, and what it means to be figuring it all out. With Augusten's unique and singular observations and his First came Running with Scissors. Then came Dry. Now, there's Lust &amp; Wonder.In chronicling the development and demise of the different relationships he's had while living in New York, Augusten Burroughs examines what it means to be in love, what it means to be in lust, and what it means to be figuring it all out. With Augusten's unique and singular observations and his own unabashed way of detailing both the horrific and the humorous, Lust and Wonder is an intimate and honest memoir that his legions of fans have been waiting for. ...more</t>
  </si>
  <si>
    <t>On one side, there is Grace: prize-winning author Diana Abu-Jaberâs tough, independent sugar-fiend of a German grandmother, wielding a suitcase full of holiday cookies. On the other, Bud: a flamboyant, spice-obsessed Arab father, full of passionate argument. The two could not agree on anything: not about food, work, or especially about what Diana should do with her life. G On one side, there is Grace: prize-winning author Diana Abu-Jaberâs tough, independent sugar-fiend of a German grandmother, wielding a suitcase full of holiday cookies. On the other, Bud: a flamboyant, spice-obsessed Arab father, full of passionate argument. The two could not agree on anything: not about food, work, or especially about what Diana should do with her life. Grace warned her away from children. Bud wanted her married above allâeven if he had to provide the ring. Caught between cultures and lavished with contradictory âadviceâ from both sides of her family, Diana spent years learning how to ignore othersâ well-intentioned prescriptions.Hilarious, gorgeously written, poignant, and wise, Life Without a Recipe is Dianaâs celebration of journeying without a map, of learning to ignore the script and improvise, of escaping family and making family on oneâs own terms. As Diana discovers, however, building confidence in oneâs own path sometimes takes a mistaken marriage or twoâor in her case, three: to a longhaired boy-poet, to a dashing deconstructionist literary scholar, and finally to her steadfast, outdoors-loving Scott. It also takes a good deal of angst (was it possible to have a serious writing career and be a mother?) and, even when she knew what she wanted (the craziest thing, in oneâs late forties: a baby!), the nerve to pursue it.Finally, fearlessly independent like the Grace sheâs named after, Diana and Scottâs daughter Gracie will heal all the old battles with Bud and, like her writer-mom, learn to cook up a life without a recipe. ...more</t>
  </si>
  <si>
    <t>Dave Eggers is a terrifically talented writer; don't hold his cleverness against him. What to make of a book called A Heartbreaking Work of Staggering Genius: Based on a True Story? For starters, there's a good bit of staggering genius before you even get to the true story, including a preface, a list of "Rules and Suggestions for Enjoyment of This Book," and a 20-page ack Dave Eggers is a terrifically talented writer; don't hold his cleverness against him. What to make of a book called A Heartbreaking Work of Staggering Genius: Based on a True Story? For starters, there's a good bit of staggering genius before you even get to the true story, including a preface, a list of "Rules and Suggestions for Enjoyment of This Book," and a 20-page acknowledgements section complete with special mail-in offer, flow chart of the book's themes, and a lovely pen-and-ink drawing of a stapler (helpfully labeled "Here is a drawing of a stapler:"). But on to the true story. At the age of 22, Eggers became both an orphan and a "single mother" when his parents died within five months of one another of unrelated cancers. In the ensuing sibling division of labor, Dave is appointed unofficial guardian of his 8-year-old brother, Christopher. The two live together in semi-squalor, decaying food and sports equipment scattered about, while Eggers worries obsessively about child-welfare authorities, molesting babysitters, and his own health. His child-rearing strategy swings between making his brother's upbringing manically fun and performing bizarre developmental experiments on him. (Case in point: his idea of suitable bedtime reading is John Hersey's Hiroshima.) The book is also, perhaps less successfully, about being young and hip and out to conquer the world (in an ironic, media-savvy, Gen-X way, naturally). In the early '90s, Eggers was one of the founders of the very funny Might Magazine, and he spends a fair amount of time here on Might, the hipster culture of San Francisco's South Park, and his own efforts to get on to MTV's Real World. This sort of thing doesn't age very well--but then, Eggers knows that. There's no criticism you can come up with that he hasn't put into A.H.W.O.S.G. already. "The book thereafter is kind of uneven," he tells us regarding the contents after page 109, and while that's true, it's still uneven in a way that is funny and heartfelt and interesting. All this self-consciousness could have become unbearably arch. It's a testament to Eggers's skill as a writer--and to the heartbreaking particulars of his story--that it doesn't. Currently the editor of the footnote-and-marginalia-intensive journal McSweeney's (the last issue featured an entire story by David Foster Wallace printed tinily on its spine), Eggers comes from the most media-saturated generation in history--so much so that he can't feel an emotion without the sense that it's already been felt for him. What may seem like postmodern noodling is really just Eggers writing about pain in the only honest way available to him. Oddly enough, the effect is one of complete sincerity, and--especially in its concluding pages--this memoir as metafiction is affecting beyond all rational explanation. --Mary Park ...more</t>
  </si>
  <si>
    <t>A comic and heartwarming memoir about childhood's second act from Real Simple journalist Catherine Newman. Much is written about a child's infancy and toddler years, which is good since children will never remember it themselves. It is ages 4-14 that make up the second act, as Catherine Newman puts it in this delightfully candid, outlandishly funny new memoir about the yea A comic and heartwarming memoir about childhood's second act from Real Simple journalist Catherine Newman. Much is written about a child's infancy and toddler years, which is good since children will never remember it themselves. It is ages 4-14 that make up the second act, as Catherine Newman puts it in this delightfully candid, outlandishly funny new memoir about the years that "your children will remember as childhood." Following Newman's son and daughter as they blossom from preschoolers into teenagers, CATASTROPHIC HAPPINESS is about the bittersweet joy of raising children--and the ever-evolving landscape of issues parents traverse. In a laugh out-loud, heart-wrenching, relatable voice, Newman narrates events as momentous as grief and as quietly moving as the moonlit face of a sleeping child. From tantrums and friendship to fear and even sex, Newman's fresh take will appeal to any parent riding this same roller coaster of laughter and heartbreak. ...more</t>
  </si>
  <si>
    <t>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 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have it allâlove, passion, intimacy, wealth, and a world of possibilities for their future.Â But Ana knows that loving her Fifty Shades will not be easy, and that being together will pose challenges that neither of them would anticipate.Â Ana must somehow learn to share Christianâs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Anaâs deepest fears turn to reality.This book is intended for mature audiences. ...more</t>
  </si>
  <si>
    <t>Greg Heffley and his family hit the road in author-illustrator Jeff Kinney's latest installment of the phenomenally bestselling Diary of a Wimpy Kid series.</t>
  </si>
  <si>
    <t>In the latest installment of the phenomenally bestselling Diary of a Wimpy Kid series, author-illustrator Jeff Kinney brings the series back to its roots, as Greg starts a new school year and faces a challenge he never could've imagined. In the latest installment of the phenomenally bestselling Diary of a Wimpy Kid series, author-illustrator Jeff Kinney brings the series back to its roots, as Greg starts a new school year and faces a challenge he never could've imagined.Â  ...more</t>
  </si>
  <si>
    <t>New York Times bestselling author and stand-up comedian Jen Kirkman delivers a hilarious, candid memoir about marriage, divorce, sex, turning forty, and still not quite having life figured out.Jen Kirkman wants to be the voice in your head that says, Hey, youâre okay. Even if you sometimes think you arenât! And especially if other people try to tell you youâre not.In I Kno New York Times bestselling author and stand-up comedian Jen Kirkman delivers a hilarious, candid memoir about marriage, divorce, sex, turning forty, and still not quite having life figured out.Jen Kirkman wants to be the voice in your head that says, Hey, youâre okay. Even if you sometimes think you arenât! And especially if other people try to tell you youâre not.In I Know What Iâm Doingâand Other Lies I Tell Myself, Jen offers up all the gory details of a life permanently in progress. She reassures you that itâs okay to not have life completely figured out, even when you reach middle age (and find your first gray pubic hair!). She talks about making unusual or unpopular life decisions (such as cultivating a âfriend with benefitsâ or not going home for the holidays) because you donât necessarily want for yourself what everyone else seems to think you should. Itâs about renting when everyone says you should own, dating around when everyone thinks you should settle down, and traveling alone when everyone pities you for going to Paris without a man.From marriage to divorce and sex to mental health, I Know What Iâm Doingâand Other Lies I Tell Myself is about embracing the fact that life is a bit of a sh*t show and itâs definitely more than okay to stay true to yourself. ...more</t>
  </si>
  <si>
    <t>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 ...more</t>
  </si>
  <si>
    <t>David Sedaris returns to his deliriously twisted domain: hilarious childhood dramas infused with melancholy; the gulf of misunderstanding that exists between people of different nations or members of the same family; and the poignant divide between one's best hopes and most common deeds. The family characters his readers love are all here, as well as the unique terrain the David Sedaris returns to his deliriously twisted domain: hilarious childhood dramas infused with melancholy; the gulf of misunderstanding that exists between people of different nations or members of the same family; and the poignant divide between one's best hopes and most common deeds. The family characters his readers love are all here, as well as the unique terrain they inhabit, strewn with comic landmines. 'The Rooster' is back, and getting married in the funniest wedding ever described. David attends a slumber party and gets the upper hand in a unique version of strip poker. 'Rubber or plastic?' The strangest questions can tear people apart. A skinny guy from Spain, wearing a bishop's hat and accompanied by six to eight men, invades your house and pretends to kick you. Is this any way to spend Christmas? With this new book, Sedaris's prose reaches breathtaking new heights and marks off a territory that is unmistakably his own. Read it and weep tears of humane laughter. ...more</t>
  </si>
  <si>
    <t>Toddler a**holery is a normal part of human developmentânot unlike puberty, except this stage involves throwing food on the floor and taking swings at people who pay your way in life. For parents of toddlers, it's a "you better laugh so you don't cry" period. Bunmi Laditan's hilarious, satirical guide to toddlerhood offers parents instant (and very welcome) comic reliefâal Toddler a**holery is a normal part of human developmentânot unlike puberty, except this stage involves throwing food on the floor and taking swings at people who pay your way in life. For parents of toddlers, it's a "you better laugh so you don't cry" period. Bunmi Laditan's hilarious, satirical guide to toddlerhood offers parents instant (and very welcome) comic reliefâalong with the very good news that "It's Not Your Fault." Chapters cover the cost of raising a toddler, feeding your toddler, potty-training, tantrums, how to manage the holidays, and "how not to die inside." Parents will see themselves in the very funny sections on taking your toddler to restaurants ("One parent will spend their time walking your toddler around the restaurant and outside like a cocker spaniel, while the other, luckier parent will eat alone."), Things You Thought You'd Never Say That You Now Say As a Parent of a Toddler ("I can tell you're pooping because your eyes are watering."), and how to order pizza ("Spend $40 on pizza delivery. Listen to your toddler cry for 30 minutes about how the pizza is all wrong. Watch your toddler take a small bite of crust. Google 'can anger give you a heart attack?' Start the bedtime routine."). Laditan's wildly funny voice has attracted hundreds of thousands of fans of Honest Toddler on social media; here she speaks parent-to-tired-parent, easing the pains and challenges of raising toddlers with a hefty dose of adult humor and wit. Â  ...more</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</si>
  <si>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 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 ...more</t>
  </si>
  <si>
    <t>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 ...more</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</si>
  <si>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 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 ...more</t>
  </si>
  <si>
    <t>A new holiday classic--six of the most profound Christmas stories by the author of the bestselling "Naked" and "Barrel Fever"--is now in a paperback edition perfect for stocking stuffing.</t>
  </si>
  <si>
    <t>âOriginal and imaginative . . . Ripping suspense, sheer terror, and a wrenching love story.â âSandra Brown, New York Times bestselling author of FrictionThe terrible truth about Manderley is that someone is always watching. Manderley Resort is a gleaming, new twenty-story hotel on the California coast. Itâs about to open its doors, and the world--at least those with the me âOriginal and imaginative . . . Ripping suspense, sheer terror, and a wrenching love story.â âSandra Brown, New York Times bestselling author of FrictionThe terrible truth about Manderley is that someone is always watching. Manderley Resort is a gleaming, new twenty-story hotel on the California coast. Itâs about to open its doors, and the world--at least those with the means to afford it--will be welcomed into a palace of opulence and unparalleled security. But someone is determined that Manderley will never open. The staff has no idea that their every move is being watched, and over the next twelve hours they will be killed off, one by one. Writing in the tradition of Edgar Allan Poe and Stephen King, and with a deep bow to Daphne du Maurier, author Gina Wohlsdorf pairs narrative ingenuity and razor-wire prose with quick twists, sharp turns, and gasp-inducing terror. Security is grand guignol storytelling at its very best. A shocking thriller, a brilliant narrative puzzle, and a multifaceted love story unlike any other, Security marks the debut of a fearless and gifted writer. âBe surprised, be very surprised: Gina Wohlsdorf brings more than just plot twists and a terrifically tender love story to this thriller . . . Itâs her playful homage to Hitchcock and du Maurier that had me reading, howling, and just plain loving this novel.â âSara Gruen, author of At the Waterâs Edge âGrand Hotel meets Psycho in the age of surveillance . . . Security is cinematically vivid, crisply written, and sharp enough to cut . . . Wohlsdorf brilliantly subverts our expectations of the action genre in this smart, shocking, poignant thriller.â âEmily Croy Barker, author of The Thinking Womanâs Guide to Real Magic âThe thrill of this novel goes beyond its wickedly clever,Â  split-screen, high-tech wizardryâa kind of video gamerâs literary retake of Hitchcockâs Rear Window--and emanatesÂ  from its strange, disembodied narrator . . . The effect is terrifying, sexy, dizzying, and impossible to look away from.â âTim Johnston, author of Descent âShocking and filled with Tarantino-ish dark humor. . . Structurally reminiscent of the amazing Jennifer Egan,Wohlsdorfâs book is certainly a hybrid, like nothing else. Get ready.â âAnn Beattie, author of The State Weâre In âFlawless . . . Security is perfectly tuned for blockbuster status . . . They donât make a hotel big enough to house all the people who will want to read this, and soon, as in Manderley, all eyes will be on Wohlsdorf.â âDaniel Kraus, Booklist, starred review Â  ...more</t>
  </si>
  <si>
    <t>It was supposed to be the trip of a lifetime, a final adventure before settling down.After a perfect start, Daniel and Lauraâs travels end abruptly when they are thrown off a night train in the middle of nowhere. To find their way back to civilisation, they must hike along the tracks through a forestâ¦a haunting journey that ends in unimaginable terror.Back in London, Danie It was supposed to be the trip of a lifetime, a final adventure before settling down.After a perfect start, Daniel and Lauraâs travels end abruptly when they are thrown off a night train in the middle of nowhere. To find their way back to civilisation, they must hike along the tracks through a forestâ¦a haunting journey that ends in unimaginable terror.Back in London, Daniel and Laura vow never to talk about what they saw that night. But as they try to fit back into their old lives, it becomes clear that their nightmare is just beginningâ¦Follow You Home is a chilling tale of secrets, lies and deadly consequences from the author of #1 bestsellers The Magpies and Because She Loves Me. ...more</t>
  </si>
  <si>
    <t>If it had another name, I never knew, but the locals called it the Loney - that strange nowhere between the Wyre and the Lune where Hanny and I went every Easter time with Mummer, Farther, Mr and Mrs Belderboss and Father Wilfred, the parish priest.It was impossible to truly know the place. It changed with each influx and retreat, and the neap tides would reveal the skelet If it had another name, I never knew, but the locals called it the Loney - that strange nowhere between the Wyre and the Lune where Hanny and I went every Easter time with Mummer, Farther, Mr and Mrs Belderboss and Father Wilfred, the parish priest.It was impossible to truly know the place. It changed with each influx and retreat, and the neap tides would reveal the skeletons of those who thought they could escape its insidious currents. No one ever went near the water. No one apart from us, that is.I suppose I always knew that what happened there wouldn't stay hidden for ever, no matter how much I wanted it to. No matter how hard I tried to forget... ...more</t>
  </si>
  <si>
    <t>Sometimes dead is better....When the Creeds move into a beautiful old house in rural Maine, it all seems too good to be true: physician father, beautiful wife, charming little daughter, adorable infant son -- and now an idyllic home. As a family, they've got it all...right down to the friendly cat.But the nearby woods hide a blood-chilling truth -- more terrifying than dea Sometimes dead is better....When the Creeds move into a beautiful old house in rural Maine, it all seems too good to be true: physician father, beautiful wife, charming little daughter, adorable infant son -- and now an idyllic home. As a family, they've got it all...right down to the friendly cat.But the nearby woods hide a blood-chilling truth -- more terrifying than death itself...and hideously more powerful. ...more</t>
  </si>
  <si>
    <t>Stephen King returns to the characters and territory of one of his most popular novels ever, The Shining, in this instantly riveting novel about the now middle-aged Dan Torrance (the boy protagonist of The Shining) and the very special twelve-year-old girl he must save from a tribe of murderous paranormals.On highways across America, a tribe of people called The True Knot Stephen King returns to the characters and territory of one of his most popular novels ever, The Shining, in this instantly riveting novel about the now middle-aged Dan Torrance (the boy protagonist of The Shining) and the very special twelve-year-old girl he must save from a tribe of murderous paranormals.On highways across America, a tribe of people called The True Knot travel in search of sustenance. They look harmlessâmostly old, lots of polyester, and married to their RVs. But as Dan Torrance knows, and spunky twelve-year-old Abra Stone learns, The True Knot are quasi-immortal, living off the âsteamâ that children with the âshiningâ produce when they are slowly tortured to death.Haunted by the inhabitants of the Overlook Hotel where he spent one horrific childhood year, Dan has been drifting for decades, desperate to shed his fatherâs legacy of despair, alcoholism, and violence. Finally, he settles in a New Hampshire town, an AA community that sustains him, and a job at a nursing home where his remnant âshiningâ power provides the crucial final comfort to the dying. Aided by a prescient cat, he becomes âDoctor Sleep.âThen Dan meets the evanescent Abra Stone, and it is her spectacular gift, the brightest shining ever seen, that reignites Danâs own demons and summons him to a battle for Abraâs soul and survival. This is an epic war between good and evil, a gory, glorious story that will thrill the millions of devoted readers of The Shining and satisfy anyone new to the territory of this icon in the King canon. ...more</t>
  </si>
  <si>
    <t>The original Psycho novel by Robert Bloch was published in 1959 and became an instant hit, leading to the smash movie only a year later, which brought Norman Bates's terrifying story into the public consciousness, where it still remains (proven by the success of the tv series, Bates Motel). It took Bloch 23 years to write another Psycho novel, revealing that Norman had bee The original Psycho novel by Robert Bloch was published in 1959 and became an instant hit, leading to the smash movie only a year later, which brought Norman Bates's terrifying story into the public consciousness, where it still remains (proven by the success of the tv series, Bates Motel). It took Bloch 23 years to write another Psycho novel, revealing that Norman had been in a mental institution the entire time. In that sequel, Norman quickly escapes the sanitarium and goes on a killing spree in Hollywood.But what happened in that asylum during those two decades? Until now, no one has known.It's 1960. Norman Bates is in the State Hospital for the Criminally Insane and it's up to Dr. Felix Reed to bring him out of his catatonic state.But Norman and Dr. Reed have obstacles in twisted fellow patients and staff members who think of the institution as a prison rather than a place of healing. And the greatest obstacle is the building itself, once a private sanitarium, rumored to be haunted. A wild card appears in the persona of Robert Newman, Norman's twin brother, taken away at birth after the attending doctor pronounced him brain damaged. As Robert and Norman grow to know each other, Norman senses a darkness in Robert, even deeper than that which has lurked in Norman himself.Soon, murders begin to occur and a shocking chain of events plunge us even deeper into the deranged madness inside the walls of Psycho: Sanitarium. ...more</t>
  </si>
  <si>
    <t>How many nightmares begin in the Fear Street Woods?Eddie and Emma are high school sweethearts from the wrong side of the tracks. Looking for an escape from their dreary lives, they embark on an overnight camping trip with four friends in the Fear Street Woods.As Eddie carves a heart in a tree, he and Emma make a shocking discovery. Itâs a discovery that will lead to the en How many nightmares begin in the Fear Street Woods?Eddie and Emma are high school sweethearts from the wrong side of the tracks. Looking for an escape from their dreary lives, they embark on an overnight camping trip with four friends in the Fear Street Woods.As Eddie carves a heart in a tree, he and Emma make a shocking discovery. Itâs a discovery that will lead to the end of friendshipsâand to murder.Meanwhile, Emmy is having strange, terrifying dreams about wolves. Are her dreams connected somehow to the real wolf attacks that plague the town of Shadyside?Emmy, it seems, is about to make a horrifying discovery about herselfâ¦ ...more</t>
  </si>
  <si>
    <t>Will Graham stands in a silent, empty house communing with a killer. An FBI instructor with a gift for hunting madmen, Graham knows what his murderer looks like, how he thinks, and what he did to his victims after they died. Now Graham must try to catch him. But to do it, he must feel the heat of a killer's brain, draw on the macabre advice of a dangerous mental patient, D Will Graham stands in a silent, empty house communing with a killer. An FBI instructor with a gift for hunting madmen, Graham knows what his murderer looks like, how he thinks, and what he did to his victims after they died. Now Graham must try to catch him. But to do it, he must feel the heat of a killer's brain, draw on the macabre advice of a dangerous mental patient, Dr. Hannibal Lecter, and follow a trail of microscopic clues to the place where another family has already been chosen to die--and where an innocent woman has found the Dragon first. ...more</t>
  </si>
  <si>
    <t>At lastâthe sequel to Bram Stoker's classic novel Dracula, written by his direct descendant and a Dracula historian Bram Stoker's Dracula is the prototypical horror novel, an inspiration for the world's seemingly limitless fascination with vampires. Though many have tried to replicate Stoker's horror classicâin books, television shows, and moviesâonly the 1931 Bela Lugosi At lastâthe sequel to Bram Stoker's classic novel Dracula, written by his direct descendant and a Dracula historian Bram Stoker's Dracula is the prototypical horror novel, an inspiration for the world's seemingly limitless fascination with vampires. Though many have tried to replicate Stoker's horror classicâin books, television shows, and moviesâonly the 1931 Bela Lugosi film bore the Stoker family's support. Until now. Dracula The Un-Dead is a bone-chilling sequel based on Bram Stoker's own handwritten notes for characters and plot threads excised from the original edition. Dracula The Un-Dead begins in 1912, twenty-five years after Dracula "crumbled into dust." Van Helsing's protÃ©gÃ©, Dr. Jack Seward, is now a disgraced morphine addict obsessed with stamping out evil across Europe. Meanwhile, an unknowing Quincey Harker, the grown son of Jonathan and Mina, leaves law school for the London stage, only to stumble upon the troubled production of "Dracula," directed and produced by Bram Stoker himself. The play plunges Quincey into the world of his parents' terrible secrets, but before he can confront them he experiences evil in a way he had never imagined. One by one, the band of heroes that defeated Dracula a quarter-century ago is being hunted down. Could it be that Dracula somehow survived their attack and is seeking revenge? Or is there another force at work whose relentless purpose is to destroy anything and anyone associated with Dracula? Dracula The Un-Dead is deeply researched, rich in character, thrills and scares, and lovingly crafted as both an extension and celebration of one of the most classic popular novels in literature. ...more</t>
  </si>
  <si>
    <t>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films."Unbearable suspense." (Dallas Morning News)From the depths of darkne 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films."Unbearable suspense." (Dallas Morning News)From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time.Contents:Â· Introduction Â· John D. MacDonald Â· in Â· Foreword Â· fw Â· Jerusalemâs Lot Â· nv Night Shift, Garden City, NY: Doubleday, 1978 Â· Graveyard Shift Â· ss Cavalier Oct â70 Â· Night Surf Â· ss Cavalier Aug â74 Â· I Am the Doorway Â· ss Cavalier Mar â71 Â· The Mangler Â· nv Cavalier Dec â72 Â· The Boogeyman Â· ss Cavalier Mar â73 Â· Gray Matter Â· ss Cavalier Oct â73 Â· Battleground Â· ss Cavalier Sep â72 Â· Trucks Â· ss Cavalier Jun â73 Â· Sometimes They Come Back Â· nv Cavalier Mar â74 Â· Strawberry Spring Â· ss Ubris Fll â68; Cavalier Nov â75 Â· The Ledge Â· ss Penthouse Jul â76 Â· The Lawnmower Man Â· ss Cavalier May â75 Â· Quitters, Inc. Â· ss Night Shift, Garden City, NY: Doubleday, 1978 Â· I Know What You Need Â· nv Cosmopolitan Sep â76 Â· Children of the Corn Â· nv Penthouse Mar â77 Â· The Last Rung on the Ladder Â· ss Night Shift, Garden City, NY: Doubleday, 1978 Â· The Man Who Loved Flowers Â· ss Gallery Aug â77 Â· One for the Road Â· ss Maine Mar â77 Â· The Woman in the Room Â· ss Night Shift, Garden City, NY: Doubleday, 1978 ...more</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</si>
  <si>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 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 ...more</t>
  </si>
  <si>
    <t>Alternate cover edition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</si>
  <si>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To the children, the town was their whole world. To the adults, knowing better, Derry, Maine was just their home town: familiar, well-ordered for the most part. A good place to live.It was the children who saw - and felt - what made Derry so horribly different. In the storm drains, in the sewers, IT lurked, taking on the shape of every nightmare, each one's deepest dread. To the children, the town was their whole world. To the adults, knowing better, Derry, Maine was just their home town: familiar, well-ordered for the most part. A good place to live.It was the children who saw - and felt - what made Derry so horribly different. In the storm drains, in the sewers, IT lurked, taking on the shape of every nightmare, each one's deepest dread. Sometimes IT reached up, seizing, tearing, killing . . .The adults, knowing better, knew nothing.Time passed and the children grew up, moved away. The horror of IT was deep-buried, wrapped in forgetfulness. Until they were called back, once more to confront IT as IT stirred and coiled in the sullen depths of their memories, reaching up again to make their past nightmares a terrible present reality. ...more</t>
  </si>
  <si>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</si>
  <si>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This is the way the world ends: with a nanosecond of computer error in a Defense Department laboratory and a million casual contacts that form the links in a chain letter of death.And here is the bleak new world of the day after: a world stripped of its institutions and emptied of 99 percent of its people. A world in which a handful of panicky survivors choose sides -- or This is the way the world ends: with a nanosecond of computer error in a Defense Department laboratory and a million casual contacts that form the links in a chain letter of death.And here is the bleak new world of the day after: a world stripped of its institutions and emptied of 99 percent of its people. A world in which a handful of panicky survivors choose sides -- or are chosen. A world in which good rides on the frail shoulders of the 108-year-old Mother Abagail -- and the worst nightmares of evil are embodied in a man with a lethal smile and unspeakable powers: Randall Flagg, the dark man.In 1978 Stephen King published The Stand, the novel that is now considered to be one of his finest works. But as it was first published, The Stand was incomplete, since more than 150,000 words had been cut from the original manuscript.Now Stephen King's apocalyptic vision of a world blasted by plague and embroiled in an elemental struggle between good and evil has been restored to its entirety. The Stand : The Complete And Uncut Edition includes more than five hundred pages of material previously deleted, along with new material that King added as he reworked the manuscript for a new generation. It gives us new characters and endows familiar ones with new depths. It has a new beginning and a new ending. What emerges is a gripping work with the scope and moral complexity of a true epic.For hundreds of thousands of fans who read The Stand in its original version and wanted more, this new edition is Stephen King's gift. And those who are reading The Stand for the first time will discover a triumphant and eerily plausible work of the imagination that takes on the issues that will determine our survival. ...more</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</si>
  <si>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 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 ...more</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</si>
  <si>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 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children.Now, for the first time, this astonishing novel is made available in book form, complete with the original colored words, vertical footnotes, and newly added second and third appendices.The story remains unchanged, focusing on a young family that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 ...more</t>
  </si>
  <si>
    <t>From a renowned historian comes a groundbreaking narrative of humanityâs creation and evolutionâa #1 international bestsellerâthat explores the ways in which biology and history have defined us and enhanced our understanding of what it means to be âhuman.âOne hundred thousand years ago, at least six different species of humans inhabited Earth. Yet today there is only oneâh From a renowned historian comes a groundbreaking narrative of humanityâs creation and evolutionâa #1 international bestsellerâthat explores the ways in which biology and history have defined us and enhanced our understanding of what it means to be âhuman.âOne hundred thousand years ago, at least six different species of humans inhabited Earth. Yet today there is only oneâhomo sapiens. What happened to the others? And what may happen to us?Most books about the history of humanity pursue either a historical or a biological approach, but Dr. Yuval Noah Harari breaks the mold with this highly original book that begins about 70,000 years ago with the appearance of modern cognition. From examining the role evolving humans have played in the global ecosystem to charting the rise of empires, Sapiens integrates history and science to reconsider accepted narratives, connect past developments with contemporary concerns, and examine specific events within the context of larger ideas.Dr. Harari also compels us to look ahead, because over the last few decades humans have begun to bend laws of natural selection that have governed life for the past four billion years. We are acquiring the ability to design not only the world around us, but also ourselves. Where is this leading us, and what do we want to become?Featuring 27 photographs, 6 maps, and 25 illustrations/diagrams, this provocative and insightful work is sure to spark debate and is essential reading for aficionados of Jared Diamond, James Gleick, Matt Ridley, Robert Wright, and Sharon Moalem. ...more</t>
  </si>
  <si>
    <t>Although we usually think of technology as something unique to modern times, our ancestors began to create the first technologies millions of years ago in the form of prehistoric tools and weapons. Over time, eight key technologies gradually freed us from the limitations of our animal origins.The fabrication of weapons, the mastery of fire, and the technologies of clothing Although we usually think of technology as something unique to modern times, our ancestors began to create the first technologies millions of years ago in the form of prehistoric tools and weapons. Over time, eight key technologies gradually freed us from the limitations of our animal origins.The fabrication of weapons, the mastery of fire, and the technologies of clothing and shelter radically restructured the human body, enabling us to walk upright, shed our body hair, and migrate out of tropical Africa. Symbolic communication transformed human evolution from a slow biological process into a fast cultural process. The invention of agriculture revolutionized the relationship between humanity and the environment, and the technologies of interaction led to the birth of civilization. Precision machinery spawned the industrial revolution and the rise of nation-states; and in the next metamorphosis, digital technologies may well unite all of humanity for the benefit of future generations.Synthesizing the findings of primatology, paleontology, archeology, history, and anthropology, Richard Currier reinterprets and retells the modern narrative of human evolution that began with the discovery of Lucy and other Australopithecus fossils. But the same forces that allowed us to integrate technology into every aspect of our daily lives have also brought us to the brink of planetary catastrophe. Unbound explains both how we got here and how human society must be transformed again to achieve a sustainable future.Technology: âThe deliberate modification of any natural object or substance with forethought to achieve a specific end or to serve a specific purpose.â ...more</t>
  </si>
  <si>
    <t>The Age of Genius explores the eventful intertwining of outward event and inner intellectual life to tell, in all its richness and depth, the story of the 17th century in Europe. It was a time of creativity unparalleled in history before or since, from science to the arts, from philosophy to politics. Acclaimed philosopher and historian A.C. Grayling points to three primar The Age of Genius explores the eventful intertwining of outward event and inner intellectual life to tell, in all its richness and depth, the story of the 17th century in Europe. It was a time of creativity unparalleled in history before or since, from science to the arts, from philosophy to politics. Acclaimed philosopher and historian A.C. Grayling points to three primary factors that led to the rise of vernacular (popular) languages in philosophy, theology, science, and literature; the rise of the individual as a general and not merely an aristocratic type; and the invention and application of instruments and measurement in the study of the natural world.Grayling vividly reconstructs this unprecedented era and breathes new life into the major figures of the seventeenth century intelligentsia who span literature, music, science, art, and philosophy--Shakespeare, Monteverdi, Galileo, Rembrandt, Locke, Newton, Descartes, Vermeer, Hobbes, Milton, and Cervantes, among many more. During this century, a fundamentally new way of perceiving the world emerged as reason rose to prominence over tradition, and the rights of the individual took center stage in philosophy and politics, a paradigmatic shift that would define Western thought for centuries to come. ...more</t>
  </si>
  <si>
    <t>Just in time for the presidential election of 2016 comes Political Suicide, a history of the best and most interesting missteps, peccadilloes, bad calls, back room hijinks, sordid pasts, rotten breaks, and just plain dumb mistakes in the annals of American politics.They have tweeted their private parts to women they're trying to impress. They have gotten caught on tape doi Just in time for the presidential election of 2016 comes Political Suicide, a history of the best and most interesting missteps, peccadilloes, bad calls, back room hijinks, sordid pasts, rotten breaks, and just plain dumb mistakes in the annals of American politics.Â They have tweeted their private parts to women they're trying to impress. They have gotten caught on tape doing and saying things they really shouldn't have. They have denied knowing about the underhanded doings of underlings â only to have a paper trail lead straight back to them. Nowadays, it seems like half of what we hear about politicians isn't about laws or governing, but is instead coverage focused on shenanigans, questionable morals, and scandals too numerous to count. And while we shake our heads in disbelief, we still can't resist poring over the details of these notorious incidents.In Political Suicide, the foibles of our politicians are brought from the tabloid pages to this entertaining â and cautionary â tale of American history. ...more</t>
  </si>
  <si>
    <t>From the authors of the New York Times bestseller George Washingtonâs Secret Six ,the little-known story of Thomas Jeffersonâs battle to defend America against Islamic pirates. Brian Kilmeade â cohost of âFox &amp; Friendsâ on Fox News and the national radio show âKilmeade &amp; Friendsâ â returns with another fascinating historical narrative, co-written with Don Yaeger. From the authors of theÂ  New York Times Â bestsellerÂ  George Washingtonâs Secret Six ,Â the little-known story of Thomas Jeffersonâs battle to defend America against Islamic pirates. Brian Kilmeade â cohost of âFox &amp; Friendsâ on Fox News and the national radio show âKilmeade &amp; Friendsâ â returns with another fascinating historical narrative, co-written with Don Yaeger. Like their acclaimed bestseller George Washington's Secret Six, Thomas Jefferson and the Tripoli Pirates sheds new light on a vitally important episode that has been forgotten by most Americans. Â  Only weeks after President Jefferson's inauguration in 1801, he decided to confront the Tripoli pirates who had been kidnapping American ships and sailors, among other outrageous acts. Though inclined toward diplomacy, Jefferson sent warships to blockade Tripoli and protect American shipping, and then escalated to all-out war against the Barbary states. Â  The tiny American flotillaâwith three frigates representing half of the U.S. Navyâs top-of-the-line shipsâhad some success in blockading the Barbary coast. But that success came to an end when the USSÂ PhiladelphiaÂ ran aground in Tripoli harbor and was captured. Kilmeade and Yaeger recount the dramatic story of a young American sailor, Stephen Decatur, who snuck into the harbor, boarded theÂ Philadelphia,Â and set her on fire before escaping amid a torrent of enemy gunfire. Â  Another amazing story is that of William Eatonâs daring attack on the port city of Derna. He led a detachment of Marines on a 500-mile trek across the desert to surprise the port. His strategy worked, and an American flag was raised in victory on foreign soil for the first time. Â  Â  Few remember Decatur and Eaton today, but their legacy inspired the opening of theÂ Marine Corps Hymn: âFrom the halls of Montezuma to the shores of Tripoli, we fight our countryâs battles in the air, on land, and sea.âÂ Thomas Jefferson and the Tripoli Pirates tells a dramatic story of bravery, diplomacy, and battle on the high seas, and honors some of Americaâs forgotten heroes.Â  ...more</t>
  </si>
  <si>
    <t>From the internationally bestselling author of No god but God comes a fascinating, provocative, and meticulously researched biography that challenges long-held assumptions about the man we know as Jesus of Nazareth.Two thousand years ago, an itinerant Jewish preacher and miracle worker walked across the Galilee, gathering followers to establish what he called the âKingdom From the internationally bestselling author of No god but God comes a fascinating, provocative, and meticulously researched biography that challenges long-held assumptions about the man we know as Jesus of Nazareth.Two thousand years ago, an itinerant Jewish preacher and miracle worker walked across the Galilee, gathering followers to establish what he called the âKingdom of God.â The revolutionary movement he launched was so threatening to the established order that he was captured, tortured, and executed as a state criminal.Within decades after his shameful death, his followers would call him God.Sifting through centuries of mythmaking, Reza Aslan sheds new light on one of historyâs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zealotryâa fervent nationalism that made resistance to the Roman occupation a sacred duty incumbent on all Jews. And few figures better exemplified this principle than the charismatic Galilean who defied both the imperial authorities and their allies in the Jewish religious hierarchy.Balancing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âKing of the Jewsâ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divinity.Zealot yields a fresh perspective on one of the greatest stories ever told even as it affirms the radical and transformative nature of Jesus of Nazarethâs life and mission. The result is a thought-provoking, elegantly written biography with the pulse of a fast-paced novel: a singularly brilliant portrait of a man, a time, and the birth of a religion. ...more</t>
  </si>
  <si>
    <t>Barbara W. Tuchman--the acclaimed author of the Pulitzer Prizeâwinning classic The Guns of August--once again marshals her gift for character, history, and sparkling prose to compose an astonishing portrait of medieval Europe.The fourteenth century reflects two contradictory images: on the one hand, a glittering age of crusades, cathedrals, and chivalry; on the other, a wo Barbara W. Tuchman--the acclaimed author of the Pulitzer Prizeâwinning classic The Guns of August--once again marshals her gift for character, history, and sparkling prose to compose an astonishing portrait of medieval Europe.The fourteenth century reflects two contradictory images: on the one hand, a glittering age of crusades, cathedrals, and chivalry; on the other, a world plunged into chaos and spiritual agony. In this revelatory work, Tuchman examines not only the great rhythms of history but the grain and texture of domestic life: what childhood was like; what marriage meant; how money, taxes, and war dominated the lives of serf, noble, and clergy alike. Granting her subjects their loyalties, treacheries, and guilty passions, Tuchman re-creates the lives of proud cardinals, university scholars, grocers and clerks, saints and mystics, lawyers and mercenaries, and, dominating all, the knight--in all his valor and âfurious follies,â a âterrible worm in an iron cocoon.â ...more</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</si>
  <si>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 In this groundbreaking work of science, history, and archaeology, Charles C. Mann radically alters our understanding of the Americas before the arrival of Columbus in 1492.Â 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 ...more</t>
  </si>
  <si>
    <t>Set against the backdrop of an expanding nation,Brilliant Beaconstraces the evolution of America's lighthouse system from its earliest days, highlighting the political, military, and technological battles fought to illuminate the nation's hardscrabble coastlines. Beginning with "Boston Light,"Americaâs first lighthouse, Dolin shows how the story of America, from colony to Set against the backdrop of an expanding nation,Â Brilliant BeaconsÂ traces the evolution of America's lighthouse system from its earliest days, highlighting the political, military, and technological battles fought to illuminate the nation's hardscrabble coastlines. Beginning with "Boston Light,"Â Americaâs first lighthouse, Dolin shows how the story of America, from colony to regional backwater, toÂ fledging nation, and eventually to global industrial power, can be illustrated through its lighthouses.Even in the colonial era, the question of how best to solve the collective problem of lighting our ports, reefs, and coasts through a patchwork of private interests and independent localities telegraphed the great American debate over federalism and the role of a centralized government. As the nation expanded, throughout the nineteenth and early twentieth centuries, so too did the coastlines in need of illumination, from New England to the Gulf of Mexico, the Great Lakes, the Pacific Coast all the way to Alaska. In Dolin's hands we see how each of these beacons tell itsÂ own story of political squabbling, technological advancement, engineering marvel, and individual derring-do.In rollicking detail, Dolin treats readers to a memorable cast of characters, from the penny-pinching Treasury official Stephen Pleasonton, who hamstrung the country's efforts to adopt the revolutionary Fresnel lens, to the indomitableÂ Katherine Walker, who presided so heroically over New York HarborÂ as keeper at Robbins Reef LighthouseÂ that she was hailed as a genuine New York City folk hero upon her death in 1931. He also animates American military history from the Revolution to the Civil War andÂ presentsÂ tales both humorous and harrowing of soldiers, saboteurs, Civil War battles, ruthless egg collectors, and, most important, the lighthouseÂ keepers themselves, men and women who often performed astonishing acts of heroism in carrying outÂ their duties.In the modern world of GPS and satellite-monitored shipping lanes, Brilliant Beacons forms a poignant elegy for the bygone days of the lighthouse, a symbol of American ingenuity that served as both a warning and a sign of hope for generations of mariners; and it also shows how these sentinels have endured, retaining their vibrancy to the present day. Containing over 150 photographs and illustrations, Brilliant BeaconsÂ vividly reframes America's history. ...more</t>
  </si>
  <si>
    <t>Thomas Jefferson is often portrayed as a hopelessly enigmatic figureâa riddleâa man so riven with contradictions that he is almost impossible to know. Lauded as the most articulate voice of American freedom and equality, even as he held peopleâincluding his own familyâin bondage, Jefferson is variably described as a hypocrite, an atheist, or a simple-minded proponent of li Thomas Jefferson is often portrayed as a hopelessly enigmatic figureâa riddleâa man so riven with contradictions that he is almost impossible to know. Lauded as the most articulate voice of American freedom and equality, even as he held peopleâincluding his own familyâin bondage, Jefferson is variably described as a hypocrite, an atheist, or a simple-minded proponent of limited government who expected all Americans to be farmers forever.Now, Annette Gordon-Reed teams up with America's leading Jefferson scholar, Peter S. Onuf, to present an absorbing and revealing character study that dispels the many clichÃ©s that have accrued over the years about our third president. Challenging the widely prevalent belief that Jefferson remains so opaque as to be unknowable, the authorsâthrough their careful analysis, painstaking research, and vivid proseâcreate a portrait of Jefferson, as he might have painted himself, one "comprised of equal parts sun and shadow" (Jane Kamensky).Tracing Jefferson's philosophical development from youth to old age, the authors explore what they call the "empire" of Jefferson's imaginationâan expansive state of mind born of his origins in a slave society, his intellectual influences, and the vaulting ambition that propelled him into public life as a modern avatar of the Enlightenment who, at the same time, likened himself to a figure of oldâ"the most blessed of the patriarchs." Indeed, Jefferson saw himself as a "patriarch," not just to his country and mountain-like home at Monticello but also to his family, the white half that he loved so publicly, as well as to the black side that he claimed to love, a contradiction of extraordinary historical magnitude.Divided into three sections, "Most Blessed of the Patriarchs" reveals a striking personal dimension to his life. Part I,Â "Patriarch," explores Jeffersons's origins in Virgina; Part II, " 'Traveller,' " covers his five-year sojourn to Paris; and Part III, "Enthusiast," delves insightfully into the Virginian's views on Christianity, slavery, and race. We see not just his ideas and vision of America but come to know him in an almost familial way, such as through the importance of music in his life."Most Blessed of the Patriarchs" fundamentally challenges much of what weâve come to accept about Jefferson, neither hypocrite nor saint, atheist nor fundamentalist. Gordon-Reed and Onuf, through a close reading of Jeffersonâs own words, reintroduce us all to our most influential founding father: a man more gifted than most, but complicated in just the ways we all are. ...more</t>
  </si>
  <si>
    <t>In Bryson's biggest book, he confronts his greatest challenge: to understandâand, if possible, answerâthe oldest, biggest questions we have posed about the universe and ourselves. Taking as territory everything from the Big Bang to the rise of civilization, Bryson seeks to understand how we got from there being nothing at all to there being us. To that end, he has attached In Bryson's biggest book, he confronts his greatest challenge: to understandâand, if possible, answerâthe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worldâs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 ...more</t>
  </si>
  <si>
    <t>Hitler boasted that The Third Reich would last a thousand years. It lasted only 12. But those 12 years contained some of the most catastrophic events Western civilization has ever known. In The Rise and Fall of the Third Reich, William L. Shirer gave us the definitive book on Hitler's German Empire. Based on his personal experiences as a war correspondent as well as the vo Hitler boasted that The Third Reich would last a thousand years. It lasted only 12. But those 12 years contained some of the most catastrophic events Western civilization has ever known. In The Rise and Fall of the Third Reich, William L. Shirer gave us the definitive book on Hitler's German Empire. Based on his personal experiences as a war correspondent as well as the voluminous documents that came out of Germany after the war, this thrilling account of Hitler's reign is widely acclaimed to be one of the greatest historical works of our time. Now available as an exclusive anniversary edition, this volume is as compelling as ever. Everything about the period is explained to the fullest, beginning with Hitler's rise to power, the Nazification of Germany and the march to war. The accounts of how the United States got involved and how Hitler used Mussolini and Japan are astonishing, and the coverage of the war-from Germany's early successes to her eventual defeat-is must reading ...more</t>
  </si>
  <si>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 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âbenevolent despotâ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âthe Messalina of the north.â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 â 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 ...more</t>
  </si>
  <si>
    <t>One of the last unheralded heroic stories of World War II: the U-boat assault off the American coast against the men of the U.S. Merchant Marine who were supplying the European war, and one communityâs monumental contribution to that effortPraise for The Mathews MenâThe German U-Boat war against American merchant men was deadly and dramaticâin World War II, the U.S. Mercha One of the last unheralded heroic stories of World War II: the U-boat assault off the American coast against the men of the U.S. Merchant Marine who were supplying the European war, and one communityâs monumental contribution to that effortPraise for The Mathews MenâThe German U-Boat war against American merchant men was deadly and dramaticâin World War II, the U.S. Merchant Marine had twice the fatality rate of the U.S. Navy. William Geroux has unearthed a fascinating tale of one small coastal town caught in the thick of the fight, and he tells it with a sharp reporterâs eye and a real feel for the heroic men who went down to the sea in ships.â âEvan Thomas, author of Being Nixon and Sea of ThunderMathews County, Virginia, is a remote outpost on the Chesapeake Bay with little to offer except unspoiled sceneryâbut it sent one of the largest concentrations of sea captains and U.S. merchant mariners of any community in America to fight in World War II. The Mathews Men tells that heroic story through the experiences of one extraordinary family whose seven sons (and their neighbors), U.S. merchant mariners all, suddenly found themselves squarely in the cross-hairs of the U-boats bearing down on the coastal United States in 1942. Â Â Â Â Â Â Â Â Â Â Â  From the late 1930s to 1945, virtually all the fuel, food and munitions that sustained the Allies in Europe traveled not via the Navy but in merchant ships. After Pearl Harbor, those unprotected ships instantly became the U-boatsâ prime targets. And they were easy targetsâthe Navy lacked the inclination or resources to defend them until the beginning of 1943. Hitler was determined that his U-boats should sink every American ship they could find, sometimes within sight of tourist beaches, and to kill as many mariners as possible, in order to frighten their shipmates into staying ashore. Â Â Â Â Â Â Â Â Â Â Â  As the war progressed, men from Mathews sailed the North and South Atlantic, the Caribbean, the Gulf of Mexico, the Mediterranean, the Indian Ocean, and even the icy Barents Sea in the Arctic Circle, where they braved the dreaded Murmansk Run. Through their experiences we have eyewitnesses to every danger zone, in every kind of ship. Some died horrific deaths. Others fought to survive torpedo explosions, flaming oil slicks, storms, shark attacks, mine blasts, and harrowing lifeboat odysseysâonly to ship out again on the next boat as soon as they'd returned to safety.Â Â Â Â Â Â Â Â Â Â Â  The Mathews Men shows us the war far beyond traditional battlefieldsâoften the U.S. merchant marinersâ life-and-death struggles took place just off the U.S. coastâbut also takes us to the landing beaches at D-Day and to the Pacific. âWhen final victory is ours,â General Dwight D. Eisenhower had predicted, âthere is no organization that will share its credit more deservedly than the Merchant Marine.â Here, finally, is the heroic story of those merchant seamen, recast as the human story of the men from Mathews. ...more</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</si>
  <si>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 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 ...more</t>
  </si>
  <si>
    <t>Retired army colonel and New York Times bestselling author Andrew J. Bacevich provides a searing reassessment of U.S. military policy in the Middle East over the past four decades. From the end of World War II until 1980, virtually no American soldiers were killed in action while serving in the Greater Middle East. Since 1990, virtually no American soldiers have been kille Retired army colonel and New York Times bestselling author Andrew J. Bacevich provides a searing reassessment of U.S. military policy in the Middle East over the past four decades. From the end of World War II until 1980, virtually no American soldiers were killed in action while serving in the Greater Middle East. Since 1990, virtually no American soldiers have been killed in action anywhere else. What caused this shift? Andrew J. Bacevich, one of the countryâs most respected voices on foreign affairs, offers an incisive critical history of this ongoing military enterpriseânow more than thirty years old and with no end in sight. During the 1980s, Bacevich argues, a great transition occurred. As the Cold War wound down, the United States initiated a new conflictâa War for the Greater Middle Eastâthat continues to the present day. The long twilight struggle with the Soviet Union had involved only occasional and sporadic fighting. But as this new war unfolded, hostilities became persistent. From the Balkans and East Africa to the Persian Gulf and Central Asia, U.S. forces embarked upon a seemingly endless series of campaigns across the Islamic world. Few achieved anything remotely like conclusive success. Instead, actions undertaken with expectations of promoting peace and stability produced just the opposite. As a consequence, phrases like âpermanent warâ and âopen-ended warâ have become part of everyday discourse. Connecting the dots in a way no other historian has done before, Bacevich weaves a compelling narrative out of episodes as varied as the Beirut bombing of 1983, the Mogadishu firefight of 1993, the invasion of Iraq in 2003, and the rise of ISIS in the present decade. Understanding what Americaâs costly military exertions have wrought requires seeing these seemingly discrete events as parts of a single war. It also requires identifying the errors of judgment made by political leaders in both parties and by senior military officers who share responsibility for what has become a monumental march to folly. This Bacevich unflinchingly does. A twenty-year army veteran who served in Vietnam, Andrew J. Bacevich brings the full weight of his expertise to this vitally important subject. Americaâs War for the Greater Middle East is a bracing after-action report from the front lines of history. It will fundamentally change the way we view Americaâs engagement in the worldâs most volatile region.Advance praise for Americaâs War for the Greater Middle EastâIn one arresting book after another, Bacevich has relentlessly laid bare the failings of American foreign policy since the Cold War. This one is his sad crowning achievement: the story of our long and growing military entanglement in the region of the most tragic, bitter, and intractable of conflicts.ââRichard K. Betts, director, Saltzman Institute of War and Peace Studies, Columbia University âAn unparalleled historical tour de force certain to affect the formation of future U.S. foreign policy . . . Every citizen aspiring to high office needs not only to read but to study and learn from this important book. This is one of the most serious and essential books I have read in more than half a century of public service.ââLieutenant General Paul K. Van Riper, U.S. Marine Corps (Ret.) âBacevich asks and answers a provocative, inconvenient question: In a multigenerational war in the Middle East, âWhy has the worldâs mightiest military achieved so little?â ââGraham Allison, director, Belfer Center for Science and International Affairs, and Douglas Dillon Professor of Government at Harvardâs John F. Kennedy School of GovernmentFrom the Hardcover edition. ...more</t>
  </si>
  <si>
    <t>The Pulitzer Prize-winning classic about the outbreak of World War IHistorian &amp; Pulitzer Prize-winning author Barbara Tuchman has brought to life again the people and events that led up to WWI. With attention to fascinating detail, and an intense knowledge of her subject and its characters, she reveals just how the war started, why, and why it could have been stopped b The Pulitzer Prize-winning classic about the outbreak of World War IHistorian &amp; Pulitzer Prize-winning author Barbara Tuchman has brought to life again the people and events that led up to WWI. With attention to fascinating detail, and an intense knowledge of her subject and its characters, she reveals just how the war started, why, and why it could have been stopped but wasn't. A classic historical survey of a time and a people we all need to know more about, THE GUNS OF AUGUST will not be forgotten. ...more</t>
  </si>
  <si>
    <t>This fascinating book tells the story of how one museum changed ideas about dinosaurs, dynasties, and even the story of life on earth. The Yale Peabody Museum of Natural History, now celebrating its 150th anniversary, has remade the way we see the world. Delving into the museumâs storied and colorful past, award-winning author Richard Conniff introduces a cast of bold expl This fascinating book tells the story of how one museum changed ideas about dinosaurs, dynasties, and even the story of life on earth. The Yale Peabody Museum of Natural History, now celebrating its 150th anniversary, has remade the way we see the world. Delving into the museumâs storied and colorful past, award-winning author Richard Conniff introduces a cast of bold explorers, roughneck bone hunters, and visionary scientists. Some became famous for wresting Brontosaurus, Triceratops, and other dinosaurs from the earth, others pioneered the introduction of science education in North America, and still others rediscovered the long-buried glory of Machu Picchu. Â  In this lively tale of events, achievements, and scandals from throughout the museumâs history. Readers will encounter renowned paleontologist O. C. Marsh who engaged in ferocious combat with his âBone Warsâ rival Edward Drinker Cope, as well as dozens of other intriguing characters. Nearly 100 color images portray important figures in the Peabodyâs history and special objects from the museumâs 13-million-item collections. For anyone with an interest in exploring, understanding, and protecting the natural world, this book will deliver abundant delights. ...more</t>
  </si>
  <si>
    <t>Canning perfected the Americaâs Test Kitchen way. The art of preserving produce by canning and preserving has come full circle from grandmother's kitchen to a whole new generation now eager to learn it. This detailed guide to home preserving is perfect for novice canners and experts alike and offers more than 100 foolproof recipes across a wide range of categories, from sw Canning perfected the Americaâs Test Kitchen way. The art of preserving produce by canning and preserving has come full circle from grandmother's kitchen to a whole new generation now eager to learn it. This detailed guide to home preserving is perfect for novice canners and experts alike and offers more than 100 foolproof recipes across a wide range of categories, from sweet jams and jellies to savory jams, vegetables, condiments, pickles, whole fruits, and more. Let the experts at America's Test Kitchen show you how to do it right with detailed tutorials, troubleshooting tips, equipment information, and insight into the science behind canning. ...more</t>
  </si>
  <si>
    <t>THEREâS NO TIME LIKE DINNERTIME!Oh, donât get me wrong. I adore breakfast. I love lunch! But dinnertime definitely tops them all. Itâs the time of day when we reunite with our sweeties, our kids, our friends, our parents . . . and catch up on the events of the day over something mouthwatering and delicious. Dinnertime anchors us, nourishes us, and reassures us. Itâs the gr THEREâS NO TIME LIKE DINNERTIME!Oh, donât get me wrong. I adore breakfast. I love lunch! But dinnertime definitely tops them all. Itâs the time of day when we reunite with our sweeties, our kids, our friends, our parents . . . and catch up on the events of the day over something mouthwatering and delicious. Dinnertime anchors us, nourishes us, and reassures us. Itâs the greatest meal of the day!Â The Pioneer Woman Cooks: Dinnertime is a beloved collection of all the scrumptious supper recipes that make their way through my kitchen in regular rotation, from main dish salads to satisfying soups to hearty casseroles to comfort food classics . . . and everything in between. I lay out all the different ways I tackle dinner in my house, from super-quick 16-Minute Meals to make-ahead Freezer Food to irresistible pastas and a bundle of brand-new favorites of my crew.Youâll want to immediately dive into surefire hits like Tomato Soup with Parmesan Croutons, Buffalo Chicken Salad, Baked Ziti, and Shrimp Scampi. But just wait till you try the Cashew Chicken, French Dip Sandwiches, Chicken Marsala, and Beef Stroganoff. And donât even get me started on the Tomato Tart, Chicken with Mustard Cream Sauce, and Pan-Fried Pork Chops. Youâll have a very tough time deciding on a favorite!To take away the guesswork, I made sure to include all the step-by-step recipe photos I love to share, and I packed as much deliciousness into each chapter as possible. My hope is that you will turn to this book regularly to solve your dinnertime dilemmas, and that you will use these recipes to feed your family time and time again. The more stains, smudges, and smears on the pages, the better!Enjoy dinnertime in your household, friends! ...more</t>
  </si>
  <si>
    <t>A collection of stories and 100 sweet and savory French-inspired recipes from popular food blogger David Lebovitz, reflecting the way Parisians eat today and featuring lush photography taken around Paris and in David's Parisian kitchen.Itâs been ten years since David Lebovitz packed up his most treasured cookbooks, a well-worn cast-iron skillet, and his laptop and moved to A collection of stories and 100 sweet and savory French-inspired recipes from popular food blogger David Lebovitz, reflecting the way Parisians eat today and featuring lush photography taken around Paris and in David's Parisian kitchen.Itâs been ten years since David Lebovitz packed up his most treasured cookbooks, a well-worn cast-iron skillet, and his laptop and moved to Paris. In that time, the culinary culture of France has shifted as a new generation of chefs and home cooksâmost notably in Parisâincorporates ingredients and techniques from around the world into traditional French dishes.Â Â  Â  Â InÂ My Paris Kitchen, David remasters the classics, introduces lesser-known fare, and presents 100 sweet and savory recipes that reflect the way modern Parisians eat today. Youâll find Soupe Ã  lâoignon, Cassoulet, Coq au vin, and Croque-monsieur, as well as Smoky barbecue-style pork, Lamb shank tagine, Dukkah-roasted cauliflower, Salt cod fritters with tartar sauce, and Wheat berry salad with radicchio, root vegetables, and pomegranate. And of course, thereâs dessert: Warm chocolate cake with salted butter caramel sauce, Duck fat cookies, Bay leaf poundcake with orange glaze, French cheesecake...and the list goes on. David also shares stories told with his trademark wit and humor, and lush photography taken on location around Paris and in Davidâs kitchen reveals the quirks, trials, beauty, and joys of life in the culinary capital of the world. ...more</t>
  </si>
  <si>
    <t>Cecilia Granata grew up cooking with her family in Italy. As a vegan, she learned to adapt her favorite recipes from around the country to be animal free while retaining the flavor and feeling of true Italian home cooking. She shares her commitment to ethical and artful eating in this alphabetically-arranged volume with over 100 recipes, ranging from traditional favorites Cecilia Granata grew up cooking with her family in Italy. As a vegan, she learned to adapt her favorite recipes from around the country to be animal free while retaining the flavor and feeling of true Italian home cooking. She shares her commitment to ethical and artful eating in this alphabetically-arranged volume with over 100 recipes, ranging from traditional favorites to homemade liqueurs to aphrodisiacsâall "senza sofferenza," without suffering. The recipes are lushly illustrated with Granata's food-inspired tattoo art. ...more</t>
  </si>
  <si>
    <t>Itâs time to venture beyond vanilla and chocolate and take your baking skills up a notch. Weâre talking layersâtwo, three, four, or more! Create sky-high, bakery-quality treats at home with Tessa Huffâs 150 innovative recipes, which combine new and exciting flavors of cake, fillings, and frostingsâeverything from pink peppercorn cherry to bourbon butterscotch, and pumpkin Itâs time to venture beyond vanilla and chocolate and take your baking skills up a notch. Weâre talking layersâtwo, three, four, or more! Â  Create sky-high, bakery-quality treats at home with Tessa Huffâs 150 innovative recipes, which combine new and exciting flavors of cake, fillings, and frostingsâeverything from pink peppercorn cherry to bourbon butterscotch, and pumpkin vanilla chai to riesling rhubarb and raspberry chocolate stout. Including contemporary baking methods and industry tips and tricks, Layered covers every decorating technique youâll ever need with simple instructions and gorgeous step-by-step photos that speak to bakers of every skill levelâand to anyone who wants to transform dessert into layer upon layer of edible art. ...more</t>
  </si>
  <si>
    <t>The long-awaited first cookbook from the creator and host of the Internetâs most popular baking show, Nerdy Nummies: a collection of Rosanna Pansinoâs all-time favorite geeky recipes as well as sensational new recipes exclusive to this book.The Nerdy Nummies Cookbook is quirky, charming, and fun, featuring the recipes behind Rosanna Pansinoâs celebrated, one-of-a-kind crea The long-awaited first cookbook from the creator and host of the Internetâs most popular baking show, Nerdy Nummies: a collection of Rosanna Pansinoâs all-time favorite geeky recipes as well as sensational new recipes exclusive to this book.The Nerdy Nummies Cookbook is quirky, charming, and fun, featuring the recipes behind Rosanna Pansinoâs celebrated, one-of-a-kind creations, as well as beautiful, mouthwatering photographs throughout. It is the perfect companion that youâll turn to whenever you want to whip up a delicious treat and be entertained all at once. And best of all, these treats are as simple as they are fun to make! No need for costly tools or baking classes to create these marvelous delights yourself.The Nerdy Nummies Cookbook combines two things Rosanna loves: geek culture and baking. Her fondness for video games, science fiction, math, comics, and lots of other things considered ânerdyâ have inspired every recipe in this book. Youâll find the recipes for many beloved fan favorites from the show, such as Apple Pi Pie, the Chocolate Chip Smart Cookie, and Volcano Cake; as well as many new geeky recipes, such as Dinosaur Fossil Cake, Moon Phase Macarons, and the Periodic Table of Cupcakes. The Nerdy Nummies Cookbook showcases Rosannaâs most original and popular creations, and each recipe includes easy-to-follow photo instructions and a stunning shot of the finished treat in all its geeky glory: a delicious confection sure to please the geek in all of us! ...more</t>
  </si>
  <si>
    <t>Sometimes all you need is a little spark of inspiration to change up your regular cooking routine. TheLove &amp; Lemons Cookbookfeatures more than one hundred simple recipes that help you turn your farmers market finds into delicious meals. The belovedLove &amp; Lemonsblog has attracted buzz from everyone from bestselling author Heidi Swanson toSaveurMagazine, who awarded Sometimes all you need is a little spark of inspiration to change up your regular cooking routine. TheÂ Love &amp; Lemons CookbookÂ features more than one hundred simple recipes that help you turn your farmers market finds into delicious meals.Â  Â  The belovedÂ Love &amp; LemonsÂ blog has attracted buzz from everyone from bestselling author Heidi Swanson toÂ SaveurÂ Magazine, who awarded the blog Best Cooking Blog of 2014.Â  Â  Organized by ingredient,Â The Love &amp; Lemons CookbookÂ teaches readers how to make beautiful food with whatâs on hand, whether itâs a bunch of rainbow-colored heirloom carrots from the farmers market or a four-pound cauliflower that just shows up in a CSA box. The book also features resources to show readers how to stock their pantry, gluten-free and vegan options for many of the recipes, as well as ideas on mixing and matching ingredients, so that readers always have something new to try.Stunningly designed and efficiently organized,Â The Love &amp; Lemons CookbookÂ is a resource that you will use again and again. ...more</t>
  </si>
  <si>
    <t>Wildly popular Cookies &amp; Cups blogger Shelly Jaronskyâs eagerly anticipated cookbook features all-new, mouth-watering, delectable sweet treats 100% guaranteed to make you want to eat dessert first.Shelly Jaronsky has a problem. Sheâs an addict. Of the buttercream variety.âChronicling my life in sugarâ has been Shellyâs motto since the inception of her insanely frequent Wildly popular Cookies &amp; Cups blogger Shelly Jaronskyâs eagerly anticipated cookbook features all-new, mouth-watering, delectable sweet treats 100% guaranteed to make you want to eat dessert first.Shelly Jaronsky has a problem. Sheâs an addict. Of the buttercream variety.âChronicling my life in sugarâ has been Shellyâs motto since the inception of her insanely frequented dessert blog, Cookies &amp; Cups. With recipes ranging from the deliciously decadent (her Sâmores Fudge Bars will make you seriously reconsider everything you thought you knew about baked goods) to the deceptively simple (her Favorite Chocolate Chip Cookie will become an instant staple in your baking repertoire), The Cookies &amp; Cups Cookbook truly has something for everyone, from the cooking novice to the seasoned chef.Now you can bring Shellyâs signature style into your own kitchen with more than 125 no-fail recipes, including some reader-approved favorites and a special bonus section dedicated to the quick and savory side of cooking. Authored in the witty, intimate style of the blog that draws more than three million monthly page views and a social following of more than seven hundred thousand fans, The Cookies &amp; Cups Cookbook is the go-to source for all things flavorful, accessible, and irresistibly tasty. ...more</t>
  </si>
  <si>
    <t>Delicious plant-based, gluten-free recipes and lifestyle tips for packed lunches, snacks, and simple meals that are easy and accessible to everyoneâfrom the author of the international bestseller Deliciously Ella.Itâs easy to be healthy until you get hungry. Making healthy eating sustainable is about two things. One: itâs got to be doable in the context of a time starved l Delicious plant-based, gluten-free recipes and lifestyle tips for packed lunches, snacks, and simple meals that are easy and accessible to everyoneâfrom the author of the international bestseller Deliciously Ella.Itâs easy to be healthy until you get hungry. Making healthy eating sustainable is about two things. One: itâs got to be doable in the context of a time starved life. Two: itâs got to be delicious. Ella Woodwardâs newest cookbook Deliciously Ella Every Day offers fantastically appealing and quick recipes for breakfasts, packed lunches, snacks on the go, and stress-free meals.The book is packed with more than 100 simple yet irresistible plant-based, dairy-free, and gluten-free recipes. Be inspired by Ellaâs quick weekday dinners, amazingly colorful salads, and incredible ideas for meals and snacks on the go. Favorites include the insanely delicious roasted cinnamon and maple trail mix, a super-rich chocolate ganache cake, a lovely roasted potato, hazelnut and pomegranate salad with a maple dressing. The book includes a section of big-batch cooking, recipes that can be made on the weekend so you can pack satisfying lunches or prepare quick, easy dinners during the weekâa lovely cauliflower pizza or a stunning mushroom risotto.Featuring the top ten rules for living the Deliciously Ella way, tips for eating well without breaking the bank, and shopping lists to help you get organized, this is the cookbook youâve been waiting for. ...more</t>
  </si>
  <si>
    <t>Struggling to get your kids to eat their fruits and vegetables? Try letting them help themselves!Experts tell us the best way to teach kids healthy eating habits is to involve them in the process. This irresistibe cookbook presents 60 appealing recipes kids will beg to make themselves, in fun and charming illustrations they will love. Bursting with color, humor, cute anima Struggling to get your kids to eat their fruits and vegetables? Try letting them help themselves!Experts tell us the best way to teach kids healthy eating habits is to involve them in the process. This irresistibe cookbook presents 60 appealing recipes kids will beg to make themselves, in fun and charming illustrations they will love. Bursting with color, humor, cute animal characters, and cool facts (Did you know your brain actually shrinks when youâre dehydrated? Drink water, quick!), Help Yourself empowers children to take charge of their own nutrition â for now and for life! Recipes include: fun-to-munch hand-held snacks like Life Boatsbright fruit-flavored drinks like Tickled Pinkthe always-popular things on toast like Leprechaun Trackssalads they will actually eat like Tiger Stripescozy small meals like Tomato Tornadoand sweets like chocolatey Disappearing Dots, because everybody likes candy!Excerpt from the Intro: Since the day you were born, someone has been making you food and serving you meals (thatâs the life!). But wait a minute...whatâs that on the end of your arm? Why, itâs a hand! And it turns out you need little more than your own two hands and a few ingredients to help yourself to healthy foods...and help the world, while youâre at it! Because from the tip of your nose to the tip of an iceberg, the food we eat affects our bodies, our environment, and even strangers on the other side of the planet. It's amazing but true. ...more</t>
  </si>
  <si>
    <t>For fans of It's All Good-or just delicious food-here is the cookbook that will help anyone make delectable, healthy meals in no time! Gwyneth Paltrow is back to share more than 125 of her favorite recipes that can be made in the time it would take to order takeout (which often contains high quantities of fat, sugar, and processed ingredients). All the dishes are surprisin For fans of It's All Good-or just delicious food-here is the cookbook that will help anyone make delectable, healthy meals in no time! Gwyneth Paltrow is back to share more than 125 of her favorite recipes that can be made in the time it would take to order takeout (which often contains high quantities of fat, sugar, and processed ingredients). All the dishes are surprisingly tasty, with little or no sugar, fat, or gluten. From easy breakfasts to lazy suppers, this book has something for everybody. Yummy recipes include Chocolate Cinnamon Overnight Oats, Soft Polenta with Cherry Tomatoes, Chicken Enchiladas, Pita Bread Pizzas, Quick Sesame Noodles, and more! Plus, an innovative chapter for "on-the-go" meals (Moroccan Chicken Salad Wrap, Chopped Salad with Grilled Shrimp, and others) that you can take for lunch to work or school, to a picnic, or to eat while watching soccer practice! ...more</t>
  </si>
  <si>
    <t>#1 NEW YORK TIMES BESTSELLERBarefoot Contessa Back to Basics is the essential Ina Garten cookbook, focusing on the techniques behind her elegant food and easy entertaining style, and offering nearly a hundred brand-new recipes that will become trusted favorites. Ina Gartenâ s bestselling cookbooks have con-sistently provided accessible, subtly sophisticated recipes ranging #1 NEW YORK TIMES BESTSELLERBarefoot Contessa Back to Basics is the essential Ina Garten cookbook, focusing on the techniques behind her elegant food and easy entertaining style, and offering nearly a hundred brand-new recipes that will become trusted favorites. Ina Gartenâ s bestselling cookbooks have con-sistently provided accessible, subtly sophisticated recipes ranging from French classics made easy to delicious, simple home cooking. In Barefoot Contessa Back to Basics, Ina truly breaks down her ideas on flavor, examining the ingredients and techniques that are the foundation of her easy, refined style. Here Ina covers the essentials, from ten ways to boost the flavors of your ingredients to ten things not to serve at a party, as well as professional tips that make successful baking, cooking, and entertaining a breeze. The recipesâcrowd-pleasers like Lobster Corn Chowder, Tuscan Lemon Chicken, and Easy Sticky Bunsâdemonstrate Inaâs talent for transforming fresh, easy-to-find ingredients into elegant meals you can make without stress. For longtime fans, Ina delivers new insights into her simple techniques; for newcomers she provides a thorough master class on the basics of Barefoot Contessa cooking plus a Q&amp;A section with answers to the questions people ask her all the time. With full-color photographs and invaluable cooking tips, Barefoot Contessa Back to Basics is an essential addition to the cherished library of Barefoot Contessa cookbooks. ...more</t>
  </si>
  <si>
    <t>#1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 Barefoot Contessa at Home, Ina shares he #1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 Barefoot Contessa at Home, Ina shares her life in East Hampton, the recipes she loves, and her secrets to making guests feel welcome and comfortable. For Ina, itâs friends and familyâgathered around the dinner table or cooking with her in the kitchenâthat really make her house feel like home. Here Ina offers the tried-and-true recipes that she makes over and over again because theyâre easy, they work, and theyâre universally loved. For a leisurely Sunday breakfast, she has Easy Cheese Danishes or Breakfast Fruit Crunch to serve with the perfect Spicy Bloody Mary. For lunch, she has classics with a twist, such as Tomato, Mozzarella, and Pesto Paninis and Old-Fashioned Potato Salad, which are simply delicious. Then there are Inaâs homey dinnersâfrom her own version of loin of pork stuffed with sautÃ©ed fennel to the exotic flavors of Eliâs Asian Salmon. And since Ina knows no one ever forgets what you serve for dessert, she includes recipes for outrageously luscious sweets like Peach and Blueberry Crumble, Pumpkin Mousse Parfait, and Chocolate Cupcakes with Peanut Butter Icing. Ina also lets readers in on her time-tested secrets for cooking and entertaining. Get the inside scoop on everything from what Ina considers when sheâs designing a kitchen to menu-planning basics and how to make a dinner party fun (hereâs a hint: it doesnâ t involve making complicated food!). Along with beautiful photographs of Inaâs dishes, her home, and the East Hampton she loves, this book is filled with signature recipes that strike the perfect balance between elegance and casual comfort. With her most indispensable collection yet, Ina Garten proves beyond a shadow of doubt that there truly is no place like home. ...more</t>
  </si>
  <si>
    <t>NEW YORK TIMES BESTSELLERIn the fall of 2009, the food world was rocked when Gourmet magazine was abruptly shuttered by its parent company. No one was more stunned by this unexpected turn of events than its beloved editor in chief, Ruth Reichl, who suddenly faced an uncertain professional future. As she struggled to process what had seemed unthinkable, Reichl turned to the NEW YORK TIMES BESTSELLERIn the fall of 2009, the food world was rocked when Gourmet magazine was abruptly shuttered by its parent company. No one was more stunned by this unexpected turn of events than its beloved editor in chief, Ruth Reichl, who suddenly faced an uncertain professional future. As she struggled to process what had seemed unthinkable, Reichl turned to the one place that had always provided sanctuary. âI did what I always do when Iâm confused, lonely, or frightened,â she writes. âI disappeared into the kitchen.âMy Kitchen Year follows the change of seasonsâand Reichlâs emotionsâas she slowly heals through the simple pleasures of cooking. While working 24/7, Reichl would âthrow quick meals togetherâ for her family and friends. Now she has the time to rediscover what cooking meant to her. Imagine kale, leaves dark and inviting, sautÃ©ed with chiles and garlic; summer peaches baked into a simple cobbler; fresh oysters chilling in a box of snow; plump chickens and earthy mushrooms, fricasseed with cream. Over the course of this challenging year, each dish Reichl prepares becomes a kind of stepping stone to finding joy again in ordinary things. The 136 recipes collected here represent a lifeâs passion for food: a blistering ma po tofu that shakes Reichl out of the blues; a decadent grilled cheese sandwich that accompanies a rare sighting in the woods around her home; a rhubarb sundae that signals the arrival of spring. Here, too, is Reichlâs enlivening dialogue with her Twitter followers, who become her culinary supporters and lively confidants. Part cookbook, part memoir, part paean to the household gods, My Kitchen Year may be Ruth Reichlâs most stirring book yetâone that reveals a refreshingly vulnerable side of the world's most famous food editor as she shares treasured recipes to be returned to again and again and again. ...more</t>
  </si>
  <si>
    <t>In her hit Food Network show Everyday Italian, Giada De Laurentiis shows you how to cook delicious, beautiful food in a flash. And here, in her long-awaited first book, she does the sameâhelps you put a fabulous dinner on the table tonight, for friends or just for the kids, with a minimum of fuss and a maximum of flavor. She makes it all look easy, because it is. Everyday In her hit Food Network show Everyday Italian, Giada De Laurentiis shows you how to cook delicious, beautiful food in a flash. And here, in her long-awaited first book, she does the sameâhelps you put a fabulous dinner on the table tonight, for friends or just for the kids, with a minimum of fuss and a maximum of flavor. She makes it all look easy, because it is. Everyday Italian is true to its title: the fresh, simple recipes are incredibly quick and accessible, and also utterly mouth-wateringâperfect for everyday cooking. And the book is focused on the real-life considerations of what you actually have in your refrigerator and pantry (no mail-order ingredients here) and what youâre in the mood forâwhether a simply sauced pasta or a hearty family-friendly roast, these great recipes cover every contingency. So, for example, youâll find dishes that you can make solely from pantry ingredients, or those that transform lowly leftovers into exquisite entrÃ©es (including brilliant ideas for leftover pasta), and those that satisfy your yearning to have something sweet baking in the oven. There are 7 ways to make red sauce more interesting, 6 different preparations of the classic cutlet, 5 perfect pestos, 4 creative uses for prosciutto, 3 variations on basic polenta, 2 great steaks, and 1 sublime chocolate tiramisÃ¹âplus 100 other recipes that turn everyday ingredients into speedy but special dinners.Whatâs more, Everyday Italian is organized according to what type of food you want tonightâwhether a soul-warming stew for Sunday supper, a quick sautÃ© for a weeknight, or a baked pasta for potluck. These categories will help you figure out what to cook in an instant, with such choices as fresh-from-the-pantry appetizers, sauceless pastas, everyday roasts, and stuffed vegetablesâwhatever youâre in the mood for, youâll be able to find a simple, delicious recipe for it here. Thatâs the beauty of Italian home cooking, and thatâs what Giada De Laurentiis offers hereâthe essential recipes to make a great Italian dinner. Tonight. ...more</t>
  </si>
  <si>
    <t>Are you ready to take your baking over the top? Here are sixty decadent and delightful ice creams and the sixty desserts that are their vehicles. A la Mode offers not just solid dessert recipes, from raspberry oat bars to bear claws, from chocolate pecan pie to a white chocolate pavlova, but also gives you the unforgettable pairings that make these desserts smash hits: app Are you ready to take your baking over the top? Here are sixty decadent and delightful ice creams and the sixty desserts that are their vehicles. A la Mode offers not just solid dessert recipes, from raspberry oat bars to bear claws, from chocolate pecan pie to a white chocolate pavlova, but also gives you the unforgettable pairings that make these desserts smash hits: apple cranberry pie with Camembert ice cream, chocolate sheet cake with salt caramel frozen custard, and espresso cream jelly roll with mascarpone ice cream.Let's face it: vanilla can sometimes be so... vanilla. A great a-la-mode pairing should be as decadent as finding the perfect wine to go with your cheese plate. With A la Mode, IACP winners and cookbook dynamos Bruce Weinstein and Mark Scarbrough show you how to create innovative delights such as creamy hazelnut gelato atop coffee-poached pears, or maple frozen custard with a mouthwatering cinnamon roll cake, alongside simpler classics like confetti ice cream with layered vanilla birthday cake. You haven't lived until you've had peanut brittle pie with popcorn ice cream, a Cracker Jack fantasy!Because what's a warm pie without ice cream? With A la Mode, you'll have to answer that question! ...more</t>
  </si>
  <si>
    <t>Though she is best known as a supermodel and Sports Illustrated swimsuit covergirl, all Chrissy Teigen really wants to do is talk about dinnerâthe good, the greasy, the good-for-you, and the goof-ups. Stylish but brash, witty and big-hearted, Chrissy cooks beautifully, but with the spirit of the amateur. In this book, she shows us how to make cooking part of a stylish life Though she is best known as a supermodel and Sports Illustrated swimsuit covergirl, all Chrissy Teigen really wants to do is talk about dinnerâthe good, the greasy, the good-for-you, and the goof-ups. Stylish but brash, witty and big-hearted, Chrissy cooks beautifully, but with the spirit of the amateur. In this book, she shows us how to make cooking part of a stylish lifestyle and how to look good doing itâ¦or at least how to laugh at ourselves if we donât.âThe thing that makes me happiest isnât when people stop me in the street to say they saw me in a magazine, but when they say they were inspired to cook because of what I posted on Instagram,â Chrissy Teigen says. Despite being a professional Beautiful Person, Teigen took cooking classes, runs a popular food blog, and loves connecting her fans with food through her widely followed Twitter and Instagram accounts. In this book, she brings her passion for cooking to the forefront. Through 100 recipes that range from her momâs Thai classics to her own creations and dishes taught to her by her chef friends, Chrissy will show us how easy it can be to make cooking accessible and fun. ...more</t>
  </si>
  <si>
    <t>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 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Illustrated. ...more</t>
  </si>
  <si>
    <t>For readers of Jacques PÃ©pinâs The Apprentice and Marcus Samuelssonâs Yes, Chef, here is the coming-of-age story of a true French chef and international culinary icon. Before he earned three Michelin stars at Le Bernardin, won the James Beard Foundation Award for Outstanding Chef, or became a regular guest judge on Bravoâs Top Chef, and even before he knew how to make a pr For readers of Jacques PÃ©pinâs The Apprentice and Marcus Samuelssonâs Yes, Chef, here is the coming-of-age story of a true French chef and international culinary icon. Before he earned three Michelin stars at Le Bernardin, won the James Beard Foundation Award for Outstanding Chef, or became a regular guest judge on Bravoâs Top Chef, and even before he knew how to make a proper omelet, Eric Ripert was a young boy in the South of France who felt that his world had come to an end. The only place Eric felt at home was in the kitchen. His desire to not only cook, but to become the best would lead him into some of the most celebrated and demanding restaurants in Paris. ...more</t>
  </si>
  <si>
    <t>When you're hungry for a filling meal, it's easy to go for the unhealthy stuff. Many times, even gluten-free and vegan cuisines can be loaded with sneaky fillers and not-so-good-for-you ingredients. Allyson Kramer proves that low-cal doesn't have to mean low-satisfaction; these gluten-free, plant-based recipes are high in nutrients, have less than 300 calories per servingâ When you're hungry for a filling meal, it's easy to go for the unhealthy stuff. Many times, even gluten-free and vegan cuisines can be loaded with sneaky fillers and not-so-good-for-you ingredients. Allyson Kramer proves that low-cal doesn't have to mean low-satisfaction; these gluten-free, plant-based recipes are high in nutrients, have less than 300 calories per servingâand they taste amazing. Dig into Cheesy BBQ Kale Chips, Cinnamon Plum Streusel, Avocado Chick'n Salad, and so much more. There are no fillers, no added or refined sugars, and no processed ingredients you can't pronounce. Whether it's breakfast, lunch, snacks, small plates, entrees, or beverages, you'll find a hearty, healthy recipe for every craving. Â  ...more</t>
  </si>
  <si>
    <t>The ultimate one-stop vegetarian cookbook-from the author of the classic How to Cook EverythingHailed as "a more hip Joy of Cooking" by the Washington Post, Mark Bittman's award-winning book How to Cook Everything has become the bible for a new generation of home cooks, and the series has more than 1 million copies in print. Now, with How to Cook Everything: Vegetarian, Bi The ultimate one-stop vegetarian cookbook-from the author of the classic How to Cook EverythingHailed as "a more hip Joy of Cooking" by the Washington Post, Mark Bittman's award-winning book How to Cook Everything has become the bible for a new generation of home cooks, and the series has more than 1 million copies in print. Now, with How to Cook Everything: Vegetarian, Bittman has written the definitive guide to meatless meals-a book that will appeal to everyone who wants to cook simple but delicious meatless dishes, from health-conscious omnivores to passionate vegetarians.How to Cook Everything: Vegetarian includes more than 2,000 recipes and variations-far more than any other vegetarian cookbook. As always, Bittman's recipes are refreshingly straightforward, resolutely unfussy, and unfailingly delicious-producing dishes that home cooks can prepare with ease and serve with confidence. The book covers the whole spectrum of meatless cooking-including salads, soups, eggs and dairy, vegetables and fruit, pasta, grains, legumes, tofu and other meat substitutes, breads, condiments, desserts, and beverages. Special icons identify recipes that can be made in 30 minutes or less and in advance, as well as those that are vegan. Illustrated throughout with handsome line illustrations and brimming with Bittman's lucid, opinionated advice on everything from selecting vegetables to preparing pad Thai, How to Cook Everything: Vegetarian truly makes meatless cooking more accessible than ever.Praise for How to Cook Everything Vegetarian"Mark Bittman's category lock on definitive, massive food tomes continues with this well-thought-out ode to the garden and beyond. Combining deep research, tasty information, and delicious easy-to-cook recipes is Mark's forte and everything I want to cook is in here, from chickpea fries to cheese soufflÃ©s."âMario Batali, chef, author, and entrepreneur"How do you make an avid meat eater (like me) fall in love with vegetarian cooking? Make Mark Bittman's How to Cook Everything Vegetarian part of your culinary library."âBobby Flay, chef/owner of Mesa Grill and Bar Americain and author of the Mesa Grill Cookbook"Recipes that taste this good aren't supposed to be so healthy. Mark Bittman makes being a vegetarian fun."âDr. Mehmet Oz, Professor of Surgery, New York-Presbyterian/Columbia Medical Center and coauthor of You: The Owner's Manual ...more</t>
  </si>
  <si>
    <t>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 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satisfaction they bring are disproportionately high. At last, a book that understands our anxieties, feeds our fantasies, and puts cakes, pies, pastries, breads, and biscuits back into our own kitchens. ...more</t>
  </si>
  <si>
    <t>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 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are shown here, with dozens of recipes and more than 160 breathtaking photographs, in The Barefoot Contessa Cookbook.Ina's most popular recipes use familiar ingredients, but they taste even better than you would expect. Her Pan-Fried Onion Dip is the real thing, with slowly car-amelized onions and fresh sour cream. Tomato soup is created from oven-roasted tomatoes and fresh basil to intensify the flavors. Meat loaf is as good as your grandmother's, but it's healthier because it's made with ground turkey and fresh herbs. The light and flaky Maple-Oatmeal Scones are baked with rolled oats, whole wheat, and real maple syrup. Now these and other famous Barefoot Contessa recipes can be prepared at home.Ina says that before she owned a specialty food store she often spent a week making dinner for six friends. Her experience at Barefoot Contessa has given her hundreds of ideas for creating wonderful parties in a few hours. And they're all in this book. Crab Cakes with RÃ©moulade Sauce can be stored overnight in the refrigerator and sautÃ©ed just before the guests arrive. Cheddar Corn Chowder can be made days ahead, reheated, and served with a salad and bread for a delicious autumn lunch. The ingredients for Grilled Salmon Salad can all be prepared ahead and tossed together before serving. The batter for the Raspberry Corn Muffins can be mixed a day before and popped into the oven just before breakfast.Ina Garten teaches us how to entertain with style, simplicity, and a relaxed sense of fun. There are notes throughout the book for giving cocktail parties, lunches, and dinner parties where everything is done before the guests arrive. And there are easy instructions for creating gorgeous party platters that don't even require you to cook!With Ina Garten and The Barefoot Contessa Cookbook, you have the perfect recipe for hosting parties that are easy and fun for everyone--including the cook. ...more</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</si>
  <si>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 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 ...more</t>
  </si>
  <si>
    <t>The Power Greens Cookbook presents 140 delicious, healthy recipes for dark, leafy greens that will please your palate and inspire you to clean your plate.Kale and collards donât have to be the only greens on your shopping list anymore. Rising stars include romaine and parsley, Brussels sprouts and beet greens, and more. But say the words âEat your greens,â and even though The Power Greens Cookbook presents 140 delicious, healthy recipes for dark, leafy greens that will please your palate and inspire you to clean your plate.Â Kale and collards donât have to be the only greens on your shopping list anymore. Rising stars include romaine and parsley, Brussels sprouts and beet greens, and more. But say the words âEat your greens,â and even though we know theyâre good for us, many people are afraid that they wonât taste good. Fear no more! The Power Greens Cookbook provides go-to recipes that are both nutritious and delicious. Â  Acclaimed cookbook author and blogger Dana Jacobi expands your culinary repertoire and introduces the fifteen Power Greensâfrom arugula to watercressâthat are loaded with health-supporting nutrients and phytochemicals that enhance vitality, all the while protecting against diabetes, heart disease, and high blood pressure, fortifying eyes and muscles, even making your skin glow. Jacobi also shares simple cooking techniques that help you prepare these super veggies quickly. Including main dishes and hearty salads, dips, spreads, snacks, and even drinks, The Power Greens Cookbook offers myriad mouthwatering vegetable-centric recipes. Â â¢ Soups: Cabbage and Brussels Sprouts Soup, Spinach Gazpacho with Walnuts, Hoppinâ John Stew with Mustard Greensâ¢ Salads: Caesar Salad with Parmesan Chickpeas, Tuscan Kale Salad with Pomegranate Seeds and Walnuts, Beets and Beet Greens with Citrus Dressingâ¢ Main Dishes: Red Beans and Smoky Greens, Kale-Smothered Pork Chops with Carrot and Apple, Tortelloni with Broccoli Rabe Floretsâ¢ Small Meals and Snacks: Avocado and Watercress Tartine, Grilled Cheese and Tomato Sandwich with Kimchi, Poached Eggs in a Nest of Bacon-Wilted Kaleâ¢ Side Dishes and Condiments: Carrots with Wild Arugula Pesto, French Lettuce Stir-Fry, Tahini Creamed Spinach, Kale Zaâatar Â Shown in dozens of tantalizing photographs, these dishes are sure to become mainstays in your kitchen for weeknight family meals, casual entertaining, and elegant dinner parties. From the cruciferous and crunchy to the leafy and light, The Power Greens Cookbook is just what the doctorâand your taste budsâordered. ...more</t>
  </si>
  <si>
    <t>Intriguing recipes for everyday meals from the host of the PBS series Patiâs Mexican Table On her PBS TV series, now in its fifth season, as well as in frequent appearances on shows like The Chew, Pati Jinich, a busy mother of three, has shown a flair for making Mexican cooking irresistibly accessible. In Mexican Today, she shares easy, generous dishes, both traditional on Intriguing recipes for everyday meals from the host of the PBS series Patiâs Mexican Table On her PBS TV series, now in its fifth season, as well as in frequent appearances on shows like The Chew, Pati Jinich, a busy mother of three, has shown a flair for making Mexican cooking irresistibly accessible. In Mexican Today, she shares easy, generous dishes, both traditional ones and her own new spins. Some are regional recipes she has recovered from the past and updated, like Minersâ Enchiladas with fresh vegetables and cheese or Drunken Rice with Chicken and Chorizo, a specialty of the YucatÃ¡n. âSweatyâ Tacos with ripe tomatoes and cheese are so convenient theyâre sold on Mexican streets by bicyclists. Her grandmotherâs Cornflake Cookies feel just as contemporary now as they did then.Â Â Pati has âMexed upâ other recipes in such family favorites as Mexican Pizza with Grilled Skirt Steak and Onions. Still other dishes show the evolution of Mexican food north and south of the border, including Mexican Dreamboat Hotdogs and Cal-Mex Fish Tacos with Creamy Slaw. This food will draw everyone togetherâa family at the end of a working day, a book club, or a neighborhood potluck.Â  Throughout, Pati is an infectious cheerleader, sharing stores of the food, people, and places behind the recipes. ...more</t>
  </si>
  <si>
    <t>For years, Anna Thomasâs fans have cooked from her trailblazing vegetarian cookbooks. Now, Anna turns her thoughts to that larger question. We are eating differently: your daughter is a vegan, or you are but your in-laws donât think itâs dinner without meat, or youâre hosting Thanksgiving for a mixed groupâ¦ In this timely and useful new book, Anna offers her solutions for For years, Anna Thomasâs fans have cooked from her trailblazing vegetarian cookbooks. Now, Anna turns her thoughts to that larger question. We are eating differently: your daughter is a vegan, or you are but your in-laws donât think itâs dinner without meat, or youâre hosting Thanksgiving for a mixed groupâ¦ In this timely and useful new book, Anna offers her solutions for reuniting our divided tables.âMy idea is simple,â says Anna. âStart with the food everyone eats, design a meal or a dish around that, then expand and elaborate with just the right amounts of the right cheeses, meats, or fish for your omnivores. Everyone feels welcome, and we eat the same mealâbut in variations.âAnna shows us how to cook for todayâs table, with over 150 recipes for all tastes, and menus for every occasion. For a casual evening with friends, Farro with Lentils and Lavender served with Ratatouille from the Charcoal Grill makes a beautiful vegan supperâand also pairs wonderfully with garlic-and-herb rubbed lamb chops for the omnivores. Annaâs crowd-pleasing Easy Fish Soup begins as a robust vegetable soup, with seafood added five minutes before servingâan ideal two-way dish. A vegetarian Lemon Risotto with SautÃ©ed Fresh Fava Beans is perfect on its own, and can easily take on tender shrimp. For dessert, have vegan Pumpkin Gingerbread and add vanilla ice cream, or serve a delectable Dark Chocolate Almond Bark studded with ginger and dried cherries.Annaâs festive âThanksgiving for Everyoneâ menu centers on a sumptuous Polenta Torta with Roasted Squash and onion marmalade, surrounded by an array of seasonal vegetablesâall pairing equally well with roast turkey for the traditionalists. âTaco Night at Homeâ allows everyone to design their perfect meal, mixing and matching from a spread of Spicy Black Beans, Poblano Peppers with Portobello Mushrooms, Carnitas, and Guajillo Chile Salsa. Annaâs exuberant Mediterranean mezze menu is a relaxed summer party, featuring vegan Roasted Eggplant and Poblano Chile Spread with flatbread, Tabbouleh with Chickpeas and Preserved Lemon, Charred Zucchini with Lemon and Mint, and Baked Lamb Kibbeh Wedges for the omnivores.With dishes inspired by the vibrant produce of farmersâ markets, Anna shares her love of cooking and of hospitality. Vegan Vegetarian Omnivore shows us how to navigate a world of change, and bring all our friends and family together at one big, generous table. ...more</t>
  </si>
  <si>
    <t>The long-awaited cookbook by Deb Perelman of Smitten Kitchenâhome cook, mom, photographer, and celebrated food blogger.Deb Perelman loves to cook. Itâs as simple as that. She isnât a chef or a restaurant ownerâsheâs never even waitressed. Cooking in her tiny Manhattan kitchen was, at least at first, for special occasionsâand, too often, an unnecessarily daunting venture. D The long-awaited cookbook by Deb Perelman of Smitten Kitchenâhome cook, mom, photographer, and celebrated food blogger.Deb Perelman loves to cook. Itâs as simple as that. She isnât a chef or a restaurant ownerâsheâs never even waitressed. Cooking in her tiny Manhattan kitchen was, at least at first, for special occasionsâand, too often, an unnecessarily daunting venture. Deb found herself overwhelmed by the number of recipes available to her. Have you ever searched for the perfect birthday cake on Google? Youâll get more than three million results. How do you choose? Where do you start? What if you pick a recipe thatâs downright bad?So Deb founded her award-winning blog, smittenkitchen.com, on the premise that cooking should be a pleasure, and that the results of your labor canâand should beâdelicious...every time. Deb is a firm believer that there are no bad cooks, just bad recipes. She has dedicated herself to finding the best of the best and adapting them for the everyday cookâthe ones with little time to spare, little money to burn on unpronounceable ingredients, and little help in the kitchen. And now, with the same warmth, candor, and can-do spirit her blog is known for, Deb presents her first cookbookâmore than 100 new recipes, plus a few favorites from her site, all gorgeously illustrated with hundreds of Debâs beautiful color photographs.The Smitten Kitchen Cookbook is all about approachable, uncompromised home cooking: stepped-up comfort foods, stewy dishes for windy winter afternoons, an apple cake that will answer all questions: âWhat should my new signature dessert be?â âWhat is always welcome at a potluck?â âWhat did Deb consume almost single-handedly a week after having a baby?â These are the recipes you bookmark and use so often they become your own; recipes you slip to a friend who wants to impress her new in-laws; and recipes with simple ingredients that yield amazing results in a minimum amount of time. Deb tells you how to host a brunch and still sleep inâplus what to make for it!âand the essential items you need for your own kitchen. From salads and slaws that make perfect side dishes (or a full meal) to savory tarts and pizzas; from Mushroom Bourguignon to Pancetta, White Bean and Swiss Chard Pot Pies; from Buttered Popcorn Cookies to Chocolate Hazelnut Layer Cake, Deb knows just the thing for a Tuesday night, or your most special occasion. ...more</t>
  </si>
  <si>
    <t>Perhaps more responsible than anyone for the revolution in the way we eat, cook, and think about food, Alice Waters has âsingle-handedly chang[ed] the American palateâ according to the New York Times. Her simple but inventive dishes focus on a passion for flavor and a reverence for locally produced, seasonal foods.With an essential repertoire of timeless, approachable reci Perhaps more responsible than anyone for the revolution in the way we eat, cook, and think about food, Alice Waters has âsingle-handedly chang[ed] the American palateâ according to the New York Times. Her simple but inventive dishes focus on a passion for flavor and a reverence for locally produced, seasonal foods.With an essential repertoire of timeless, approachable recipes chosen to enhance and showcase great ingredients, The Art of Simple Food is an indispensable resource for home cooks. Here you will find Aliceâs philosophy on everything from stocking your kitchen, to mastering fundamentals and preparing delicious, seasonal inspired meals all year long. Always true to her philosophy that a perfect meal is one thatâs balanced in texture, color, and flavor, Waters helps us embrace the seasonsâ bounty and make the best choices when selecting ingredients. Fill your market basket with pristine produce, healthful grains, and responsibly raised meat, poultry, and seafood, then embark on a voyage of culinary rediscovery that reminds us that the most gratifying dish is often the least complex. ...more</t>
  </si>
  <si>
    <t>The instant New York Times and USA Today bestsellerHungry Girl Clean &amp; Hungry: Healthy Recipes for Clean Eating in the Real WorldComplete with full-color photos of EVERY recipe, Hungry Girl Clean &amp; Hungry combines the best of Hungry Girl with the best of clean eating. The food is still guilt-free, and the portions are still huge...but now Lisa Lillien is highlighti The instant New York Times and USA Today bestsellerHungry Girl Clean &amp; Hungry: Healthy Recipes for Clean Eating in the Real WorldComplete with full-color photos of EVERY recipe, Hungry Girl Clean &amp; Hungry combines the best of Hungry Girl with the best of clean eating. The food is still guilt-free, and the portions are still huge...but now Lisa Lillien is highlighting CLEAN ingredients and doing away with artificial and processed foods. This book gives mainstream America delicious, satisfying, and clean recipes, using healthy ingredients found in supermarkets everywhere. The best part? The recipes are so easy, anyone can make 'em!Featuring...90 vegetarian recipes108 gluten-free recipes56 recipes in 30 minutes or less43 recipes with 5 ingredients or lessRecipes like...PB&amp;J Waffles (203 calories)BBQ Meatloaf (196 calories)Hawaiian Shrimp Fried Rice with Pineapple (229 calories)Fudgy Flourless Chocolate Cake (100 calories)Finally... a real-world (and DELICIOUS) approach to clean eating! ...more</t>
  </si>
  <si>
    <t>California's gold country, 1850. A time when men sold their souls for a bag of gold and women sold their bodies for a place to sleep.Angel expects nothing from men but betrayal. Sold into prostitution as a child she survives by keeping her hatred alive. And what she hates most are the men who use her, leaving her empty and dead inside.Then she meets Michael Hosea. A man wh California's gold country, 1850. A time when men sold their souls for a bag of gold and women sold their bodies for a place to sleep.Angel expects nothing from men but betrayal. Sold into prostitution as a child she survives by keeping her hatred alive. And what she hates most are the men who use her, leaving her empty and dead inside.Then she meets Michael Hosea. A man who seeks his Father's heart in everything, Michael obeys God's call to marry Angel and to love her unconditionally. Slowly, day by day, he defies Angel's every bitter expectation, until despite her resistance, her frozen heart begins to thaw.But with her unexpected softening come overwhelming feelings of unworthiness and fear. And so Angel runs. Back to the darkness, away from her husband's pursuing love, terrified of the truth she no longer can deny: Her final healing must come from the One who loves her even more than Michael does ... the One who will never let her go. ...more</t>
  </si>
  <si>
    <t>A disgraced scholar running from her past and an entrepreneur chasing his future find themselves thrown togetherâand fall in loveâon a Tolkien tour of New Zealand.Allison Shire (yes, like where the Hobbits live) is a disgraced academic who is done with love. Her belief in âhappily ever afterâ ended the day she discovered her husband was still married to a wife she knew not A disgraced scholar running from her past and an entrepreneur chasing his future find themselves thrown togetherâand fall in loveâon a Tolkien tour of New Zealand.Allison Shire (yes, like where the Hobbits live) is a disgraced academic who is done with love. Her belief in âhappily ever afterâ ended the day she discovered her husband was still married to a wife she knew nothing about. She finally finds a use for her English degree by guiding tours through the famous sites featured in the Lord of the Rings and The Hobbit movies. By living life on the road and traveling New Zealand as a luxury tour guide, Allison manages to outrun the pain of her past she canât face.Jackson Gregory was on the cusp of making it big. Then suddenly his girlfriend left himâfor his biggest business competitorâand took his most guarded commercial secrets with her. To make matters worse, the Iowa farm that has been in his family for generations is facing foreclosure. Determined to save his parents from financial ruin, heâll do whatever it takes to convince his wealthy great-uncle to invest in his next scheme, which means accompanying him to the bottom of the world to spend three weeks pretending to be a die-hard Lord of the Rings fan, even though he knows nothing about the stories. The one thing that stands between him and his goal is a know-it-all tour guide who canât stand him and pegged him as a fake the moment he walked off the plane.When Allison leads the group through the famous sites of the Tolkien movies, she and Jackson start to see each other differently, and as they keep getting thrown together on the tour, they find themselves drawn to each other. Neither expected to fall in love again, but can they find a way beyond their regrets to take a chance on the one thing theyâre not looking for? ...more</t>
  </si>
  <si>
    <t>Psychology professor and criminal profiler Taylor Martin prides herself on being able to solve any crime, except the one she wants most desperately to solve--the disappearance of her father twenty years ago. When she finally has a lead on his whereabouts, Taylor returns home to Logan Point, Mississippi, to investigate. But as she is stalking the truth about the past, someo Psychology professor and criminal profiler Taylor Martin prides herself on being able to solve any crime, except the one she wants most desperately to solve--the disappearance of her father twenty years ago. When she finally has a lead on his whereabouts, Taylor returns home to Logan Point, Mississippi, to investigate. But as she is stalking the truth about the past, someone is stalking her.Nick Sinclair pens mystery novels for a living, but the biggest mystery to him is how he can ever get over the death of his wife--a tragedy he believes he could have prevented. With his estranged brother the only family he has left, Nick sets out to find him. But when he crosses paths with Taylor, all he seems to find is trouble. ...more</t>
  </si>
  <si>
    <t>Maple Valley became Amelia Bentley's haven after her heart and her dreams of a family were shattered. But her new life as a newspaper editor is shaken when the small-town paper is in danger of closing. Her one hope: A lead on an intriguing story that just might impress the new publisher...if only she new who he was.After his biggest campaign success yet, widowed speechwrit Maple Valley became Amelia Bentley's haven after her heart and her dreams of a family were shattered. But her new life as a newspaper editor is shaken when the small-town paper is in danger of closing. Her one hope: A lead on an intriguing story that just might impress the new publisher...if only she new who he was.After his biggest campaign success yet, widowed speechwriter Logan Walker now has the chance of a lifetime--a spot on a presidential campaign. But his plans are interrupted when he finds out he's inherited his hometown newspaper. He travels home intent on selling the paper and spending some much-needed time with his young daughter before making the leap into national politics.But instead of a quick sale and peaceful break from his hectic career, Logan finds himself helping Amelia chase her story. She's scrappy, but wounded. He's dependable, but lost. They may butt heads more than expected, but a series of leads on Maple Valley's quirky unsolved mystery is just the start of the sparks that fly in the office and in their hearts. ...more</t>
  </si>
  <si>
    <t>A Story of Love, Desperation, and Hope During a Great Biblical EpochSold into slavery by her father and forsaken by the man she was supposed to marry, young Egyptian Kiya must serve a mistress who takes pleasure in her humiliation. When terrifying plagues strike Egypt, Kiya is in the middle of it all.To save her older brother and escape the bonds of slavery, Kiya flees wit A Story of Love, Desperation, and Hope During a Great Biblical EpochSold into slavery by her father and forsaken by the man she was supposed to marry, young Egyptian Kiya must serve a mistress who takes pleasure in her humiliation. When terrifying plagues strike Egypt, Kiya is in the middle of it all.To save her older brother and escape the bonds of slavery, Kiya flees with the Hebrews during the Great Exodus. She finds herself utterly dependent on a fearsome God she's only just beginning to learn about, and in love with a man who despises her people. With everything she's ever known swept away, will Kiya turn back toward Egypt or surrender her life and her future to Yahweh? ...more</t>
  </si>
  <si>
    <t>Casey knows the truth.But it wonât set her free.Casey Coxâs DNA is all over the crime scene. Thereâs no use talking to police; they have failed her abysmally before. She has to flee before sheâs arrested . . . or worse. The truth doesnât matter anymore.But what is the truth? Thatâs the question haunting Dylan Roberts, the war-weary veteran hired to find Casey. PTSD has mar Casey knows the truth.But it wonât set her free.Casey Coxâs DNA is all over the crime scene. Thereâs no use talking to police; they have failed her abysmally before. She has to flee before sheâs arrested . . . or worse. The truth doesnât matter anymore.But what is the truth? Thatâs the question haunting Dylan Roberts, the war-weary veteran hired to find Casey. PTSD has marked him damaged goods, but bringing Casey back can redeem him. Though the crime scene seems to tell the whole story, details of the murder arenât adding up. Casey Cox doesnât fit the profile of a killer. But are Dylanâs skewed perceptions keeping him from being objective? If she isnât guilty, why did she run?Unraveling her past and the evidence that condemns her will take more time than he has, but as Dylanâs damaged soul intersects with hers, he is faced with two choices. The girl who occupies his every thought is a psychopathic killer . . . or a selfless hero. And the truth could be the most deadly weapon yet. ...more</t>
  </si>
  <si>
    <t>Drawing on his extensive experience evaluating applicants for his marketing agency, and featuring stories based on real-life situations, sample cover letters, resumes, and straightforward advice, Don Raskinâs The Dirty Little Secrets of Getting Your Dream Job offers all the necessary tools for navigating the tough job market and securing your dream job.Don Raskin owns and Drawing on his extensive experience evaluating applicants for his marketing agency, and featuring stories based on real-life situations, sample cover letters, resumes, and straightforward advice, Don Raskinâs The Dirty Little Secrets of Getting Your Dream Job offers all the necessary tools for navigating the tough job market and securing your dream job.Don Raskin owns and operates MME, an advertising and marketing agency in New York City. During his twenty-five years at the agency he has interviewed hundreds of new college graduates for positions within his agency and has placed a strong emphasis on entry-level recruitment for positions in creative, account management, traffic, and production. Raskin has also mentored countless students and their parents on best practices for the job search. Over the years, Raskin has kept exceptionally detailed notes on the interviews he has conducted, observing the good, the bad, the ridiculous, the irreverent. He also has a treasure trove of over-the-top cover letters, resumes, interviews, and post interview follow-ups he has conducted and received. Now, he wants to share all the wisdom and insider secrets he has gathered to help students and first-time job seekers find a job in this economy.Based on his remarkable expertise, Raskin's book provides exclusive insight into the job search process and lets readers in on all of the dirty little secrets to landing their first jobâor a new oneâand finding career success. ...more</t>
  </si>
  <si>
    <t>NEW YORK TIMES BESTSELLERWALL STREET JOURNAL BESTSELLEROne of Americaâs most accomplished entrepreneursâa pioneer who made the Internet part of everyday life and orchestrated the largest merger in the history of businessâshares a roadmap for how anyone can succeed in a world of rapidly changing technology.Steve Caseâs career began when he cofounded America Online (AOL) in NEW YORK TIMES BESTSELLERWALL STREET JOURNAL BESTSELLEROne of Americaâs most accomplished entrepreneursâa pioneer who made the Internet part of everyday life and orchestrated the largest merger in the history of businessâshares a roadmap for how anyone can succeed in a world of rapidly changing technology.Steve Caseâs career began when he cofounded America Online (AOL) in 1985. At the time, only three percent of Americans were online. It took a decade for AOL to achieve mainstream success, and there were many near-death experiences and back-to-the-wall pivots. AOL became the top performing company of the 1990s, and at its peak more than half of all consumer Internet traffic in the United States ran through the service. After Case engineered AOLâs merger with Time Warner and he became Chairman of the combined business, Case oversaw the biggest media and communications empire in the world. In The Third Wave, which pays homage to the work of the futurist Alvin Toffler (from whom Case has borrowed the title, and whose work inspired him as a young man), Case takes us behind the scenes of some of the most consequential and riveting business decisions of our time while offering illuminating insights from decades of working as an entrepreneur, an investor, a philanthropist, and an advocate for sensible bipartisan policies. We are entering, as Case explains, a new paradigm called the âThird Waveâ of the Internet. The first wave saw AOL and other companies lay the foundation for consumers to connect to the Internet. The second wave saw companies like Google and Facebook build on top of the Internet to create search and social networking capabilities, while apps like Snapchat and Instagram leverage the smartphone revolution. Now, Case argues, weâre entering the Third Wave: a period in which entrepreneurs will vastly transform major âreal worldâ sectors like health, education, transportation, energy, and foodâand in the process change the way we live our daily lives. But success in the Third Wave will require a different skill set, and Case outlines the path forward.The Third Wave is part memoir, part manifesto, and part playbook for the future. With passion and clarity, Case explains the ways in which newly emerging technology companies (a growing number of which, he argues, will not be based in Silicon Valley) will have to rethink their relationships with customers, with competitors, and with governments; and offers advice for how entrepreneurs can make winning business decisions and strategiesâand how all of us can make sense of this changing digital age. ...more</t>
  </si>
  <si>
    <t>Choosing between the stability of a traditional career and the upside of entrepreneurship? Why not have both?Becoming a full-time entrepreneur can look glamorous from the outside. Who doesnât want to chase their dreams, be their own boss, and do what they love? But the truth is that entrepreneurship is often a slog, with no regular hours, no job security, and very little p Choosing between the stability of a traditional career and the upside of entrepreneurship? Why not have both?Becoming a full-time entrepreneur can look glamorous from the outside. Who doesnât want to chase their dreams, be their own boss, and do what they love? But the truth is that entrepreneurship is often a slog, with no regular hours, no job security, and very little pay. Â What if there was a way to have the stability of a day job with the excitement of a startup? All of the benefits of entrepreneurship with none of the pitfalls? In The 10% Entrepreneur, Patrick McGinnis shows you how, by investing just 10% of your time and resources, you can become an entrepreneur without losing a steady paycheck. Â McGinnis details a step-by-step plan that takes you from identifying your first entrepreneurial project to figuring out the smartest way to commit resources to it. He shows you how to select and engage in projects that will provide you with upside outside the office while making your better at your day job. He also profiles real-world 10% Entrepreneurs such as...â¢Luke Holden, a cash-strapped recent college graduate, who started his own lobster-roll empire and oversaw much of its first year of operations, all while working full time in corporate Americaâ¢Dipali Patwa, a designer and mom whose side project designing and selling infant clothing is now a sensation.â¢A group of friends who met at a 6am Bible study class and went on to start a brewery that now generates millions in sales .Â A successful 10% Entrepreneur himself, McGinnis explains the multiple paths you can follow to invest your cash, time, and expertise in a start-upâincluding as a founder, angel, adviser, or aficionado. Most importantly, you donât have to have millions in disposable income to become a 10% Entrepreneur. When you put McGinnisâs 10% principles into action, youâll quickly start racking up small wins, then watch as they snowball into your new (and far more entrepreneurial) life. ...more</t>
  </si>
  <si>
    <t>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 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Nikeâs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businessâa business that would be dynamic, different.Knight details the many risks and daunting setbacks that stood between him and his dreamâalong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 ...more</t>
  </si>
  <si>
    <t>Mark Twain once observed, âA lie can get halfway around the world before the truth can even get its boots on.â His observation rings true: Urban legends, conspiracy theories, and bogus public-health scares circulate effortlessly. Meanwhile, people with important ideasâbusiness people, teachers, politicians, journalists, and othersâstruggle to make their ideas âstick.â Why Mark Twain once observed, âA lie can get halfway around the world before the truth can even get its boots on.â His observation rings true: Urban legends, conspiracy theories, and bogus public-health scares circulate effortlessly. Meanwhile, people with important ideasâbusiness people, teachers, politicians, journalists, and othersâstruggle to make their ideas âstick.â Why do some ideas thrive while others die? And how do we improve the chances of worthy ideas? In Made to Stick, accomplished educators and idea collectors Chip and Dan Heath tackle head-on these vexing questions. Inside, the brothers Heath reveal the anatomy of ideas that stick and explain ways to make ideas stickier, such as applying the âhuman scale principle,â using the âVelcro Theory of Memory,â and creating âcuriosity gaps.âIn this indispensable guide, we discover that sticky messages of all kindsâfrom the infamous âkidney theft ringâ hoax to a coachâs lessons on sportsmanship to a vision for a new product at Sonyâdraw their power from the same six traits.Made to Stick is a book that will transform the way you communicate ideas. Itâs a fast-paced tour of success stories (and failures)âthe Nobel Prize-winning scientist who drank a glass of bacteria to prove a point about stomach ulcers; the charities who make use of âthe Mother Teresa Effectâ; the elementary-school teacher whose simulation actually prevented racial prejudice. Provocative, eye-opening, and often surprisingly funny, Made to Stick shows us the vital principles of winning ideasâand tells us how we can apply these rules to making our own messages stick. ...more</t>
  </si>
  <si>
    <t>Founder of The Boston Beer Company, brewer of Samuel Adams Boston Lager, and a key catalyst of the American craft beer revolution, Jim Koch offers his unique perspective when it comes to business, beer, and turning your passion into a successful company or career.In 1984, it looked like an unwinnable David and Goliath struggle: one guy against the mammoth American beer ind Founder of The Boston Beer Company, brewer of Samuel Adams Boston Lager, and a key catalyst of the American craft beer revolution, Jim Koch offers his unique perspective when it comes to business, beer, and turning your passion into a successful company or career.In 1984, it looked like an unwinnable David and Goliath struggle: one guy against the mammoth American beer industry. When others scoffed at Jim Kochâs plan to leave his consulting job and start a brewery that would challenge American palates, he chose a nineteenth-century family recipe and launched Samuel Adams. Now one of Americaâs leading craft breweries, Samuel Adams has redefined the way Americans think about beer and helped spur a craft beer revolution.In Quench Your Own Thirst, Koch offers unprecedented insights into the whirlwind ride from scrappy start-up to thriving public company. His innovative business model and refreshingly frank stories offer counterintuitive lessons that you can apply to business and to life.Koch covers everything from finding your own Yoda to his theory on how a piece of string can teach you the most important lesson youâll ever learn about business. He also has surprising advice on sales, marketing, hiring, and company culture. Kochâs anecdotes, quirky musings, and bits of wisdom go far beyond brewing. A fun, engaging guide for building a career or launching a successful business based on your passions, Quench Your Own Thirst is the key to the ultimate dream: being successful while doing what you love. ...more</t>
  </si>
  <si>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 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FUNDRAISING:âThe Art of Startup Fundraising is a must read for anyone who even considers starting a business. Fundraising is hard. This book gives you the roadmap to get where you are going. Alejandro Cremades speaks with wisdom and from experience.â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SchoolâEntrepreneurs need to be amazing at recruiting, selling and fundraising. The Art of Startup Fundraising provides the essential toolkit for mastering a core skill for any entrepreneur.â - Gil Penchina, serial entrepreneur and prolific angel investorâFor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world.â - Anyndya Ghose, Professor at NYU Stern School of BusinessâThere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funding.â - Paul Murphy, Partner at Betaworks and CoFounder of PlaydotsâAlejandro's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options!â - Angelo J. Robles, Founder and CEO of Family Office AssociationâIt doesn't matter how great of a business you can build. If you can't raise money, you're toast. Master this book.â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CapitalâThis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capital.â - Carter Caldwell, serial entrepreneur and Principal at Cross Atlantic Capital PartnersâAlejandro is on the bleeding edge of equity crowdfunding today. When he talks about fundraising, startups listen.â - Andrew Ackerman, Managing Director at Dreamit VenturesâRaising capital can be tough. Alejandro provides a step-by-step guidebook to all entrepreneurs that rather spend their time thinking about changing the world instead of thinking of how to raise funds.â - Tobias P. Schirmer, Managing Partner of JOIN Capital "A superb book on fundraising. Alejandro's guidance should arm entrepreneurs with the necessary tools to close with success a meaningful round of financing." - Ellen Weber, Executive Director at Robin Hood VenturesâThe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donât change over time.â - Marianne Hudson, Executive Director at Angel Capital AssociationâRaising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âThe Art of Startup Fundraisingâ is essential reading for entrepreneurs everywhere.â - Allen Taylor, Managing Director at Endeavor ...more</t>
  </si>
  <si>
    <t>To the outside observer, it seems like theyâve won the career lotteryâthat by some stroke of luck or circumstance, theyâve found the one thing they love so much that it doesnât even feel like work, and theyâre getting paid well to do it. In reality, their good fortune has nothing to do with chance. Thereâs a method for finding your perfect job, and Chris Guillebeau, the be To the outside observer, it seems like theyâve won the career lotteryâthat by some stroke of luck or circumstance, theyâve found the one thing they love so much that it doesnât even feel like work, and theyâre getting paid well to do it. In reality, their good fortune has nothing to do with chance. Thereâs a method for finding your perfect job, and Chris Guillebeau, the bestselling author of The $100 Startup, has created a practical guide for how to do itâwhethe rwithin a traditional company or business, or by striking out on your own. Finding the work you were âborn to doâ isnât just about discovering your passion. Doing what brings you joy is great, but if you arenât earning a living, itâs a hobby, not a career. And those who jump out of bed excited to go to work every morning donât just have jobs that turn their passions into paychecks. They have jobs where they also can lose themselves for hours in the flow of meaningful work. This intersection of joy, money, and flow is what Guillebeau will help you find in this book. Through inspiring stories of those who have successfully landed their dream career, as well as actionable tools, exercises, and thought experiments, heâll guide you through todayâs vast menu of career options to discover the work perfectly suited to your unique interests, skills, and experiences.Youâll learn how to:â¢ Hack the job of your dreams within a traditional organization by making it work for youâ¢ Find not only your ideal work but also your ideal working conditionsâ¢ Create plans that will allow you to take smarter career risks and âbeat the houseâ every timeâ¢ Start a profitable âside hustleâ and earn extra cashÂ on top of your primary stream of incomeâ¢ Escape the prison of working for someone else and build a mini-empire as an entrepreneurâ¢ Become a rock star at any creative endeavor by creating a loyal base of fans and followersWhichever path you choose, this book will show you how to find that one job or career that feels so right, itâs like you were born to do it. ...more</t>
  </si>
  <si>
    <t>E-Myth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E-Myth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business.Gerber walks you through the steps in the life of a businessâfrom entrepreneurial infancy through adolescent growing pains to the mature entrepreneurial perspective: the guiding light of all businesses that succeedâand shows how to apply the lessons of franchising to any business, whether or not it is a franchise. Most importantly, Gerber draws the vital, often overlooked distinction between working on your business and working in your business.The E-Myth Revisited will help you grow your business in a productive, assured way. ...more</t>
  </si>
  <si>
    <t>Personal finance author and lecturer Robert T. Kiyosaki developed his unique economic perspective from two very different influences - his two fathers. One father (Robert's real father) was a highly educated man but fiscally poor. The other father was the father of Robert's best friend - that Dad was an eighth-grade drop-out who became a self-made multi-millionaire. The li Personal finance author and lecturer Robert T. Kiyosaki developed his unique economic perspective from two very different influences - his two fathers. One father (Robert's real father) was a highly educated man but fiscally poor. The other father was the father of Robert's best friend - that Dad was an eighth-grade drop-out who became a self-made multi-millionaire. The lifelong monetary problems experienced by his poor dad pounded home the counterpoint communicated by his rich dad. Taking that message to heart, Kiyosaki was able to retire at 47. ...more</t>
  </si>
  <si>
    <t>Most startups fail. But many of those failures are preventable. The Lean Startup is a new approach being adopted across the globe, changing the way companies are built and new products are launched. Eric Ries defines a startup asan organization dedicated to creating something new under conditions of extreme uncertainty. This is just as true for one person in a garage or a Most startups fail. But many of those failures are preventable.Â  The Lean Startup is a new approach being adopted across the globe, changing the way companies are built and new products are launched. Eric Ries defines a startup asÂ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 The Lean Startup approach fosters companies that are both more capital efficient and that leverage human creativity more effectively.Â  Inspired by lessons from lean manufacturing, it relies on âvalidated learning,â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 Rather than wasting time creating elaborate business plans, The Lean Startup offers entrepreneurs - in companies of all sizes - a way to test their vision continuously, to adapt and adjust before itâs too late. Ries provides a scientific approach to creating and managing successful startups in a age when companies need to innovate more than ever. ...more</t>
  </si>
  <si>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competition.Â The truth is, you need less than you think. You don't need to be a workaholic. You don't need to staff up. You don't need to waste time on paperwork or meetings. You don't even need an office. Those are all just excuses.Â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whoâs ever dreamed of doing it on their own. Hardcore entrepreneurs, small-business owners, people stuck in day jobs they hate, victims of "downsizing," and artists who donât want to starve anymore will all find valuable guidance in these pages. ...more</t>
  </si>
  <si>
    <t>An intimate portrait of Louisa Catherine Adams, the wife of John Quincy Adams, who witnessed firsthand the greatest transformations of her time Born in London to an American father and a British mother on the eve of the Revolutionary War, Louisa Catherine Johnson was raised in circumstances very different from the New England upbringing of the future president John Quincy An intimate portrait of Louisa Catherine Adams, the wife of John Quincy Adams, who witnessed firsthand the greatest transformations of her timeÂ Â Â  Born in London to an American father and a British mother on the eve of the Revolutionary War, Louisa Catherine Johnson was raised in circumstances very different from the New England upbringing of the future president John Quincy Adams, whose life had been dedicated to public service from the earliest age. And yet John Quincy fell in love with her, almost despite himself. Their often tempestuous but deeply close marriage lasted half a century.Â  They lived in Prussia, Massachusetts, Washington, Russia, and England, at royal courts, on farms, in cities, and in the White House. Louisa saw more of Europe and America than nearly any other woman of her time. But wherever she lived, she was always pressing her nose against the glass, not quite sure whether she was looking in or out. The other members of the Adams family could take their identity for grantedâthey were Adamses; they were Americansâbut she had to invent her own. The story of Louisa Catherine Adams is one of a woman who forged a sense of self. As the country her husband led found its place in the world, she found a voice. That voice resonates still.Â  In this deeply felt biography, the talented journalist and historian Louisa Thomas finally gives Louisa Catherine Adams's full extraordinary life its due. An intimate portrait of a remarkable woman, a complicated marriage, and a pivotal historical moment, Louisa Thomas's biography is a masterful work from an elegant storyteller. ...more</t>
  </si>
  <si>
    <t>One of only two patron saints of Italy, the other being St. Francis of Assisi, St. Catherine was ahead of her time. As a political powerhouse in late 14th century Europe, a time of war, social unrest and one of the worst natural disasters of all time--the plague, she worked for peace between Christians while campaigning for a holy crusade against Muslims. She was illiterat One of only two patron saints of Italy, the other being St. Francis of Assisi, St. Catherine was ahead of her time. As a political powerhouse in late 14th century Europe, a time of war, social unrest and one of the worst natural disasters of all time--the plague, she worked for peace between Christians while campaigning for a holy crusade against Muslims. She was illiterate but grew into a great writer by dictating to assistants. She was frail and punished herself mercilessly, often starving herself, while offering moral guidance and inspiration to kings, queens and popes.It's easy to see why feminists through the years have sought to claim the patronage of St. Catherine. From her refusal to marry to her assertion that her physical appearance was of no importance, the famous Saint is ripe for modern interpretation. She was a peacemaker during Siena's revolution of 1368, sometimes addressing thousands of people in squares and streets; she convinced Pope Gregory XI to return the papacy to Rome at a time when the Catholic Church was unraveling.How did this girl, the second-youngest of 25 children of a middle-class dyer, grow to become one of the most beloved spiritual figures of all time, a theological giant to rank alongside the likes of Thomas Aquinas? InSetting the World on Fire, Emling gives an intimate portrayal of this fascinating and revolutionary woman. ...more</t>
  </si>
  <si>
    <t>âIf everyone in the United States had the same qualities of loyalty and care and concern for others that Larry Taunton had, we'd be living in a much better society than we do.â ~ Christopher HitchensAt the time of his death, Christopher Hitchens was the most notorious atheist in the world. And yet, all was not as it seemed. âNobody is not a divided self, of course,â heonce âIf everyone in the United States had the same qualities of loyalty and care and concern for others that Larry Taunton had, we'd be living in a much better society than we do.â ~ Christopher HitchensAt the time of his death, Christopher Hitchens was the most notorious atheist in the world. Â And yet, all was not as it seemed. Â âNobody is not a divided self, of course,â heÂ once told an interviewer,Â âbut I think itâs rather strong in my case.â Â  Hitchens wasÂ a man of many contradictions: Â  a Marxist in youth who longed for acceptance among the social elites; a peacenik who revered the military; a champion of the Left who was nonetheless pro-life, pro-war-on-terror, and after 9/11 something of a neocon; and while he railed against God on stage, he maintained meaningfulâthough largely hidden from public viewâfriendships with evangelical Christians like Francis Collins, Douglas Wilson, and the author Larry Alex Taunton. Â InÂ The Faith of Christopher Hitchens, Taunton offers aÂ very personal perspective of one of our most interesting and most misunderstood public figures. Â Writing with genuine compassion and without compromise, TauntonÂ traces Hitchensâs spiritual and intellectual development from his decision as a teenager to reject belief in God to his rise to prominence as one of the so-calledÂ âFour Horsemenâ of the New Atheism.Â  While Hitchens was, in the minds of many Christians,Â Public Enemy Number One, away from the lights andÂ theÂ cameras a warm friendship flourished between Hitchens and the author; a friendship thatÂ culminatedÂ inÂ not one, butÂ twoÂ lengthy road trips where, after Hitchensâs diagnosis of esophageal cancer, they studied the Bible together. Â The Faith of Christopher HitchensÂ gives us a candidÂ glimpse into the inner life of this intriguing, sometimes maddening, and unexpectedly vulnerable man.âThis book should be read by every atheist and theist passionate about the truth.â--Michael Shermer, publisher, Skeptic magazine ...more</t>
  </si>
  <si>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 He was, during his 84-year life, America's best scientist, inventor, diplomat, writer, and business strategist, and he was also one of its most practical -- though not most profound -- 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 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 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 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 ...more</t>
  </si>
  <si>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</si>
  <si>
    <t>A perfect life â¦ until she discovered it wasnât her own.A tragic family event reveals devastating news that rips apart Bellaâs comfortable existence. Embarking on a personal journey to uncover the truth, she faces a series of traumatic discoveries that take her to the ruggedly beautiful Cornish coast, where hidden truths, past betrayals and a 25-year-old mystery threaten n A perfect life â¦ until she discovered it wasnât her own.A tragic family event reveals devastating news that rips apart Bellaâs comfortable existence. Embarking on a personal journey to uncover the truth, she faces a series of traumatic discoveries that take her to the ruggedly beautiful Cornish coast, where hidden truths, past betrayals and a 25-year-old mystery threaten not just her identity, but also her life.Chilling, complex and profoundly moving, In Her Wake is a gripping psychological thriller that questions the nature of family â and reminds us that sometimes the most shocking crimes are committed closest to home. ...more</t>
  </si>
  <si>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 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 ...more</t>
  </si>
  <si>
    <t>The 2016 debut bloggers can't stop raving about. Perfect for fans of The Girl on the Train and The Ice Twins Everyone knows a couple like Jack and Grace.He has looks and wealth, she has charm and elegance. You might not want to like them, but you do. Though, youâd like to get to know Grace better.But itâs difficult, because you realise Jack and Grace are never apart.Some The 2016 debut bloggers can't stop raving about. Perfect for fans of The Girl on the Train and The Ice Twins Everyone knows a couple like Jack and Grace.He has looks and wealth, she has charm and elegance. You might not want to like them, but you do. Though, youâd like to get to know Grace better.But itâs difficult, because you realise Jack and Grace are never apart.Some might call this true love. Others might ask why Grace never answers the phone. Or how she can never meet for coffee, even though she doesnât work. How she can cook such elaborate meals but remain so slim. And why there are bars on one of the bedroom windows.Sometimes, the perfect marriage is the perfect lie. ...more</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</si>
  <si>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 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sheâll be at a bar in Brooklyn tonightâthe perfect place for a âchanceâ meeting.As Joe invisibly and obsessively takes control of Beckâs life, he orchestrates a series of events to ensure Beck finds herself in his waiting arms. Moving from stalker to boyfriend, Joe transforms himself into Beckâs perfect man, all while quietly removing the obstacles that stand in their wayâeven if it means murder. ...more</t>
  </si>
  <si>
    <t>Will Robie is the government's most professional, disciplined, and lethal assassin. He infiltrates the most hostile countries in the world, defeats our enemies' advanced security measures, and eliminates threats before they ever reach our shores. But now, his skills have left him. Sent overseas on a critical assignment, he fails, unable to pull the trigger. Absent his tale Will Robie is the government's most professional, disciplined, and lethal assassin. He infiltrates the most hostile countries in the world, defeats our enemies' advanced security measures, and eliminates threats before they ever reach our shores. But now, his skills have left him. Sent overseas on a critical assignment, he fails, unable to pull the trigger. Absent his talents, Robie is a man without a mission, and without a purpose.To recover what he has lost, Robie must confront what he has tried to forget for over twenty years: his own past. THE GUILTY Will Robie escaped his small Gulf Coast hometown of Cantrell, Mississippi after high school, severing all personal ties, and never looked back. Not once. Not until the unimaginable occurs. His father, Dan Robie, has been arrested and charged with murder.Father and son haven't spoken or seen each other since the day Robie left town. In that time, Dan Robie - a local attorney and pillar of the community-has been elected town judge. Despite this, most of Cantrell is aligned against Dan. His guilt is assumed.To make matters worse, Dan has refused to do anything to defend himself. When Robie tries to help, his father responds only with anger and defiance. Could Dan really be guilty?With the equally formidable Jessica Reel at his side, Robie ignores his father's wishes and begins his own desperate investigation into the case. But Robie is now a stranger to his hometown, an outsider, a man who has forsaken his past and his family. His attempts to save his father are met with distrust and skepticism . . . and violence.Unlike the missions Robie undertook in the service of his country, where his target was clearly defined, digging into his father's case only reveals more questions. Robie is drawn into the hidden underside of Cantrell, where he must face the unexpected and possibly deadly consequences of the long-ago choices made by father and son. And this time, there may be no escape for either of them. ...more</t>
  </si>
  <si>
    <t>Shot down over Siberia in what was to be a simple meet-and-greet-mission, ex-Justice Department agent Cotton Malone is forced into a fight for survival against Aleksandr Zorin, whose loyalty to the former Soviet Union has festered for decades into an intense hatred of the United States.Before escaping, Malone learns that Zorin and another ex-KGB officer, this one a sleeper Shot down over Siberia in what was to be a simple meet-and-greet-mission, ex-Justice Department agent Cotton Malone is forced into a fight for survival against Aleksandr Zorin, whose loyalty to the former Soviet Union has festered for decades into an intense hatred of the United States.Before escaping, Malone learns that Zorin and another ex-KGB officer, this one a sleeper still imbedded in the West, are headed overseas to Washington D.C. Inauguration Day-noon on January 20th-is only hours away. A flaw in the Constitution, and an even more flawed presidential succession act, have opened the door to political chaos and Zorin intends to exploit both weaknesses to their fullest.Armed with a weapon leftover from the Cold War, one long thought to be just a myth, Zorin plans to attack. He's aided by a shocking secret hidden in the archives of America's oldest fraternal organization-the Society of Cincinnati-a group that once lent out its military savvy to presidents, including helping to formulate three covert invasion plans of Canada.In a race against the clock that starts in the frozen extremes of Russia and ultimately ends at the White House itself, Malone must not only battle Zorin, he must also confront his deepest fear, a crippling weakness that he's long denied but one that now jeopardizes everything. Steve Berry's trademark mix of fact, fiction, history and speculation, is all here, front and center, in this provocative new thriller. ...more</t>
  </si>
  <si>
    <t>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 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come for the childâ¦she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Lorraineâs story keeps changing, making Ella question how reliable her sister really is. Soon Ella is entangled in a mysterious investigation, and more so, in the lives of everyone involved. She realizes not only that she wonât go home anytime soon but also that sheâll never look at others the same way she did before. ...more</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</si>
  <si>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</si>
  <si>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The award-winning author of Valhalla brings back archaeologist Lexy Vaughan and retired Air Force officer Steve Macaulay, as they race to save a priceless discovery from disappearing forever.â¦ One of the greatest archaeological finds of all time, Peking Man, the 780,000-year-old remains of our earliest known human ancestor, disappeared during World War II from a cargo shi The award-winning author of Valhalla brings back archaeologist Lexy Vaughan and retired Air Force officer Steve Macaulay, as they race to save a priceless discovery from disappearing forever.â¦ Â  One of the greatest archaeological finds of all time, Peking Man, the 780,000-year-old remains of our earliest known human ancestor, disappeared during World War II from a cargo ship bound for America. Â  Now the Chinese government is fighting to keep a new religion from taking holdâa faith based on the belief that Peking Man is God. And they dispatch ruthless operatives to find and destroy the worldâs most priceless fossil. Â  But the U.S. government has its own team on the hunt. From the mountains of Bavaria to the jungles of Central America and across the vast Pacific, Professor Barnaby Finchem, his brilliant protÃ©gÃ©, Lexy Vaughan, and pilot Steve Macaulay will brave the wrath of nature and of man to win a race against unbridled tyranny.â¦ ...more</t>
  </si>
  <si>
    <t>New York Times and #1 international bestselling author Linwood Barclay delivers the second spine-chilling thriller set in the troubled town of Promise Falls, following the electrifying cliffhanger ending of Broken Promise... After the screen of a run-down drive-in movie theater collapses and kills fourpeople, the daughter of one of the victims asks private investigator Ca New York Times and #1 international bestselling author Linwood Barclay delivers the second spine-chilling thriller set in the troubled town of Promise Falls, following the electrifying cliffhanger ending of Broken Promise... Â  After the screen of a run-down drive-in movie theater collapses and kills fourÂ people, the daughter of one of the victims asks private investigator Cal WeaverÂ to look into a recent break-in at her fatherâs house. Cal discovers a hiddenÂ basement room where itâs clear that salacious activities have taken placeâas well as evidence of missing DVDs. But his investigation soon becomes more complicated when he realizes it may not be discs the thief was actually interested in.... Â  Meanwhile, Detective Barry Duckworth is still trying to solve two murdersâone of which is three years oldâhe believes are connected, since each featuredÂ a similar distinctive wound. Â  As the lies begin to unravel, Cal is headed straight into the heart of a dark secret as his search uncovers more startling truths about Promise Falls. And when yet another murder happens, Cal and Barry are both driven to pursue their investigations, no matter where they lead. Evil deeds long thought buried are about to haunt the residents of this townâas the sins of the past and present collide with terrifying results. ...more</t>
  </si>
  <si>
    <t>A pulse-racing international thriller from the New York Times bestselling author of The Expats and The AccidentItâs 3:00am. Do you know where your husband is?Meet Will Rhodes: travel writer, recently married, barely solvent, his idealism rapidly giving way to disillusionment and the worry that heâs living the wrong life. Then one night, on assignment for the award-winning A pulse-racing international thriller from the New York Times bestselling author of The Expats and The AccidentItâs 3:00am. Do you know where your husband is?Meet Will Rhodes: travel writer, recently married, barely solvent, his idealism rapidly giving way to disillusionment and the worry that heâs living the wrong life. Then one night, on assignment for the award-winning Travelers magazine in the wine region of Argentina, a beautiful woman makes him an offer he canât refuse. Soon Willâs bad choicesâand dark secretsâtake him across Europe, from a chateau in Bordeaux to a midnight raid on a Paris mansion, from a dive bar in Dublin to a mega-yacht in the Mediterranean and an isolated cabin perched on the rugged cliffs of Iceland. As heâs drawn further into a tangled web of international intrigue, it becomes clear that nothing about Will Rhodes was ever ordinary, that the network of deception ensnaring him is part of an immense and deadly conspiracy with terrifying global implicationsâand that the people closest to him may pose the greatest threat of all.Itâs 3:00am. Your husband has just become a spy. ...more</t>
  </si>
  <si>
    <t>We are seventeen and shattered and still dancing. We have messy, throbbing hearts, and we are stronger than anyone could ever knowâ¦Jonah never thought a girl like Vivi would come along.Vivi didnât know Jonah would light up her world.Neither of them expected a summer like thisâ¦a summer that would rewrite their futures.In an unflinching story about new love, old wounds, and We are seventeen and shattered and still dancing. We have messy, throbbing hearts, and we are stronger than anyone could ever knowâ¦Jonah never thought a girl like Vivi would come along.Vivi didnât know Jonah would light up her world.Neither of them expected a summer like thisâ¦a summer that would rewrite their futures.In an unflinching story about new love, old wounds, and forces beyond our control, two teens find that when you collide with the right person at just the right time, it will change you forever. ...more</t>
  </si>
  <si>
    <t>Pierce Harrison--yes, that Pierce Harrison, black sheep of the wealthy Harrison clan--has come home to his family's luxurious Long Island compound. The big question is why the dangerously sexy soccer star agreed to coach a kids' soccer team. His co-coach Abby McCord should be grateful. Instead she's fending off some seriously smoldering advances from the scandal-ridden ath Pierce Harrison--yes, that Pierce Harrison, black sheep of the wealthy Harrison clan--has come home to his family's luxurious Long Island compound. The big question is why the dangerously sexy soccer star agreed to coach a kids' soccer team. His co-coach Abby McCord should be grateful. Instead she's fending off some seriously smoldering advances from the scandal-ridden athlete. Good thing bad boys are so not her type . . . Abby is definitely not lacking in passion, but the sweet-faced beauty needs to learn a thing or two about taking a team to the championship--and a whole lot about how to let a man into her once-broken heart. Pierce definitely knows how to make the moves, but will Abby trust that the bachelor the world has condemned as a scoundrel can settle down with the one woman who has taken hold of his heart? ...more</t>
  </si>
  <si>
    <t>Meet the Cooke family. Our narrator is Rosemary Cooke. As a child, she never stopped talking; as a young woman, she has wrapped herself in silence: the silence of intentional forgetting, of protective cover. Something happened, something so awful she has buried it in the recesses of her mind.Now her adored older brother is a fugitive, wanted by the FBI for domestic terrori Meet the Cooke family. Our narrator is Rosemary Cooke. As a child, she never stopped talking; as a young woman, she has wrapped herself in silence: the silence of intentional forgetting, of protective cover. Something happened, something so awful she has buried it in the recesses of her mind.Now her adored older brother is a fugitive, wanted by the FBI for domestic terrorism. And her once lively mother is a shell of her former self, her clever and imperious father now a distant, brooding man.And Fern, Rosemaryâs beloved sister, her accomplice in all their childhood mischief? Fernâs is a fate the family, in all their innocence, could never have imagined. ...more</t>
  </si>
  <si>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 ...more</t>
  </si>
  <si>
    <t>Change and anger are in the air. Looking for answers to todayâs wrenching challenges, William Martin turns to the Tao Te Ching and finds that while Taoism is known for its quiet, enigmatic wisdom, the Tao can also have the cleansing force of a rushing river.Through his interpretation of this ancient Chinese text, Martin elucidates revolutionary messages condemning power-se Change and anger are in the air. Looking for answers to todayâs wrenching challenges, William Martin turns to the Tao Te Ching and finds that while Taoism is known for its quiet, enigmatic wisdom, the Tao can also have the cleansing force of a rushing river.Through his interpretation of this ancient Chinese text, Martin elucidates revolutionary messages condemning power-seeking and greed. He emphasizes that humans have a ânatural virtueâ that can help them heal the planet; shows how Taoismâs simplicity can be subversive and its flexibility a potent force; and reassures that âwhen injustice is the rule, justice always lies in wait.âProvocative and stirring, Martinâs Tao flows within and through those who ride the waves of anger and frustration and gently guides them to true freedom.âWe have learned the secret of transformation: Injustice feeds our determination. Hate increases our love. Wounds bring forth our healing, and fear uncovers our courage and serenity.ââ from The Activistâs Tao Te Ching ...more</t>
  </si>
  <si>
    <t>From the author of the New York Times bestseller, Waking Up in Heaven, comes an extraordinary story about Crystal McVeaâs personal transformation after visiting heaven and how readers can experience heaven themselvesâand live a more meaningful life.On December 10, 2009, Crystal McVea was being treated in a hospital for pancreatitis. Her heart stopped pumping for nine minut From the author of the New York Times bestseller, Waking Up in Heaven, comes an extraordinary story about Crystal McVeaâs personal transformation after visiting heaven and how readers can experience heaven themselvesâand live a more meaningful life.On December 10, 2009, Crystal McVea was being treated in a hospital for pancreatitis. Her heart stopped pumping for nine minutes before doctors managed to revive her. In those nine minutes, she went to heaven, stood with God, and was forever changed.Ever since Crystalâs incredible experience, her life has been profoundly different. She has become a brand new person in every conceivable wayâheart, mind, soul, and spirit. By dying, Crystal learned how to live. Crystal realized that heaven is real and our true home, but we are still meant to have meaningful lives full of passion and purpose right here on earth. She believes we have to chase heaven while we are still alive and allow God to turn our lukewarm love into a firestorm of faith. Chasing Heaven is the story of how God called to Crystal, what He told her, and how she found a way to get closer to Him again here on earth.Crystal assures us that we donât have to die and go to heaven in order to ignite our faith. We also donât have to abandon the lives we have in order to experience God and heaven. Chasing Heaven is about following the path to the Lord, and discovering your spiritual destiny.The journey that followed Crystalâs time in heaven has been difficult, complicated, and surprisingâfull of twists and turns, setbacks and triumphs, drama and comedy, and everything that makes life so messy and beautiful. ...more</t>
  </si>
  <si>
    <t>If I Gave You Godâs Phone Numberâ¦ - Survey reveals people's relationships with their CreatorWhat do a Cherokee Medicine Woman, a Death Row inmate, an Afghani Sufi Mystic, a Catholic, a Jew, several praying kids, and Mare Cromwell have in common? They all feel strongly about who or what they think God is, why things happen the way they do, and what will become of us in the If I Gave You Godâs Phone Numberâ¦ - Survey reveals people's relationships with their CreatorWhat do a Cherokee Medicine Woman, a Death Row inmate, an Afghani Sufi Mystic, a Catholic, a Jew, several praying kids, and Mare Cromwell have in common? They all feel strongly about who or what they think God is, why things happen the way they do, and what will become of us in the future. They question, praise and criticize God in the hopes of better understanding themselves and others. In a world challenged by economic issues, climate change, war, and constant threat of terrorism, people are pausing from their daily routines to ask the deeper questions and wonder about the divine and mysterious nature of their Creator.In this book, author and spiritual seeker Mare Cromwell interviews people from all walks of life, asking, âIf I gave you Godâs phone number, what would you do with it?â This spiritual memoir, framed by twenty-one interviews with people from all walks of life, combines the oral tradition of Studs Terkel with the soulful searchings of Neale Donald Welsh. If I gave you Godâs phone numberâ¦ offers the reader what only the best books offerâwindows into the most authentic reaches of the soul. Cromwellâs conscientious selection of interview subjects, and her deft questioning, which presses them to go deeper and deeper, is what lends the book its striking range. This diorama of spiritual posturesâsome passionate, some highly intellectualizedâis impossible to look away from, infects the reader with a fever of curiosity about the human condition, and then proceeds to administer the careful cure: vivid, compelling testimony. Not only do her many subjects nourish the reader by their telling, but Cromwell too provides ongoing doses of self-revelation, a gesture of honesty that unifies and strengthens the whole picture. Reading If I gave you Godâs phone numberâ¦. will enrich your view of spiritual lifeâin all its radiant varietyâforever.What people are saying about If I gave you Godâs phone numberâ¦"I strongly recommend this engaging, thought-provoking book. It is distinguished by Ms. Cromwell's empathy for the interesting and diverse people she searched out to interview about their communication with God. Readers will be stimulated to reflect on their own spiritual journey as well as the author's own experiences and those of the people she has interviewed. Because of Ms. Cromwell's personal candor and insights, I continue to ponder the central question she asked her interviewees in this important and unusual book." âJames Crowfoot, Ph.D., Professor and Dean Emeritus, University of Michigan and former President of Antioch CollegeâMare Cromwell has done a wonderful job of bringing people's personal views on God and spirituality to the public in this book. These stories will deepen our understanding of the diversity of spirituality in the human experience.ââGarrett Sarley, President of the Omega Institute, author of "The Essentials of Yoga" and "Walking Yoga"ABOUT THE AUTHOR: Mare Cromwell is an author, poet, gardener and environmentalist. A spiritual seeker for many years, she received a Masters in Natural Resources from the University of Michigan and worked internationally before starting this book. Seven years of interviewing along with a personal intensive search for spiritual meaning culminated in this treatise. Currently a professional gardener, Mare resides in Baltimore, Maryland, where she occasionally leads talks and workshops on spirituality, environmental sustainability and simplicity. ...more</t>
  </si>
  <si>
    <t>Where was God when ____? How could God allow ____? Why? These are the questions that flood our hearts and minds when the unimaginable happens. When things go horribly wrong and the world seems to be unraveling, how do you believe in God s goodness? How do you cling to hope? Chad Veach directs readers away from cliched Sunday school answers that fail to offer real comfort o Where was God when ____? How could God allow ____? Why? These are the questions that flood our hearts and minds when the unimaginable happens. When things go horribly wrong and the world seems to be unraveling, how do you believe in God s goodness? How do you cling to hope? Chad Veach directs readers away from cliched Sunday school answers that fail to offer real comfort or provide faith-building insights. Instead, he draws from God s promises in the Bible and from the story of his own daughter s diagnosis of a devastating and debilitating disease to reveal simple, purposeful steps for dealing with pain. Resting in God s love, remembering his past faithfulness, and realizing the distinction between having faith and clinging to hope are just some of these steps. Veach reminds us that because we know who God is, we know there is hope." ...more</t>
  </si>
  <si>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 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 ...more</t>
  </si>
  <si>
    <t>People think that just because they know my name, my reputation, and my family that they know me. They don't.They say Iâm a manwhore, but who wouldnât be with my face and body? They say Iâm a partier, and that's not going to change. They say I'm a fighter, and hell yes I am. F*ck with mine, and Iâll f*ck you back ten times worse.So, yes. Maybe what they say is true, but th People think that just because they know my name, my reputation, and my family that they know me. They don't.They say Iâm a manwhore, but who wouldnât be with my face and body? They say Iâm a partier, and that's not going to change. They say I'm a fighter, and hell yes I am. F*ck with mine, and Iâll f*ck you back ten times worse.So, yes. Maybe what they say is true, but thatâs not all of me.I'm loyal to a damned fault. If you earn it, I'll never leave your side. And when I love, I love hard, but there's another side to me where it's dark and painful. That side's been kept hidden, until her. Taylor saw inside of me, and the second she was there, she owned me.People think they know meâ¦â¦but only she can see me. ...more</t>
  </si>
  <si>
    <t>If You Want People to Read Your Book, Writing It Is Only the Beginning There has truly never been a better time to be an author. For the first time, authors have direct access to the public via the Internet and can create a community eagerly awaiting their book. But where do new authors start? How do they sort through the dizzying range of online options? Where should they If You Want People to Read Your Book, Writing It Is Only the Beginning There has truly never been a better time to be an author. For the first time, authors have direct access to the public via the Internet and can create a community eagerly awaiting their book. But where do new authors start? How do they sort through the dizzying range of online options? Where should they spend their time online and what should they be doing? Enter Fauzia Burke, a digital book marketing pioneer and friend of overwhelmed writers everywhere. She takes authors step-by-step through the process of identifying their unique personal brand, defining their audience, clarifying their aspirations and goals, and setting priorities. She offers advice on designing a successful website, building a mailing list of superfans, blogging, creating an engagement strategy for social media, and more. By following Burke's expert advice, authors can conquer the Internet and still get their next manuscript in on time. " ...more</t>
  </si>
  <si>
    <t>In How to Be Miserable, psychologist Randy Paterson outlines 40 specific behaviors and habits, whichâif followedâare sure to lead to a lifetime of unhappiness. On the other hand, if you do the opposite, you may yet join the ranks of happy people everywhere!There are stacks upon stacks of self-help books that will promise you love, happiness, and a fabulous life. But how ca In How to Be Miserable, psychologist Randy Paterson outlines 40 specific behaviors and habits, whichâif followedâare sure to lead to a lifetime of unhappiness. On the other hand, if you do the opposite, you may yet join the ranks of happy people everywhere!There are stacks upon stacks of self-help books that will promise you love, happiness, and a fabulous life. But how can you pinpoint the exact behaviors that cause you to be miserable in the first place? Sometimes when weâre depressed, or just sad or unhappy, our instincts tell us to do the opposite of what we shouldâsuch as focusing on the negative, dwelling on what we canât change, isolating ourselves from friends and loved ones, eating junk food, or overindulging in alcohol. Sound familiar?This tongue-in-cheek guide will help you identify the behaviors that make you unhappy and discover how youâand only youâare holding yourself back from a life of contentment. Youâll learn to spot the tried-and-true traps that increase feelings of dissatisfaction, foster a lack of motivation, and detract from our quality of lifeâas well as ways to avoid them.So, get ready to live the life you want (or not?) This fun, irreverent guide will light the way. ...more</t>
  </si>
  <si>
    <t>#1 New York Times bestselling author Joyce Meyer shows readers how to become free from the burden of stress so that they can achieve God's best for their lives. As technology increases your accessibility, it becomes harder to mute the background noise of your life and receive God's guidance. Joyce Meyer calls this OVERLOAD, when the demands of your busy life become all-con #1 New York Times bestselling author Joyce Meyer shows readers how to become free from the burden of stress so that they can achieve God's best for their lives. As technology increases your accessibility, it becomes harder to mute the background noise of your life and receive God's guidance. Joyce Meyer calls this OVERLOAD, when the demands of your busy life become all-consuming and overwhelming. But to experience the joyful life God has planned, you must make time to focus on His Word. Then you'll receive His healing calmness and gain the strength to take on life's challenges, from physical ailments to problems in relationships. Through the practical advice and Scriptural wisdom in this book, you'll learn how to unplug and free yourself from burdens that weigh you down. You'll gain simple, effective tips for better rest and stress management and discover the fulfilling life you were meant to lead. ...more</t>
  </si>
  <si>
    <t>Bestselling author, speaker, and success coach Jen Sincero cuts through the din of the self-help genre with her own verbal meat cleaver. Full of blunt humor, sage advice, and the occasional swear word, You are a Badass offers its readers new opportunities for growth through 35 chapters of exercises, suggestions, and hilariously inspiring stories.From "Fear is for Suckers" Bestselling author, speaker, and success coach Jen Sincero cuts through the din of the self-help genre with her own verbal meat cleaver. Full of blunt humor, sage advice, and the occasional swear word, You are a Badass offers its readers new opportunities for growth through 35 chapters of exercises, suggestions, and hilariously inspiring stories.From "Fear is for Suckers" to "Your Brain is Your Bitch" these chapters provide enlightening lessons: How to stop doubting your greatness, how to love what you don't love about yourself, and how to tap into source energy to live a bigger life than you've ever imagined. ...more</t>
  </si>
  <si>
    <t>Learn how to break the worry habit -- Now and forever! With Dale Carnegie's timeless advice in hand, more than six million people have learned how to eliminate debilitating fear and worry from their lives and to embrace a worry-free future. In this classic work, How to Stop Worrying and Start Living, Carnegie offers a set of practical formulas that you can put to work tod Learn how to break the worry habit -- Now and forever! With Dale Carnegie's timeless advice in hand, more than six million people have learned how to eliminate debilitating fear and worry from their lives and to embrace a worry-free future. In this classic work, How to Stop Worrying and Start Living, Carnegie offers a set of practical formulas that you can put to work today. It is a book packed with lessons that will last a lifetime and make that lifetime happier! DISCOVER HOW TO: Eliminate fifty percent of business worries immediatelyReduce financial worriesAvoid fatigue -- and keep looking youngAdd one hour a day to your waking lifeFind yourself and be yourself -- remember there is no one else on earth like you! Fascinating to read and easy to apply, How to Stop Worrying and Start Living deals with fundamental emotions and life-changing ideas. There's no need to live with worry and anxiety that keep you from enjoying a full, active life! ...more</t>
  </si>
  <si>
    <t>WINNER OF THE PULITZER PRIZEFrom the highly acclaimed, multiple award-winning Anthony Doerr, the beautiful, stunningly ambitious instant New York Times bestseller about a blind French girl and a German boy whose paths collide in occupied France as both try to survive the devastation of World War II.Marie-Laure lives with her father in Paris near the Museum of Natural Histo WINNER OF THE PULITZER PRIZEFrom the highly acclaimed, multiple award-winning Anthony Doerr, the beautiful, stunningly ambitious instant New York Times bestseller about a blind French girl and a German boy whose paths collide in occupied France as both try to survive the devastation of World War II.Marie-Laure lives with her father in Paris near the Museum of Natural History, where he works as the master of its thousands of locks. When she is six, Marie-Laure goes blind and her father builds a perfect miniature of their neighborhood so she can memorize it by touch and navigate her way home. When she is twelve, the Nazis occupy Paris and father and daughter flee to the walled citadel of Saint-Malo, where Marie-Laureâs reclusive great-uncle lives in a tall house by the sea. With them they carry what might be the museumâs most valuable and dangerous jewel.In a mining town in Germany, the orphan Werner grows up with his younger sister, enchanted by a crude radio they find. Werner becomes an expert at building and fixing these crucial new instruments, a talent that wins him a place at a brutal academy for Hitler Youth, then a special assignment to track the resistance. More and more aware of the human cost of his intelligence, Werner travels through the heart of the war and, finally, into Saint-Malo, where his story and Marie-Laureâs converge.Doerrâs âstunning sense of physical detail and gorgeous metaphorsâ (San Francisco Chronicle) are dazzling. Deftly interweaving the lives of Marie-Laure and Werner, he illuminates the ways, against all odds, people try to be good to one another. Ten years in the writing, a National Book Award finalist, All the Light We Cannot See is a magnificent, deeply moving novel from a writer âwhose sentences never fail to thrillâ (Los Angeles Times). ...more</t>
  </si>
  <si>
    <t>What happened to the girl you left behind?In 1916, French artist Edouard Lefevre leaves his wife Sophie to fight at the Front. When her town falls into German hands, his portrait of Sophie stirs the heart of the local Kommandant and causes her to risk everything - her family, reputation and lifeâin the hope of seeing her true love one last time.Nearly a century later and S What happened to the girl you left behind?In 1916, French artist Edouard Lefevre leaves his wife Sophie to fight at the Front. When her town falls into German hands, his portrait of Sophie stirs the heart of the local Kommandant and causes her to risk everything - her family, reputation and lifeâin the hope of seeing her true love one last time.Nearly a century later and Sophie's portrait is given to Liv by her young husband shortly before his sudden death. Its beauty speaks of their short life together, but when the painting's dark and passion-torn history is revealed, Liv discovers that the first spark of love she has felt since she lost him is threatened...In The Girl You Left Behind two young women, separated by a century, are united in their determination to fight for the thing they love mostâwhatever the cost. ...more</t>
  </si>
  <si>
    <t>Who You Think You Are is Not as Important as Who God Says You AreMany of us wrestle with the gap between our weaknesses and our dreams, between who we are and who God says we are meant to be. We feel unqualified to do Godâs work or to live out the calling we imagine. But God has a way of using our weaknesses for good. In fact, God loves unqualified people.In (Un)Qualified, Who You Think You Are is Not as Important as Who God Says You AreMany of us wrestle with the gap between our weaknesses and our dreams, between who we are and who God says we are meant to be. We feel unqualified to do Godâs work or to live out the calling we imagine. But God has a way of using our weaknesses for good. In fact, God loves unqualified people.In (Un)Qualified, Pastor Steven Furtick helps you peel back the assumptions youâve made about yourself and see yourself as God sees you. Because true peace and confidence come not from worldly perfection but from acceptance: Godâs acceptance of you, your acceptance of yourself, and your acceptance of Godâs process of change.This is a book about understanding your identity in light of who God is. Itâs a book about coming to terms with the good, the bad, and the unmentionable in your life and learning to let God use you. Itâs about charging into the gap between your present and your hopes and meeting God there. After all, God canât bless who you pretend to be. But he longs to bless who you really are; a flawed and broken person. Good thing for us that God is in the business of using broken people to do big things. Being Unqualified Is Godâs Favorite QualificationOur culture tells us that the answer to our failures is to fix them. The solution to our weaknesses is to hide them. The secret to our success is to appear as flawless as possible. But Godâs qualifying system is different than the worldâs. So is his view of our weaknesses, our purpose, and our true selves.In (Un)Qualified, Steven Furtick explores who God is as the great âI AM,â and then helps us discover our own identity. Delving into the story of Jacob, Furtick invites us to acknowledge our weaknesses and ask God to work through them.The truth is, God has created us to be more, to accomplish more, and to love life more than we ever thought possible. But to become who he has called us to be, we must embrace who we are right now. (Un)Qualified equips us to face obstacles and failures without losing a sense of purpose. We can have a thriving sense of hope that God is working in us and through us, not in spite of our weaknesses but often as a direct result of them. ...more</t>
  </si>
  <si>
    <t>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 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 ...more</t>
  </si>
  <si>
    <t>"I never liked jazz music because jazz music doesn't resolve. I used to not like God because God didn't resolve. But that was before any of this happened." âDonald MillerIn Donald Miller's early years, he was vaguely familiar with a distant God. But when he came to know Jesus Christ, he pursued the Christian life with great zeal. Within a few years he had a successful mini "I never liked jazz music because jazz music doesn't resolve. I used to not like God because God didn't resolve. But that was before any of this happened." âDonald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inÂ  life.Blue Like Jazz is a fresh and original perspective on life, love, and redemption. ...more</t>
  </si>
  <si>
    <t>Two years ago, Bailey Adams broke off her engagement to Danny Maxwell and fled Logan Point for the mission field in Chihuahua, Mexico. Now she's about to return home to the States, but there's just one problem. After Bailey meets with the uncle of one of the mission children in the city, she barely escapes a sudden danger. Now she's on the run--she just doesn't know from w Two years ago, Bailey Adams broke off her engagement to Danny Maxwell and fled Logan Point for the mission field in Chihuahua, Mexico. Now she's about to return home to the States, but there's just one problem. After Bailey meets with the uncle of one of the mission children in the city, she barely escapes a sudden danger. Now she's on the run--she just doesn't know from whom. To make matters worse, people who help her along the way find themselves in danger too--including Danny. Who is after her? Will they ever let up? And in the midst of the chaos, can Bailey keep herself from falling in love with her rescuer all over again?With lean, fast-paced prose that keeps readers turning the pages, Patricia Bradley pens a superb story of suspense and second chances. ...more</t>
  </si>
  <si>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 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 ...more</t>
  </si>
  <si>
    <t>Follow Suzie on a magical journey of discovering her true self worth within.A beautifully illustrated self-esteem story for all ages!Suzie Snowflake struggles with what she sees as "flaws" and "imperfections" in her beautiful design. "How can I notice my outer is bright, when there are parts of myself I don't really like?"Through the love and wisdom of her parents, Suzie d Follow Suzie on a magical journey of discovering her true self worth within.ï»¿A beautifully illustrated self-esteem story for all ages!ï»¿ï»¿ï»¿Suzie Snowflake struggles with what she sees as "flaws" and "imperfections" in her beautiful design. "How can I notice my outer is bright, when there are parts of myself I don't really like?"Through the love and wisdom of her parents, Suzie discovers her true inner beauty and light. "It's who you are inside that counts, your inner light that shines through, and who you are outside is wondrous too.""Look at your art, look at your design, six magical sides, created one of a kind!""Suzie dear, we love you for you. Each and every single part of you too!"A wonderful affirmation of the importance of self-love and uniqueness; nurturing to every child. Coupled with 36 uplifting, awe-inspiring illustrations!Crystaline Rose is a teacher and childrenâs book author. She has read her books to thousands of children in classrooms and book readings. They are met with âAhaâ moments, appreciation and excitement. âThe illustrations are magical and the story has meaning!â "It's my favorite book ever!" Parents share that their children are asking for âthe rainbow book!â and look forward to reading it again and again." "This is more than a children's book" "There is inspiration and hope to be found at any age." ...more</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</si>
  <si>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 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challengeâand changeâthe way you think about weight loss and wellness. You will skip breakfast, stop counting calories, eat high levels of healthy saturated fat, work out and sleep less, and add smart supplements.In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 ...more</t>
  </si>
  <si>
    <t>Originally released by Hachettee Audio A2015.</t>
  </si>
  <si>
    <t>The 10-Day Green Smoothie Cleanse will jump-start your weight loss, increase your energy level, clear your mind, and improve your overall health. Made up of supernutrients from leafy greens and fruits, green smoothies are filling and healthy and you will enjoy drinking them. Your body will also thank you for drinking them as your health and energy improve to levels you nev The 10-Day Green Smoothie Cleanse will jump-start your weight loss, increase your energy level, clear your mind, and improve your overall health. Made up of supernutrients from leafy greens and fruits, green smoothies are filling and healthy and you will enjoy drinking them. Your body will also thank you for drinking them as your health and energy improve to levels you never thought possible. In ten days, you can expect to lose weight, reduce cravings, clear your mind, and improve digestion. It is an experience that could change your life if you stick with it! This book provides a shopping list, recipes, and detailed instructions for the 10-day cleanse, along with suggestions for getting the best results. It also offers advice on how to continue to lose weight and maintain good health afterwards. Are you ready to look slimmer, healthier, and sexier than you have in years? Then get ready to begin the 10-Day Green Smoothie Cleanse! If you successfully complete the 10-Day Green Smoothie Cleanse, you willâ¦ - Lose 10â15 pounds in 10 days - Get rid of stubborn body fat, including belly fat - Drop pounds and inches fast, without grueling workouts - Learn to live a healthier lifestyle of detoxing and healthy eating - Help your body naturally crave healthy foods so you never have to diet again - Receive over 100 green smoothie recipes for various health conditions and goals JJ Smith is the author of the #1 national bestseller and USA Today bestseller Lose Weight Without Dieting or Working Out! JJ Smith is a nutritionist and certified weight-loss expert who has been featured on The Steve Harvey Show, The Montel Williams Show, and The Jamie Foxx Show and on the NBC, FOX, and CW Network television stations, as well as in the pages of Glamour, Essence, and Ladies Home Journal. Since reclaiming her health, losing weight, and discovering a âsecond youthâ in her forties, JJ has become the voice of inspiration to those who want to lose weight, be healthy, and get their sexy back! ...more</t>
  </si>
  <si>
    <t>The Art And Science Of Low Carbohydrate Living: An Expert Guide To Making The Life-Saving Benefits Of Carbohydrate Restriction Sustainable And EnjoyableCarbohydrate restricted diets are commonly practiced but seldom taught. As a result, doctors, dietitians, nutritionists, and nurses may have strong opinions about low carbohydrate dieting, but in many if not most cases, the The Art And Science Of Low Carbohydrate Living: An Expert Guide To Making The Life-Saving Benefits Of Carbohydrate Restriction Sustainable And EnjoyableCarbohydrate restricted diets are commonly practiced but seldom taught. As a result, doctors, dietitians, nutritionists, and nurses may have strong opinions about low carbohydrate dieting, but in many if not most cases, these views are not grounded in science.Now, whether you are a curious healthcare professional or just a connoisseur of diet information, two New York Times best-selling authors provide you with the definitive resource for low carbohydrate living. Doctors Volek and Phinney share over 50 years of clinical experience using low carbohydrate diets, and together they have published more than 200 research papers and chapters on the topic. Particularly in the last decade, much has been learned about the risks associated with insulin resistance (including but not limited to metabolic synd ...more</t>
  </si>
  <si>
    <t>Libertarianism isn't about winning elections; it is first and foremost a political philosophy--a description of how, in the opinion of libertarians, free people ought to treat one another, at least when they use the law, which they regard as potentially dangerous. If libertarians are correct, the law should intrude into people's lives as little as possible, rarely telling Libertarianism isn't about winning elections; it is first and foremost a political philosophy--a description of how, in the opinion of libertarians, free people ought to treat one another, at least when they use the law, which they regard as potentially dangerous. If libertarians are correct, the law should intrude into people's lives as little as possible, rarely telling them what to do or how to live.A political and economic philosophy as old as John Locke and John Stuart Mill, but as alive and timely as Rand Paul, the Tea Party, and the novels of Ayn Rand, libertarianism emphasizes individual rights and calls for a radical reduction in the power and size of government. "Libertarianism For Beginners" lays out the history and principles of this often-misunderstood philosophy in lucid, dispassionate terms that help illuminate today's political dialogue." ...more</t>
  </si>
  <si>
    <t>âDionne's expertise is evident in this finely crafted and convincing work.â âThe Los Angeles TimesFrom one of our most engaging political reporters and the author of Why Americans Hate Politics; the story of conservatism from the Goldwater 1960s to the present day Tea Party that has resulted in broken promises and an ideological purity that drives moderate Republicans away âDionne's expertise is evident in this finely crafted and convincing work.â âThe Los Angeles TimesFrom one of our most engaging political reporters and the author of Why Americans Hate Politics; the story of conservatism from the Goldwater 1960s to the present day Tea Party that has resulted in broken promises and an ideological purity that drives moderate Republicans away.Why the Right Went Wrong offers a historical view of the right since the 1960s. Its core contention is that American conservatism and the Republican Party took a wrong turn when they adopted Barry Goldwaterâs worldview during and after the 1964 campaign. The radicalism of todayâs conservatism is not the product of the Tea Party, Washington Post columnist E.J. Dionne writes. The Tea Partiers are the true heirs to Goldwater ideology. The purity movement did more than drive moderates out of the Republican Partyâit beat back alternative definitions of conservatism.Since 1968, no conservative administrationânot Nixon not Reagan not two Bushesâcould live up to the rhetoric rooted in the Goldwater movement that began to reshape American politics fifty years ago. The collapse of the Nixon presidency led to the rise of Ronald Reagan, the defeat of George H.W. Bush, to Newt Gingrichâs revolution. Bush initially undertook a partial modernization, preaching âcompassionate conservatismâ and a âFourth Wayâ to Clintonâs âThird Way.â Conservatives quickly defined him as an advocate of âbig governmentâ and not conservative enough on spending, immigration, education, and Medicare. A return to the true faith was the only prescription on order. The result was the Tea Party, which Dionne says, was as much a reaction to Bush as to Obama.The state of the Republican party, controlled by the strictest base, is diminished, Dionne writes. It has become white and older in a country that is no longer that. It needs to come back to life for its own health and that of the countryâs, and in Why the Right Went Wrong, he explains how. ...more</t>
  </si>
  <si>
    <t>Weâve all heard that the American Dream is vanishing, and that the cause is rising income inequality. The rich are getting richer by rigging the system in their favor, leaving the rest of us to struggle just to keep our heads above water. To save the American Dream, weâre told that we need to fight inequality through tax hikes, wealth redistribution schemes, and a far high Weâve all heard that the American Dream is vanishing, and that the cause is rising income inequality. The rich are getting richer by rigging the system in their favor, leaving the rest of us to struggle just to keep our heads above water. To save the American Dream, weâre told that we need to fight inequality through tax hikes, wealth redistribution schemes, and a far higher minimum wage.But what if that narrative is wrong? What if the real threat to the American Dream isnât rising income inequalityâbut an all-out war on success?In Equal is Unfair, a timely and thought-provoking work, Don Watkins and Yaron Brook reveal that almost everything weâve been taught about inequality is wrong. Youâll discover:â¢ why successful CEOs make so much moneyâand deserve toâ¢ how the minimum wage hurts the very people it claims to helpâ¢ why middle-class stagnation is a mythâ¢ how the little-known history of Sweden reveals the dangers of forced equalityâ¢ the disturbing philosophy behind Obamaâs economic agenda.The critics of inequality are right about one thing: the American Dream is under attack. But instead of fighting to make America a place where anyone can achieve success, they are fighting to tear down those who already have. The real key to making America a freer, fairer, more prosperous nation is to protect and celebrate the pursuit of successânot pull down the high fliers in the name of equality. ...more</t>
  </si>
  <si>
    <t>Some people call Eritrea the âNorth Korea of Africa.â But to two friends Chenkelo and Misghe, it is home. In the picturesque capital of Asmara, these two educated young men are forced to choose between poverty and hustle as they hide from a national service conscription that would send them to the front lines. Charismatic Misghe is a charmer, a philosopher, and a loving so Some people call Eritrea the âNorth Korea of Africa.â But to two friends Chenkelo and Misghe, it is home. In the picturesque capital of Asmara, these two educated young men are forced to choose between poverty and hustle as they hide from a national service conscription that would send them to the front lines. Charismatic Misghe is a charmer, a philosopher, and a loving son who is capable of having any woman in the city. But heâs about to flee his oppressive homelandâputting his longtime friendship with Chenkelo at stake. Chenkelo is a consummate hustler, resentful of his lot but in love with his city and his country. He has a poetâs heart whose passion will soon fuel activism and a belief that Eritreaâs beloved national project can yet be saved. Caught between the temptation of the Western dream and duty to their stagnated nation, Misghe and Chenkelo epitomize and transcend the trials and tribulations of an entire African generation. Amid the Chaos depicts the unflinching reality of a restless Eritrea in search of a meaning. ...more</t>
  </si>
  <si>
    <t>They call me a slut. Maybe I am.Sometimes I do things I despise.Sometimes men take without asking.But I have a musical gift, only a year left of high school, and a plan.With one obstacle.Emeric Marceaux doesnât just take.He seizes my will power and bangs it like a dark note.When he commands me to play, I want to give him everything.I kneel for his punishments, tremble for They call me a slut. Maybe I am.Sometimes I do things I despise.Sometimes men take without asking.But I have a musical gift, only a year left of high school, and a plan.With one obstacle.Emeric Marceaux doesnât just take.He seizes my will power and bangs it like a dark note.When he commands me to play, I want to give him everything.I kneel for his punishments, tremble for his touch, and risk it all for our stolen moments.Heâs my obsession, my master, my music.And my teacher. ...more</t>
  </si>
  <si>
    <t>In Cold Blood meets Adrian Nicole LeBlancâs Random Family: A harrowing, profoundly personal investigation of the causes, effects, and communal toll of a deeply troubling crimeâthe brutal murder of three young children by their parents in the border city of Brownsville, Texas.On March 11, 2003, in Brownsville, Texasâone of Americaâs poorest citiesâJohn Allen Rubio and Angel In Cold Blood meets Adrian Nicole LeBlancâs Random Family: A harrowing, profoundly personal investigation of the causes, effects, and communal toll of a deeply troubling crimeâthe brutal murder of three young children by their parents in the border city of Brownsville, Texas.On March 11, 2003, in Brownsville, Texasâone of Americaâs poorest citiesâJohn Allen Rubio and Angela Camacho murdered their three young children. The apartment building in which the brutal crimes took place was already rundown, and in their aftermath a consensus developed in the community that it should be destroyed. It was a place, neighbors felt, that was plagued by spiritual cancer. In 2008, journalist Laura Tillman covered the story for The Brownsville Herald. The questions it raised haunted her, particularly one asked by the sole member of the cityâs Heritage Council to oppose demolition: is there any such thing as an evil building? Her investigation took her far beyond that question, revealing the nature of the toll that the crime exacted on a city already wracked with poverty. It sprawled into a six-year inquiry into the larger significance of such acts, ones so difficult to imagine or explain that their perpetrators are often dismissed as monsters alien to humanity. With meticulous attention and stunning compassion, Tillman surveyed those surrounding the crimes, speaking with the lawyers who tried the case, the familyâs neighbors and relatives and teachers, even one of the murderers: John Allen Rubio himself, whom she corresponded with for years and ultimately met in person. The result is a brilliant exploration of some of our ageâs most important social issues, from poverty to mental illness to the death penalty, and a beautiful, profound meditation on the truly human forces that drive them. It is disturbing, insightful, and mesmerizing in equal measure. ...more</t>
  </si>
  <si>
    <t>http://books.toscrape.com/media/cache/6d/41/6d418a73cc7d4ecfd75ca11d854041db.jpg</t>
  </si>
  <si>
    <t>http://books.toscrape.com/media/cache/fe/8a/fe8af6ceec7718986380c0fde9b3b34f.jpg</t>
  </si>
  <si>
    <t>http://books.toscrape.com/media/cache/c7/1a/c71a85dbf8c2dbc75cb271026618477c.jpg</t>
  </si>
  <si>
    <t>http://books.toscrape.com/media/cache/ca/30/ca30b1afe1e76ce7ba1db8176d398e53.jpg</t>
  </si>
  <si>
    <t>http://books.toscrape.com/media/cache/45/21/4521c581ba727f5c835e34860cbf53e5.jpg</t>
  </si>
  <si>
    <t>http://books.toscrape.com/media/cache/6c/e3/6ce3003931701c7a3fd5354917538ea9.jpg</t>
  </si>
  <si>
    <t>http://books.toscrape.com/media/cache/d5/82/d582f6b0261c2842330e893962276295.jpg</t>
  </si>
  <si>
    <t>http://books.toscrape.com/media/cache/8b/81/8b81cd9b2c8f89a12099a80bed1c4911.jpg</t>
  </si>
  <si>
    <t>http://books.toscrape.com/media/cache/26/f5/26f5d20239a45046e756c6d09611b3ea.jpg</t>
  </si>
  <si>
    <t>http://books.toscrape.com/media/cache/c9/9a/c99a7a05537cd842eb4db83d537e3a4d.jpg</t>
  </si>
  <si>
    <t>http://books.toscrape.com/media/cache/9e/10/9e106f81f65b293e488718a4f54a6a3f.jpg</t>
  </si>
  <si>
    <t>http://books.toscrape.com/media/cache/c0/59/c05972805aa7201171b8fc71a5b00292.jpg</t>
  </si>
  <si>
    <t>http://books.toscrape.com/media/cache/95/84/95840dfd67c020067c99d70451147e20.jpg</t>
  </si>
  <si>
    <t>http://books.toscrape.com/media/cache/9d/f2/9df248dcefeaba9eeb519a59b248f72c.jpg</t>
  </si>
  <si>
    <t>http://books.toscrape.com/media/cache/cc/bd/ccbd7a62caefd5a3a2e04dd7c2ff48fe.jpg</t>
  </si>
  <si>
    <t>http://books.toscrape.com/media/cache/86/38/8638ba095b3b32e0abdef170e7bc4fd6.jpg</t>
  </si>
  <si>
    <t>http://books.toscrape.com/media/cache/e6/dc/e6dcc8f75214eb14edc1ce09c98f3d71.jpg</t>
  </si>
  <si>
    <t>http://books.toscrape.com/media/cache/23/b8/23b81994234ac127d701db1531a08e48.jpg</t>
  </si>
  <si>
    <t>http://books.toscrape.com/media/cache/74/9b/749bca168778cf35fdb2441a9d6b403f.jpg</t>
  </si>
  <si>
    <t>http://books.toscrape.com/media/cache/f1/37/f137a410ed7d6fcfce17d081caf97915.jpg</t>
  </si>
  <si>
    <t>http://books.toscrape.com/media/cache/27/40/274003f2720f82844873945b87af6c19.jpg</t>
  </si>
  <si>
    <t>http://books.toscrape.com/media/cache/8d/52/8d52227d29e03695ef755620078b7815.jpg</t>
  </si>
  <si>
    <t>http://books.toscrape.com/media/cache/19/74/19748437aac103dbdeb1918062728726.jpg</t>
  </si>
  <si>
    <t>http://books.toscrape.com/media/cache/fa/b5/fab5e650b19b76c5f5d1ce3a626376b1.jpg</t>
  </si>
  <si>
    <t>http://books.toscrape.com/media/cache/b2/c5/b2c501b848bccd9cc375771f53c0fb6e.jpg</t>
  </si>
  <si>
    <t>http://books.toscrape.com/media/cache/91/8c/918c2c95ae90495cdb0371a22b726d82.jpg</t>
  </si>
  <si>
    <t>http://books.toscrape.com/media/cache/e4/37/e43737572b04c7ad28b35f3da29eb8dd.jpg</t>
  </si>
  <si>
    <t>http://books.toscrape.com/media/cache/09/02/0902666ade8ab8183363e53c108e5069.jpg</t>
  </si>
  <si>
    <t>http://books.toscrape.com/media/cache/2c/68/2c6857eb1c10995c8b9e77a1804f68cd.jpg</t>
  </si>
  <si>
    <t>http://books.toscrape.com/media/cache/38/a4/38a44ac4f642f4717d865c81ec594529.jpg</t>
  </si>
  <si>
    <t>http://books.toscrape.com/media/cache/5c/8a/5c8acde540a88aed464ab5c52bafcd83.jpg</t>
  </si>
  <si>
    <t>http://books.toscrape.com/media/cache/6b/61/6b61d393f0731f6c52182ba3cf41e245.jpg</t>
  </si>
  <si>
    <t>http://books.toscrape.com/media/cache/13/47/13470484ded8c835ce03b662fc863a1a.jpg</t>
  </si>
  <si>
    <t>http://books.toscrape.com/media/cache/fa/d2/fad227281b25d606782218a33323991b.jpg</t>
  </si>
  <si>
    <t>http://books.toscrape.com/media/cache/dd/29/dd29147b962e4480491cac5bce41e4e4.jpg</t>
  </si>
  <si>
    <t>http://books.toscrape.com/media/cache/72/ec/72ec24f082aba608ca37bc3aeaf57317.jpg</t>
  </si>
  <si>
    <t>http://books.toscrape.com/media/cache/0a/b2/0ab24d35793497f6a72137191b91659e.jpg</t>
  </si>
  <si>
    <t>http://books.toscrape.com/media/cache/40/f8/40f897ffbfda6e88e5763c157cfd0930.jpg</t>
  </si>
  <si>
    <t>http://books.toscrape.com/media/cache/62/8c/628c0151226402726149c98549671250.jpg</t>
  </si>
  <si>
    <t>http://books.toscrape.com/media/cache/28/15/2815974db428ea019fc84e08af23095b.jpg</t>
  </si>
  <si>
    <t>http://books.toscrape.com/media/cache/83/54/835421d17d99c89fd99d07e17806357b.jpg</t>
  </si>
  <si>
    <t>http://books.toscrape.com/media/cache/ea/12/ea12c82131832c5d772fdbd3cb56ced7.jpg</t>
  </si>
  <si>
    <t>http://books.toscrape.com/media/cache/f6/8e/f68e6ae2f9da04fccbde8442b0a1b52a.jpg</t>
  </si>
  <si>
    <t>http://books.toscrape.com/media/cache/08/e9/08e94f3731d7d6b760dfbfbc02ca5c62.jpg</t>
  </si>
  <si>
    <t>http://books.toscrape.com/media/cache/f9/9e/f99e760b894d10c6e5ed578618918367.jpg</t>
  </si>
  <si>
    <t>http://books.toscrape.com/media/cache/ec/65/ec651ed66822d4b68938afa645b1ece2.jpg</t>
  </si>
  <si>
    <t>http://books.toscrape.com/media/cache/46/a2/46a2c968bfccf1979cc5576085eec6dd.jpg</t>
  </si>
  <si>
    <t>http://books.toscrape.com/media/cache/b4/45/b445dbc81ca3aff1321a6bf0d0fa231d.jpg</t>
  </si>
  <si>
    <t>http://books.toscrape.com/media/cache/33/8e/338e196723f3fb10d5c6990fe54be61d.jpg</t>
  </si>
  <si>
    <t>http://books.toscrape.com/media/cache/06/ac/06ac98df817412ce2419c4509fa98c80.jpg</t>
  </si>
  <si>
    <t>http://books.toscrape.com/media/cache/5c/19/5c19785278eaa6bf984ce6659847abc3.jpg</t>
  </si>
  <si>
    <t>http://books.toscrape.com/media/cache/b3/d9/b3d90aca157d5a250becc8b255a37251.jpg</t>
  </si>
  <si>
    <t>http://books.toscrape.com/media/cache/c0/80/c080a1626edf581b780420db13e7b074.jpg</t>
  </si>
  <si>
    <t>http://books.toscrape.com/media/cache/ed/52/ed52651826bb23d853aead2753c9befc.jpg</t>
  </si>
  <si>
    <t>http://books.toscrape.com/media/cache/7a/b0/7ab00e6956f540bfe0018656d5bfe1e4.jpg</t>
  </si>
  <si>
    <t>http://books.toscrape.com/media/cache/58/b5/58b5730dd82cbcf6560cf0ab8b56cd9f.jpg</t>
  </si>
  <si>
    <t>http://books.toscrape.com/media/cache/b3/59/b35975c0df26c40964028a8ccabc9a91.jpg</t>
  </si>
  <si>
    <t>http://books.toscrape.com/media/cache/b1/5e/b15ec9da5c7b28e2d11347dd2e8c20e5.jpg</t>
  </si>
  <si>
    <t>http://books.toscrape.com/media/cache/6e/22/6e22497cbecedef59be86d1328e4b044.jpg</t>
  </si>
  <si>
    <t>http://books.toscrape.com/media/cache/15/59/155942710c3ae4bd4ed622df9a999b99.jpg</t>
  </si>
  <si>
    <t>http://books.toscrape.com/media/cache/1c/e4/1ce4c2573d65ebdc3c85d9a6592d57b1.jpg</t>
  </si>
  <si>
    <t>http://books.toscrape.com/media/cache/98/e3/98e3925e5e6a66acf2cde918fc147205.jpg</t>
  </si>
  <si>
    <t>http://books.toscrape.com/media/cache/15/ea/15eaabd188af8916c4a37d135f7b8952.jpg</t>
  </si>
  <si>
    <t>http://books.toscrape.com/media/cache/df/45/df45004c7a4c3940946ad09f85805565.jpg</t>
  </si>
  <si>
    <t>http://books.toscrape.com/media/cache/4f/7c/4f7cde01c9711886ef5a8fa14996a52d.jpg</t>
  </si>
  <si>
    <t>http://books.toscrape.com/media/cache/3e/59/3e59b2225c72d3dcf40a306e2b983314.jpg</t>
  </si>
  <si>
    <t>http://books.toscrape.com/media/cache/76/e2/76e2881d47f2da9283e52d3c57eef532.jpg</t>
  </si>
  <si>
    <t>http://books.toscrape.com/media/cache/5f/03/5f0345cd81aaad65bb9f6a34ec0f6b9b.jpg</t>
  </si>
  <si>
    <t>http://books.toscrape.com/media/cache/f9/6b/f96b60a7614c4e3e868b82f6811efc7c.jpg</t>
  </si>
  <si>
    <t>http://books.toscrape.com/media/cache/97/27/97275841c81e66d53bf9313cba06f23e.jpg</t>
  </si>
  <si>
    <t>http://books.toscrape.com/media/cache/8b/ab/8bab133ec9f8248a8d5f5ea5c09d0f56.jpg</t>
  </si>
  <si>
    <t>http://books.toscrape.com/media/cache/ee/43/ee4364a59d66bafb1b3264419ab3ed9e.jpg</t>
  </si>
  <si>
    <t>http://books.toscrape.com/media/cache/19/de/19deee0778c2406da04a4dd0ea09188f.jpg</t>
  </si>
  <si>
    <t>http://books.toscrape.com/media/cache/60/3c/603c8f3dd299efe67616a53e5bfb1d03.jpg</t>
  </si>
  <si>
    <t>http://books.toscrape.com/media/cache/d5/d0/d5d015a9cf899301cce5d1a629bdd974.jpg</t>
  </si>
  <si>
    <t>http://books.toscrape.com/media/cache/6c/8f/6c8ffe949fb650ba60eff25be1692881.jpg</t>
  </si>
  <si>
    <t>http://books.toscrape.com/media/cache/6f/7b/6f7b3b8445b943f4ff7426360daefb88.jpg</t>
  </si>
  <si>
    <t>http://books.toscrape.com/media/cache/71/0c/710cdaa148f10aac35c27bb93b4f532e.jpg</t>
  </si>
  <si>
    <t>http://books.toscrape.com/media/cache/0c/8a/0c8ae80b592bc1b4c555d6b29d1cfa28.jpg</t>
  </si>
  <si>
    <t>http://books.toscrape.com/media/cache/33/0b/330bf57e3f2e70548f87d39cb956f7eb.jpg</t>
  </si>
  <si>
    <t>http://books.toscrape.com/media/cache/67/f8/67f83a06f77d0ff3b06cb8ac04839422.jpg</t>
  </si>
  <si>
    <t>http://books.toscrape.com/media/cache/1c/78/1c78cb31ededc4c662857cf65bd1619d.jpg</t>
  </si>
  <si>
    <t>http://books.toscrape.com/media/cache/d6/9b/d69b7020c4210e12882ffca0428919a2.jpg</t>
  </si>
  <si>
    <t>http://books.toscrape.com/media/cache/58/e2/58e2097169e92a95d973da420ce7cc98.jpg</t>
  </si>
  <si>
    <t>http://books.toscrape.com/media/cache/f7/4d/f74db5141becf01083abc03c078f4922.jpg</t>
  </si>
  <si>
    <t>http://books.toscrape.com/media/cache/d0/6f/d06ff4e3b9daf93b18bb21f1af19b5eb.jpg</t>
  </si>
  <si>
    <t>http://books.toscrape.com/media/cache/ce/39/ce3942d9a10b6a17805136ace7c140fa.jpg</t>
  </si>
  <si>
    <t>http://books.toscrape.com/media/cache/ed/a5/eda54d1bfcdd39488013f7aae1eaf659.jpg</t>
  </si>
  <si>
    <t>http://books.toscrape.com/media/cache/7a/67/7a671ecf69cdcd2ea9ebe85da1b5585f.jpg</t>
  </si>
  <si>
    <t>http://books.toscrape.com/media/cache/9d/1d/9d1d68362670066b155936e37d61bc5b.jpg</t>
  </si>
  <si>
    <t>http://books.toscrape.com/media/cache/c3/d2/c3d2356443efca9bcad78eba8d249fc1.jpg</t>
  </si>
  <si>
    <t>http://books.toscrape.com/media/cache/51/e4/51e472da0b7be65921345af6d4ca9e51.jpg</t>
  </si>
  <si>
    <t>http://books.toscrape.com/media/cache/26/a6/26a6c3227af69348c542bc4e094279a4.jpg</t>
  </si>
  <si>
    <t>http://books.toscrape.com/media/cache/1e/38/1e381319aaf7cf69c27a5171520d53fe.jpg</t>
  </si>
  <si>
    <t>http://books.toscrape.com/media/cache/b6/6a/b66a733a0fd2c0ed2cffaf5d2d9dd146.jpg</t>
  </si>
  <si>
    <t>http://books.toscrape.com/media/cache/3e/61/3e611e2228ffe66b05f202cd3da0359c.jpg</t>
  </si>
  <si>
    <t>http://books.toscrape.com/media/cache/ac/07/ac07aa5cfd42e6192bb801a749263bba.jpg</t>
  </si>
  <si>
    <t>http://books.toscrape.com/media/cache/31/32/3132ce8535ec612bf8588a5bc62998d4.jpg</t>
  </si>
  <si>
    <t>http://books.toscrape.com/media/cache/53/ea/53ead08572cc44510da38edf559722d1.jpg</t>
  </si>
  <si>
    <t>http://books.toscrape.com/media/cache/08/e3/08e3fff11713d162620c920a2574e149.jpg</t>
  </si>
  <si>
    <t>http://books.toscrape.com/media/cache/7a/23/7a2319e460168eff8d91828ff380849c.jpg</t>
  </si>
  <si>
    <t>http://books.toscrape.com/media/cache/0b/b8/0bb8bd42d6b58c7966ba67472a55f905.jpg</t>
  </si>
  <si>
    <t>http://books.toscrape.com/media/cache/30/d0/30d033fe3d7be21522498ce2b30d58d6.jpg</t>
  </si>
  <si>
    <t>http://books.toscrape.com/media/cache/95/4b/954b63f24b0e4c1c5ce494b33f694b73.jpg</t>
  </si>
  <si>
    <t>http://books.toscrape.com/media/cache/dc/f7/dcf7314eb8526366ae9179d1f94bc78e.jpg</t>
  </si>
  <si>
    <t>http://books.toscrape.com/media/cache/36/36/3636bc73e33a70300d8265667373d622.jpg</t>
  </si>
  <si>
    <t>http://books.toscrape.com/media/cache/bd/b8/bdb8adf93cb0a6778930ccd543dd9b37.jpg</t>
  </si>
  <si>
    <t>http://books.toscrape.com/media/cache/3f/97/3f97ab9d27352e8dd24671c945b1c5ac.jpg</t>
  </si>
  <si>
    <t>http://books.toscrape.com/media/cache/cf/cf/cfcfb88039ddab7d4ae399246529e401.jpg</t>
  </si>
  <si>
    <t>http://books.toscrape.com/media/cache/c3/36/c3366ab246bf5e4baec15cdf55915b69.jpg</t>
  </si>
  <si>
    <t>http://books.toscrape.com/media/cache/cd/b5/cdb5bd3a70cd857879120b4a90192bda.jpg</t>
  </si>
  <si>
    <t>http://books.toscrape.com/media/cache/c7/11/c7117547293ca3bb7a6a78e6603f2f8e.jpg</t>
  </si>
  <si>
    <t>http://books.toscrape.com/media/cache/8e/25/8e259f84683adbaa30452df5aaa142b3.jpg</t>
  </si>
  <si>
    <t>http://books.toscrape.com/media/cache/93/d9/93d98563d32936ffd8db2c19f7857478.jpg</t>
  </si>
  <si>
    <t>http://books.toscrape.com/media/cache/20/99/20995345e7a87cdfb4503283ae991e84.jpg</t>
  </si>
  <si>
    <t>http://books.toscrape.com/media/cache/77/0b/770bf7bcb38eaacc6a9392dd0b7af1e4.jpg</t>
  </si>
  <si>
    <t>http://books.toscrape.com/media/cache/33/cb/33cb44fb2984e4d09dc2263c50b36927.jpg</t>
  </si>
  <si>
    <t>http://books.toscrape.com/media/cache/df/96/df96b9a9739d2421620bfb3622f3c2d0.jpg</t>
  </si>
  <si>
    <t>http://books.toscrape.com/media/cache/55/89/5589eb7a8127d04add1c4205186d91d4.jpg</t>
  </si>
  <si>
    <t>http://books.toscrape.com/media/cache/1b/8b/1b8b733db667fc3a7bbca0d65fa078f1.jpg</t>
  </si>
  <si>
    <t>http://books.toscrape.com/media/cache/9d/5f/9d5f4a231a2ee898ed76f603b3e40163.jpg</t>
  </si>
  <si>
    <t>http://books.toscrape.com/media/cache/39/99/3999845b6800427aad3d45041586a171.jpg</t>
  </si>
  <si>
    <t>http://books.toscrape.com/media/cache/a9/10/a9105d5dbdc6a339c21d6635b3dc1697.jpg</t>
  </si>
  <si>
    <t>http://books.toscrape.com/media/cache/85/d2/85d2821dbc2d274f516582449199015e.jpg</t>
  </si>
  <si>
    <t>http://books.toscrape.com/media/cache/86/bb/86bb13ef73474e6e96acea6e5ff44231.jpg</t>
  </si>
  <si>
    <t>http://books.toscrape.com/media/cache/71/82/718278fb0edaa50e1f1930cdd2048d87.jpg</t>
  </si>
  <si>
    <t>http://books.toscrape.com/media/cache/b3/48/b3481a7849a7d98131ced57476bb2f26.jpg</t>
  </si>
  <si>
    <t>http://books.toscrape.com/media/cache/bd/1e/bd1e9e86b838676121bc4954ab40712a.jpg</t>
  </si>
  <si>
    <t>http://books.toscrape.com/media/cache/87/36/8736be56d958f5d8d855108afb206c9f.jpg</t>
  </si>
  <si>
    <t>http://books.toscrape.com/media/cache/31/3f/313fb7d006c8c507d63ce7e96b56d925.jpg</t>
  </si>
  <si>
    <t>http://books.toscrape.com/media/cache/2a/29/2a296946d7a2ed3829e57d6b155be43b.jpg</t>
  </si>
  <si>
    <t>http://books.toscrape.com/media/cache/35/18/3518d80c6b73f9c76e9713af42b9c8e1.jpg</t>
  </si>
  <si>
    <t>http://books.toscrape.com/media/cache/e5/0f/e50f35f47d84efaa739eff59b3dd4f7c.jpg</t>
  </si>
  <si>
    <t>http://books.toscrape.com/media/cache/03/0a/030af2f71cc40b03f7d79a0929ac9c18.jpg</t>
  </si>
  <si>
    <t>http://books.toscrape.com/media/cache/86/01/860132d9f65dd9df2143fb9071a40115.jpg</t>
  </si>
  <si>
    <t>http://books.toscrape.com/media/cache/70/da/70daa09e4ddebe1d60f50720c0b49976.jpg</t>
  </si>
  <si>
    <t>http://books.toscrape.com/media/cache/87/b3/87b3b5ff42301d1c7eeb0c81055f1633.jpg</t>
  </si>
  <si>
    <t>http://books.toscrape.com/media/cache/27/33/27334267037a79caed4d7b0092d59fb5.jpg</t>
  </si>
  <si>
    <t>http://books.toscrape.com/media/cache/99/f5/99f511d2d38ef356701341d405a1cca2.jpg</t>
  </si>
  <si>
    <t>http://books.toscrape.com/media/cache/66/97/6697a03eedbac77c2e957788e48b70a8.jpg</t>
  </si>
  <si>
    <t>http://books.toscrape.com/media/cache/eb/20/eb2063bd8d636cb8200c4b2c7cb6c773.jpg</t>
  </si>
  <si>
    <t>http://books.toscrape.com/media/cache/03/c5/03c51e2b5bf51a3f55deecbf8c9e8515.jpg</t>
  </si>
  <si>
    <t>http://books.toscrape.com/media/cache/48/b0/48b07e2daa02d7e5485aa546dec5a25e.jpg</t>
  </si>
  <si>
    <t>http://books.toscrape.com/media/cache/30/98/309814b6eeba469f4c741147aaaa076a.jpg</t>
  </si>
  <si>
    <t>http://books.toscrape.com/media/cache/f1/78/f17805e88aed31aae352ab250b2a379d.jpg</t>
  </si>
  <si>
    <t>http://books.toscrape.com/media/cache/9b/33/9b33c3c40c8d27054a3edf96cbf6a2fb.jpg</t>
  </si>
  <si>
    <t>http://books.toscrape.com/media/cache/91/2a/912acfe6ee354d9d9bf3c1fa517c4252.jpg</t>
  </si>
  <si>
    <t>http://books.toscrape.com/media/cache/9d/fe/9dfe2a73c6a1a1c09927c904de641ebf.jpg</t>
  </si>
  <si>
    <t>http://books.toscrape.com/media/cache/55/a9/55a942b0c092c40bdbb6a1f1be340984.jpg</t>
  </si>
  <si>
    <t>http://books.toscrape.com/media/cache/ac/ee/acee20cff19be38cc3efc5e9b50afae4.jpg</t>
  </si>
  <si>
    <t>http://books.toscrape.com/media/cache/e7/7d/e77d917c495e649216225bd47e006482.jpg</t>
  </si>
  <si>
    <t>http://books.toscrape.com/media/cache/73/b9/73b9d68a89e6d037f1afdc70f96bad09.jpg</t>
  </si>
  <si>
    <t>http://books.toscrape.com/media/cache/d8/64/d8644073d00c000cb60643256080cc4b.jpg</t>
  </si>
  <si>
    <t>http://books.toscrape.com/media/cache/67/29/67297ff3ae6cb02884c52e5250fe7c1a.jpg</t>
  </si>
  <si>
    <t>http://books.toscrape.com/media/cache/55/2d/552d55d44dcc0f27e98b3e7dc3959e1a.jpg</t>
  </si>
  <si>
    <t>http://books.toscrape.com/media/cache/3d/8c/3d8cd7a42d3e57cb10e02f9ab76bd549.jpg</t>
  </si>
  <si>
    <t>http://books.toscrape.com/media/cache/6f/b0/6fb0c3064656f888125ab577b6a01867.jpg</t>
  </si>
  <si>
    <t>http://books.toscrape.com/media/cache/b5/5b/b55be7e5c18b62cef6ebeae404f7f643.jpg</t>
  </si>
  <si>
    <t>http://books.toscrape.com/media/cache/c0/d6/c0d67625e62981155f5e1f553bda1a94.jpg</t>
  </si>
  <si>
    <t>http://books.toscrape.com/media/cache/a8/57/a857deea83c7d4c66e2920e1cf5d8fe0.jpg</t>
  </si>
  <si>
    <t>http://books.toscrape.com/media/cache/a0/bb/a0bb0881c8ee6f5866804cf0a437853f.jpg</t>
  </si>
  <si>
    <t>http://books.toscrape.com/media/cache/ae/98/ae98d08a6f427491dd8eda6b51af41fe.jpg</t>
  </si>
  <si>
    <t>http://books.toscrape.com/media/cache/99/df/99df494c230127c3d5ff53153d1f23a3.jpg</t>
  </si>
  <si>
    <t>http://books.toscrape.com/media/cache/d7/39/d73914232130fdf90d66f02fd9798f2b.jpg</t>
  </si>
  <si>
    <t>http://books.toscrape.com/media/cache/3f/f6/3ff6fe5d0c5ca7ab2ed8b5971e299caa.jpg</t>
  </si>
  <si>
    <t>http://books.toscrape.com/media/cache/c8/1a/c81aea97de1daaa0081d96f8564c204c.jpg</t>
  </si>
  <si>
    <t>http://books.toscrape.com/media/cache/f6/cb/f6cb2300a1235a344f1c11b2be9a605d.jpg</t>
  </si>
  <si>
    <t>http://books.toscrape.com/media/cache/bf/90/bf90ad2c3cab628096db8fca010797b4.jpg</t>
  </si>
  <si>
    <t>http://books.toscrape.com/media/cache/ce/da/ceda6d577d0609261f997bd99872013b.jpg</t>
  </si>
  <si>
    <t>http://books.toscrape.com/media/cache/3b/28/3b28ec3663a81d36272a08e5a49644f2.jpg</t>
  </si>
  <si>
    <t>http://books.toscrape.com/media/cache/8c/bf/8cbf4667b5798cb8195f1e126ddd6a5c.jpg</t>
  </si>
  <si>
    <t>http://books.toscrape.com/media/cache/16/f4/16f4518319f7dcadc23d020279f78545.jpg</t>
  </si>
  <si>
    <t>http://books.toscrape.com/media/cache/90/f7/90f79652caecac36bc97bf7b769c8fc4.jpg</t>
  </si>
  <si>
    <t>http://books.toscrape.com/media/cache/d1/7f/d17f326e3fcaf84c37d6d51e3470bcc6.jpg</t>
  </si>
  <si>
    <t>http://books.toscrape.com/media/cache/6c/84/6c84fcf7a53b02b6e763de7272934842.jpg</t>
  </si>
  <si>
    <t>http://books.toscrape.com/media/cache/a4/0a/a40af95beab828af1a4757ad1ee17da3.jpg</t>
  </si>
  <si>
    <t>http://books.toscrape.com/media/cache/41/ee/41ee38c1d15f0139a3fb17b730dc4347.jpg</t>
  </si>
  <si>
    <t>http://books.toscrape.com/media/cache/01/a5/01a5285b17e7ec0e7e56294a8f8af28d.jpg</t>
  </si>
  <si>
    <t>http://books.toscrape.com/media/cache/51/86/51862681bebec59be61f36f937c71fce.jpg</t>
  </si>
  <si>
    <t>http://books.toscrape.com/media/cache/29/3b/293bd9cd6fe1f8c82d1688aefe6cc5f7.jpg</t>
  </si>
  <si>
    <t>http://books.toscrape.com/media/cache/58/bb/58bb81b052b6ad90adcd57e95da99a50.jpg</t>
  </si>
  <si>
    <t>http://books.toscrape.com/media/cache/b8/f9/b8f9e0169c3811f9ed145c3824208de6.jpg</t>
  </si>
  <si>
    <t>http://books.toscrape.com/media/cache/4b/91/4b91460323973e9e140626d00474d74c.jpg</t>
  </si>
  <si>
    <t>http://books.toscrape.com/media/cache/21/53/21539e305aa09ec40b36daa43db3f2fe.jpg</t>
  </si>
  <si>
    <t>http://books.toscrape.com/media/cache/3d/4d/3d4d8e92429144f6c807adc4b15b7f80.jpg</t>
  </si>
  <si>
    <t>http://books.toscrape.com/media/cache/77/54/77540d564fb77611a18b57f12a910b73.jpg</t>
  </si>
  <si>
    <t>http://books.toscrape.com/media/cache/33/72/337240d247fdf020755566e4477e17ca.jpg</t>
  </si>
  <si>
    <t>http://books.toscrape.com/media/cache/bc/21/bc214639946c501cd70ff6b752439c76.jpg</t>
  </si>
  <si>
    <t>http://books.toscrape.com/media/cache/82/aa/82aa7770711dfc5edc1f5f69a731d08b.jpg</t>
  </si>
  <si>
    <t>http://books.toscrape.com/media/cache/48/2c/482c14200688df579ab2ed0fcbddcb86.jpg</t>
  </si>
  <si>
    <t>http://books.toscrape.com/media/cache/17/94/17940ad8d367ea5f28db57e7fc32dac9.jpg</t>
  </si>
  <si>
    <t>http://books.toscrape.com/media/cache/b0/be/b0be8b72b97ba3185f7d55235d0be76f.jpg</t>
  </si>
  <si>
    <t>http://books.toscrape.com/media/cache/d8/bd/d8bdea8d4e7db9af8e0cb1b36db448d2.jpg</t>
  </si>
  <si>
    <t>http://books.toscrape.com/media/cache/7a/6a/7a6a89af2f591d86df6f7c65649463db.jpg</t>
  </si>
  <si>
    <t>http://books.toscrape.com/media/cache/fe/a9/fea9278c15f5ad41f5d478196cf4132d.jpg</t>
  </si>
  <si>
    <t>http://books.toscrape.com/media/cache/c2/9d/c29dbb9c163edb0e885f897063d619f3.jpg</t>
  </si>
  <si>
    <t>http://books.toscrape.com/media/cache/a6/38/a63804d7adf6fb90b70b226702cb4f7b.jpg</t>
  </si>
  <si>
    <t>http://books.toscrape.com/media/cache/7a/13/7a13d10c37d4b975145bfa493f69fbf0.jpg</t>
  </si>
  <si>
    <t>http://books.toscrape.com/media/cache/c1/0a/c10a83087db24c35f88555f2b8511e9e.jpg</t>
  </si>
  <si>
    <t>http://books.toscrape.com/media/cache/a3/50/a35037c93fbc48a1a62dc74c71f62779.jpg</t>
  </si>
  <si>
    <t>http://books.toscrape.com/media/cache/bb/8b/bb8b7e644c005aba53d55240b54952ae.jpg</t>
  </si>
  <si>
    <t>http://books.toscrape.com/media/cache/1e/c9/1ec952e4d14d37dc7b6d74fa07f1ea37.jpg</t>
  </si>
  <si>
    <t>http://books.toscrape.com/media/cache/2e/fa/2efa13faabc899f61c2a181ab0de7ef8.jpg</t>
  </si>
  <si>
    <t>http://books.toscrape.com/media/cache/98/85/9885b87053dcd05803ef58e9817e935a.jpg</t>
  </si>
  <si>
    <t>http://books.toscrape.com/media/cache/f1/49/f1498baf6cb055e0a9188d5e57c5f686.jpg</t>
  </si>
  <si>
    <t>http://books.toscrape.com/media/cache/ba/a6/baa64eeda5e10952da4610f8efc1be76.jpg</t>
  </si>
  <si>
    <t>http://books.toscrape.com/media/cache/b6/bd/b6bd7cd6500f96e717c147deb8d89af2.jpg</t>
  </si>
  <si>
    <t>http://books.toscrape.com/media/cache/b6/42/b642b7415804929612c29d87656edea1.jpg</t>
  </si>
  <si>
    <t>http://books.toscrape.com/media/cache/7d/18/7d18f04705f25aa7659b2aa6153c1a4f.jpg</t>
  </si>
  <si>
    <t>http://books.toscrape.com/media/cache/60/e9/60e9df360fec611b15a1bbb4c28aad22.jpg</t>
  </si>
  <si>
    <t>http://books.toscrape.com/media/cache/b9/ef/b9efe934eaeb1f51ad31a971188d7bc3.jpg</t>
  </si>
  <si>
    <t>http://books.toscrape.com/media/cache/9c/84/9c845ad6a9d4ecf44d53ac0e3b8f54ae.jpg</t>
  </si>
  <si>
    <t>http://books.toscrape.com/media/cache/c8/06/c806501c08d2b2cd72f2362a3da6ab80.jpg</t>
  </si>
  <si>
    <t>http://books.toscrape.com/media/cache/e3/33/e33394096291284ed1f80c5b13c4e1f3.jpg</t>
  </si>
  <si>
    <t>http://books.toscrape.com/media/cache/2f/71/2f710e4c53d98e47b73e4d34702a6751.jpg</t>
  </si>
  <si>
    <t>http://books.toscrape.com/media/cache/d0/f8/d0f8f438caa5e7adc1c727da4f06ca64.jpg</t>
  </si>
  <si>
    <t>http://books.toscrape.com/media/cache/e1/24/e124fe015a3ffa6857eb35c39e89cd61.jpg</t>
  </si>
  <si>
    <t>http://books.toscrape.com/media/cache/49/ec/49ec020f1dfa44313313495b809f74f1.jpg</t>
  </si>
  <si>
    <t>http://books.toscrape.com/media/cache/e3/e9/e3e95f631eb64252324768ce795b50d7.jpg</t>
  </si>
  <si>
    <t>http://books.toscrape.com/media/cache/e3/4e/e34e69942bf1327c602ef9754d02a022.jpg</t>
  </si>
  <si>
    <t>http://books.toscrape.com/media/cache/21/ac/21acb843702d1448519cc8bf0d5da728.jpg</t>
  </si>
  <si>
    <t>http://books.toscrape.com/media/cache/82/ed/82ed95c8c6c3ee6171fe3b55d766a9ec.jpg</t>
  </si>
  <si>
    <t>http://books.toscrape.com/media/cache/29/26/2926c885f673e84d7fc46240b1f77eb2.jpg</t>
  </si>
  <si>
    <t>http://books.toscrape.com/media/cache/3d/40/3d407a69fe55223fb4cfec577a9a8ee2.jpg</t>
  </si>
  <si>
    <t>http://books.toscrape.com/media/cache/a1/4f/a14f3bc2743e3956cb10fddaaf62a1f9.jpg</t>
  </si>
  <si>
    <t>http://books.toscrape.com/media/cache/67/2f/672f2e3753cfc59c5843d23c88784326.jpg</t>
  </si>
  <si>
    <t>http://books.toscrape.com/media/cache/ee/cf/eecfe998905e455df12064dba399c075.jpg</t>
  </si>
  <si>
    <t>http://books.toscrape.com/media/cache/05/87/0587ab519222a61f803fa4570c325ad2.jpg</t>
  </si>
  <si>
    <t>http://books.toscrape.com/media/cache/87/a2/87a2fddd7f6b240c0351e1eb950b6716.jpg</t>
  </si>
  <si>
    <t>http://books.toscrape.com/media/cache/8c/54/8c54a50576c204b80165a13545f73028.jpg</t>
  </si>
  <si>
    <t>http://books.toscrape.com/media/cache/29/e0/29e036acd8a6e3daa787ce2bc05bdbbb.jpg</t>
  </si>
  <si>
    <t>http://books.toscrape.com/media/cache/a3/ad/a3ade5edecde67449329c1ebb016c049.jpg</t>
  </si>
  <si>
    <t>http://books.toscrape.com/media/cache/34/c9/34c988a76c3cd7c04566d3030d8e7331.jpg</t>
  </si>
  <si>
    <t>http://books.toscrape.com/media/cache/d4/73/d473f01f077b91ce04e345305a3fa217.jpg</t>
  </si>
  <si>
    <t>http://books.toscrape.com/media/cache/76/80/76804e1881b630a110794fef5aad02cf.jpg</t>
  </si>
  <si>
    <t>http://books.toscrape.com/media/cache/37/d1/37d108ff5b19028a52ddd73dba35d543.jpg</t>
  </si>
  <si>
    <t>http://books.toscrape.com/media/cache/06/a6/06a62270c0700ae3c537cf394cf145ee.jpg</t>
  </si>
  <si>
    <t>http://books.toscrape.com/media/cache/81/3e/813e1d11126330de52d9368e78d116cc.jpg</t>
  </si>
  <si>
    <t>http://books.toscrape.com/media/cache/bd/ad/bdad8933d15df7d7c6f3a16a9315048b.jpg</t>
  </si>
  <si>
    <t>http://books.toscrape.com/media/cache/a3/eb/a3ebe1ca5df0d3ff3e3d2b8fb8b2a551.jpg</t>
  </si>
  <si>
    <t>http://books.toscrape.com/media/cache/63/62/63623a0b014b1f26e49aa61786e6e708.jpg</t>
  </si>
  <si>
    <t>http://books.toscrape.com/media/cache/28/db/28db43984c765a1d02fd3495f5c52eb6.jpg</t>
  </si>
  <si>
    <t>http://books.toscrape.com/media/cache/2d/a3/2da3464fa2010bebedfba9eca77e42be.jpg</t>
  </si>
  <si>
    <t>http://books.toscrape.com/media/cache/65/7f/657f9a3b7c0579c7fa499dddddd59422.jpg</t>
  </si>
  <si>
    <t>http://books.toscrape.com/media/cache/8d/a3/8da36f821f35b795a3a420c84ca9737e.jpg</t>
  </si>
  <si>
    <t>http://books.toscrape.com/media/cache/0a/9a/0a9a0b211bee87b544bd97a8320a0b73.jpg</t>
  </si>
  <si>
    <t>http://books.toscrape.com/media/cache/5b/34/5b34d6d54467af2d5e44a5f91031adf2.jpg</t>
  </si>
  <si>
    <t>http://books.toscrape.com/media/cache/e1/8d/e18dc724d16d7501dcaaa56bdb49c16d.jpg</t>
  </si>
  <si>
    <t>http://books.toscrape.com/media/cache/a0/f6/a0f6ff77c5f4604f88b1c74bbf669995.jpg</t>
  </si>
  <si>
    <t>http://books.toscrape.com/media/cache/f3/fc/f3fc38185b3b6ede38fd9dea2590c01f.jpg</t>
  </si>
  <si>
    <t>http://books.toscrape.com/media/cache/e9/e2/e9e22f047d6733f6c9dbbb8bf5342b09.jpg</t>
  </si>
  <si>
    <t>http://books.toscrape.com/media/cache/98/df/98df70802a22c17dac6026645da4ab87.jpg</t>
  </si>
  <si>
    <t>http://books.toscrape.com/media/cache/a5/ad/a5ad88ff798c629eb24b19188c1ea902.jpg</t>
  </si>
  <si>
    <t>http://books.toscrape.com/media/cache/7c/c3/7cc38fa8812d931bf38b10b7d91b4266.jpg</t>
  </si>
  <si>
    <t>http://books.toscrape.com/media/cache/9b/1a/9b1a03d05c16c71050daefad8840ec91.jpg</t>
  </si>
  <si>
    <t>http://books.toscrape.com/media/cache/8f/26/8f269de5ec7cef02e538eb0466c68f0c.jpg</t>
  </si>
  <si>
    <t>http://books.toscrape.com/media/cache/79/47/79478ba5ab673fbdfe79a745a14fb9de.jpg</t>
  </si>
  <si>
    <t>http://books.toscrape.com/media/cache/4c/4c/4c4ce2398c6ad6c074e8061f739964cc.jpg</t>
  </si>
  <si>
    <t>http://books.toscrape.com/media/cache/4c/ae/4cae2beda2d1c5f851f8971f94fdbc91.jpg</t>
  </si>
  <si>
    <t>http://books.toscrape.com/media/cache/f3/28/f3285723c344576168d60806d266979a.jpg</t>
  </si>
  <si>
    <t>http://books.toscrape.com/media/cache/a8/b9/a8b940d9bf27d6aedad73f0230c14f56.jpg</t>
  </si>
  <si>
    <t>http://books.toscrape.com/media/cache/23/2f/232fdac6b00cd3c7cd2b2336ff3b730e.jpg</t>
  </si>
  <si>
    <t>http://books.toscrape.com/media/cache/fe/a4/fea443d174c2c9f0c7903f6c6a3ecc62.jpg</t>
  </si>
  <si>
    <t>http://books.toscrape.com/media/cache/2a/0a/2a0a1543dd5f3edc407ab9989f29e992.jpg</t>
  </si>
  <si>
    <t>http://books.toscrape.com/media/cache/5e/4b/5e4b5ef50c54f173456606e70719cc84.jpg</t>
  </si>
  <si>
    <t>http://books.toscrape.com/media/cache/81/c3/81c36cb2510dc47892dde52f3989a53f.jpg</t>
  </si>
  <si>
    <t>http://books.toscrape.com/media/cache/65/6d/656d264685962b55ff14fb310b0ae747.jpg</t>
  </si>
  <si>
    <t>http://books.toscrape.com/media/cache/ed/25/ed2540d08b66683313ffee9241bfd926.jpg</t>
  </si>
  <si>
    <t>http://books.toscrape.com/media/cache/30/64/3064d8c687f770efea3fabeac0cd2d6f.jpg</t>
  </si>
  <si>
    <t>http://books.toscrape.com/media/cache/4a/96/4a96cd8c43ea6c74d5b8d9ce1d47c187.jpg</t>
  </si>
  <si>
    <t>http://books.toscrape.com/media/cache/6b/5f/6b5fba0f415741ab61c0cf24d11933ab.jpg</t>
  </si>
  <si>
    <t>http://books.toscrape.com/media/cache/0b/98/0b98d840b298be76c1a982a8d1f4688f.jpg</t>
  </si>
  <si>
    <t>http://books.toscrape.com/media/cache/86/78/86786e20ec80b5b3ec66657870750b73.jpg</t>
  </si>
  <si>
    <t>http://books.toscrape.com/media/cache/9d/3c/9d3c5430a627260e4a8c9ca02c8a8924.jpg</t>
  </si>
  <si>
    <t>http://books.toscrape.com/media/cache/fc/c2/fcc2f183dde593b991e01585f5df1e09.jpg</t>
  </si>
  <si>
    <t>http://books.toscrape.com/media/cache/c6/ac/c6ac29eaf9e7de9de175d014d2132428.jpg</t>
  </si>
  <si>
    <t>http://books.toscrape.com/media/cache/c8/9e/c89ec72cf70f8d37e049223b90708a5a.jpg</t>
  </si>
  <si>
    <t>http://books.toscrape.com/media/cache/95/27/9527e680e56bb3f8d9bf4e8882a3b723.jpg</t>
  </si>
  <si>
    <t>http://books.toscrape.com/media/cache/90/81/90810ccd85e7f49b9040246800a19b44.jpg</t>
  </si>
  <si>
    <t>http://books.toscrape.com/media/cache/8a/fe/8afee4ecfc952010bcb70f72e4728d16.jpg</t>
  </si>
  <si>
    <t>http://books.toscrape.com/media/cache/9b/37/9b37bcfb1a44dabbef36f5bf899df4b0.jpg</t>
  </si>
  <si>
    <t>http://books.toscrape.com/media/cache/26/9e/269e8962f39f359559a46cae86576128.jpg</t>
  </si>
  <si>
    <t>http://books.toscrape.com/media/cache/ec/15/ec15a39e6f193636635f20a7354b08f6.jpg</t>
  </si>
  <si>
    <t>http://books.toscrape.com/media/cache/05/37/053789bf4a9b520bf76fc9eea14e780e.jpg</t>
  </si>
  <si>
    <t>http://books.toscrape.com/media/cache/c5/3f/c53fd6a9300ac091351e3830273a4d42.jpg</t>
  </si>
  <si>
    <t>http://books.toscrape.com/media/cache/c9/b9/c9b9ce0ea36cc737d1693ac89c5d0361.jpg</t>
  </si>
  <si>
    <t>http://books.toscrape.com/media/cache/f8/dd/f8ddbaef30884ed017b662b4069b78d4.jpg</t>
  </si>
  <si>
    <t>http://books.toscrape.com/media/cache/a6/37/a6378b97d817267de38ba58dfd0db412.jpg</t>
  </si>
  <si>
    <t>http://books.toscrape.com/media/cache/fb/6c/fb6c914f1da870442031095c85f4cf80.jpg</t>
  </si>
  <si>
    <t>http://books.toscrape.com/media/cache/ed/be/edbe83ef3ebf5c22b9ebc139d3232947.jpg</t>
  </si>
  <si>
    <t>http://books.toscrape.com/media/cache/26/4f/264f79395041ac4b88038030da0433cd.jpg</t>
  </si>
  <si>
    <t>http://books.toscrape.com/media/cache/af/2f/af2fe2419ea136f2cd567aa92082c3ae.jpg</t>
  </si>
  <si>
    <t>http://books.toscrape.com/media/cache/d0/87/d0876dcd1a6530a4cb54903aad7a3e28.jpg</t>
  </si>
  <si>
    <t>http://books.toscrape.com/media/cache/7b/fd/7bfde4a3d6793f13e9a2d8851a398847.jpg</t>
  </si>
  <si>
    <t>http://books.toscrape.com/media/cache/49/0e/490e049133ee9f398e6a70f25c12e308.jpg</t>
  </si>
  <si>
    <t>http://books.toscrape.com/media/cache/63/6b/636b836f5c3d67b9cda1948f5ca08694.jpg</t>
  </si>
  <si>
    <t>http://books.toscrape.com/media/cache/0f/65/0f65a1f2a3705c67b3d2a787ab3e8b99.jpg</t>
  </si>
  <si>
    <t>http://books.toscrape.com/media/cache/40/d7/40d7f9433c2f23370659c925a45fdcad.jpg</t>
  </si>
  <si>
    <t>http://books.toscrape.com/media/cache/ea/1f/ea1f22fa3179f3f84fbadd24fe89a1fd.jpg</t>
  </si>
  <si>
    <t>http://books.toscrape.com/media/cache/e6/5e/e65e45701ce6d2da8c5cf31d6208ff02.jpg</t>
  </si>
  <si>
    <t>http://books.toscrape.com/media/cache/34/1e/341e9af2106811a4ca8e56ce92762580.jpg</t>
  </si>
  <si>
    <t>http://books.toscrape.com/media/cache/b9/43/b9437eda691f483d2174a1b94c8c9d06.jpg</t>
  </si>
  <si>
    <t>http://books.toscrape.com/media/cache/6c/df/6cdf7a3ee6cfd5ecbcfd37bd7a5c42e3.jpg</t>
  </si>
  <si>
    <t>http://books.toscrape.com/media/cache/7b/b9/7bb9386b43f2aeaa6eaf042df1b4e96f.jpg</t>
  </si>
  <si>
    <t>http://books.toscrape.com/media/cache/95/6b/956b5a8927463f4ea0774e2469e27ce5.jpg</t>
  </si>
  <si>
    <t>http://books.toscrape.com/media/cache/b6/ba/b6ba2393c312701f1471db91eb73284d.jpg</t>
  </si>
  <si>
    <t>http://books.toscrape.com/media/cache/89/9a/899a07816ced14262169345493bbbe51.jpg</t>
  </si>
  <si>
    <t>http://books.toscrape.com/media/cache/42/48/424876ee529de5b557ebd69286c87343.jpg</t>
  </si>
  <si>
    <t>http://books.toscrape.com/media/cache/ef/d3/efd3fd5390be3a440e28b03b5bb0fd95.jpg</t>
  </si>
  <si>
    <t>http://books.toscrape.com/media/cache/ff/f6/fff64acb3c65cbea2ac9209c2a57af17.jpg</t>
  </si>
  <si>
    <t>http://books.toscrape.com/media/cache/34/b2/34b2631bafd148bcd8dcd850a4b75971.jpg</t>
  </si>
  <si>
    <t>http://books.toscrape.com/media/cache/3c/45/3c4578b3f58e5b4afea86f886b201fd8.jpg</t>
  </si>
  <si>
    <t>http://books.toscrape.com/media/cache/9d/dd/9ddd21ce54bf11eb84bf6986decb9915.jpg</t>
  </si>
  <si>
    <t>http://books.toscrape.com/media/cache/9f/9c/9f9c8afb3befd7ab2629c76983445766.jpg</t>
  </si>
  <si>
    <t>http://books.toscrape.com/media/cache/38/91/38916e718a4a117d62cbb8e10c7443ff.jpg</t>
  </si>
  <si>
    <t>http://books.toscrape.com/media/cache/1a/53/1a53aab1bf630cb7da16181d405987cc.jpg</t>
  </si>
  <si>
    <t>http://books.toscrape.com/media/cache/5d/c7/5dc7a906a9257824ae5aca5e33dfb0cd.jpg</t>
  </si>
  <si>
    <t>http://books.toscrape.com/media/cache/a8/9a/a89a1b7ffea60884f203877bb89f6ef4.jpg</t>
  </si>
  <si>
    <t>http://books.toscrape.com/media/cache/3c/db/3cdb7121cf09e7c5e3436cfff9834a67.jpg</t>
  </si>
  <si>
    <t>http://books.toscrape.com/media/cache/96/df/96dfbe6533f9705d2cdccc16310910ee.jpg</t>
  </si>
  <si>
    <t>http://books.toscrape.com/media/cache/a7/9c/a79cac7aec3816fb754c1aedd2e82986.jpg</t>
  </si>
  <si>
    <t>http://books.toscrape.com/media/cache/52/9b/529bf0d806ae2ab02bf23da4326b24c3.jpg</t>
  </si>
  <si>
    <t>http://books.toscrape.com/media/cache/41/d8/41d8915a712c2a56f1c5182c11445551.jpg</t>
  </si>
  <si>
    <t>http://books.toscrape.com/media/cache/d7/c8/d7c885771d5e843cc2db6b0e5183c0c5.jpg</t>
  </si>
  <si>
    <t>http://books.toscrape.com/media/cache/fd/99/fd996fdccb07aa8759f1388a0dea343a.jpg</t>
  </si>
  <si>
    <t>http://books.toscrape.com/media/cache/13/27/13270087ac5cba3e999166a64991187a.jpg</t>
  </si>
  <si>
    <t>http://books.toscrape.com/media/cache/e9/8a/e98a7adb82052fb13418a43291b8f0d4.jpg</t>
  </si>
  <si>
    <t>http://books.toscrape.com/media/cache/7b/d9/7bd93db091d736d0c6ff9d578e3ba3d7.jpg</t>
  </si>
  <si>
    <t>http://books.toscrape.com/media/cache/7c/10/7c10101fe1759c5a17ba57e4bef9e764.jpg</t>
  </si>
  <si>
    <t>http://books.toscrape.com/media/cache/f5/3c/f53c7d21723c860cfbca2b539bc55b8f.jpg</t>
  </si>
  <si>
    <t>http://books.toscrape.com/media/cache/71/45/71451e3bba61a8d888a4a2c6526a4bcf.jpg</t>
  </si>
  <si>
    <t>http://books.toscrape.com/media/cache/88/a4/88a4b5f7236b8a36ba972be5ebe4f252.jpg</t>
  </si>
  <si>
    <t>http://books.toscrape.com/media/cache/f4/21/f4210912ca58ef35f8ad120fe3dfed38.jpg</t>
  </si>
  <si>
    <t>http://books.toscrape.com/media/cache/26/65/2665876e19a6c92130f02cfda3bd3846.jpg</t>
  </si>
  <si>
    <t>http://books.toscrape.com/media/cache/73/cb/73cb1236d96f455d712516fffeae2304.jpg</t>
  </si>
  <si>
    <t>http://books.toscrape.com/media/cache/b1/0f/b10faf0dee8994865437ffc79682dc2f.jpg</t>
  </si>
  <si>
    <t>http://books.toscrape.com/media/cache/17/19/1719475c51206a410a90fe5f3708df4c.jpg</t>
  </si>
  <si>
    <t>http://books.toscrape.com/media/cache/2c/d2/2cd2b814b8a8cd3a49895cbd13a8b1f4.jpg</t>
  </si>
  <si>
    <t>http://books.toscrape.com/media/cache/11/08/1108a8d9ebccd9cd474012121c32a7f5.jpg</t>
  </si>
  <si>
    <t>http://books.toscrape.com/media/cache/15/97/15972684c6f44f1be5e751d2e067cc16.jpg</t>
  </si>
  <si>
    <t>http://books.toscrape.com/media/cache/c5/f2/c5f2361aab546bc7f851cf93aec94ca3.jpg</t>
  </si>
  <si>
    <t>http://books.toscrape.com/media/cache/28/ea/28ea530a8b7955e422df64beaed7871a.jpg</t>
  </si>
  <si>
    <t>http://books.toscrape.com/media/cache/13/2a/132a17f55f0048a2f2df748c9f5ce4e4.jpg</t>
  </si>
  <si>
    <t>http://books.toscrape.com/media/cache/3d/9d/3d9d46815a4be5e5e6f5e641d8268961.jpg</t>
  </si>
  <si>
    <t>http://books.toscrape.com/media/cache/2e/52/2e52982210cbc8dffe414cab72b52e38.jpg</t>
  </si>
  <si>
    <t>http://books.toscrape.com/media/cache/3b/41/3b414b6d0340a0cbbd05be0942ddaada.jpg</t>
  </si>
  <si>
    <t>http://books.toscrape.com/media/cache/9d/15/9d150a1d5832bb9e3b82bbc1541912d6.jpg</t>
  </si>
  <si>
    <t>http://books.toscrape.com/media/cache/38/ea/38ea04e1e16ebef78fd2595771fe2287.jpg</t>
  </si>
  <si>
    <t>http://books.toscrape.com/media/cache/78/a6/78a64cdef1ea38f3ddcc77f5e3fac5fd.jpg</t>
  </si>
  <si>
    <t>http://books.toscrape.com/media/cache/33/65/3365a493bba6856798437c3e341a1e5d.jpg</t>
  </si>
  <si>
    <t>http://books.toscrape.com/media/cache/66/03/6603ceb9ac44fb012f8bf54383bc0165.jpg</t>
  </si>
  <si>
    <t>http://books.toscrape.com/media/cache/e3/d5/e3d59328474571d53aad7d07144e2ef0.jpg</t>
  </si>
  <si>
    <t>http://books.toscrape.com/media/cache/96/6f/966f1fe13d231041bb516c281a675646.jpg</t>
  </si>
  <si>
    <t>http://books.toscrape.com/media/cache/06/2a/062af372ae666a16fa7e67ced2d1187c.jpg</t>
  </si>
  <si>
    <t>http://books.toscrape.com/media/cache/b7/95/b79552e4f08ebad6516f6ddefbb7bd92.jpg</t>
  </si>
  <si>
    <t>http://books.toscrape.com/media/cache/c4/d7/c4d78673f6228b246d5d547c29eaa58b.jpg</t>
  </si>
  <si>
    <t>http://books.toscrape.com/media/cache/7d/a6/7da658ca2d3fce1a9958fb754a179ba8.jpg</t>
  </si>
  <si>
    <t>http://books.toscrape.com/media/cache/c6/e5/c6e596ddbcd5d5f448d1bae14f2e09d3.jpg</t>
  </si>
  <si>
    <t>http://books.toscrape.com/media/cache/f8/c7/f8c761844f257fed04cce95f9506cba4.jpg</t>
  </si>
  <si>
    <t>http://books.toscrape.com/media/cache/2c/15/2c157b05b7b7014be2a05a5bdeca80e7.jpg</t>
  </si>
  <si>
    <t>http://books.toscrape.com/media/cache/03/1f/031f508a4a8ef70743ea7e9d4f598d38.jpg</t>
  </si>
  <si>
    <t>http://books.toscrape.com/media/cache/65/c4/65c4530fe298242e8b64c9ab8dd0c2d6.jpg</t>
  </si>
  <si>
    <t>http://books.toscrape.com/media/cache/8e/93/8e93f7095bcb98006b620dae07ef5514.jpg</t>
  </si>
  <si>
    <t>http://books.toscrape.com/media/cache/db/36/db3686ef6b30490998c1b24dbdf730d8.jpg</t>
  </si>
  <si>
    <t>http://books.toscrape.com/media/cache/03/2c/032c97318d71f028d40ab6f5d2ae023f.jpg</t>
  </si>
  <si>
    <t>http://books.toscrape.com/media/cache/5f/5e/5f5e2741d6c84f05fdd5adf8ba0d5642.jpg</t>
  </si>
  <si>
    <t>http://books.toscrape.com/media/cache/db/8d/db8dda82c57fd0c2b466d40c04ed6075.jpg</t>
  </si>
  <si>
    <t>http://books.toscrape.com/media/cache/79/66/79660d2683a90670aa014cae6e02b2dc.jpg</t>
  </si>
  <si>
    <t>http://books.toscrape.com/media/cache/eb/26/eb2622ca0a304963d3bac0efa1bad775.jpg</t>
  </si>
  <si>
    <t>http://books.toscrape.com/media/cache/17/95/17955609393fb4348e2321228d3e3e4f.jpg</t>
  </si>
  <si>
    <t>http://books.toscrape.com/media/cache/28/4c/284c3b0cbb254825f5bfd60e89d936af.jpg</t>
  </si>
  <si>
    <t>http://books.toscrape.com/media/cache/b7/6a/b76a8c5c12390d9259b6235115ebf024.jpg</t>
  </si>
  <si>
    <t>http://books.toscrape.com/media/cache/88/b4/88b464746c5882cc605827a0521ddcea.jpg</t>
  </si>
  <si>
    <t>http://books.toscrape.com/media/cache/32/86/32861b2d37c7b8da7bbce3a86a27123b.jpg</t>
  </si>
  <si>
    <t>http://books.toscrape.com/media/cache/dd/89/dd8974991a279418738f38d5561979c4.jpg</t>
  </si>
  <si>
    <t>http://books.toscrape.com/media/cache/58/4a/584ac01e05ae76b1672f25a53384c617.jpg</t>
  </si>
  <si>
    <t>http://books.toscrape.com/media/cache/f3/00/f30001f2851f82c266e2faa77bcdd924.jpg</t>
  </si>
  <si>
    <t>http://books.toscrape.com/media/cache/66/95/6695cfb7ba5e0a6ef995300db6762fb6.jpg</t>
  </si>
  <si>
    <t>http://books.toscrape.com/media/cache/26/9d/269d1774be6dd9e649c4170fbc8d27eb.jpg</t>
  </si>
  <si>
    <t>http://books.toscrape.com/media/cache/38/ec/38ec5240eb37dfc9ebe54fa7584842ed.jpg</t>
  </si>
  <si>
    <t>http://books.toscrape.com/media/cache/16/65/1665c94f1ec5580132a16c3bdfd0c421.jpg</t>
  </si>
  <si>
    <t>http://books.toscrape.com/media/cache/de/5c/de5c4ea75d455748861ce2bc844fb198.jpg</t>
  </si>
  <si>
    <t>http://books.toscrape.com/media/cache/97/da/97dac3668fcca2cf5af4e1bb971af546.jpg</t>
  </si>
  <si>
    <t>http://books.toscrape.com/media/cache/00/6e/006e242a10f2e27b71edfd1ca8020318.jpg</t>
  </si>
  <si>
    <t>http://books.toscrape.com/media/cache/06/bf/06bf33339562e138906eef6793ef53cd.jpg</t>
  </si>
  <si>
    <t>http://books.toscrape.com/media/cache/58/08/58080dbe2c118867331f4ef932ca96c0.jpg</t>
  </si>
  <si>
    <t>http://books.toscrape.com/media/cache/4c/54/4c5479ee2b9edd4b2f22b888d139b08f.jpg</t>
  </si>
  <si>
    <t>http://books.toscrape.com/media/cache/35/5f/355fa36362b722a241788d687fbc91af.jpg</t>
  </si>
  <si>
    <t>http://books.toscrape.com/media/cache/73/ee/73ee61bd8724a36a83b691bb7b1a70b8.jpg</t>
  </si>
  <si>
    <t>http://books.toscrape.com/media/cache/98/e3/98e30c1a7b9f2acd9e44d77e0a7dbff1.jpg</t>
  </si>
  <si>
    <t>http://books.toscrape.com/media/cache/a9/f4/a9f4d0f649833b477383263a8c5fb217.jpg</t>
  </si>
  <si>
    <t>http://books.toscrape.com/media/cache/da/0f/da0f0c01b1b9819fa7cb5e27a295351f.jpg</t>
  </si>
  <si>
    <t>http://books.toscrape.com/media/cache/d7/58/d758851b2790471b1de776f49a997157.jpg</t>
  </si>
  <si>
    <t>http://books.toscrape.com/media/cache/78/52/7852b87face58f30b46004a4a4270f2d.jpg</t>
  </si>
  <si>
    <t>http://books.toscrape.com/media/cache/9d/6c/9d6c5f23127bf494bc226daa02bc7daf.jpg</t>
  </si>
  <si>
    <t>http://books.toscrape.com/media/cache/be/98/be98641184d97b2fad1bc6c90c571b80.jpg</t>
  </si>
  <si>
    <t>http://books.toscrape.com/media/cache/5d/62/5d62099546e3889ad385b13c62bc8874.jpg</t>
  </si>
  <si>
    <t>http://books.toscrape.com/media/cache/65/67/6567e9868a3d1196f32c063c0f73ea01.jpg</t>
  </si>
  <si>
    <t>http://books.toscrape.com/media/cache/f2/c5/f2c56824a5aef38387350243762216eb.jpg</t>
  </si>
  <si>
    <t>http://books.toscrape.com/media/cache/f3/d1/f3d18f7fa858139e133fe4809d3827b5.jpg</t>
  </si>
  <si>
    <t>http://books.toscrape.com/media/cache/e2/23/e223db017107fcccf532e5fe753f307d.jpg</t>
  </si>
  <si>
    <t>http://books.toscrape.com/media/cache/fd/51/fd513e918a0b34fb08bc67d1d7065e40.jpg</t>
  </si>
  <si>
    <t>http://books.toscrape.com/media/cache/ff/b8/ffb857154e4bc8af56f33d7277cb9939.jpg</t>
  </si>
  <si>
    <t>http://books.toscrape.com/media/cache/b9/45/b945e870e5188ce6dabbf79ed98b10f1.jpg</t>
  </si>
  <si>
    <t>http://books.toscrape.com/media/cache/fd/26/fd264a20852bbecf647475d968ac0409.jpg</t>
  </si>
  <si>
    <t>http://books.toscrape.com/media/cache/68/2d/682d1c7c8aa1010bd138203ae9d2d10b.jpg</t>
  </si>
  <si>
    <t>http://books.toscrape.com/media/cache/0a/44/0a44a38a50b7d61facccae446cf30630.jpg</t>
  </si>
  <si>
    <t>http://books.toscrape.com/media/cache/fb/65/fb6511ce55f5cf2ebf22a90655ad7c42.jpg</t>
  </si>
  <si>
    <t>http://books.toscrape.com/media/cache/01/7c/017c9fd993b4ebb5676213f6de1f96c5.jpg</t>
  </si>
  <si>
    <t>http://books.toscrape.com/media/cache/00/01/0001685f344cae0e6921bc3f8256b54e.jpg</t>
  </si>
  <si>
    <t>http://books.toscrape.com/media/cache/2e/a3/2ea30e892e0060412f854b31a4e72e47.jpg</t>
  </si>
  <si>
    <t>http://books.toscrape.com/media/cache/1c/41/1c41d9cb63d3627fc60a1f3ba42da963.jpg</t>
  </si>
  <si>
    <t>http://books.toscrape.com/media/cache/7c/7f/7c7f3a48d03cdbdd87c07482711b72f9.jpg</t>
  </si>
  <si>
    <t>http://books.toscrape.com/media/cache/8f/40/8f40ba4f73d2c70e0ccc15d77dc3c220.jpg</t>
  </si>
  <si>
    <t>http://books.toscrape.com/media/cache/b2/45/b245b0b715de260634e66a05a024cc52.jpg</t>
  </si>
  <si>
    <t>http://books.toscrape.com/media/cache/60/cd/60cda3c756f14ef6625b979cfeb230ea.jpg</t>
  </si>
  <si>
    <t>http://books.toscrape.com/media/cache/88/21/8821ea9cd21326e41e095619b822a4a8.jpg</t>
  </si>
  <si>
    <t>http://books.toscrape.com/media/cache/f5/8a/f58a15a50b2d70a4a8fd4fa6485a7009.jpg</t>
  </si>
  <si>
    <t>http://books.toscrape.com/media/cache/27/f5/27f54466115767b767133ee034543cb5.jpg</t>
  </si>
  <si>
    <t>http://books.toscrape.com/media/cache/de/c9/dec9168a8a3876b60feedb68aeb0225b.jpg</t>
  </si>
  <si>
    <t>http://books.toscrape.com/media/cache/b5/a2/b5a295c15ac586c6daa84e6e20f47b06.jpg</t>
  </si>
  <si>
    <t>http://books.toscrape.com/media/cache/69/07/69077c48327b2702f44adc035fcc1ce4.jpg</t>
  </si>
  <si>
    <t>http://books.toscrape.com/media/cache/56/73/5673fea5d08ad840ade774146ce07b28.jpg</t>
  </si>
  <si>
    <t>http://books.toscrape.com/media/cache/b7/2e/b72ee05aebe1a2563e30582a35bb5372.jpg</t>
  </si>
  <si>
    <t>http://books.toscrape.com/media/cache/52/f5/52f5c0cb27e1f26b2639ff3f78acf833.jpg</t>
  </si>
  <si>
    <t>http://books.toscrape.com/media/cache/3a/bd/3abdfc779aede13dbd2eefe34f91dbb1.jpg</t>
  </si>
  <si>
    <t>http://books.toscrape.com/media/cache/41/be/41be12dcc78968882b11108acb79d1c7.jpg</t>
  </si>
  <si>
    <t>http://books.toscrape.com/media/cache/54/a3/54a3916506dc5bd1a6ea2200a3d0b28f.jpg</t>
  </si>
  <si>
    <t>http://books.toscrape.com/media/cache/18/c1/18c1089811f55295b689bda892628fee.jpg</t>
  </si>
  <si>
    <t>http://books.toscrape.com/media/cache/39/51/3951dc08d449aa692ce82eefb692254e.jpg</t>
  </si>
  <si>
    <t>http://books.toscrape.com/media/cache/8f/39/8f399ee98cb1a7c77525123b00d4b3e0.jpg</t>
  </si>
  <si>
    <t>http://books.toscrape.com/media/cache/06/71/0671e3db3053c0dc22122eda29d6734c.jpg</t>
  </si>
  <si>
    <t>http://books.toscrape.com/media/cache/14/00/140096c16c6e0b5d6df9d19f9493e8a5.jpg</t>
  </si>
  <si>
    <t>http://books.toscrape.com/media/cache/3f/c2/3fc2d771fe5f12df5de998d99036a35a.jpg</t>
  </si>
  <si>
    <t>http://books.toscrape.com/media/cache/8a/14/8a14b06317e794b3469e57d20270f80f.jpg</t>
  </si>
  <si>
    <t>http://books.toscrape.com/media/cache/fa/9d/fa9db3f9dfc5a859c091d1262a56a89f.jpg</t>
  </si>
  <si>
    <t>http://books.toscrape.com/media/cache/5b/82/5b827f00893b7119360e8a67d939e0b5.jpg</t>
  </si>
  <si>
    <t>http://books.toscrape.com/media/cache/81/7f/817f5089c0e6e62738dce2931e7323d3.jpg</t>
  </si>
  <si>
    <t>http://books.toscrape.com/media/cache/ad/96/ad96e9c9f1664cbcb0e9627b007fb6f9.jpg</t>
  </si>
  <si>
    <t>http://books.toscrape.com/media/cache/1d/40/1d4087ff0a63f09fae9cd8433d21c2c4.jpg</t>
  </si>
  <si>
    <t>http://books.toscrape.com/media/cache/b2/43/b2430e3958014d962042a14a912151ac.jpg</t>
  </si>
  <si>
    <t>http://books.toscrape.com/media/cache/8e/bb/8ebbba84c204b011527a8f4bd082b03f.jpg</t>
  </si>
  <si>
    <t>http://books.toscrape.com/media/cache/d4/8e/d48ee3fe30d6d9b9cc550b76dae5984a.jpg</t>
  </si>
  <si>
    <t>http://books.toscrape.com/media/cache/df/bd/dfbd53a5c4bcb1bf676bf2a86335adbb.jpg</t>
  </si>
  <si>
    <t>http://books.toscrape.com/media/cache/d8/d3/d8d3a16113069ccde25da34483a583fb.jpg</t>
  </si>
  <si>
    <t>http://books.toscrape.com/media/cache/b5/94/b59425287ce6b186715fa7b01054c2bf.jpg</t>
  </si>
  <si>
    <t>http://books.toscrape.com/media/cache/8e/9b/8e9be254974e64a8a3d365a1571e3ec2.jpg</t>
  </si>
  <si>
    <t>http://books.toscrape.com/media/cache/9b/61/9b6155b8013ed9e05ef8a85b4117165b.jpg</t>
  </si>
  <si>
    <t>http://books.toscrape.com/media/cache/aa/55/aa55bbf7037a0e19ae69485adcc11903.jpg</t>
  </si>
  <si>
    <t>http://books.toscrape.com/media/cache/a2/fc/a2fc91793502f5c10b5826ad606de435.jpg</t>
  </si>
  <si>
    <t>http://books.toscrape.com/media/cache/97/36/9736132a43b8e6e3989932218ef309ed.jpg</t>
  </si>
  <si>
    <t>http://books.toscrape.com/media/cache/d1/2d/d12d26739b5369a6b5b3024e4d08f907.jpg</t>
  </si>
  <si>
    <t>http://books.toscrape.com/media/cache/a0/7e/a07ed8f1c23f7b4baf7102722680bd30.jpg</t>
  </si>
  <si>
    <t>http://books.toscrape.com/media/cache/a3/2a/a32ab3b8c024c6c2b274a86b185e7585.jpg</t>
  </si>
  <si>
    <t>http://books.toscrape.com/media/cache/a8/3c/a83c460fab82f35a37c0846729485547.jpg</t>
  </si>
  <si>
    <t>http://books.toscrape.com/media/cache/b1/4b/b14be641ab97a330891455a769d52fd3.jpg</t>
  </si>
  <si>
    <t>http://books.toscrape.com/media/cache/65/bf/65bfa3acc93b0e558a1c3de1b1164742.jpg</t>
  </si>
  <si>
    <t>http://books.toscrape.com/media/cache/a5/b8/a5b8d2d5165a06fc762e8eaf8b04f98f.jpg</t>
  </si>
  <si>
    <t>http://books.toscrape.com/media/cache/cc/5e/cc5e82c2205da748c6c19fbc1876586b.jpg</t>
  </si>
  <si>
    <t>http://books.toscrape.com/media/cache/94/34/943490007d42c0bc066efc899dafa472.jpg</t>
  </si>
  <si>
    <t>http://books.toscrape.com/media/cache/0a/6a/0a6a53a8d37584a7906d2d5a0032f9c1.jpg</t>
  </si>
  <si>
    <t>http://books.toscrape.com/media/cache/09/6d/096df83de35d408278fdc9108d930b5f.jpg</t>
  </si>
  <si>
    <t>http://books.toscrape.com/media/cache/0a/05/0a0514153dac092aac76b097b495f908.jpg</t>
  </si>
  <si>
    <t>http://books.toscrape.com/media/cache/6d/7b/6d7b69b4edcdf5b6b075d6fa53bf74bc.jpg</t>
  </si>
  <si>
    <t>http://books.toscrape.com/media/cache/d3/70/d37038f81b8ad0342346951271c31e58.jpg</t>
  </si>
  <si>
    <t>http://books.toscrape.com/media/cache/dd/63/dd637b4e7cb403932e6a29397d877e4e.jpg</t>
  </si>
  <si>
    <t>http://books.toscrape.com/media/cache/65/1e/651e956a041bf4b91bfba1374f0f91e7.jpg</t>
  </si>
  <si>
    <t>http://books.toscrape.com/media/cache/19/ed/19ed2156391eebbcd757a0d9f6d5860c.jpg</t>
  </si>
  <si>
    <t>http://books.toscrape.com/media/cache/bc/1f/bc1f79af87032748b75d12079f51c031.jpg</t>
  </si>
  <si>
    <t>http://books.toscrape.com/media/cache/39/c7/39c7bebcde5d9643ede71ac8ee87ee69.jpg</t>
  </si>
  <si>
    <t>http://books.toscrape.com/media/cache/61/1b/611b527ab7ecef530e3040c85f6602c3.jpg</t>
  </si>
  <si>
    <t>http://books.toscrape.com/media/cache/04/9d/049dafcbbc11bb61bb94e8b16f343936.jpg</t>
  </si>
  <si>
    <t>http://books.toscrape.com/media/cache/21/bc/21bc2104d32569a0dbbb81923480d749.jpg</t>
  </si>
  <si>
    <t>http://books.toscrape.com/media/cache/a4/10/a4108800f6337c5aa13b104b252d52b8.jpg</t>
  </si>
  <si>
    <t>http://books.toscrape.com/media/cache/1d/ae/1dae4577eb25fcec3f88e4cbb3fc726a.jpg</t>
  </si>
  <si>
    <t>http://books.toscrape.com/media/cache/59/55/5955e9e333301e3eeb3b9575c2ad3659.jpg</t>
  </si>
  <si>
    <t>http://books.toscrape.com/media/cache/20/78/207840aea0c8e2be66d998b80c6a59d3.jpg</t>
  </si>
  <si>
    <t>http://books.toscrape.com/media/cache/c6/50/c650e687398b368f4a16276f6d00144b.jpg</t>
  </si>
  <si>
    <t>http://books.toscrape.com/media/cache/e8/21/e821a2e8fe4431eb895e9d46fe68c32e.jpg</t>
  </si>
  <si>
    <t>http://books.toscrape.com/media/cache/e9/48/e948a672efe721b408c8dd1f1f3ec529.jpg</t>
  </si>
  <si>
    <t>http://books.toscrape.com/media/cache/4e/af/4eaf0482e122cf9100b0fff61ea3441a.jpg</t>
  </si>
  <si>
    <t>http://books.toscrape.com/media/cache/68/e8/68e81c5a221dcd71516b5711641f83ed.jpg</t>
  </si>
  <si>
    <t>http://books.toscrape.com/media/cache/43/78/4378757ed2632f2473e7455ae9717820.jpg</t>
  </si>
  <si>
    <t>http://books.toscrape.com/media/cache/31/07/31070621fa42e300a9aab403293bad92.jpg</t>
  </si>
  <si>
    <t>http://books.toscrape.com/media/cache/c3/6f/c36fd57aa9fc55ab3ea56b6e08b59c8d.jpg</t>
  </si>
  <si>
    <t>http://books.toscrape.com/media/cache/30/51/30512adbb6cba367d3f48e09a888da3c.jpg</t>
  </si>
  <si>
    <t>http://books.toscrape.com/media/cache/9d/3f/9d3f79bdbfe9a9caea353627b6685699.jpg</t>
  </si>
  <si>
    <t>http://books.toscrape.com/media/cache/e6/95/e6956bac63c9e1e6df6dac4db3a0ec0d.jpg</t>
  </si>
  <si>
    <t>http://books.toscrape.com/media/cache/51/98/51985c3a61a47b8de85239b9e3b2a938.jpg</t>
  </si>
  <si>
    <t>http://books.toscrape.com/media/cache/08/ad/08add5c58ff717da1b00d5dda3f7c637.jpg</t>
  </si>
  <si>
    <t>http://books.toscrape.com/media/cache/45/db/45db8e5d17ac3683cce97977d162dc94.jpg</t>
  </si>
  <si>
    <t>http://books.toscrape.com/media/cache/03/be/03beffe578a7839374f7060639ce914d.jpg</t>
  </si>
  <si>
    <t>http://books.toscrape.com/media/cache/70/a4/70a49dbcdbbdbc8b7264d254d8197ecd.jpg</t>
  </si>
  <si>
    <t>http://books.toscrape.com/media/cache/2d/61/2d6124f9d5328469e7ce5e4c04326ca5.jpg</t>
  </si>
  <si>
    <t>http://books.toscrape.com/media/cache/b3/20/b3201b03b2fd03915b1f85522be971af.jpg</t>
  </si>
  <si>
    <t>http://books.toscrape.com/media/cache/bb/80/bb80ecf408c9ecf1cc3652fa8947d245.jpg</t>
  </si>
  <si>
    <t>http://books.toscrape.com/media/cache/0d/e9/0de97404e7bbd00d7aa6cd429b0de1da.jpg</t>
  </si>
  <si>
    <t>http://books.toscrape.com/media/cache/b0/45/b04568c8b10a2aef00eaecafefac7ee0.jpg</t>
  </si>
  <si>
    <t>http://books.toscrape.com/media/cache/c8/2d/c82df316ba150c761cd0b42b05930697.jpg</t>
  </si>
  <si>
    <t>http://books.toscrape.com/media/cache/f6/65/f6656d023fae1a6219bbe85219d59fd2.jpg</t>
  </si>
  <si>
    <t>http://books.toscrape.com/media/cache/2f/9f/2f9ff4e4be85da448b02108171b54c3b.jpg</t>
  </si>
  <si>
    <t>http://books.toscrape.com/media/cache/21/46/2146903b83225c6a74b42a0f19a54e5d.jpg</t>
  </si>
  <si>
    <t>http://books.toscrape.com/media/cache/7e/98/7e987ded586edb92faf57a0af78f1498.jpg</t>
  </si>
  <si>
    <t>http://books.toscrape.com/media/cache/f0/90/f090a59e89a8d38bb1bcdc2137b18262.jpg</t>
  </si>
  <si>
    <t>http://books.toscrape.com/media/cache/d1/6b/d16b11b4c957d39bea33a43a96bf9e4c.jpg</t>
  </si>
  <si>
    <t>http://books.toscrape.com/media/cache/6b/79/6b794e3dc0a32702b2132e2195f6c30f.jpg</t>
  </si>
  <si>
    <t>http://books.toscrape.com/media/cache/c2/fd/c2fd7fed7aa38d095127d2ec62726b17.jpg</t>
  </si>
  <si>
    <t>http://books.toscrape.com/media/cache/35/ec/35ec45c2c5ed5eceb29fe5823ee9744e.jpg</t>
  </si>
  <si>
    <t>http://books.toscrape.com/media/cache/47/a4/47a4a73d7e52e43ea0550ddd5d9ed034.jpg</t>
  </si>
  <si>
    <t>http://books.toscrape.com/media/cache/43/19/4319716fa8ee2c315d07dc3c9c6762d2.jpg</t>
  </si>
  <si>
    <t>http://books.toscrape.com/media/cache/15/58/1558d3175d91e870644b8029bac93e13.jpg</t>
  </si>
  <si>
    <t>http://books.toscrape.com/media/cache/b3/f9/b3f9298d93e133db3e178d7c2d4130af.jpg</t>
  </si>
  <si>
    <t>http://books.toscrape.com/media/cache/f1/3b/f13bef3f1e05d0837bb46956a7a928f1.jpg</t>
  </si>
  <si>
    <t>http://books.toscrape.com/media/cache/0a/82/0a82c1dfd5b32349b8ce23bf6186553b.jpg</t>
  </si>
  <si>
    <t>http://books.toscrape.com/media/cache/c1/76/c176e12e5d560240086270fa6b762d5d.jpg</t>
  </si>
  <si>
    <t>http://books.toscrape.com/media/cache/74/34/74346ce51ac25a32c95ae9dc0d7ca515.jpg</t>
  </si>
  <si>
    <t>http://books.toscrape.com/media/cache/55/c8/55c84e8714aa026c409ac63dc2a01434.jpg</t>
  </si>
  <si>
    <t>http://books.toscrape.com/media/cache/61/7b/617bd5deaa5ea47ae717cb81c9a81ce8.jpg</t>
  </si>
  <si>
    <t>http://books.toscrape.com/media/cache/53/da/53da160806b4854283b4477e5bf79522.jpg</t>
  </si>
  <si>
    <t>http://books.toscrape.com/media/cache/75/e4/75e444aca5ac86166a55cc7e64f5724f.jpg</t>
  </si>
  <si>
    <t>http://books.toscrape.com/media/cache/2e/58/2e5841f29d7212ba8df7dc1323689318.jpg</t>
  </si>
  <si>
    <t>http://books.toscrape.com/media/cache/11/74/11749e999f6ba7b9ef9408c624d1d71a.jpg</t>
  </si>
  <si>
    <t>http://books.toscrape.com/media/cache/e8/d4/e8d47e80b92650728b837930cc578d63.jpg</t>
  </si>
  <si>
    <t>http://books.toscrape.com/media/cache/57/a8/57a87a9b1ed0de0e6d1c048f575f327f.jpg</t>
  </si>
  <si>
    <t>http://books.toscrape.com/media/cache/30/1d/301d6348c94fd869846aeadbeb15dad6.jpg</t>
  </si>
  <si>
    <t>http://books.toscrape.com/media/cache/4e/04/4e0497a5aa3d442acef6a3e5d0d3447c.jpg</t>
  </si>
  <si>
    <t>http://books.toscrape.com/media/cache/bb/4e/bb4ec136d9d9e9796e1591ed9adb0e66.jpg</t>
  </si>
  <si>
    <t>http://books.toscrape.com/media/cache/31/58/3158b1c362c0d9646e1696d2ed6c1ae1.jpg</t>
  </si>
  <si>
    <t>http://books.toscrape.com/media/cache/e3/b8/e3b8b5a65135abbd9bdbd7a98baa1077.jpg</t>
  </si>
  <si>
    <t>http://books.toscrape.com/media/cache/21/69/21697f1564ae6776ca9280b17455c1b6.jpg</t>
  </si>
  <si>
    <t>http://books.toscrape.com/media/cache/00/f2/00f23edcef10a5ece4e179f08271f19c.jpg</t>
  </si>
  <si>
    <t>http://books.toscrape.com/media/cache/08/3a/083ad6c527d14b1621806d17ed6f13e9.jpg</t>
  </si>
  <si>
    <t>http://books.toscrape.com/media/cache/6c/ea/6cea146ec9b4ee83061108782aef7d32.jpg</t>
  </si>
  <si>
    <t>http://books.toscrape.com/media/cache/24/10/2410311e3603f15637eccedd14ba1130.jpg</t>
  </si>
  <si>
    <t>http://books.toscrape.com/media/cache/90/df/90dfdcadfcff9cd39f6f933ac11c9241.jpg</t>
  </si>
  <si>
    <t>http://books.toscrape.com/media/cache/28/21/28219255776fb162c82ebac3cdddcf90.jpg</t>
  </si>
  <si>
    <t>http://books.toscrape.com/media/cache/2f/b6/2fb66b628ee51169b91cdfce8b68d929.jpg</t>
  </si>
  <si>
    <t>http://books.toscrape.com/media/cache/17/06/1706d016ec39ba3caad03b49737fefc7.jpg</t>
  </si>
  <si>
    <t>http://books.toscrape.com/media/cache/5d/9f/5d9f339be8d98f597ad33eee239119d8.jpg</t>
  </si>
  <si>
    <t>http://books.toscrape.com/media/cache/1e/d2/1ed2c2f8f406ed7ed90a58f73d4f1058.jpg</t>
  </si>
  <si>
    <t>http://books.toscrape.com/media/cache/ef/e7/efe7be2e15323d5bee36c37e953b1cad.jpg</t>
  </si>
  <si>
    <t>http://books.toscrape.com/media/cache/1f/5a/1f5a1bea2bd3e38dc105a7fe33a08826.jpg</t>
  </si>
  <si>
    <t>http://books.toscrape.com/media/cache/4f/96/4f96ae30d8aefab78b9c8005197eb85f.jpg</t>
  </si>
  <si>
    <t>http://books.toscrape.com/media/cache/77/1a/771a0d24c0ed726761a4ad4a4327e7d8.jpg</t>
  </si>
  <si>
    <t>http://books.toscrape.com/media/cache/01/d2/01d245f56c1d9a397caa3d956573616e.jpg</t>
  </si>
  <si>
    <t>http://books.toscrape.com/media/cache/79/57/79574d160951e6703343c593ef1bae98.jpg</t>
  </si>
  <si>
    <t>http://books.toscrape.com/media/cache/56/6c/566cf3ec6a006c333f64c3f70992874d.jpg</t>
  </si>
  <si>
    <t>http://books.toscrape.com/media/cache/c2/62/c262c55a104878043319173d79986c89.jpg</t>
  </si>
  <si>
    <t>http://books.toscrape.com/media/cache/3b/f1/3bf1eded8dda102ca3f572540273f587.jpg</t>
  </si>
  <si>
    <t>http://books.toscrape.com/media/cache/d6/2b/d62b299736dda60f16eb4c5b23f81a82.jpg</t>
  </si>
  <si>
    <t>http://books.toscrape.com/media/cache/2e/ba/2eba785f249284b61928d98972c1b2ca.jpg</t>
  </si>
  <si>
    <t>http://books.toscrape.com/media/cache/46/04/4604cba3ffbb4936dd3edb9cbfe26393.jpg</t>
  </si>
  <si>
    <t>http://books.toscrape.com/media/cache/16/67/16674db55d7c7c37bf19e1aed4a8cc57.jpg</t>
  </si>
  <si>
    <t>http://books.toscrape.com/media/cache/43/74/43749a90eed0e03d9975116ad44fbde3.jpg</t>
  </si>
  <si>
    <t>http://books.toscrape.com/media/cache/09/db/09db3ae79413c88e4ca1aab30368d63d.jpg</t>
  </si>
  <si>
    <t>http://books.toscrape.com/media/cache/ea/cb/eacbd43aaf46f527416aa5d6561b29ad.jpg</t>
  </si>
  <si>
    <t>http://books.toscrape.com/media/cache/4e/9d/4e9de73d08f8c0b1b6ea859a93f1aa31.jpg</t>
  </si>
  <si>
    <t>http://books.toscrape.com/media/cache/2e/3f/2e3f900dfa0d70799f009f1c07f54697.jpg</t>
  </si>
  <si>
    <t>http://books.toscrape.com/media/cache/42/5a/425a156d129df73861380d9fe49c1533.jpg</t>
  </si>
  <si>
    <t>http://books.toscrape.com/media/cache/e7/3f/e73ff548ede8f14e62854878d86a604f.jpg</t>
  </si>
  <si>
    <t>http://books.toscrape.com/media/cache/02/88/0288939291a11611aacb27925d3c2d19.jpg</t>
  </si>
  <si>
    <t>http://books.toscrape.com/media/cache/c6/e9/c6e99bbab7370aec1922a3b37b5acbe2.jpg</t>
  </si>
  <si>
    <t>http://books.toscrape.com/media/cache/12/1a/121ae6f29c52eb01f2bec02407bc3e57.jpg</t>
  </si>
  <si>
    <t>http://books.toscrape.com/media/cache/d3/34/d3347aba8346ccff1dcf3751b4e5b9ab.jpg</t>
  </si>
  <si>
    <t>http://books.toscrape.com/media/cache/8e/5d/8e5d5553e08df59154701c1448b40e20.jpg</t>
  </si>
  <si>
    <t>http://books.toscrape.com/media/cache/05/22/05220e25687e267099f0aeb329b6f3cc.jpg</t>
  </si>
  <si>
    <t>http://books.toscrape.com/media/cache/c4/81/c481876e0c0057308366ba37f7413b7e.jpg</t>
  </si>
  <si>
    <t>http://books.toscrape.com/media/cache/e1/56/e156706ae507fdd59aa933675a480d07.jpg</t>
  </si>
  <si>
    <t>http://books.toscrape.com/media/cache/0b/e9/0be9284a6b11e3517504aa9a44f87a3a.jpg</t>
  </si>
  <si>
    <t>http://books.toscrape.com/media/cache/d3/af/d3afd585a95c0b8b59f73f2948cef8c8.jpg</t>
  </si>
  <si>
    <t>http://books.toscrape.com/media/cache/fe/a1/fea18082a98781b8e87bdf99065f4887.jpg</t>
  </si>
  <si>
    <t>http://books.toscrape.com/media/cache/21/7f/217f8cd244c5dfbd2ed860695694f545.jpg</t>
  </si>
  <si>
    <t>http://books.toscrape.com/media/cache/f2/a1/f2a18461821c1842a4bc8041de6a8d40.jpg</t>
  </si>
  <si>
    <t>http://books.toscrape.com/media/cache/54/0b/540bd6b063db9cc37fcfa7d9d8a97c7d.jpg</t>
  </si>
  <si>
    <t>http://books.toscrape.com/media/cache/d7/4d/d74ddd5fd851eb01a201e7de7f4d5832.jpg</t>
  </si>
  <si>
    <t>http://books.toscrape.com/media/cache/75/b1/75b1b239670c929c4e17b9a67ebb6272.jpg</t>
  </si>
  <si>
    <t>http://books.toscrape.com/media/cache/15/fd/15fd39b56579a9038ad1233ceb91951d.jpg</t>
  </si>
  <si>
    <t>http://books.toscrape.com/media/cache/f1/33/f13365561defe8ad6f80c26d2216633c.jpg</t>
  </si>
  <si>
    <t>http://books.toscrape.com/media/cache/c4/cf/c4cf1668dcb49c698e8cc2c6553b1237.jpg</t>
  </si>
  <si>
    <t>http://books.toscrape.com/media/cache/3f/7a/3f7a775ec9fe618e122e3d3b4f91dc22.jpg</t>
  </si>
  <si>
    <t>http://books.toscrape.com/media/cache/53/4b/534bffd5988b0ddf6b587de76fa63d9a.jpg</t>
  </si>
  <si>
    <t>http://books.toscrape.com/media/cache/60/4b/604b6a188b8ad3cfaeda67039399fcb6.jpg</t>
  </si>
  <si>
    <t>http://books.toscrape.com/media/cache/c2/4f/c24fc1d77ec9dd6e0c863484041c482f.jpg</t>
  </si>
  <si>
    <t>http://books.toscrape.com/media/cache/80/4f/804fbcee4a4afa6498badaa12709c049.jpg</t>
  </si>
  <si>
    <t>http://books.toscrape.com/media/cache/73/21/7321b201d1c51a1c3b777a72c4bc0ea9.jpg</t>
  </si>
  <si>
    <t>http://books.toscrape.com/media/cache/cc/06/cc0645a0e77fc831377456199f9e0a94.jpg</t>
  </si>
  <si>
    <t>http://books.toscrape.com/media/cache/cf/04/cf0433b690aab40a7ceddb682c90a54b.jpg</t>
  </si>
  <si>
    <t>http://books.toscrape.com/media/cache/16/0e/160e4bca2350f51d5ec2fe4a0f88543a.jpg</t>
  </si>
  <si>
    <t>http://books.toscrape.com/media/cache/18/6b/186b3ff364117b6771a99d18b944e801.jpg</t>
  </si>
  <si>
    <t>http://books.toscrape.com/media/cache/e5/2a/e52aa0bc6f8fcf894ffbe132b68f903e.jpg</t>
  </si>
  <si>
    <t>http://books.toscrape.com/media/cache/48/77/48772730eb8ab688bcded3c230049e60.jpg</t>
  </si>
  <si>
    <t>http://books.toscrape.com/media/cache/7f/14/7f14ab5b29802231676c975915fdaa46.jpg</t>
  </si>
  <si>
    <t>http://books.toscrape.com/media/cache/82/30/82301a313be5a9ef4cedce8c79a54669.jpg</t>
  </si>
  <si>
    <t>http://books.toscrape.com/media/cache/fb/b0/fbb08b1e3eb34d5401e815e40eab0df9.jpg</t>
  </si>
  <si>
    <t>http://books.toscrape.com/media/cache/ca/4a/ca4a9ba7acfea039f1abeff1d95d9674.jpg</t>
  </si>
  <si>
    <t>http://books.toscrape.com/media/cache/94/31/9431e2494b4b32721b037c6f6dce9a03.jpg</t>
  </si>
  <si>
    <t>http://books.toscrape.com/media/cache/72/d7/72d7f51393409b2d130845e6ade7522b.jpg</t>
  </si>
  <si>
    <t>http://books.toscrape.com/media/cache/37/40/37407ed591f1a8e5433fc6b9128d5d10.jpg</t>
  </si>
  <si>
    <t>http://books.toscrape.com/media/cache/56/36/5636eec07534db6e8bc55ed562bad042.jpg</t>
  </si>
  <si>
    <t>http://books.toscrape.com/media/cache/7f/9b/7f9bc0563de554998e2d93b7edec4921.jpg</t>
  </si>
  <si>
    <t>http://books.toscrape.com/media/cache/72/9f/729f5f6a75746782c336537730256f66.jpg</t>
  </si>
  <si>
    <t>http://books.toscrape.com/media/cache/f7/22/f722c24607ddc8013476ca8e84639ba7.jpg</t>
  </si>
  <si>
    <t>http://books.toscrape.com/media/cache/e8/1f/e81f850db9b9622c65619c9f15748de7.jpg</t>
  </si>
  <si>
    <t>http://books.toscrape.com/media/cache/df/64/df642e483f7ae23de6888c73f05e2014.jpg</t>
  </si>
  <si>
    <t>http://books.toscrape.com/media/cache/02/7a/027a1f131d94c38f9e785f5d85a109c7.jpg</t>
  </si>
  <si>
    <t>http://books.toscrape.com/media/cache/4c/57/4c57c192057269132623f9c6b3f69559.jpg</t>
  </si>
  <si>
    <t>http://books.toscrape.com/media/cache/61/ca/61ca5ab6bc514b9527af9f805fa03c31.jpg</t>
  </si>
  <si>
    <t>http://books.toscrape.com/media/cache/ac/a5/aca5de2e61ca2754de496a75dea25f91.jpg</t>
  </si>
  <si>
    <t>http://books.toscrape.com/media/cache/01/c5/01c50c5f341b8f1d030e9dffba5e5498.jpg</t>
  </si>
  <si>
    <t>http://books.toscrape.com/media/cache/da/a0/daa08c54a927c27494ea5bb90af79c60.jpg</t>
  </si>
  <si>
    <t>http://books.toscrape.com/media/cache/aa/8f/aa8fc991d84aca12ed94a0a2fa1099e5.jpg</t>
  </si>
  <si>
    <t>http://books.toscrape.com/media/cache/b9/af/b9afd75c09ff7bf82c9a158a34cb993d.jpg</t>
  </si>
  <si>
    <t>http://books.toscrape.com/media/cache/54/ca/54cac05a3026d35e713133a1fe49f6c8.jpg</t>
  </si>
  <si>
    <t>http://books.toscrape.com/media/cache/63/a9/63a9a4e0c8e3c6ee2075a766b873cd31.jpg</t>
  </si>
  <si>
    <t>http://books.toscrape.com/media/cache/c7/a3/c7a3d04df9cbc857b149cd76d32e3030.jpg</t>
  </si>
  <si>
    <t>http://books.toscrape.com/media/cache/48/e6/48e697e9c8bba8ca04a3064551cda630.jpg</t>
  </si>
  <si>
    <t>http://books.toscrape.com/media/cache/2a/88/2a88181c495875c02f87c2e6010b046d.jpg</t>
  </si>
  <si>
    <t>http://books.toscrape.com/media/cache/13/8a/138a09170e0431cce98921b857a6eeb5.jpg</t>
  </si>
  <si>
    <t>http://books.toscrape.com/media/cache/73/bb/73bbe0a70806f8a732b9a7a7a343c5ec.jpg</t>
  </si>
  <si>
    <t>http://books.toscrape.com/media/cache/89/e8/89e87f1e98993377949855563aa1f982.jpg</t>
  </si>
  <si>
    <t>http://books.toscrape.com/media/cache/10/65/106598cd8f3437c26a92cbda0a5a08bb.jpg</t>
  </si>
  <si>
    <t>http://books.toscrape.com/media/cache/95/c4/95c41c1765b517d6240bd674a02676b1.jpg</t>
  </si>
  <si>
    <t>http://books.toscrape.com/media/cache/bf/31/bf31c4b40f6b2622330155fb9113a3bb.jpg</t>
  </si>
  <si>
    <t>http://books.toscrape.com/media/cache/c7/26/c7260547c468dbe78af92cf3927c2a1c.jpg</t>
  </si>
  <si>
    <t>http://books.toscrape.com/media/cache/c9/eb/c9eb6ecf45abf796df0044600db65e55.jpg</t>
  </si>
  <si>
    <t>http://books.toscrape.com/media/cache/f5/3b/f53bc7b18914c97de7c23967293be119.jpg</t>
  </si>
  <si>
    <t>http://books.toscrape.com/media/cache/75/9d/759d9276739200e2cb8101a36449ba20.jpg</t>
  </si>
  <si>
    <t>http://books.toscrape.com/media/cache/6d/80/6d80608ef81001ad068df06fae44b7f8.jpg</t>
  </si>
  <si>
    <t>http://books.toscrape.com/media/cache/f3/7f/f37f3173a97baeac6b6421c54a6df7b5.jpg</t>
  </si>
  <si>
    <t>http://books.toscrape.com/media/cache/78/cb/78cb28a3e8804131e8e0c3f7b8deb2fc.jpg</t>
  </si>
  <si>
    <t>http://books.toscrape.com/media/cache/11/40/11400b5532ad710359584a68db50f33c.jpg</t>
  </si>
  <si>
    <t>http://books.toscrape.com/media/cache/4e/56/4e56783b21a3a5c73e32e59241a351ac.jpg</t>
  </si>
  <si>
    <t>http://books.toscrape.com/media/cache/92/4d/924d855a0ad5774410b0bb7c71afa788.jpg</t>
  </si>
  <si>
    <t>http://books.toscrape.com/media/cache/24/86/248641d1d03b4dbfe3a7db4e20552973.jpg</t>
  </si>
  <si>
    <t>http://books.toscrape.com/media/cache/e7/00/e7000cd6975d8932b9178de9386b944d.jpg</t>
  </si>
  <si>
    <t>http://books.toscrape.com/media/cache/65/9a/659ada7d88e3bda8db70f7e5312a39e2.jpg</t>
  </si>
  <si>
    <t>http://books.toscrape.com/media/cache/03/da/03da11f81eda5e742df8a39e90c21c70.jpg</t>
  </si>
  <si>
    <t>http://books.toscrape.com/media/cache/ba/d9/bad95369105e8e403bf1f2b9288c5e41.jpg</t>
  </si>
  <si>
    <t>http://books.toscrape.com/media/cache/07/5f/075fff6094c0805f9f6b9e12561aeb87.jpg</t>
  </si>
  <si>
    <t>http://books.toscrape.com/media/cache/bd/93/bd930adc47ee0dc240f8134f70f431ad.jpg</t>
  </si>
  <si>
    <t>http://books.toscrape.com/media/cache/19/11/1911d173c8e812518900af9aa16d9e46.jpg</t>
  </si>
  <si>
    <t>http://books.toscrape.com/media/cache/64/ab/64ab238bea10c4f25fa5bc9129a35370.jpg</t>
  </si>
  <si>
    <t>http://books.toscrape.com/media/cache/d8/63/d8630e50f24c22765c9591a9297ff2e1.jpg</t>
  </si>
  <si>
    <t>http://books.toscrape.com/media/cache/39/a9/39a9cca83d84bff87903d4addbef4941.jpg</t>
  </si>
  <si>
    <t>http://books.toscrape.com/media/cache/b3/0b/b30bf2a60739293261c9a997c7ae2ef6.jpg</t>
  </si>
  <si>
    <t>http://books.toscrape.com/media/cache/98/f8/98f8b3354fc18ed6f42ff5c3f9b39056.jpg</t>
  </si>
  <si>
    <t>http://books.toscrape.com/media/cache/6c/21/6c21a47589ec756b9ed27e2f331c08de.jpg</t>
  </si>
  <si>
    <t>http://books.toscrape.com/media/cache/a0/76/a07621adcf3e13b4d3bcdc0474ab2098.jpg</t>
  </si>
  <si>
    <t>http://books.toscrape.com/media/cache/f5/02/f502c42183ea69987a796d2e396b2bab.jpg</t>
  </si>
  <si>
    <t>http://books.toscrape.com/media/cache/41/d7/41d75d4206b13bf107e86fa41f21afff.jpg</t>
  </si>
  <si>
    <t>http://books.toscrape.com/media/cache/38/03/3803cd158a57e03763dc2200f81eba65.jpg</t>
  </si>
  <si>
    <t>http://books.toscrape.com/media/cache/8f/83/8f83b65ba6a734aa7f40675b74a17c21.jpg</t>
  </si>
  <si>
    <t>http://books.toscrape.com/media/cache/be/22/be229bc9bc4655c7cb2c906998d5ef2e.jpg</t>
  </si>
  <si>
    <t>http://books.toscrape.com/media/cache/fd/5f/fd5f36fce14114f5b982e1e69d9a2f69.jpg</t>
  </si>
  <si>
    <t>http://books.toscrape.com/media/cache/a5/7a/a57a35a22d7a06fa9987121e4883e4de.jpg</t>
  </si>
  <si>
    <t>http://books.toscrape.com/media/cache/2c/81/2c8137d1d0a3ebb2f74d7abf45916606.jpg</t>
  </si>
  <si>
    <t>http://books.toscrape.com/media/cache/a5/13/a513b65a8f7696c8aec48a607f7f90d3.jpg</t>
  </si>
  <si>
    <t>http://books.toscrape.com/media/cache/30/35/3035b6c5dc0a48a83fbe84eb37e76f10.jpg</t>
  </si>
  <si>
    <t>http://books.toscrape.com/media/cache/6a/87/6a8706826789aa47fbbb8a2459b4c616.jpg</t>
  </si>
  <si>
    <t>http://books.toscrape.com/media/cache/d7/ce/d7ce17649c77c9addfcf265012d0436e.jpg</t>
  </si>
  <si>
    <t>http://books.toscrape.com/media/cache/48/c1/48c15c510ce0089db10a4f5f9fce7ecd.jpg</t>
  </si>
  <si>
    <t>http://books.toscrape.com/media/cache/2f/7f/2f7f108c7b56c6adac8510eb43ff4f79.jpg</t>
  </si>
  <si>
    <t>http://books.toscrape.com/media/cache/48/4d/484d8afc2cf8b77a45fa4fec0a5e7b89.jpg</t>
  </si>
  <si>
    <t>http://books.toscrape.com/media/cache/db/27/db27a90497bcb1b1d8e59dec06264256.jpg</t>
  </si>
  <si>
    <t>http://books.toscrape.com/media/cache/37/09/3709ede7460008ec539deb7cd44b688e.jpg</t>
  </si>
  <si>
    <t>http://books.toscrape.com/media/cache/6d/73/6d739416776a66c258ef0cb35f3eb9e1.jpg</t>
  </si>
  <si>
    <t>http://books.toscrape.com/media/cache/ba/ab/baab7240d3d472f4f868ae8b4481365b.jpg</t>
  </si>
  <si>
    <t>http://books.toscrape.com/media/cache/fe/74/fe7494f92b03b9c178cf19a038011f18.jpg</t>
  </si>
  <si>
    <t>http://books.toscrape.com/media/cache/e8/67/e867d03f2a94d84ff1be5800a34b9a95.jpg</t>
  </si>
  <si>
    <t>http://books.toscrape.com/media/cache/f4/00/f4000d1f2348894ec00679674a5b5d4f.jpg</t>
  </si>
  <si>
    <t>http://books.toscrape.com/media/cache/fb/c5/fbc5ed73ca9452af655115c7bd006e83.jpg</t>
  </si>
  <si>
    <t>http://books.toscrape.com/media/cache/69/97/69978f609f9c1cb470ce1aa0774cf9d1.jpg</t>
  </si>
  <si>
    <t>http://books.toscrape.com/media/cache/e5/cb/e5cb32b76ae2e45823f1d50446c9ae58.jpg</t>
  </si>
  <si>
    <t>http://books.toscrape.com/media/cache/b4/54/b4540e3eb2e980d0c2b45c5c4432f28b.jpg</t>
  </si>
  <si>
    <t>http://books.toscrape.com/media/cache/fc/42/fc42d56ac8d3ee46bfea880d0cf46a5e.jpg</t>
  </si>
  <si>
    <t>http://books.toscrape.com/media/cache/a2/2a/a22a10fdc420dce290c7c85dde23f093.jpg</t>
  </si>
  <si>
    <t>http://books.toscrape.com/media/cache/92/2f/922f6fcd3282a0da76cc14fc13ae2411.jpg</t>
  </si>
  <si>
    <t>http://books.toscrape.com/media/cache/36/94/3694ded38770738af6a6959636124331.jpg</t>
  </si>
  <si>
    <t>http://books.toscrape.com/media/cache/2d/d0/2dd096d0fa0af96560c16aeffea83d4a.jpg</t>
  </si>
  <si>
    <t>http://books.toscrape.com/media/cache/d9/54/d9540861f39f0b181b3fb13d57025f0c.jpg</t>
  </si>
  <si>
    <t>http://books.toscrape.com/media/cache/33/fb/33fba23401f34bd8cd5287f5ca640502.jpg</t>
  </si>
  <si>
    <t>http://books.toscrape.com/media/cache/e9/6e/e96eeedd915f4af106df0977404a0b8f.jpg</t>
  </si>
  <si>
    <t>http://books.toscrape.com/media/cache/4d/3a/4d3a9198fd6fd7b66ad7742b37c7f3ac.jpg</t>
  </si>
  <si>
    <t>http://books.toscrape.com/media/cache/c4/d2/c4d2764a45584960ee18de814191e21a.jpg</t>
  </si>
  <si>
    <t>http://books.toscrape.com/media/cache/ab/bf/abbf443d42de3bad8d145794534934bb.jpg</t>
  </si>
  <si>
    <t>http://books.toscrape.com/media/cache/46/09/4609b4e20bb1d076693b2d24e8e90704.jpg</t>
  </si>
  <si>
    <t>http://books.toscrape.com/media/cache/94/23/9423f5e8b08195183f7ee002f3b48b33.jpg</t>
  </si>
  <si>
    <t>http://books.toscrape.com/media/cache/9e/14/9e14dd99b3b2f07f5a43ee2e007c1c26.jpg</t>
  </si>
  <si>
    <t>http://books.toscrape.com/media/cache/b5/c7/b5c74ed5e387f2c13324e294c4b6412c.jpg</t>
  </si>
  <si>
    <t>http://books.toscrape.com/media/cache/20/fd/20fd23f982b45a59f6c1a31e6804e735.jpg</t>
  </si>
  <si>
    <t>http://books.toscrape.com/media/cache/9b/09/9b0935dc936c92900c2dc5d2114da72f.jpg</t>
  </si>
  <si>
    <t>http://books.toscrape.com/media/cache/4a/99/4a996ae54711cea37e370428b54f8b19.jpg</t>
  </si>
  <si>
    <t>http://books.toscrape.com/media/cache/db/01/db01b38d3200a5faff4ead42791416e4.jpg</t>
  </si>
  <si>
    <t>http://books.toscrape.com/media/cache/05/c4/05c43fe821ae19169c7baa8a54c7e869.jpg</t>
  </si>
  <si>
    <t>http://books.toscrape.com/media/cache/b7/7d/b77d5e56daa3c22822abf1b8affbaef9.jpg</t>
  </si>
  <si>
    <t>http://books.toscrape.com/media/cache/9f/25/9f25ffe4229a32d1368b3dfe248c3343.jpg</t>
  </si>
  <si>
    <t>http://books.toscrape.com/media/cache/0a/78/0a78f89fc2dc78b700b494c3510e8920.jpg</t>
  </si>
  <si>
    <t>http://books.toscrape.com/media/cache/4e/8d/4e8d87d1cb5e876ddb50599a1d1b656e.jpg</t>
  </si>
  <si>
    <t>http://books.toscrape.com/media/cache/2f/21/2f21c9ffd0962092ce337ecd1b338f5b.jpg</t>
  </si>
  <si>
    <t>http://books.toscrape.com/media/cache/4c/fd/4cfd83a011f60d38b140642a441ce01a.jpg</t>
  </si>
  <si>
    <t>http://books.toscrape.com/media/cache/ac/1a/ac1a0546d9cdf6cd82ab7712a6c418df.jpg</t>
  </si>
  <si>
    <t>http://books.toscrape.com/media/cache/7c/55/7c550a26f03e12343d0c6b4474b3eb1e.jpg</t>
  </si>
  <si>
    <t>http://books.toscrape.com/media/cache/e9/fe/e9fed5b725a6badd26ef93175fdc248b.jpg</t>
  </si>
  <si>
    <t>http://books.toscrape.com/media/cache/0f/65/0f6563cce3cc893cde20b088f6fd4107.jpg</t>
  </si>
  <si>
    <t>http://books.toscrape.com/media/cache/b7/d5/b7d558f31dc9803aeb6c76009fdea5bc.jpg</t>
  </si>
  <si>
    <t>http://books.toscrape.com/media/cache/10/66/106624e3f3bf865390255be16dfb71d8.jpg</t>
  </si>
  <si>
    <t>http://books.toscrape.com/media/cache/9e/b4/9eb4396139c421fc9f832011c68adb2c.jpg</t>
  </si>
  <si>
    <t>http://books.toscrape.com/media/cache/dc/57/dc57f908a0a2e130a5c065893a9005dd.jpg</t>
  </si>
  <si>
    <t>http://books.toscrape.com/media/cache/9d/9b/9d9bf1a3155fb3736d2fe12799dcca95.jpg</t>
  </si>
  <si>
    <t>http://books.toscrape.com/media/cache/fc/17/fc17b4149d87d9ee714dde082ede0ee9.jpg</t>
  </si>
  <si>
    <t>http://books.toscrape.com/media/cache/b8/d7/b8d7eab895dac4551905c5f85849bb32.jpg</t>
  </si>
  <si>
    <t>http://books.toscrape.com/media/cache/c3/1a/c31af6fddfa452d9d746a599f35dcc01.jpg</t>
  </si>
  <si>
    <t>http://books.toscrape.com/media/cache/68/b0/68b05bbf33c6b8e2914f35ad14a0d2d8.jpg</t>
  </si>
  <si>
    <t>http://books.toscrape.com/media/cache/36/b1/36b1333456d4c6b28e90d1157d37bc0e.jpg</t>
  </si>
  <si>
    <t>http://books.toscrape.com/media/cache/bf/77/bf77b0c1f1bda1cd7297325066a7f337.jpg</t>
  </si>
  <si>
    <t>http://books.toscrape.com/media/cache/6f/b7/6fb724034c86041a52b247ae53613413.jpg</t>
  </si>
  <si>
    <t>http://books.toscrape.com/media/cache/be/f8/bef8aac75369fc2211515cd4c76d3518.jpg</t>
  </si>
  <si>
    <t>http://books.toscrape.com/media/cache/d4/76/d4761761d26eb7fe1ba0a9480913a8ca.jpg</t>
  </si>
  <si>
    <t>http://books.toscrape.com/media/cache/b6/3b/b63bd741fc6ada1e60a33db14bde0277.jpg</t>
  </si>
  <si>
    <t>http://books.toscrape.com/media/cache/ca/56/ca565814dfe2d9f73d3d6b1ad7265984.jpg</t>
  </si>
  <si>
    <t>http://books.toscrape.com/media/cache/06/ee/06ee91950f111a29d18bccb0c3418fb4.jpg</t>
  </si>
  <si>
    <t>http://books.toscrape.com/media/cache/9e/3c/9e3c81f9694c5832a24bf590c2a0b610.jpg</t>
  </si>
  <si>
    <t>http://books.toscrape.com/media/cache/a9/b6/a9b62c069312790dd2d408b0b57a2976.jpg</t>
  </si>
  <si>
    <t>http://books.toscrape.com/media/cache/79/15/7915bf4c3d1a2f7fd39c4edff580e91f.jpg</t>
  </si>
  <si>
    <t>http://books.toscrape.com/media/cache/cd/65/cd65e4ee648ae23f6cdafb41e4948d6e.jpg</t>
  </si>
  <si>
    <t>http://books.toscrape.com/media/cache/36/39/36393f3294ab28afe4a2117fc987be75.jpg</t>
  </si>
  <si>
    <t>http://books.toscrape.com/media/cache/8e/5a/8e5a6639c7e2f9b59ff15f04a3b055e1.jpg</t>
  </si>
  <si>
    <t>http://books.toscrape.com/media/cache/f2/53/f253cb694eae2cc512e395f2d54eefd5.jpg</t>
  </si>
  <si>
    <t>http://books.toscrape.com/media/cache/20/ea/20ea16f618488e65f6abc5535fa77610.jpg</t>
  </si>
  <si>
    <t>http://books.toscrape.com/media/cache/0b/c8/0bc884c23d4204aec7bbf35d5e8849f6.jpg</t>
  </si>
  <si>
    <t>http://books.toscrape.com/media/cache/32/8d/328dc781f0faaa70e67f9a04ef601d3c.jpg</t>
  </si>
  <si>
    <t>http://books.toscrape.com/media/cache/c1/80/c1800f5a0eaaaea8c2283b129cbac4ae.jpg</t>
  </si>
  <si>
    <t>http://books.toscrape.com/media/cache/61/8a/618a23dc5a492a4aa8b15ba4bf80c781.jpg</t>
  </si>
  <si>
    <t>http://books.toscrape.com/media/cache/26/47/2647baddb86f91b6f7ea2fb8052edd62.jpg</t>
  </si>
  <si>
    <t>http://books.toscrape.com/media/cache/b8/35/b83561ef09d202d3c871649feed4b66d.jpg</t>
  </si>
  <si>
    <t>http://books.toscrape.com/media/cache/ad/78/ad789235c675d02b730b57a166d910b5.jpg</t>
  </si>
  <si>
    <t>http://books.toscrape.com/media/cache/70/ad/70ad2de442bc3ffe36660ccabfe46148.jpg</t>
  </si>
  <si>
    <t>http://books.toscrape.com/media/cache/48/7d/487d4be44c60cac7f0085242c4512653.jpg</t>
  </si>
  <si>
    <t>http://books.toscrape.com/media/cache/de/26/de269ee688d4dc51846567f3942600ce.jpg</t>
  </si>
  <si>
    <t>http://books.toscrape.com/media/cache/95/49/9549db6862283a388659611bda63b97b.jpg</t>
  </si>
  <si>
    <t>http://books.toscrape.com/media/cache/e9/e3/e9e3736effeb4982324dd0e4e64b2e81.jpg</t>
  </si>
  <si>
    <t>http://books.toscrape.com/media/cache/90/de/90de87ce300bcbbfcdb9ad77fc9a2e5f.jpg</t>
  </si>
  <si>
    <t>http://books.toscrape.com/media/cache/e2/52/e252988534e955a047c562376b8b95c0.jpg</t>
  </si>
  <si>
    <t>http://books.toscrape.com/media/cache/4a/58/4a58f6feb21b7194911eddb020766583.jpg</t>
  </si>
  <si>
    <t>http://books.toscrape.com/media/cache/6b/07/6b07b77236b7c80f42bd90bf325e69f6.jpg</t>
  </si>
  <si>
    <t>http://books.toscrape.com/media/cache/b8/e9/b8e91bd2fc74c3954118999238abb4b8.jpg</t>
  </si>
  <si>
    <t>http://books.toscrape.com/media/cache/da/b8/dab87c14168f3ce18530447ec6437361.jpg</t>
  </si>
  <si>
    <t>http://books.toscrape.com/media/cache/88/3f/883fb0f2304efca8724c629f03a4b82a.jpg</t>
  </si>
  <si>
    <t>http://books.toscrape.com/media/cache/9a/2c/9a2c2936fa9bd422be96805924e1411a.jpg</t>
  </si>
  <si>
    <t>http://books.toscrape.com/media/cache/ac/b6/acb65d6d11263ba98b0191b544f6c728.jpg</t>
  </si>
  <si>
    <t>http://books.toscrape.com/media/cache/7e/ba/7eba21a2ecaa4651e44f04a7cd808520.jpg</t>
  </si>
  <si>
    <t>http://books.toscrape.com/media/cache/97/e6/97e65c8381cc80ba1107c3ce81c4878d.jpg</t>
  </si>
  <si>
    <t>http://books.toscrape.com/media/cache/79/7a/797a5468a7d06aba28d1cc7342b1f2ba.jpg</t>
  </si>
  <si>
    <t>http://books.toscrape.com/media/cache/2a/2d/2a2d6ebcedeb7249a2a85fd1fbfd06e1.jpg</t>
  </si>
  <si>
    <t>http://books.toscrape.com/media/cache/ad/42/ad42a85570a887faf1b9e12715cf59bf.jpg</t>
  </si>
  <si>
    <t>http://books.toscrape.com/media/cache/e1/24/e1249f72129bd4b788ffd0cdd7834c24.jpg</t>
  </si>
  <si>
    <t>http://books.toscrape.com/media/cache/8e/dc/8edc314a67ed5ddad7bd0a2f30ad3238.jpg</t>
  </si>
  <si>
    <t>http://books.toscrape.com/media/cache/3b/6a/3b6ae7b1d7736819f4f44605441e283e.jpg</t>
  </si>
  <si>
    <t>http://books.toscrape.com/media/cache/2b/38/2b38dc9b90299a9755fb15bed3293342.jpg</t>
  </si>
  <si>
    <t>http://books.toscrape.com/media/cache/78/11/78112d48a74583a7acc24a2b46a9f59d.jpg</t>
  </si>
  <si>
    <t>http://books.toscrape.com/media/cache/f4/8b/f48b76634af0040d4eea1ee896d3676b.jpg</t>
  </si>
  <si>
    <t>http://books.toscrape.com/media/cache/e5/3a/e53a42b20d0c60634289aaad3fbb75c6.jpg</t>
  </si>
  <si>
    <t>http://books.toscrape.com/media/cache/b6/2f/b62f16c69886271a55d3717883323283.jpg</t>
  </si>
  <si>
    <t>http://books.toscrape.com/media/cache/8f/22/8f221677f6d28eba048ebb505fcfd90a.jpg</t>
  </si>
  <si>
    <t>http://books.toscrape.com/media/cache/41/e1/41e1fc6ac1122d77a6308544dba8c21e.jpg</t>
  </si>
  <si>
    <t>http://books.toscrape.com/media/cache/fc/8c/fc8c996d0976a29c5c37bc11923a02f1.jpg</t>
  </si>
  <si>
    <t>http://books.toscrape.com/media/cache/15/7c/157c526f6978d80e039e1362ae898fc8.jpg</t>
  </si>
  <si>
    <t>http://books.toscrape.com/media/cache/0e/ea/0eea83f8c3d5d3bf8538f046e2a4c67d.jpg</t>
  </si>
  <si>
    <t>http://books.toscrape.com/media/cache/34/65/3465383539467c7e1787d26c02bca66f.jpg</t>
  </si>
  <si>
    <t>http://books.toscrape.com/media/cache/1a/2c/1a2c80cc391bc1422013e31682c5f649.jpg</t>
  </si>
  <si>
    <t>http://books.toscrape.com/media/cache/7c/eb/7cebcafb82ec5f208d1613b35337d59d.jpg</t>
  </si>
  <si>
    <t>http://books.toscrape.com/media/cache/cb/da/cbda49820de480220af3dff2d30c689a.jpg</t>
  </si>
  <si>
    <t>http://books.toscrape.com/media/cache/78/48/784872c69237efaf5df8c0282280ff05.jpg</t>
  </si>
  <si>
    <t>http://books.toscrape.com/media/cache/b9/e6/b9e66a23fe4b95c426409bad86058152.jpg</t>
  </si>
  <si>
    <t>http://books.toscrape.com/media/cache/0c/f9/0cf93861d70a35c3d8deaa265a630e35.jpg</t>
  </si>
  <si>
    <t>http://books.toscrape.com/media/cache/cd/1a/cd1ab47070ea1662d4917d7ad483ed53.jpg</t>
  </si>
  <si>
    <t>http://books.toscrape.com/media/cache/8c/64/8c64037f38663260b91c275078ee882d.jpg</t>
  </si>
  <si>
    <t>http://books.toscrape.com/media/cache/92/a5/92a5e01c5067f65f03b316a328459f9f.jpg</t>
  </si>
  <si>
    <t>http://books.toscrape.com/media/cache/1e/12/1e12b33f2f3988b23f895d2319ef7af8.jpg</t>
  </si>
  <si>
    <t>http://books.toscrape.com/media/cache/6e/66/6e66e7cefe3ca7cf9402f87f3e13c79e.jpg</t>
  </si>
  <si>
    <t>http://books.toscrape.com/media/cache/61/ff/61ffcc9619675c79b1f0b568d6ee870c.jpg</t>
  </si>
  <si>
    <t>http://books.toscrape.com/media/cache/9b/c8/9bc86bc10a6beea536422bbe82e076fb.jpg</t>
  </si>
  <si>
    <t>http://books.toscrape.com/media/cache/27/93/2793d4ce3d27cdcdb7a0961bc218b25f.jpg</t>
  </si>
  <si>
    <t>http://books.toscrape.com/media/cache/3f/c5/3fc5fbb8ab3099a5fae8f5d180605905.jpg</t>
  </si>
  <si>
    <t>http://books.toscrape.com/media/cache/a0/29/a029efdcb7e61cc2fed1f7404cf065a0.jpg</t>
  </si>
  <si>
    <t>http://books.toscrape.com/media/cache/20/59/2059cab99f3edbb3971347b7a0812cdd.jpg</t>
  </si>
  <si>
    <t>http://books.toscrape.com/media/cache/af/82/af82a0cccc29dd467330dab0325807c8.jpg</t>
  </si>
  <si>
    <t>http://books.toscrape.com/media/cache/97/04/9704e3b9203e9b029134d0b86c17613b.jpg</t>
  </si>
  <si>
    <t>http://books.toscrape.com/media/cache/57/8f/578f1512a0f0a9d3c2ab9543f7b4506f.jpg</t>
  </si>
  <si>
    <t>http://books.toscrape.com/media/cache/86/36/8636b9056ea6930c153cd1d5b4aed36a.jpg</t>
  </si>
  <si>
    <t>http://books.toscrape.com/media/cache/c2/8b/c28ba565e29fd6879ccf4738fbf06696.jpg</t>
  </si>
  <si>
    <t>http://books.toscrape.com/media/cache/55/2d/552d4630bed694b33b042990e30722d3.jpg</t>
  </si>
  <si>
    <t>http://books.toscrape.com/media/cache/86/3c/863c3b48499a99392aace127df8b43e5.jpg</t>
  </si>
  <si>
    <t>http://books.toscrape.com/media/cache/78/2c/782c8d1e4ab324d978c5dadca02e8cd8.jpg</t>
  </si>
  <si>
    <t>http://books.toscrape.com/media/cache/dc/d6/dcd6ccbed1f8003d5bf53e2791c5abe7.jpg</t>
  </si>
  <si>
    <t>http://books.toscrape.com/media/cache/5a/36/5a36c880b8762469cd3d67dc05427128.jpg</t>
  </si>
  <si>
    <t>http://books.toscrape.com/media/cache/4a/13/4a1370ebafcaf6ba5f5e1fe4a609b6d8.jpg</t>
  </si>
  <si>
    <t>http://books.toscrape.com/media/cache/0b/9f/0b9f43b6b5cf8053dd2c68ecafe70b8a.jpg</t>
  </si>
  <si>
    <t>http://books.toscrape.com/media/cache/a3/9e/a39e7c5c9fc61c2ae0f81116aa8cbb0e.jpg</t>
  </si>
  <si>
    <t>http://books.toscrape.com/media/cache/e1/1e/e11e7e9514a123aee2415a1def85e638.jpg</t>
  </si>
  <si>
    <t>http://books.toscrape.com/media/cache/5d/a5/5da545b9d44464af8b3d0a9511a050ca.jpg</t>
  </si>
  <si>
    <t>http://books.toscrape.com/media/cache/8e/cb/8ecbec21e76445ee83229a439e22aeaa.jpg</t>
  </si>
  <si>
    <t>http://books.toscrape.com/media/cache/b2/5a/b25a722c3bab8b311454bc251a75334a.jpg</t>
  </si>
  <si>
    <t>http://books.toscrape.com/media/cache/29/5c/295ca7f5981786e8b2c6616d10158808.jpg</t>
  </si>
  <si>
    <t>http://books.toscrape.com/media/cache/d5/45/d54527d34174d5dd7eaeaaffdfcb3c5c.jpg</t>
  </si>
  <si>
    <t>http://books.toscrape.com/media/cache/9b/69/9b696c2064d6ee387774b6121bb4be91.jpg</t>
  </si>
  <si>
    <t>http://books.toscrape.com/media/cache/7c/04/7c04c7a92b5ba83361eba81fa364a2ca.jpg</t>
  </si>
  <si>
    <t>http://books.toscrape.com/media/cache/5e/db/5edba3f8d50df6306bc5aa3f2516bd0c.jpg</t>
  </si>
  <si>
    <t>http://books.toscrape.com/media/cache/47/cd/47cd27d1ae8935f974541829eea328f2.jpg</t>
  </si>
  <si>
    <t>http://books.toscrape.com/media/cache/a5/50/a550edf8668b36d52d37080a804944ab.jpg</t>
  </si>
  <si>
    <t>http://books.toscrape.com/media/cache/ae/f9/aef933758e39ba5e4327b2152478bb1a.jpg</t>
  </si>
  <si>
    <t>http://books.toscrape.com/media/cache/d7/63/d763b806d6f0fb6580f16d08e00bdba6.jpg</t>
  </si>
  <si>
    <t>http://books.toscrape.com/media/cache/fe/72/fe72f0532301ec28892ae79a629a293c.jpg</t>
  </si>
  <si>
    <t>http://books.toscrape.com/media/cache/d1/7a/d17a3e313e52e1be5651719e4fba1d16.jpg</t>
  </si>
  <si>
    <t>http://books.toscrape.com/media/cache/4d/7a/4d7a79a8be80a529b277ed5c4d8ba482.jpg</t>
  </si>
  <si>
    <t>http://books.toscrape.com/media/cache/b1/0e/b10eabab1e1c811a6d47969904fd5755.jpg</t>
  </si>
  <si>
    <t>http://books.toscrape.com/media/cache/b7/44/b7440aa88046b0bf8cba50d59295518e.jpg</t>
  </si>
  <si>
    <t>http://books.toscrape.com/media/cache/db/ac/dbac3faca8a799824f5725d66c0fcce3.jpg</t>
  </si>
  <si>
    <t>http://books.toscrape.com/media/cache/65/6e/656e79dfd4f8b6bf19ffde2c75ceda81.jpg</t>
  </si>
  <si>
    <t>http://books.toscrape.com/media/cache/18/ac/18ac3f16b10a5fc47e603d93335e3f24.jpg</t>
  </si>
  <si>
    <t>http://books.toscrape.com/media/cache/ff/48/ff48b0696fb97b7f7b5c6d15e372cb70.jpg</t>
  </si>
  <si>
    <t>http://books.toscrape.com/media/cache/c9/92/c9924f9637aef6d9fc8e165be62f69ee.jpg</t>
  </si>
  <si>
    <t>http://books.toscrape.com/media/cache/68/92/68922093080c377fa521ba64d8d372e1.jpg</t>
  </si>
  <si>
    <t>http://books.toscrape.com/media/cache/4c/5a/4c5a559bc2edb79e5d48af4dbc813eb2.jpg</t>
  </si>
  <si>
    <t>http://books.toscrape.com/media/cache/3d/32/3d324c0b55c221e9b701d4e772b42ad6.jpg</t>
  </si>
  <si>
    <t>http://books.toscrape.com/media/cache/09/8e/098e81fcea9f6b4c15f6d207301c0085.jpg</t>
  </si>
  <si>
    <t>http://books.toscrape.com/media/cache/5e/ca/5eca840ed2d6f0f0d2f795922cb76741.jpg</t>
  </si>
  <si>
    <t>http://books.toscrape.com/media/cache/b3/8c/b38cadc69f4a2db0aae2ee2867ab8583.jpg</t>
  </si>
  <si>
    <t>http://books.toscrape.com/media/cache/25/fe/25fe373b974387a66ff1dea80f023ccb.jpg</t>
  </si>
  <si>
    <t>http://books.toscrape.com/media/cache/cf/3b/cf3b0341f5f4f4ad2c1439c11d32a9b1.jpg</t>
  </si>
  <si>
    <t>http://books.toscrape.com/media/cache/ec/10/ec10f11ff0ea13c17a42d81b03896235.jpg</t>
  </si>
  <si>
    <t>http://books.toscrape.com/media/cache/39/82/39826643a2e100f9e763079d7d5867f4.jpg</t>
  </si>
  <si>
    <t>http://books.toscrape.com/media/cache/df/34/df346322ddfdd3b4da0e34cad17f49dc.jpg</t>
  </si>
  <si>
    <t>http://books.toscrape.com/media/cache/0a/d4/0ad48326a0d2dbda145c94e1d50ef673.jpg</t>
  </si>
  <si>
    <t>http://books.toscrape.com/media/cache/87/82/87822798b42545d589822bc712dc38a6.jpg</t>
  </si>
  <si>
    <t>http://books.toscrape.com/media/cache/0a/8f/0a8f6461714ec9868dea0d37c5da5a81.jpg</t>
  </si>
  <si>
    <t>http://books.toscrape.com/media/cache/cb/74/cb74d2953d5249143c3c2e3c281daf6f.jpg</t>
  </si>
  <si>
    <t>http://books.toscrape.com/media/cache/7a/e9/7ae92da23efc2f0f4633f9d2cde370f3.jpg</t>
  </si>
  <si>
    <t>http://books.toscrape.com/media/cache/76/90/76904c101329aa50b6653f399318970b.jpg</t>
  </si>
  <si>
    <t>http://books.toscrape.com/media/cache/a5/54/a5542b7abc8673ea8254a3fe93b23e4e.jpg</t>
  </si>
  <si>
    <t>http://books.toscrape.com/media/cache/4b/2a/4b2a574e8382dcac92d046d30d2c27fc.jpg</t>
  </si>
  <si>
    <t>http://books.toscrape.com/media/cache/e8/b4/e8b404939ad2b1cc9d896ba646919b17.jpg</t>
  </si>
  <si>
    <t>http://books.toscrape.com/media/cache/d3/26/d326484793116ccc786957d31e4fe912.jpg</t>
  </si>
  <si>
    <t>http://books.toscrape.com/media/cache/e5/65/e56540f5e29286f3d7a1e3eb1912b61f.jpg</t>
  </si>
  <si>
    <t>http://books.toscrape.com/media/cache/7d/9b/7d9ba3173dcc0194ec63f9c77d0763cb.jpg</t>
  </si>
  <si>
    <t>http://books.toscrape.com/media/cache/5c/27/5c2728296f41f2f0fb52142e35f49570.jpg</t>
  </si>
  <si>
    <t>http://books.toscrape.com/media/cache/37/5e/375e0267fe12e7aa1f9f7f2bd2711ecb.jpg</t>
  </si>
  <si>
    <t>http://books.toscrape.com/media/cache/22/d0/22d01c710471f94dabfa41083fa3cf4e.jpg</t>
  </si>
  <si>
    <t>http://books.toscrape.com/media/cache/f0/9f/f09fd4a3200b94db86364f308ac02530.jpg</t>
  </si>
  <si>
    <t>http://books.toscrape.com/media/cache/26/ff/26ffcda626a5561e483afa19b58db8ac.jpg</t>
  </si>
  <si>
    <t>http://books.toscrape.com/media/cache/96/6d/966d8d2afdead087cba0f29a69f89ba5.jpg</t>
  </si>
  <si>
    <t>http://books.toscrape.com/media/cache/4c/e1/4ce1ed40df359e001020e1ea55674381.jpg</t>
  </si>
  <si>
    <t>http://books.toscrape.com/media/cache/61/b2/61b220c2079a45a7975a397c8849e00e.jpg</t>
  </si>
  <si>
    <t>http://books.toscrape.com/media/cache/25/1c/251ce4355601534338a646f2b63be93a.jpg</t>
  </si>
  <si>
    <t>http://books.toscrape.com/media/cache/9e/4f/9e4fb935df3113056cc9bdee6cd09ea6.jpg</t>
  </si>
  <si>
    <t>http://books.toscrape.com/media/cache/47/f3/47f3d4f1e85773bf41ba64a036e37994.jpg</t>
  </si>
  <si>
    <t>http://books.toscrape.com/media/cache/3c/b9/3cb9c84d2a6a66f8bb6601d4f33deaa0.jpg</t>
  </si>
  <si>
    <t>http://books.toscrape.com/media/cache/f4/07/f407d3bbf457d35701dfe72ee9ef3b68.jpg</t>
  </si>
  <si>
    <t>http://books.toscrape.com/media/cache/b1/e6/b1e6c747381261cd6e60ac9d350c4bab.jpg</t>
  </si>
  <si>
    <t>http://books.toscrape.com/media/cache/55/82/5582626cb185a8eb2914c15d5287afbd.jpg</t>
  </si>
  <si>
    <t>http://books.toscrape.com/media/cache/04/ab/04ab560690b2383512d2fdf4c6366b1e.jpg</t>
  </si>
  <si>
    <t>http://books.toscrape.com/media/cache/25/1d/251df0eb9b321159b0ee348d4a9da2af.jpg</t>
  </si>
  <si>
    <t>http://books.toscrape.com/media/cache/9c/2b/9c2bdd3040938c144345a115fb906562.jpg</t>
  </si>
  <si>
    <t>http://books.toscrape.com/media/cache/26/1a/261a092ddd76981beb23a601edf0868b.jpg</t>
  </si>
  <si>
    <t>http://books.toscrape.com/media/cache/42/1a/421afe48509fc8cccccad804b64c58dc.jpg</t>
  </si>
  <si>
    <t>http://books.toscrape.com/media/cache/80/2b/802b92421a7314b0a6afef8a9754cf5c.jpg</t>
  </si>
  <si>
    <t>http://books.toscrape.com/media/cache/c4/69/c469440eeffdd84ac3f4b09bd575c548.jpg</t>
  </si>
  <si>
    <t>http://books.toscrape.com/media/cache/57/4c/574cbab555bb7d21e50b20267383e45d.jpg</t>
  </si>
  <si>
    <t>http://books.toscrape.com/media/cache/79/2b/792bdeb2cf7d8efaef0e401e5a27b4da.jpg</t>
  </si>
  <si>
    <t>http://books.toscrape.com/media/cache/bb/c0/bbc0bdad3ad7f390017ea66bb7019579.jpg</t>
  </si>
  <si>
    <t>http://books.toscrape.com/media/cache/84/cc/84cc7f93a8c6c766a6297a23227e68e8.jpg</t>
  </si>
  <si>
    <t>http://books.toscrape.com/media/cache/99/ef/99ef2f3987ee016bdd120a4579ef98f5.jpg</t>
  </si>
  <si>
    <t>http://books.toscrape.com/media/cache/30/05/30053f9d8549febc67059c52fca65744.jpg</t>
  </si>
  <si>
    <t>http://books.toscrape.com/media/cache/91/98/9198cedbd37561f2aa343d3eb04ee703.jpg</t>
  </si>
  <si>
    <t>http://books.toscrape.com/media/cache/03/83/0383a7f9cce4ab8fa1c5db6e69b169c6.jpg</t>
  </si>
  <si>
    <t>http://books.toscrape.com/media/cache/4a/ce/4acec5ebebf374e7a84a5d8c74ee5752.jpg</t>
  </si>
  <si>
    <t>http://books.toscrape.com/media/cache/b1/f2/b1f25fa4623b3ee2db6fb6d6e27c6fb5.jpg</t>
  </si>
  <si>
    <t>http://books.toscrape.com/media/cache/b8/84/b8843e0c3fbadb1682b095c99eda7f7a.jpg</t>
  </si>
  <si>
    <t>http://books.toscrape.com/media/cache/d2/d8/d2d818d6654086560072fe1d42189636.jpg</t>
  </si>
  <si>
    <t>http://books.toscrape.com/media/cache/cc/fb/ccfb8bb0f63377a67fb0a39d513f6cab.jpg</t>
  </si>
  <si>
    <t>http://books.toscrape.com/media/cache/f9/40/f9409b5717cc44f29aa444d85ad26bdc.jpg</t>
  </si>
  <si>
    <t>http://books.toscrape.com/media/cache/d3/55/d35568710e773adf06a0bc756a99f66d.jpg</t>
  </si>
  <si>
    <t>http://books.toscrape.com/media/cache/f9/8b/f98bdf42af5e223bc0f6ea6bd0a48a53.jpg</t>
  </si>
  <si>
    <t>http://books.toscrape.com/media/cache/9a/91/9a911066cb404976bcc25dbc8817432a.jpg</t>
  </si>
  <si>
    <t>http://books.toscrape.com/media/cache/20/c2/20c2ff61355569b4f84e2f847e37db25.jpg</t>
  </si>
  <si>
    <t>http://books.toscrape.com/media/cache/ce/5f/ce5f052c65cc963cf4422be096e915c9.jpg</t>
  </si>
  <si>
    <t>http://books.toscrape.com/media/cache/27/a1/27a1ebe79d6e6759ec68ea9f427a4f71.jpg</t>
  </si>
  <si>
    <t>http://books.toscrape.com/media/cache/2e/65/2e654066306042f4c462ba4d048650d9.jpg</t>
  </si>
  <si>
    <t>http://books.toscrape.com/media/cache/31/e6/31e6e0a41e62858180b268c27b20a770.jpg</t>
  </si>
  <si>
    <t>http://books.toscrape.com/media/cache/77/79/777988a85de2269905bd8c2070a3cf58.jpg</t>
  </si>
  <si>
    <t>http://books.toscrape.com/media/cache/21/da/21dab5c065cfcde1bad7ded16a753102.jpg</t>
  </si>
  <si>
    <t>http://books.toscrape.com/media/cache/d8/0a/d80ac19cd0aef94c5ac257b1eb3c1d37.jpg</t>
  </si>
  <si>
    <t>http://books.toscrape.com/media/cache/2d/d2/2dd235d80326531092c70e191d630c7d.jpg</t>
  </si>
  <si>
    <t>http://books.toscrape.com/media/cache/ba/59/ba5913de7abe0d9dbe9c8128092a52af.jpg</t>
  </si>
  <si>
    <t>http://books.toscrape.com/media/cache/43/f2/43f25e9633b587a4052b517cd7b3b4a9.jpg</t>
  </si>
  <si>
    <t>http://books.toscrape.com/media/cache/17/aa/17aa3d17bae02fa1d0e2a831c0c0e58b.jpg</t>
  </si>
  <si>
    <t>http://books.toscrape.com/media/cache/10/f6/10f6ebfa89b070ba39ad7c4c872c96ea.jpg</t>
  </si>
  <si>
    <t>http://books.toscrape.com/media/cache/37/3a/373af6af58a00ca69602d74b81951ac4.jpg</t>
  </si>
  <si>
    <t>http://books.toscrape.com/media/cache/52/74/5274c64fbcb7ce4bbf427ed751f6cada.jpg</t>
  </si>
  <si>
    <t>http://books.toscrape.com/media/cache/74/92/74927818a922712c13999a8043f7f35c.jpg</t>
  </si>
  <si>
    <t>http://books.toscrape.com/media/cache/da/0c/da0ca0d6586f8164b7a96d4c807a6c7f.jpg</t>
  </si>
  <si>
    <t>http://books.toscrape.com/media/cache/ca/23/ca23598be538026a7898232e8a1079d0.jpg</t>
  </si>
  <si>
    <t>http://books.toscrape.com/media/cache/f5/b7/f5b783f6cfdfe30895d912f9e337bb22.jpg</t>
  </si>
  <si>
    <t>http://books.toscrape.com/media/cache/9f/58/9f58d3ff6d58589eaf325b1a33c303a0.jpg</t>
  </si>
  <si>
    <t>http://books.toscrape.com/media/cache/fd/af/fdaf3c3104c559941c01e840fecd2659.jpg</t>
  </si>
  <si>
    <t>http://books.toscrape.com/media/cache/ae/d5/aed548aefcac7803a599b05da3acb86e.jpg</t>
  </si>
  <si>
    <t>http://books.toscrape.com/media/cache/48/19/48192cbef9101060e3787d87d7c8d7d1.jpg</t>
  </si>
  <si>
    <t>http://books.toscrape.com/media/cache/73/06/7306b860c7887dfb2a4b0083e2d6bf0d.jpg</t>
  </si>
  <si>
    <t>http://books.toscrape.com/media/cache/41/57/4157492623f9552e3efdc858a19968f3.jpg</t>
  </si>
  <si>
    <t>http://books.toscrape.com/media/cache/88/e7/88e70e44632c3ca306191007bc723806.jpg</t>
  </si>
  <si>
    <t>http://books.toscrape.com/media/cache/81/37/81374b88e925ba998c4049abcf805196.jpg</t>
  </si>
  <si>
    <t>http://books.toscrape.com/media/cache/38/c3/38c342d52a30a8eb38b34668e9777222.jpg</t>
  </si>
  <si>
    <t>http://books.toscrape.com/media/cache/bc/eb/bceb609c54f7739682b319a27a5b9783.jpg</t>
  </si>
  <si>
    <t>http://books.toscrape.com/media/cache/38/08/380869ceca4ab70f8620b02187bdf60a.jpg</t>
  </si>
  <si>
    <t>http://books.toscrape.com/media/cache/29/b1/29b1f537504f37527f1bf8182559684e.jpg</t>
  </si>
  <si>
    <t>http://books.toscrape.com/media/cache/4e/92/4e92fef6b2d96fb732480c484dcb1a98.jpg</t>
  </si>
  <si>
    <t>http://books.toscrape.com/media/cache/70/48/7048787b6fdc04627217bf39465acb7e.jpg</t>
  </si>
  <si>
    <t>http://books.toscrape.com/media/cache/4e/eb/4eebc29c9f3885800e6ae2c62c836145.jpg</t>
  </si>
  <si>
    <t>http://books.toscrape.com/media/cache/f4/9c/f49c0d70aedc01b5eb0988d35c77550c.jpg</t>
  </si>
  <si>
    <t>http://books.toscrape.com/media/cache/7d/b4/7db4a7faaa0ea5134cabbb517bdd6cc7.jpg</t>
  </si>
  <si>
    <t>http://books.toscrape.com/media/cache/c1/87/c187a9eb27d932f862ac06beec15c24c.jpg</t>
  </si>
  <si>
    <t>http://books.toscrape.com/media/cache/76/03/76038c9e795babed29d370097247c9a6.jpg</t>
  </si>
  <si>
    <t>http://books.toscrape.com/media/cache/5b/46/5b466903acc905deb89019c0407848c4.jpg</t>
  </si>
  <si>
    <t>http://books.toscrape.com/media/cache/ca/5f/ca5f20fe544cc311dd126c60c7aa003e.jpg</t>
  </si>
  <si>
    <t>http://books.toscrape.com/media/cache/3b/67/3b673813904dce654eee394b9d308cfc.jpg</t>
  </si>
  <si>
    <t>http://books.toscrape.com/media/cache/5f/c1/5fc1de838c428ae58f3a9ec08825d179.jpg</t>
  </si>
  <si>
    <t>http://books.toscrape.com/media/cache/71/21/712105c4429489160c7a6f9e4824fcc6.jpg</t>
  </si>
  <si>
    <t>http://books.toscrape.com/media/cache/21/65/21651189fd05220e11ea5a1bd99ce58b.jpg</t>
  </si>
  <si>
    <t>http://books.toscrape.com/media/cache/c2/19/c219b1be1e325abd2244ace190870569.jpg</t>
  </si>
  <si>
    <t>http://books.toscrape.com/media/cache/a1/c7/a1c7dfc9ebc338043cb0420a49f58f5e.jpg</t>
  </si>
  <si>
    <t>http://books.toscrape.com/media/cache/93/cb/93cb59d2fa8bab28812989e1a33b4cae.jpg</t>
  </si>
  <si>
    <t>http://books.toscrape.com/media/cache/ce/50/ce507dd8849b38d2c3eebb0e691c1aab.jpg</t>
  </si>
  <si>
    <t>http://books.toscrape.com/media/cache/54/63/54630f76b730d2d00dc8d75921992af2.jpg</t>
  </si>
  <si>
    <t>http://books.toscrape.com/media/cache/c9/74/c974d74fa0bd1735c6ae172d40b1c077.jpg</t>
  </si>
  <si>
    <t>http://books.toscrape.com/media/cache/94/f4/94f4405dae04559ecdd92e62486623e3.jpg</t>
  </si>
  <si>
    <t>http://books.toscrape.com/media/cache/61/3a/613ac19c2232f1d9adc5943291a5e860.jpg</t>
  </si>
  <si>
    <t>http://books.toscrape.com/media/cache/1b/38/1b3825668326e82038ba33bca646e0f3.jpg</t>
  </si>
  <si>
    <t>http://books.toscrape.com/media/cache/33/93/339372341b88e027734e97fa1ddb26fc.jpg</t>
  </si>
  <si>
    <t>http://books.toscrape.com/media/cache/54/17/54179d9af49616b1ef35a0bb23294b14.jpg</t>
  </si>
  <si>
    <t>http://books.toscrape.com/media/cache/e1/1b/e11bea016d0ae1d7e2dd46fb3cb870b7.jpg</t>
  </si>
  <si>
    <t>http://books.toscrape.com/media/cache/0f/76/0f76b00ea914ced1822d8ac3480c485f.jpg</t>
  </si>
  <si>
    <t>http://books.toscrape.com/media/cache/50/4b/504b1891508614ff9393563f69d66c95.jpg</t>
  </si>
  <si>
    <t>http://books.toscrape.com/media/cache/fc/21/fc21d144c7289e5b1cb133e01a925126.jpg</t>
  </si>
  <si>
    <t>http://books.toscrape.com/media/cache/1e/3e/1e3e1572e17ade03b21c44617fbc4d68.jpg</t>
  </si>
  <si>
    <t>http://books.toscrape.com/media/cache/fe/1a/fe1afbd5caf79c3c957bfc5cf46f141e.jpg</t>
  </si>
  <si>
    <t>http://books.toscrape.com/media/cache/67/e8/67e81a7a82578a919a48816330836090.jpg</t>
  </si>
  <si>
    <t>http://books.toscrape.com/media/cache/9f/e7/9fe7f6432f216b166cb36f16130f20f6.jpg</t>
  </si>
  <si>
    <t>http://books.toscrape.com/media/cache/a5/7e/a57ef7bdbaf704fca07ab6dd125b54f9.jpg</t>
  </si>
  <si>
    <t>http://books.toscrape.com/media/cache/46/1c/461cf454be3aac0b4cd066247c892679.jpg</t>
  </si>
  <si>
    <t>http://books.toscrape.com/media/cache/52/6e/526e9f360da288db64ca70c89cdbcaa9.jpg</t>
  </si>
  <si>
    <t>http://books.toscrape.com/media/cache/12/23/12233a9d0bf8187a988c27c6a54b3d31.jpg</t>
  </si>
  <si>
    <t>http://books.toscrape.com/media/cache/ec/2a/ec2a7df6fdafc7e6f97b6c6da7980584.jpg</t>
  </si>
  <si>
    <t>http://books.toscrape.com/media/cache/86/54/86546f67cb4a3112b15b03a4ec2e7255.jpg</t>
  </si>
  <si>
    <t>http://books.toscrape.com/media/cache/d7/cb/d7cbdb36b54398ba3876488726befc3d.jpg</t>
  </si>
  <si>
    <t>http://books.toscrape.com/media/cache/c2/7e/c27efce6a2321c10b0d34035308ace37.jpg</t>
  </si>
  <si>
    <t>http://books.toscrape.com/media/cache/4c/09/4c090b85892f532210e44d84b752b64d.jpg</t>
  </si>
  <si>
    <t>http://books.toscrape.com/media/cache/27/92/2792ef951651ff1eae40a410cac41e0f.jpg</t>
  </si>
  <si>
    <t>http://books.toscrape.com/media/cache/4b/80/4b80a3d9148e224ed4d6cd4d33f43728.jpg</t>
  </si>
  <si>
    <t>http://books.toscrape.com/media/cache/a5/85/a58571db229f2e8f75ea38861eca7f39.jpg</t>
  </si>
  <si>
    <t>http://books.toscrape.com/media/cache/f2/f1/f2f19169771a8a8e1a4b72f22e799de8.jpg</t>
  </si>
  <si>
    <t>http://books.toscrape.com/media/cache/7f/fd/7ffdc9c4b7bf965990c59460da9b66b7.jpg</t>
  </si>
  <si>
    <t>http://books.toscrape.com/media/cache/5b/3e/5b3e36ce7c82e9dd8b416a23531c0121.jpg</t>
  </si>
  <si>
    <t>http://books.toscrape.com/media/cache/15/d4/15d444bf7fc91c7ced84e73ec99d711d.jpg</t>
  </si>
  <si>
    <t>http://books.toscrape.com/media/cache/b1/5b/b15b4c864b762133cdaf69b58ba55d76.jpg</t>
  </si>
  <si>
    <t>http://books.toscrape.com/media/cache/8d/1f/8d1f11673fbe46f47f27b9a4c8efbf8a.jpg</t>
  </si>
  <si>
    <t>http://books.toscrape.com/media/cache/9c/aa/9caacda3ff43984447ee22712e7e9ca9.jpg</t>
  </si>
  <si>
    <t>http://books.toscrape.com/media/cache/42/a3/42a345bdcb3e13d5922ff79cd1c07d0e.jpg</t>
  </si>
  <si>
    <t>http://books.toscrape.com/media/cache/17/db/17db3de71e8217d4277a9328b04f56cf.jpg</t>
  </si>
  <si>
    <t>http://books.toscrape.com/media/cache/03/67/03672d82cd257167775d88568d2cce38.jpg</t>
  </si>
  <si>
    <t>http://books.toscrape.com/media/cache/8d/95/8d95f4fd1ea785555a28d6371444ce6d.jpg</t>
  </si>
  <si>
    <t>http://books.toscrape.com/media/cache/2b/1b/2b1bfecae9d512cb6ee943ccf786216f.jpg</t>
  </si>
  <si>
    <t>http://books.toscrape.com/media/cache/da/0c/da0ca35421a5120b2109028e44a53f56.jpg</t>
  </si>
  <si>
    <t>http://books.toscrape.com/media/cache/87/cd/87cd2aa5c4e38244ffcb17b84b0f6efd.jpg</t>
  </si>
  <si>
    <t>http://books.toscrape.com/media/cache/91/1a/911a12f954fc65fc4cc0e8a8f8b30750.jpg</t>
  </si>
  <si>
    <t>http://books.toscrape.com/media/cache/80/43/804385d2b49e2f9e26a7d88b8ccaf62d.jpg</t>
  </si>
  <si>
    <t>http://books.toscrape.com/media/cache/13/1b/131bca3895aa2892f400020cd939cd42.jpg</t>
  </si>
  <si>
    <t>http://books.toscrape.com/media/cache/2b/44/2b4404e00c242bf1b8263bdd99c07354.jpg</t>
  </si>
  <si>
    <t>http://books.toscrape.com/media/cache/49/e1/49e1f207b2149e34390a2c6aa7cfc113.jpg</t>
  </si>
  <si>
    <t>http://books.toscrape.com/media/cache/b0/9d/b09d7cb6aa8ae112dd457e588762d293.jpg</t>
  </si>
  <si>
    <t>http://books.toscrape.com/media/cache/7f/6b/7f6bfd0fc24b974b4d7721899e93aa2c.jpg</t>
  </si>
  <si>
    <t>http://books.toscrape.com/media/cache/73/7e/737e4921bc14d72245aad1f21d7a3eef.jpg</t>
  </si>
  <si>
    <t>http://books.toscrape.com/media/cache/64/0c/640cfc86cd3943cef402dc6082497eec.jpg</t>
  </si>
  <si>
    <t>http://books.toscrape.com/media/cache/a6/96/a696c1d6bb1ff8f65f51a116160b2aef.jpg</t>
  </si>
  <si>
    <t>http://books.toscrape.com/media/cache/6d/72/6d72120f94d38e356612c8a78e82a53d.jpg</t>
  </si>
  <si>
    <t>http://books.toscrape.com/media/cache/e4/f8/e4f8c1c5954e09cb6c485d9db824eeb1.jpg</t>
  </si>
  <si>
    <t>http://books.toscrape.com/media/cache/5d/34/5d344393618369df3f560e018b1d9853.jpg</t>
  </si>
  <si>
    <t>http://books.toscrape.com/media/cache/98/4a/984ab50781e05461a753923eaba33e58.jpg</t>
  </si>
  <si>
    <t>http://books.toscrape.com/media/cache/00/bf/00bf1ae17dde21c66e346dd9c393d6fa.jpg</t>
  </si>
  <si>
    <t>http://books.toscrape.com/media/cache/7e/cc/7ecc23cfaa84fb015a5333f2a5d97f23.jpg</t>
  </si>
  <si>
    <t>http://books.toscrape.com/media/cache/59/13/5913f74507084d0cd47e2b73fd806f9e.jpg</t>
  </si>
  <si>
    <t>http://books.toscrape.com/media/cache/9c/c6/9cc673854af8fd155953384b3cac334e.jpg</t>
  </si>
  <si>
    <t>http://books.toscrape.com/media/cache/a7/6b/a76b04d5de0b2f8f038c9ac27f4d2a42.jpg</t>
  </si>
  <si>
    <t>http://books.toscrape.com/media/cache/79/84/7984ef7c568a60372f430c1ddae64034.jpg</t>
  </si>
  <si>
    <t>http://books.toscrape.com/media/cache/82/f3/82f3b865f19faad855ec359f86415f79.jpg</t>
  </si>
  <si>
    <t>http://books.toscrape.com/media/cache/91/a4/91a46253e165d144ef5938f2d456b88f.jpg</t>
  </si>
  <si>
    <t>http://books.toscrape.com/media/cache/cd/64/cd64ccda3382d62fea8167eaadd6c9a0.jpg</t>
  </si>
  <si>
    <t>http://books.toscrape.com/media/cache/a6/3b/a63b2576d798c2041c602561499a26aa.jpg</t>
  </si>
  <si>
    <t>http://books.toscrape.com/media/cache/8a/94/8a94b2ba501119af0d3520b94daf8c20.jpg</t>
  </si>
  <si>
    <t>http://books.toscrape.com/media/cache/1c/88/1c8807c42be085f3b061fe63f62a3c39.jpg</t>
  </si>
  <si>
    <t>http://books.toscrape.com/media/cache/2b/50/2b50fa031b2411a94bc68de0bbdd96fb.jpg</t>
  </si>
  <si>
    <t>https://books.toscrape.com/catalogue/its-only-the-himalayas_981/index.html</t>
  </si>
  <si>
    <t>https://books.toscrape.com/catalogue/full-moon-over-noahs-ark-an-odyssey-to-mount-ararat-and-beyond_811/index.html</t>
  </si>
  <si>
    <t>https://books.toscrape.com/catalogue/see-america-a-celebration-of-our-national-parks-treasured-sites_732/index.html</t>
  </si>
  <si>
    <t>https://books.toscrape.com/catalogue/vagabonding-an-uncommon-guide-to-the-art-of-long-term-world-travel_552/index.html</t>
  </si>
  <si>
    <t>https://books.toscrape.com/catalogue/under-the-tuscan-sun_504/index.html</t>
  </si>
  <si>
    <t>https://books.toscrape.com/catalogue/a-summer-in-europe_458/index.html</t>
  </si>
  <si>
    <t>https://books.toscrape.com/catalogue/the-great-railway-bazaar_446/index.html</t>
  </si>
  <si>
    <t>https://books.toscrape.com/catalogue/a-year-in-provence-provence-1_421/index.html</t>
  </si>
  <si>
    <t>https://books.toscrape.com/catalogue/the-road-to-little-dribbling-adventures-of-an-american-in-britain-notes-from-a-small-island-2_277/index.html</t>
  </si>
  <si>
    <t>https://books.toscrape.com/catalogue/neither-here-nor-there-travels-in-europe_198/index.html</t>
  </si>
  <si>
    <t>https://books.toscrape.com/catalogue/1000-places-to-see-before-you-die_1/index.html</t>
  </si>
  <si>
    <t>https://books.toscrape.com/catalogue/sharp-objects_997/index.html</t>
  </si>
  <si>
    <t>https://books.toscrape.com/catalogue/in-a-dark-dark-wood_963/index.html</t>
  </si>
  <si>
    <t>https://books.toscrape.com/catalogue/the-past-never-ends_942/index.html</t>
  </si>
  <si>
    <t>https://books.toscrape.com/catalogue/a-murder-in-time_877/index.html</t>
  </si>
  <si>
    <t>https://books.toscrape.com/catalogue/the-murder-of-roger-ackroyd-hercule-poirot-4_852/index.html</t>
  </si>
  <si>
    <t>https://books.toscrape.com/catalogue/the-last-mile-amos-decker-2_754/index.html</t>
  </si>
  <si>
    <t>https://books.toscrape.com/catalogue/that-darkness-gardiner-and-renner-1_743/index.html</t>
  </si>
  <si>
    <t>https://books.toscrape.com/catalogue/tastes-like-fear-di-marnie-rome-3_742/index.html</t>
  </si>
  <si>
    <t>https://books.toscrape.com/catalogue/a-time-of-torment-charlie-parker-14_657/index.html</t>
  </si>
  <si>
    <t>https://books.toscrape.com/catalogue/a-study-in-scarlet-sherlock-holmes-1_656/index.html</t>
  </si>
  <si>
    <t>https://books.toscrape.com/catalogue/poisonous-max-revere-novels-3_627/index.html</t>
  </si>
  <si>
    <t>https://books.toscrape.com/catalogue/murder-at-the-42nd-street-library-raymond-ambler-1_624/index.html</t>
  </si>
  <si>
    <t>https://books.toscrape.com/catalogue/most-wanted_623/index.html</t>
  </si>
  <si>
    <t>https://books.toscrape.com/catalogue/hide-away-eve-duncan-20_620/index.html</t>
  </si>
  <si>
    <t>https://books.toscrape.com/catalogue/boar-island-anna-pigeon-19_613/index.html</t>
  </si>
  <si>
    <t>https://books.toscrape.com/catalogue/the-widow_609/index.html</t>
  </si>
  <si>
    <t>https://books.toscrape.com/catalogue/playing-with-fire_602/index.html</t>
  </si>
  <si>
    <t>https://books.toscrape.com/catalogue/what-happened-on-beale-street-secrets-of-the-south-mysteries-2_506/index.html</t>
  </si>
  <si>
    <t>https://books.toscrape.com/catalogue/the-bachelor-girls-guide-to-murder-herringford-and-watts-mysteries-1_491/index.html</t>
  </si>
  <si>
    <t>https://books.toscrape.com/catalogue/delivering-the-truth-quaker-midwife-mystery-1_464/index.html</t>
  </si>
  <si>
    <t>https://books.toscrape.com/catalogue/the-mysterious-affair-at-styles-hercule-poirot-1_452/index.html</t>
  </si>
  <si>
    <t>https://books.toscrape.com/catalogue/in-the-woods-dublin-murder-squad-1_433/index.html</t>
  </si>
  <si>
    <t>https://books.toscrape.com/catalogue/the-silkworm-cormoran-strike-2_280/index.html</t>
  </si>
  <si>
    <t>https://books.toscrape.com/catalogue/the-exiled_247/index.html</t>
  </si>
  <si>
    <t>https://books.toscrape.com/catalogue/the-cuckoos-calling-cormoran-strike-1_239/index.html</t>
  </si>
  <si>
    <t>https://books.toscrape.com/catalogue/extreme-prey-lucas-davenport-26_154/index.html</t>
  </si>
  <si>
    <t>https://books.toscrape.com/catalogue/career-of-evil-cormoran-strike-3_137/index.html</t>
  </si>
  <si>
    <t>https://books.toscrape.com/catalogue/the-no-1-ladies-detective-agency-no-1-ladies-detective-agency-1_76/index.html</t>
  </si>
  <si>
    <t>https://books.toscrape.com/catalogue/the-girl-you-lost_66/index.html</t>
  </si>
  <si>
    <t>https://books.toscrape.com/catalogue/the-girl-in-the-ice-dci-erika-foster-1_65/index.html</t>
  </si>
  <si>
    <t>https://books.toscrape.com/catalogue/blood-defense-samantha-brinkman-1_8/index.html</t>
  </si>
  <si>
    <t>https://books.toscrape.com/catalogue/1st-to-die-womens-murder-club-1_2/index.html</t>
  </si>
  <si>
    <t>https://books.toscrape.com/catalogue/tipping-the-velvet_999/index.html</t>
  </si>
  <si>
    <t>https://books.toscrape.com/catalogue/forever-and-forever-the-courtship-of-henry-longfellow-and-fanny-appleton_894/index.html</t>
  </si>
  <si>
    <t>https://books.toscrape.com/catalogue/a-flight-of-arrows-the-pathfinders-2_876/index.html</t>
  </si>
  <si>
    <t>https://books.toscrape.com/catalogue/the-house-by-the-lake_846/index.html</t>
  </si>
  <si>
    <t>https://books.toscrape.com/catalogue/mrs-houdini_821/index.html</t>
  </si>
  <si>
    <t>https://books.toscrape.com/catalogue/the-marriage-of-opposites_759/index.html</t>
  </si>
  <si>
    <t>https://books.toscrape.com/catalogue/glory-over-everything-beyond-the-kitchen-house_696/index.html</t>
  </si>
  <si>
    <t>https://books.toscrape.com/catalogue/love-lies-and-spies_622/index.html</t>
  </si>
  <si>
    <t>https://books.toscrape.com/catalogue/a-paris-apartment_612/index.html</t>
  </si>
  <si>
    <t>https://books.toscrape.com/catalogue/lilac-girls_597/index.html</t>
  </si>
  <si>
    <t>https://books.toscrape.com/catalogue/the-constant-princess-the-tudor-court-1_493/index.html</t>
  </si>
  <si>
    <t>https://books.toscrape.com/catalogue/the-invention-of-wings_448/index.html</t>
  </si>
  <si>
    <t>https://books.toscrape.com/catalogue/world-without-end-the-pillars-of-the-earth-2_420/index.html</t>
  </si>
  <si>
    <t>https://books.toscrape.com/catalogue/the-passion-of-dolssa_351/index.html</t>
  </si>
  <si>
    <t>https://books.toscrape.com/catalogue/girl-with-a-pearl-earring_322/index.html</t>
  </si>
  <si>
    <t>https://books.toscrape.com/catalogue/voyager-outlander-3_299/index.html</t>
  </si>
  <si>
    <t>https://books.toscrape.com/catalogue/the-red-tent_273/index.html</t>
  </si>
  <si>
    <t>https://books.toscrape.com/catalogue/the-last-painting-of-sara-de-vos_259/index.html</t>
  </si>
  <si>
    <t>https://books.toscrape.com/catalogue/the-guernsey-literary-and-potato-peel-pie-society_253/index.html</t>
  </si>
  <si>
    <t>https://books.toscrape.com/catalogue/girl-in-the-blue-coat_160/index.html</t>
  </si>
  <si>
    <t>https://books.toscrape.com/catalogue/between-shades-of-gray_128/index.html</t>
  </si>
  <si>
    <t>https://books.toscrape.com/catalogue/while-you-were-mine_97/index.html</t>
  </si>
  <si>
    <t>https://books.toscrape.com/catalogue/the-secret-healer_80/index.html</t>
  </si>
  <si>
    <t>https://books.toscrape.com/catalogue/starlark_56/index.html</t>
  </si>
  <si>
    <t>https://books.toscrape.com/catalogue/lost-among-the-living_31/index.html</t>
  </si>
  <si>
    <t>https://books.toscrape.com/catalogue/a-spys-devotion-the-regency-spies-of-london-1_3/index.html</t>
  </si>
  <si>
    <t>https://books.toscrape.com/catalogue/scott-pilgrims-precious-little-life-scott-pilgrim-1_987/index.html</t>
  </si>
  <si>
    <t>https://books.toscrape.com/catalogue/tsubasa-world-chronicle-2-tsubasa-world-chronicle-2_949/index.html</t>
  </si>
  <si>
    <t>https://books.toscrape.com/catalogue/this-one-summer_947/index.html</t>
  </si>
  <si>
    <t>https://books.toscrape.com/catalogue/the-nameless-city-the-nameless-city-1_940/index.html</t>
  </si>
  <si>
    <t>https://books.toscrape.com/catalogue/saga-volume-5-saga-collected-editions-5_923/index.html</t>
  </si>
  <si>
    <t>https://books.toscrape.com/catalogue/rat-queens-vol-3-demons-rat-queens-collected-editions-11-15_921/index.html</t>
  </si>
  <si>
    <t>https://books.toscrape.com/catalogue/princess-jellyfish-2-in-1-omnibus-vol-01-princess-jellyfish-2-in-1-omnibus-1_920/index.html</t>
  </si>
  <si>
    <t>https://books.toscrape.com/catalogue/pop-gun-war-volume-1-gift_918/index.html</t>
  </si>
  <si>
    <t>https://books.toscrape.com/catalogue/patience_916/index.html</t>
  </si>
  <si>
    <t>https://books.toscrape.com/catalogue/outcast-vol-1-a-darkness-surrounds-him-outcast-1_915/index.html</t>
  </si>
  <si>
    <t>https://books.toscrape.com/catalogue/orange-the-complete-collection-1-orange-the-complete-collection-1_914/index.html</t>
  </si>
  <si>
    <t>https://books.toscrape.com/catalogue/lumberjanes-vol-2-friendship-to-the-max-lumberjanes-5-8_907/index.html</t>
  </si>
  <si>
    <t>https://books.toscrape.com/catalogue/lumberjanes-vol-1-beware-the-kitten-holy-lumberjanes-1-4_906/index.html</t>
  </si>
  <si>
    <t>https://books.toscrape.com/catalogue/lumberjanes-vol-3-a-terrible-plan-lumberjanes-9-12_905/index.html</t>
  </si>
  <si>
    <t>https://books.toscrape.com/catalogue/i-hate-fairyland-vol-1-madly-ever-after-i-hate-fairyland-compilations-1-5_899/index.html</t>
  </si>
  <si>
    <t>https://books.toscrape.com/catalogue/i-am-a-hero-omnibus-volume-1_898/index.html</t>
  </si>
  <si>
    <t>https://books.toscrape.com/catalogue/giant-days-vol-2-giant-days-5-8_895/index.html</t>
  </si>
  <si>
    <t>https://books.toscrape.com/catalogue/danganronpa-volume-1_889/index.html</t>
  </si>
  <si>
    <t>https://books.toscrape.com/catalogue/codename-baboushka-volume-1-the-conclave-of-death_887/index.html</t>
  </si>
  <si>
    <t>https://books.toscrape.com/catalogue/camp-midnight_886/index.html</t>
  </si>
  <si>
    <t>https://books.toscrape.com/catalogue/bitch-planet-vol-1-extraordinary-machine-bitch-planet-collected-editions_882/index.html</t>
  </si>
  <si>
    <t>https://books.toscrape.com/catalogue/the-shadow-hero-the-shadow-hero_860/index.html</t>
  </si>
  <si>
    <t>https://books.toscrape.com/catalogue/fables-vol-1-legends-in-exile-fables-1_806/index.html</t>
  </si>
  <si>
    <t>https://books.toscrape.com/catalogue/batman-the-long-halloween-batman_793/index.html</t>
  </si>
  <si>
    <t>https://books.toscrape.com/catalogue/batman-the-dark-knight-returns-batman_792/index.html</t>
  </si>
  <si>
    <t>https://books.toscrape.com/catalogue/wonder-woman-earth-one-volume-one-wonder-woman-earth-one-1_783/index.html</t>
  </si>
  <si>
    <t>https://books.toscrape.com/catalogue/we-are-robin-vol-1-the-vigilante-business-we-are-robin-1_778/index.html</t>
  </si>
  <si>
    <t>https://books.toscrape.com/catalogue/through-the-woods_772/index.html</t>
  </si>
  <si>
    <t>https://books.toscrape.com/catalogue/superman-vol-1-before-truth-superman-by-gene-luen-yang-1_739/index.html</t>
  </si>
  <si>
    <t>https://books.toscrape.com/catalogue/so-cute-it-hurts-vol-6-so-cute-it-hurts-6_734/index.html</t>
  </si>
  <si>
    <t>https://books.toscrape.com/catalogue/robin-war_730/index.html</t>
  </si>
  <si>
    <t>https://books.toscrape.com/catalogue/red-hoodarsenal-vol-1-open-for-business-red-hoodarsenal-1_729/index.html</t>
  </si>
  <si>
    <t>https://books.toscrape.com/catalogue/naruto-3-in-1-edition-vol-14-includes-vols-40-41-42-naruto-omnibus-14_721/index.html</t>
  </si>
  <si>
    <t>https://books.toscrape.com/catalogue/lowriders-to-the-center-of-the-earth-lowriders-in-space-2_712/index.html</t>
  </si>
  <si>
    <t>https://books.toscrape.com/catalogue/el-deafo_691/index.html</t>
  </si>
  <si>
    <t>https://books.toscrape.com/catalogue/batman-europa_668/index.html</t>
  </si>
  <si>
    <t>https://books.toscrape.com/catalogue/art-ops-vol-1_664/index.html</t>
  </si>
  <si>
    <t>https://books.toscrape.com/catalogue/adulthood-is-a-myth-a-sarahs-scribbles-collection_659/index.html</t>
  </si>
  <si>
    <t>https://books.toscrape.com/catalogue/fruits-basket-vol-9-fruits-basket-9_563/index.html</t>
  </si>
  <si>
    <t>https://books.toscrape.com/catalogue/roller-girl_540/index.html</t>
  </si>
  <si>
    <t>https://books.toscrape.com/catalogue/fruits-basket-vol-7-fruits-basket-7_468/index.html</t>
  </si>
  <si>
    <t>https://books.toscrape.com/catalogue/fruits-basket-vol-6-fruits-basket-6_427/index.html</t>
  </si>
  <si>
    <t>https://books.toscrape.com/catalogue/death-note-vol-6-give-and-take-death-note-6_425/index.html</t>
  </si>
  <si>
    <t>https://books.toscrape.com/catalogue/fruits-basket-vol-5-fruits-basket-5_376/index.html</t>
  </si>
  <si>
    <t>https://books.toscrape.com/catalogue/death-note-vol-5-whiteout-death-note-5_368/index.html</t>
  </si>
  <si>
    <t>https://books.toscrape.com/catalogue/the-demon-prince-of-momochi-house-vol-4-the-demon-prince-of-momochi-house-4_344/index.html</t>
  </si>
  <si>
    <t>https://books.toscrape.com/catalogue/fruits-basket-vol-4-fruits-basket-4_321/index.html</t>
  </si>
  <si>
    <t>https://books.toscrape.com/catalogue/the-wicked-the-divine-vol-3-commercial-suicide-the-wicked-the-divine_287/index.html</t>
  </si>
  <si>
    <t>https://books.toscrape.com/catalogue/the-sandman-vol-3-dream-country-the-sandman-volumes-3_279/index.html</t>
  </si>
  <si>
    <t>https://books.toscrape.com/catalogue/saga-volume-3-saga-collected-editions-3_216/index.html</t>
  </si>
  <si>
    <t>https://books.toscrape.com/catalogue/prodigy-the-graphic-novel-legend-the-graphic-novel-2_207/index.html</t>
  </si>
  <si>
    <t>https://books.toscrape.com/catalogue/persepolis-the-story-of-a-childhood-persepolis-1-2_206/index.html</t>
  </si>
  <si>
    <t>https://books.toscrape.com/catalogue/original-fake_203/index.html</t>
  </si>
  <si>
    <t>https://books.toscrape.com/catalogue/grayson-vol-3-nemesis-grayson-3_164/index.html</t>
  </si>
  <si>
    <t>https://books.toscrape.com/catalogue/fruits-basket-vol-3-fruits-basket-3_159/index.html</t>
  </si>
  <si>
    <t>https://books.toscrape.com/catalogue/black-butler-vol-1-black-butler-1_130/index.html</t>
  </si>
  <si>
    <t>https://books.toscrape.com/catalogue/awkward_124/index.html</t>
  </si>
  <si>
    <t>https://books.toscrape.com/catalogue/the-sandman-vol-2-the-dolls-house-the-sandman-volumes-2_110/index.html</t>
  </si>
  <si>
    <t>https://books.toscrape.com/catalogue/saga-volume-2-saga-collected-editions-2_107/index.html</t>
  </si>
  <si>
    <t>https://books.toscrape.com/catalogue/fruits-basket-vol-2-fruits-basket-2_100/index.html</t>
  </si>
  <si>
    <t>https://books.toscrape.com/catalogue/y-the-last-man-vol-1-unmanned-y-the-last-man-1_98/index.html</t>
  </si>
  <si>
    <t>https://books.toscrape.com/catalogue/the-wicked-the-divine-vol-1-the-faust-act-the-wicked-the-divine_86/index.html</t>
  </si>
  <si>
    <t>https://books.toscrape.com/catalogue/the-sandman-vol-1-preludes-and-nocturnes-the-sandman-volumes-1_79/index.html</t>
  </si>
  <si>
    <t>https://books.toscrape.com/catalogue/the-complete-maus-maus-1-2_62/index.html</t>
  </si>
  <si>
    <t>https://books.toscrape.com/catalogue/skip-beat-vol-01-skip-beat-1_55/index.html</t>
  </si>
  <si>
    <t>https://books.toscrape.com/catalogue/saga-volume-1-saga-collected-editions-1_48/index.html</t>
  </si>
  <si>
    <t>https://books.toscrape.com/catalogue/rat-queens-vol-1-sass-sorcery-rat-queens-collected-editions-1-5_46/index.html</t>
  </si>
  <si>
    <t>https://books.toscrape.com/catalogue/paper-girls-vol-1-paper-girls-1-5_44/index.html</t>
  </si>
  <si>
    <t>https://books.toscrape.com/catalogue/ouran-high-school-host-club-vol-1-ouran-high-school-host-club-1_43/index.html</t>
  </si>
  <si>
    <t>https://books.toscrape.com/catalogue/ms-marvel-vol-1-no-normal-ms-marvel-2014-2015-1_34/index.html</t>
  </si>
  <si>
    <t>https://books.toscrape.com/catalogue/hawkeye-vol-1-my-life-as-a-weapon-hawkeye-1_24/index.html</t>
  </si>
  <si>
    <t>https://books.toscrape.com/catalogue/giant-days-vol-1-giant-days-1-4_22/index.html</t>
  </si>
  <si>
    <t>https://books.toscrape.com/catalogue/fruits-basket-vol-1-fruits-basket-1_21/index.html</t>
  </si>
  <si>
    <t>https://books.toscrape.com/catalogue/bleach-vol-1-strawberry-and-the-soul-reapers-bleach-1_7/index.html</t>
  </si>
  <si>
    <t>https://books.toscrape.com/catalogue/ajin-demi-human-volume-1-ajin-demi-human-1_4/index.html</t>
  </si>
  <si>
    <t>https://books.toscrape.com/catalogue/the-secret-garden_413/index.html</t>
  </si>
  <si>
    <t>https://books.toscrape.com/catalogue/the-metamorphosis_409/index.html</t>
  </si>
  <si>
    <t>https://books.toscrape.com/catalogue/the-pilgrims-progress_353/index.html</t>
  </si>
  <si>
    <t>https://books.toscrape.com/catalogue/the-hound-of-the-baskervilles-sherlock-holmes-5_348/index.html</t>
  </si>
  <si>
    <t>https://books.toscrape.com/catalogue/little-women-little-women-1_331/index.html</t>
  </si>
  <si>
    <t>https://books.toscrape.com/catalogue/gone-with-the-wind_324/index.html</t>
  </si>
  <si>
    <t>https://books.toscrape.com/catalogue/candide_316/index.html</t>
  </si>
  <si>
    <t>https://books.toscrape.com/catalogue/animal-farm_313/index.html</t>
  </si>
  <si>
    <t>https://books.toscrape.com/catalogue/wuthering-heights_307/index.html</t>
  </si>
  <si>
    <t>https://books.toscrape.com/catalogue/the-picture-of-dorian-gray_270/index.html</t>
  </si>
  <si>
    <t>https://books.toscrape.com/catalogue/the-complete-stories-and-poems-the-works-of-edgar-allan-poe-cameo-edition_238/index.html</t>
  </si>
  <si>
    <t>https://books.toscrape.com/catalogue/beowulf_126/index.html</t>
  </si>
  <si>
    <t>https://books.toscrape.com/catalogue/and-then-there-were-none_119/index.html</t>
  </si>
  <si>
    <t>https://books.toscrape.com/catalogue/the-story-of-hong-gildong_84/index.html</t>
  </si>
  <si>
    <t>https://books.toscrape.com/catalogue/the-little-prince_72/index.html</t>
  </si>
  <si>
    <t>https://books.toscrape.com/catalogue/sense-and-sensibility_49/index.html</t>
  </si>
  <si>
    <t>https://books.toscrape.com/catalogue/of-mice-and-men_37/index.html</t>
  </si>
  <si>
    <t>https://books.toscrape.com/catalogue/emma_17/index.html</t>
  </si>
  <si>
    <t>https://books.toscrape.com/catalogue/alice-in-wonderland-alices-adventures-in-wonderland-1_5/index.html</t>
  </si>
  <si>
    <t>https://books.toscrape.com/catalogue/sophies-world_966/index.html</t>
  </si>
  <si>
    <t>https://books.toscrape.com/catalogue/the-death-of-humanity-and-the-case-for-life_932/index.html</t>
  </si>
  <si>
    <t>https://books.toscrape.com/catalogue/the-stranger_861/index.html</t>
  </si>
  <si>
    <t>https://books.toscrape.com/catalogue/proofs-of-god-classical-arguments-from-tertullian-to-barth_538/index.html</t>
  </si>
  <si>
    <t>https://books.toscrape.com/catalogue/kierkegaard-a-christian-missionary-to-christians_527/index.html</t>
  </si>
  <si>
    <t>https://books.toscrape.com/catalogue/at-the-existentialist-cafe-freedom-being-and-apricot-cocktails-with-jean-paul-sartre-simone-de-beauvoir-albert-camus-martin-heidegger-edmund-husserl-karl-jaspers-maurice-merleau-ponty-and-others_459/index.html</t>
  </si>
  <si>
    <t>https://books.toscrape.com/catalogue/critique-of-pure-reason_366/index.html</t>
  </si>
  <si>
    <t>https://books.toscrape.com/catalogue/run-spot-run-the-ethics-of-keeping-pets_106/index.html</t>
  </si>
  <si>
    <t>https://books.toscrape.com/catalogue/the-nicomachean-ethics_75/index.html</t>
  </si>
  <si>
    <t>https://books.toscrape.com/catalogue/meditations_33/index.html</t>
  </si>
  <si>
    <t>https://books.toscrape.com/catalogue/beyond-good-and-evil_6/index.html</t>
  </si>
  <si>
    <t>https://books.toscrape.com/catalogue/chase-me-paris-nights-2_977/index.html</t>
  </si>
  <si>
    <t>https://books.toscrape.com/catalogue/black-dust_976/index.html</t>
  </si>
  <si>
    <t>https://books.toscrape.com/catalogue/her-backup-boyfriend-the-sorensen-family-1_896/index.html</t>
  </si>
  <si>
    <t>https://books.toscrape.com/catalogue/first-and-first-five-boroughs-3_893/index.html</t>
  </si>
  <si>
    <t>https://books.toscrape.com/catalogue/fifty-shades-darker-fifty-shades-2_892/index.html</t>
  </si>
  <si>
    <t>https://books.toscrape.com/catalogue/the-wedding-dress_864/index.html</t>
  </si>
  <si>
    <t>https://books.toscrape.com/catalogue/suddenly-in-love-lake-haven-1_835/index.html</t>
  </si>
  <si>
    <t>https://books.toscrape.com/catalogue/something-more-than-this_834/index.html</t>
  </si>
  <si>
    <t>https://books.toscrape.com/catalogue/doing-it-over-most-likely-to-1_802/index.html</t>
  </si>
  <si>
    <t>https://books.toscrape.com/catalogue/the-wedding-pact-the-omalleys-2_767/index.html</t>
  </si>
  <si>
    <t>https://books.toscrape.com/catalogue/hold-your-breath-search-and-rescue-1_700/index.html</t>
  </si>
  <si>
    <t>https://books.toscrape.com/catalogue/dirty-dive-bar-1_615/index.html</t>
  </si>
  <si>
    <t>https://books.toscrape.com/catalogue/take-me-home-tonight-rock-star-romance-3_605/index.html</t>
  </si>
  <si>
    <t>https://books.toscrape.com/catalogue/off-the-hook-fishing-for-trouble-1_601/index.html</t>
  </si>
  <si>
    <t>https://books.toscrape.com/catalogue/a-gentlemans-position-society-of-gentlemen-3_584/index.html</t>
  </si>
  <si>
    <t>https://books.toscrape.com/catalogue/sit-stay-love_486/index.html</t>
  </si>
  <si>
    <t>https://books.toscrape.com/catalogue/a-girls-guide-to-moving-on-new-beginnings-2_359/index.html</t>
  </si>
  <si>
    <t>https://books.toscrape.com/catalogue/the-perfect-play-play-by-play-1_352/index.html</t>
  </si>
  <si>
    <t>https://books.toscrape.com/catalogue/dark-lover-black-dagger-brotherhood-1_319/index.html</t>
  </si>
  <si>
    <t>https://books.toscrape.com/catalogue/changing-the-game-play-by-play-2_317/index.html</t>
  </si>
  <si>
    <t>https://books.toscrape.com/catalogue/a-walk-to-remember_312/index.html</t>
  </si>
  <si>
    <t>https://books.toscrape.com/catalogue/the-purest-hook-second-circle-tattoos-3_271/index.html</t>
  </si>
  <si>
    <t>https://books.toscrape.com/catalogue/the-obsession_268/index.html</t>
  </si>
  <si>
    <t>https://books.toscrape.com/catalogue/reservations-for-two_211/index.html</t>
  </si>
  <si>
    <t>https://books.toscrape.com/catalogue/best-of-my-love-fools-gold-20_127/index.html</t>
  </si>
  <si>
    <t>https://books.toscrape.com/catalogue/where-lightning-strikes-bleeding-stars-3_96/index.html</t>
  </si>
  <si>
    <t>https://books.toscrape.com/catalogue/this-one-moment-pushing-limits-1_88/index.html</t>
  </si>
  <si>
    <t>https://books.toscrape.com/catalogue/rhythm-chord-malykhin_47/index.html</t>
  </si>
  <si>
    <t>https://books.toscrape.com/catalogue/my-perfect-mistake-over-the-top-1_35/index.html</t>
  </si>
  <si>
    <t>https://books.toscrape.com/catalogue/listen-to-me-fusion-1_29/index.html</t>
  </si>
  <si>
    <t>https://books.toscrape.com/catalogue/imperfect-harmony_26/index.html</t>
  </si>
  <si>
    <t>https://books.toscrape.com/catalogue/fighting-fate-fighting-6_18/index.html</t>
  </si>
  <si>
    <t>https://books.toscrape.com/catalogue/deep-under-walker-security-1_15/index.html</t>
  </si>
  <si>
    <t>https://books.toscrape.com/catalogue/charitys-cross-charles-towne-belles-4_12/index.html</t>
  </si>
  <si>
    <t>https://books.toscrape.com/catalogue/bounty-colorado-mountain-7_9/index.html</t>
  </si>
  <si>
    <t>https://books.toscrape.com/catalogue/i-had-a-nice-time-and-other-lies-how-to-find-love-sht-like-that_814/index.html</t>
  </si>
  <si>
    <t>https://books.toscrape.com/catalogue/will-you-wont-you-want-me_644/index.html</t>
  </si>
  <si>
    <t>https://books.toscrape.com/catalogue/keep-me-posted_594/index.html</t>
  </si>
  <si>
    <t>https://books.toscrape.com/catalogue/grey-fifty-shades-4_592/index.html</t>
  </si>
  <si>
    <t>https://books.toscrape.com/catalogue/meternity_478/index.html</t>
  </si>
  <si>
    <t>https://books.toscrape.com/catalogue/some-women_341/index.html</t>
  </si>
  <si>
    <t>https://books.toscrape.com/catalogue/shopaholic-ties-the-knot-shopaholic-3_340/index.html</t>
  </si>
  <si>
    <t>https://books.toscrape.com/catalogue/can-you-keep-a-secret_315/index.html</t>
  </si>
  <si>
    <t>https://books.toscrape.com/catalogue/twenties-girl_292/index.html</t>
  </si>
  <si>
    <t>https://books.toscrape.com/catalogue/the-undomestic-goddess_286/index.html</t>
  </si>
  <si>
    <t>https://books.toscrape.com/catalogue/the-nanny-diaries-nanny-1_265/index.html</t>
  </si>
  <si>
    <t>https://books.toscrape.com/catalogue/the-devil-wears-prada-the-devil-wears-prada-1_243/index.html</t>
  </si>
  <si>
    <t>https://books.toscrape.com/catalogue/something-borrowed-darcy-rachel-1_224/index.html</t>
  </si>
  <si>
    <t>https://books.toscrape.com/catalogue/something-blue-darcy-rachel-2_223/index.html</t>
  </si>
  <si>
    <t>https://books.toscrape.com/catalogue/ive-got-your-number_173/index.html</t>
  </si>
  <si>
    <t>https://books.toscrape.com/catalogue/the-edge-of-reason-bridget-jones-2_63/index.html</t>
  </si>
  <si>
    <t>https://books.toscrape.com/catalogue/bridget-joness-diary-bridget-jones-1_10/index.html</t>
  </si>
  <si>
    <t>https://books.toscrape.com/catalogue/soumission_998/index.html</t>
  </si>
  <si>
    <t>https://books.toscrape.com/catalogue/private-paris-private-10_958/index.html</t>
  </si>
  <si>
    <t>https://books.toscrape.com/catalogue/we-love-you-charlie-freeman_954/index.html</t>
  </si>
  <si>
    <t>https://books.toscrape.com/catalogue/thirst_946/index.html</t>
  </si>
  <si>
    <t>https://books.toscrape.com/catalogue/the-murder-that-never-was-forensic-instincts-5_939/index.html</t>
  </si>
  <si>
    <t>https://books.toscrape.com/catalogue/tuesday-nights-in-1980_870/index.html</t>
  </si>
  <si>
    <t>https://books.toscrape.com/catalogue/the-vacationers_863/index.html</t>
  </si>
  <si>
    <t>https://books.toscrape.com/catalogue/the-regional-office-is-under-attack_858/index.html</t>
  </si>
  <si>
    <t>https://books.toscrape.com/catalogue/finders-keepers-bill-hodges-trilogy-2_807/index.html</t>
  </si>
  <si>
    <t>https://books.toscrape.com/catalogue/the-time-keeper_766/index.html</t>
  </si>
  <si>
    <t>https://books.toscrape.com/catalogue/the-testament-of-mary_765/index.html</t>
  </si>
  <si>
    <t>https://books.toscrape.com/catalogue/the-first-hostage-jb-collins-2_749/index.html</t>
  </si>
  <si>
    <t>https://books.toscrape.com/catalogue/take-me-with-you_741/index.html</t>
  </si>
  <si>
    <t>https://books.toscrape.com/catalogue/still-life-with-bread-crumbs_738/index.html</t>
  </si>
  <si>
    <t>https://books.toscrape.com/catalogue/shtum_733/index.html</t>
  </si>
  <si>
    <t>https://books.toscrape.com/catalogue/my-name-is-lucy-barton_720/index.html</t>
  </si>
  <si>
    <t>https://books.toscrape.com/catalogue/my-mrs-brown_719/index.html</t>
  </si>
  <si>
    <t>https://books.toscrape.com/catalogue/mr-mercedes-bill-hodges-trilogy-1_717/index.html</t>
  </si>
  <si>
    <t>https://books.toscrape.com/catalogue/i-am-pilgrim-pilgrim-1_703/index.html</t>
  </si>
  <si>
    <t>https://books.toscrape.com/catalogue/eligible-the-austen-project-4_692/index.html</t>
  </si>
  <si>
    <t>https://books.toscrape.com/catalogue/eight-hundred-grapes_690/index.html</t>
  </si>
  <si>
    <t>https://books.toscrape.com/catalogue/dear-mr-knightley_684/index.html</t>
  </si>
  <si>
    <t>https://books.toscrape.com/catalogue/cometh-the-hour-the-clifton-chronicles-6_681/index.html</t>
  </si>
  <si>
    <t>https://books.toscrape.com/catalogue/balloon-animals_665/index.html</t>
  </si>
  <si>
    <t>https://books.toscrape.com/catalogue/a-man-called-ove_653/index.html</t>
  </si>
  <si>
    <t>https://books.toscrape.com/catalogue/the-silent-sister-riley-macpherson-1_641/index.html</t>
  </si>
  <si>
    <t>https://books.toscrape.com/catalogue/the-dinner-party_635/index.html</t>
  </si>
  <si>
    <t>https://books.toscrape.com/catalogue/the-improbability-of-love_607/index.html</t>
  </si>
  <si>
    <t>https://books.toscrape.com/catalogue/mothering-sunday_600/index.html</t>
  </si>
  <si>
    <t>https://books.toscrape.com/catalogue/lies-and-other-acts-of-love_596/index.html</t>
  </si>
  <si>
    <t>https://books.toscrape.com/catalogue/daredevils_590/index.html</t>
  </si>
  <si>
    <t>https://books.toscrape.com/catalogue/112263_583/index.html</t>
  </si>
  <si>
    <t>https://books.toscrape.com/catalogue/the-shack_576/index.html</t>
  </si>
  <si>
    <t>https://books.toscrape.com/catalogue/the-high-mountains-of-portugal_547/index.html</t>
  </si>
  <si>
    <t>https://books.toscrape.com/catalogue/millers-valley_534/index.html</t>
  </si>
  <si>
    <t>https://books.toscrape.com/catalogue/hystopia-a-novel_523/index.html</t>
  </si>
  <si>
    <t>https://books.toscrape.com/catalogue/the-bourne-identity-jason-bourne-1_492/index.html</t>
  </si>
  <si>
    <t>https://books.toscrape.com/catalogue/sister-dear_485/index.html</t>
  </si>
  <si>
    <t>https://books.toscrape.com/catalogue/memoirs-of-a-geisha_477/index.html</t>
  </si>
  <si>
    <t>https://books.toscrape.com/catalogue/me-before-you-me-before-you-1_434/index.html</t>
  </si>
  <si>
    <t>https://books.toscrape.com/catalogue/deception-point_426/index.html</t>
  </si>
  <si>
    <t>https://books.toscrape.com/catalogue/the-little-paris-bookshop_407/index.html</t>
  </si>
  <si>
    <t>https://books.toscrape.com/catalogue/the-firm_404/index.html</t>
  </si>
  <si>
    <t>https://books.toscrape.com/catalogue/the-expatriates_401/index.html</t>
  </si>
  <si>
    <t>https://books.toscrape.com/catalogue/siddhartha_393/index.html</t>
  </si>
  <si>
    <t>https://books.toscrape.com/catalogue/last-one-home-new-beginnings-1_383/index.html</t>
  </si>
  <si>
    <t>https://books.toscrape.com/catalogue/digital-fortress_369/index.html</t>
  </si>
  <si>
    <t>https://books.toscrape.com/catalogue/atlas-shrugged_314/index.html</t>
  </si>
  <si>
    <t>https://books.toscrape.com/catalogue/three-martini-lunch_290/index.html</t>
  </si>
  <si>
    <t>https://books.toscrape.com/catalogue/the-nightingale_267/index.html</t>
  </si>
  <si>
    <t>https://books.toscrape.com/catalogue/the-infinities_257/index.html</t>
  </si>
  <si>
    <t>https://books.toscrape.com/catalogue/the-husbands-secret_256/index.html</t>
  </si>
  <si>
    <t>https://books.toscrape.com/catalogue/the-da-vinci-code-robert-langdon-2_240/index.html</t>
  </si>
  <si>
    <t>https://books.toscrape.com/catalogue/the-art-of-fielding_228/index.html</t>
  </si>
  <si>
    <t>https://books.toscrape.com/catalogue/lila-gilead-3_190/index.html</t>
  </si>
  <si>
    <t>https://books.toscrape.com/catalogue/jurassic-park-jurassic-park-1_180/index.html</t>
  </si>
  <si>
    <t>https://books.toscrape.com/catalogue/inferno-robert-langdon-4_176/index.html</t>
  </si>
  <si>
    <t>https://books.toscrape.com/catalogue/crazy-rich-asians-crazy-rich-asians-1_143/index.html</t>
  </si>
  <si>
    <t>https://books.toscrape.com/catalogue/big-little-lies_129/index.html</t>
  </si>
  <si>
    <t>https://books.toscrape.com/catalogue/the-course-of-love_109/index.html</t>
  </si>
  <si>
    <t>https://books.toscrape.com/catalogue/when-im-gone_95/index.html</t>
  </si>
  <si>
    <t>https://books.toscrape.com/catalogue/the-silent-wife_83/index.html</t>
  </si>
  <si>
    <t>https://books.toscrape.com/catalogue/the-bette-davis-club_59/index.html</t>
  </si>
  <si>
    <t>https://books.toscrape.com/catalogue/kitchens-of-the-great-midwest_28/index.html</t>
  </si>
  <si>
    <t>https://books.toscrape.com/catalogue/bright-lines_11/index.html</t>
  </si>
  <si>
    <t>https://books.toscrape.com/catalogue/birdsong-a-story-in-pictures_975/index.html</t>
  </si>
  <si>
    <t>https://books.toscrape.com/catalogue/the-bear-and-the-piano_967/index.html</t>
  </si>
  <si>
    <t>https://books.toscrape.com/catalogue/the-secret-of-dreadwillow-carse_944/index.html</t>
  </si>
  <si>
    <t>https://books.toscrape.com/catalogue/the-white-cat-and-the-monk-a-retelling-of-the-poem-pangur-ban_865/index.html</t>
  </si>
  <si>
    <t>https://books.toscrape.com/catalogue/little-red_817/index.html</t>
  </si>
  <si>
    <t>https://books.toscrape.com/catalogue/walt-disneys-alice-in-wonderland_777/index.html</t>
  </si>
  <si>
    <t>https://books.toscrape.com/catalogue/twenty-yawns_773/index.html</t>
  </si>
  <si>
    <t>https://books.toscrape.com/catalogue/rain-fish_728/index.html</t>
  </si>
  <si>
    <t>https://books.toscrape.com/catalogue/once-was-a-time_724/index.html</t>
  </si>
  <si>
    <t>https://books.toscrape.com/catalogue/luis-paints-the-world_714/index.html</t>
  </si>
  <si>
    <t>https://books.toscrape.com/catalogue/nap-a-roo_567/index.html</t>
  </si>
  <si>
    <t>https://books.toscrape.com/catalogue/the-whale_501/index.html</t>
  </si>
  <si>
    <t>https://books.toscrape.com/catalogue/shrunken-treasures-literary-classics-short-sweet-and-silly_484/index.html</t>
  </si>
  <si>
    <t>https://books.toscrape.com/catalogue/raymie-nightingale_482/index.html</t>
  </si>
  <si>
    <t>https://books.toscrape.com/catalogue/playing-from-the-heart_481/index.html</t>
  </si>
  <si>
    <t>https://books.toscrape.com/catalogue/maybe-something-beautiful-how-art-transformed-a-neighborhood_386/index.html</t>
  </si>
  <si>
    <t>https://books.toscrape.com/catalogue/the-wild-robot_288/index.html</t>
  </si>
  <si>
    <t>https://books.toscrape.com/catalogue/the-thing-about-jellyfish_283/index.html</t>
  </si>
  <si>
    <t>https://books.toscrape.com/catalogue/the-lonely-ones_261/index.html</t>
  </si>
  <si>
    <t>https://books.toscrape.com/catalogue/the-day-the-crayons-came-home-crayons_241/index.html</t>
  </si>
  <si>
    <t>https://books.toscrape.com/catalogue/the-cat-in-the-hat-beginner-books-b-1_235/index.html</t>
  </si>
  <si>
    <t>https://books.toscrape.com/catalogue/red-the-true-story-of-red-riding-hood_210/index.html</t>
  </si>
  <si>
    <t>https://books.toscrape.com/catalogue/horrible-bear_168/index.html</t>
  </si>
  <si>
    <t>https://books.toscrape.com/catalogue/green-eggs-and-ham-beginner-books-b-16_165/index.html</t>
  </si>
  <si>
    <t>https://books.toscrape.com/catalogue/counting-thyme_142/index.html</t>
  </si>
  <si>
    <t>https://books.toscrape.com/catalogue/are-we-there-yet_122/index.html</t>
  </si>
  <si>
    <t>https://books.toscrape.com/catalogue/diary-of-a-minecraft-zombie-book-1-a-scare-of-a-dare-an-unofficial-minecraft-book_99/index.html</t>
  </si>
  <si>
    <t>https://books.toscrape.com/catalogue/matilda_32/index.html</t>
  </si>
  <si>
    <t>https://books.toscrape.com/catalogue/charlie-and-the-chocolate-factory-charlie-bucket-1_13/index.html</t>
  </si>
  <si>
    <t>https://books.toscrape.com/catalogue/dont-be-a-jerk-and-other-practical-advice-from-dogen-japans-greatest-zen-master_890/index.html</t>
  </si>
  <si>
    <t>https://books.toscrape.com/catalogue/you-are-what-you-love-the-spiritual-power-of-habit_872/index.html</t>
  </si>
  <si>
    <t>https://books.toscrape.com/catalogue/god-the-most-unpleasant-character-in-all-fiction_697/index.html</t>
  </si>
  <si>
    <t>https://books.toscrape.com/catalogue/the-book-of-mormon_571/index.html</t>
  </si>
  <si>
    <t>https://books.toscrape.com/catalogue/a-history-of-god-the-4000-year-quest-of-judaism-christianity-and-islam_310/index.html</t>
  </si>
  <si>
    <t>https://books.toscrape.com/catalogue/the-bhagavad-gita_60/index.html</t>
  </si>
  <si>
    <t>https://books.toscrape.com/catalogue/choosing-our-religion-the-spiritual-lives-of-americas-nones_14/index.html</t>
  </si>
  <si>
    <t>https://books.toscrape.com/catalogue/worlds-elsewhere-journeys-around-shakespeares-globe_972/index.html</t>
  </si>
  <si>
    <t>https://books.toscrape.com/catalogue/the-five-love-languages-how-to-express-heartfelt-commitment-to-your-mate_969/index.html</t>
  </si>
  <si>
    <t>https://books.toscrape.com/catalogue/reasons-to-stay-alive_959/index.html</t>
  </si>
  <si>
    <t>https://books.toscrape.com/catalogue/higherselfie-wake-up-your-life-free-your-soul-find-your-tribe_957/index.html</t>
  </si>
  <si>
    <t>https://books.toscrape.com/catalogue/unseen-city-the-majesty-of-pigeons-the-discreet-charm-of-snails-other-wonders-of-the-urban-wilderness_952/index.html</t>
  </si>
  <si>
    <t>https://books.toscrape.com/catalogue/throwing-rocks-at-the-google-bus-how-growth-became-the-enemy-of-prosperity_948/index.html</t>
  </si>
  <si>
    <t>https://books.toscrape.com/catalogue/the-life-changing-magic-of-tidying-up-the-japanese-art-of-decluttering-and-organizing_936/index.html</t>
  </si>
  <si>
    <t>https://books.toscrape.com/catalogue/the-gutsy-girl-escapades-for-your-life-of-epic-adventure_934/index.html</t>
  </si>
  <si>
    <t>https://books.toscrape.com/catalogue/the-electric-pencil-drawings-from-inside-state-hospital-no-3_933/index.html</t>
  </si>
  <si>
    <t>https://books.toscrape.com/catalogue/spark-joy-an-illustrated-master-class-on-the-art-of-organizing-and-tidying-up_927/index.html</t>
  </si>
  <si>
    <t>https://books.toscrape.com/catalogue/reskilling-america-learning-to-labor-in-the-twenty-first-century_922/index.html</t>
  </si>
  <si>
    <t>https://books.toscrape.com/catalogue/in-the-country-we-love-my-family-divided_901/index.html</t>
  </si>
  <si>
    <t>https://books.toscrape.com/catalogue/everydata-the-misinformation-hidden-in-the-little-data-you-consume-every-day_891/index.html</t>
  </si>
  <si>
    <t>https://books.toscrape.com/catalogue/call-the-nurse-true-stories-of-a-country-nurse-on-a-scottish-isle_885/index.html</t>
  </si>
  <si>
    <t>https://books.toscrape.com/catalogue/algorithms-to-live-by-the-computer-science-of-human-decisions_880/index.html</t>
  </si>
  <si>
    <t>https://books.toscrape.com/catalogue/the-power-of-now-a-guide-to-spiritual-enlightenment_855/index.html</t>
  </si>
  <si>
    <t>https://books.toscrape.com/catalogue/the-omnivores-dilemma-a-natural-history-of-four-meals_854/index.html</t>
  </si>
  <si>
    <t>https://books.toscrape.com/catalogue/the-genius-of-birds_843/index.html</t>
  </si>
  <si>
    <t>https://books.toscrape.com/catalogue/the-artists-way-a-spiritual-path-to-higher-creativity_839/index.html</t>
  </si>
  <si>
    <t>https://books.toscrape.com/catalogue/so-youve-been-publicly-shamed_832/index.html</t>
  </si>
  <si>
    <t>https://books.toscrape.com/catalogue/daring-greatly-how-the-courage-to-be-vulnerable-transforms-the-way-we-live-love-parent-and-lead_799/index.html</t>
  </si>
  <si>
    <t>https://books.toscrape.com/catalogue/big-magic-creative-living-beyond-fear_796/index.html</t>
  </si>
  <si>
    <t>https://books.toscrape.com/catalogue/becoming-wise-an-inquiry-into-the-mystery-and-art-of-living_795/index.html</t>
  </si>
  <si>
    <t>https://books.toscrape.com/catalogue/agnostic-a-spirited-manifesto_786/index.html</t>
  </si>
  <si>
    <t>https://books.toscrape.com/catalogue/whole-lotta-creativity-going-on-60-fun-and-unusual-exercises-to-awaken-and-strengthen-your-creativity_780/index.html</t>
  </si>
  <si>
    <t>https://books.toscrape.com/catalogue/whats-it-like-in-space-stories-from-astronauts-whove-been-there_779/index.html</t>
  </si>
  <si>
    <t>https://books.toscrape.com/catalogue/the-year-of-magical-thinking_770/index.html</t>
  </si>
  <si>
    <t>https://books.toscrape.com/catalogue/the-literature-book-big-ideas-simply-explained_755/index.html</t>
  </si>
  <si>
    <t>https://books.toscrape.com/catalogue/the-bad-ass-librarians-of-timbuktu-and-their-race-to-save-the-worlds-most-precious-manuscripts_745/index.html</t>
  </si>
  <si>
    <t>https://books.toscrape.com/catalogue/swell-a-year-of-waves_740/index.html</t>
  </si>
  <si>
    <t>https://books.toscrape.com/catalogue/no-dream-is-too-high-life-lessons-from-a-man-who-walked-on-the-moon_722/index.html</t>
  </si>
  <si>
    <t>https://books.toscrape.com/catalogue/looking-for-lovely-collecting-the-moments-that-matter_710/index.html</t>
  </si>
  <si>
    <t>https://books.toscrape.com/catalogue/let-it-out-a-journey-through-journaling_708/index.html</t>
  </si>
  <si>
    <t>https://books.toscrape.com/catalogue/hamilton-the-revolution_699/index.html</t>
  </si>
  <si>
    <t>https://books.toscrape.com/catalogue/far-away-places-on-the-brink-of-change-seven-continents-twenty-five-years_694/index.html</t>
  </si>
  <si>
    <t>https://books.toscrape.com/catalogue/eaternity-more-than-150-deliciously-easy-vegan-recipes-for-a-long-healthy-satisfied-joyful-life_689/index.html</t>
  </si>
  <si>
    <t>https://books.toscrape.com/catalogue/buying-in-the-secret-dialogue-between-what-we-buy-and-who-we-are_670/index.html</t>
  </si>
  <si>
    <t>https://books.toscrape.com/catalogue/brain-on-fire-my-month-of-madness_669/index.html</t>
  </si>
  <si>
    <t>https://books.toscrape.com/catalogue/abstract-city_658/index.html</t>
  </si>
  <si>
    <t>https://books.toscrape.com/catalogue/13-hours-the-inside-account-of-what-really-happened-in-benghazi_645/index.html</t>
  </si>
  <si>
    <t>https://books.toscrape.com/catalogue/the-lonely-city-adventures-in-the-art-of-being-alone_639/index.html</t>
  </si>
  <si>
    <t>https://books.toscrape.com/catalogue/the-diary-of-a-young-girl_634/index.html</t>
  </si>
  <si>
    <t>https://books.toscrape.com/catalogue/snatched-how-a-drug-queen-went-undercover-for-the-dea-and-was-kidnapped-by-colombian-guerillas_631/index.html</t>
  </si>
  <si>
    <t>https://books.toscrape.com/catalogue/furiously-happy-a-funny-book-about-horrible-things_619/index.html</t>
  </si>
  <si>
    <t>https://books.toscrape.com/catalogue/the-sleep-revolution-transforming-your-life-one-night-at-a-time_608/index.html</t>
  </si>
  <si>
    <t>https://books.toscrape.com/catalogue/mother-can-you-not_599/index.html</t>
  </si>
  <si>
    <t>https://books.toscrape.com/catalogue/a-mothers-reckoning-living-in-the-aftermath-of-tragedy_585/index.html</t>
  </si>
  <si>
    <t>https://books.toscrape.com/catalogue/10-happier-how-i-tamed-the-voice-in-my-head-reduced-stress-without-losing-my-edge-and-found-self-help-that-actually-works_582/index.html</t>
  </si>
  <si>
    <t>https://books.toscrape.com/catalogue/chernobyl-012340-the-incredible-true-story-of-the-worlds-worst-nuclear-disaster_560/index.html</t>
  </si>
  <si>
    <t>https://books.toscrape.com/catalogue/zero-to-one-notes-on-startups-or-how-to-build-the-future_555/index.html</t>
  </si>
  <si>
    <t>https://books.toscrape.com/catalogue/why-not-me_554/index.html</t>
  </si>
  <si>
    <t>https://books.toscrape.com/catalogue/when-breath-becomes-air_553/index.html</t>
  </si>
  <si>
    <t>https://books.toscrape.com/catalogue/the-midnight-assassin-panic-scandal-and-the-hunt-for-americas-first-serial-killer_549/index.html</t>
  </si>
  <si>
    <t>https://books.toscrape.com/catalogue/smarter-faster-better-the-secrets-of-being-productive-in-life-and-business_543/index.html</t>
  </si>
  <si>
    <t>https://books.toscrape.com/catalogue/rising-strong_539/index.html</t>
  </si>
  <si>
    <t>https://books.toscrape.com/catalogue/mans-search-for-meaning_533/index.html</t>
  </si>
  <si>
    <t>https://books.toscrape.com/catalogue/love-that-boy-what-two-presidents-eight-road-trips-and-my-son-taught-me-about-a-parents-expectations_532/index.html</t>
  </si>
  <si>
    <t>https://books.toscrape.com/catalogue/living-forward-a-proven-plan-to-stop-drifting-and-get-the-life-you-want_531/index.html</t>
  </si>
  <si>
    <t>https://books.toscrape.com/catalogue/i-will-find-you_524/index.html</t>
  </si>
  <si>
    <t>https://books.toscrape.com/catalogue/brazen-the-courage-to-find-the-you-thats-been-hiding_514/index.html</t>
  </si>
  <si>
    <t>https://books.toscrape.com/catalogue/between-the-world-and-me_513/index.html</t>
  </si>
  <si>
    <t>https://books.toscrape.com/catalogue/being-mortal-medicine-and-what-matters-in-the-end_512/index.html</t>
  </si>
  <si>
    <t>https://books.toscrape.com/catalogue/a-murder-over-a-girl-justice-gender-junior-high_511/index.html</t>
  </si>
  <si>
    <t>https://books.toscrape.com/catalogue/for-the-love-fighting-for-grace-in-a-world-of-impossible-standards_467/index.html</t>
  </si>
  <si>
    <t>https://books.toscrape.com/catalogue/finding-god-in-the-ruins-how-god-redeems-pain_466/index.html</t>
  </si>
  <si>
    <t>https://books.toscrape.com/catalogue/the-man-who-mistook-his-wife-for-a-hat-and-other-clinical-tales_451/index.html</t>
  </si>
  <si>
    <t>https://books.toscrape.com/catalogue/in-cold-blood_432/index.html</t>
  </si>
  <si>
    <t>https://books.toscrape.com/catalogue/girl-interrupted_429/index.html</t>
  </si>
  <si>
    <t>https://books.toscrape.com/catalogue/why-save-the-bankers-and-other-essays-on-our-economic-and-political-crisis_418/index.html</t>
  </si>
  <si>
    <t>https://books.toscrape.com/catalogue/talking-to-girls-about-duran-duran-one-young-mans-quest-for-true-love-and-a-cooler-haircut_394/index.html</t>
  </si>
  <si>
    <t>https://books.toscrape.com/catalogue/my-mother-was-nuts_388/index.html</t>
  </si>
  <si>
    <t>https://books.toscrape.com/catalogue/data-a-love-story-how-i-gamed-online-dating-to-meet-my-match_367/index.html</t>
  </si>
  <si>
    <t>https://books.toscrape.com/catalogue/the-jazz-of-physics-the-secret-link-between-music-and-the-structure-of-the-universe_350/index.html</t>
  </si>
  <si>
    <t>https://books.toscrape.com/catalogue/the-gunning-of-america-business-and-the-making-of-american-gun-culture_347/index.html</t>
  </si>
  <si>
    <t>https://books.toscrape.com/catalogue/the-geography-of-bliss-one-grumps-search-for-the-happiest-places-in-the-world_346/index.html</t>
  </si>
  <si>
    <t>https://books.toscrape.com/catalogue/god-is-not-great-how-religion-poisons-everything_323/index.html</t>
  </si>
  <si>
    <t>https://books.toscrape.com/catalogue/we-the-people-the-modern-day-figures-who-have-reshaped-and-affirmed-the-founding-fathers-vision-of-america_302/index.html</t>
  </si>
  <si>
    <t>https://books.toscrape.com/catalogue/very-good-lives-the-fringe-benefits-of-failure-and-the-importance-of-imagination_298/index.html</t>
  </si>
  <si>
    <t>https://books.toscrape.com/catalogue/unstuffed-decluttering-your-home-mind-and-soul_296/index.html</t>
  </si>
  <si>
    <t>https://books.toscrape.com/catalogue/under-the-banner-of-heaven-a-story-of-violent-faith_295/index.html</t>
  </si>
  <si>
    <t>https://books.toscrape.com/catalogue/trespassing-across-america-one-mans-epic-never-done-before-and-sort-of-illegal-hike-across-the-heartland_291/index.html</t>
  </si>
  <si>
    <t>https://books.toscrape.com/catalogue/the-name-of-god-is-mercy_264/index.html</t>
  </si>
  <si>
    <t>https://books.toscrape.com/catalogue/stiff-the-curious-lives-of-human-cadavers_226/index.html</t>
  </si>
  <si>
    <t>https://books.toscrape.com/catalogue/spilled-milk-based-on-a-true-story_225/index.html</t>
  </si>
  <si>
    <t>https://books.toscrape.com/catalogue/rise-of-the-rocket-girls-the-women-who-propelled-us-from-missiles-to-the-moon-to-mars_213/index.html</t>
  </si>
  <si>
    <t>https://books.toscrape.com/catalogue/outliers-the-story-of-success_204/index.html</t>
  </si>
  <si>
    <t>https://books.toscrape.com/catalogue/notes-from-a-small-island-notes-from-a-small-island-1_200/index.html</t>
  </si>
  <si>
    <t>https://books.toscrape.com/catalogue/night-the-night-trilogy-1_199/index.html</t>
  </si>
  <si>
    <t>https://books.toscrape.com/catalogue/miracles-from-heaven-a-little-girl-her-journey-to-heaven-and-her-amazing-story-of-healing_195/index.html</t>
  </si>
  <si>
    <t>https://books.toscrape.com/catalogue/letter-to-a-christian-nation_186/index.html</t>
  </si>
  <si>
    <t>https://books.toscrape.com/catalogue/lets-pretend-this-never-happened-a-mostly-true-memoir_185/index.html</t>
  </si>
  <si>
    <t>https://books.toscrape.com/catalogue/its-never-too-late-to-begin-again-discovering-creativity-and-meaning-at-midlife-and-beyond_179/index.html</t>
  </si>
  <si>
    <t>https://books.toscrape.com/catalogue/into-the-wild_177/index.html</t>
  </si>
  <si>
    <t>https://books.toscrape.com/catalogue/in-the-garden-of-beasts-love-terror-and-an-american-family-in-hitlers-berlin_175/index.html</t>
  </si>
  <si>
    <t>https://books.toscrape.com/catalogue/i-am-malala-the-girl-who-stood-up-for-education-and-was-shot-by-the-taliban_172/index.html</t>
  </si>
  <si>
    <t>https://books.toscrape.com/catalogue/gratitude_163/index.html</t>
  </si>
  <si>
    <t>https://books.toscrape.com/catalogue/disrupted-my-misadventure-in-the-start-up-bubble_148/index.html</t>
  </si>
  <si>
    <t>https://books.toscrape.com/catalogue/brave-enough_135/index.html</t>
  </si>
  <si>
    <t>https://books.toscrape.com/catalogue/born-to-run-a-hidden-tribe-superathletes-and-the-greatest-race-the-world-has-never-seen_133/index.html</t>
  </si>
  <si>
    <t>https://books.toscrape.com/catalogue/blink-the-power-of-thinking-without-thinking_132/index.html</t>
  </si>
  <si>
    <t>https://books.toscrape.com/catalogue/black-flags-the-rise-of-isis_131/index.html</t>
  </si>
  <si>
    <t>https://books.toscrape.com/catalogue/are-we-smart-enough-to-know-how-smart-animals-are_121/index.html</t>
  </si>
  <si>
    <t>https://books.toscrape.com/catalogue/a-walk-in-the-woods-rediscovering-america-on-the-appalachian-trail_118/index.html</t>
  </si>
  <si>
    <t>https://books.toscrape.com/catalogue/the-suffragettes-little-black-classics-96_112/index.html</t>
  </si>
  <si>
    <t>https://books.toscrape.com/catalogue/kindle-paperwhite-users-guide_103/index.html</t>
  </si>
  <si>
    <t>https://books.toscrape.com/catalogue/h-is-for-hawk_102/index.html</t>
  </si>
  <si>
    <t>https://books.toscrape.com/catalogue/travels-with-charley-in-search-of-america_90/index.html</t>
  </si>
  <si>
    <t>https://books.toscrape.com/catalogue/the-tumor_85/index.html</t>
  </si>
  <si>
    <t>https://books.toscrape.com/catalogue/the-end-of-the-jesus-era-an-investigation-1_64/index.html</t>
  </si>
  <si>
    <t>https://books.toscrape.com/catalogue/eat-pray-love_16/index.html</t>
  </si>
  <si>
    <t>https://books.toscrape.com/catalogue/rip-it-up-and-start-again_986/index.html</t>
  </si>
  <si>
    <t>https://books.toscrape.com/catalogue/our-band-could-be-your-life-scenes-from-the-american-indie-underground-1981-1991_985/index.html</t>
  </si>
  <si>
    <t>https://books.toscrape.com/catalogue/how-music-works_979/index.html</t>
  </si>
  <si>
    <t>https://books.toscrape.com/catalogue/love-is-a-mix-tape-music-1_711/index.html</t>
  </si>
  <si>
    <t>https://books.toscrape.com/catalogue/please-kill-me-the-uncensored-oral-history-of-punk_537/index.html</t>
  </si>
  <si>
    <t>https://books.toscrape.com/catalogue/kill-em-and-leave-searching-for-james-brown-and-the-american-soul_528/index.html</t>
  </si>
  <si>
    <t>https://books.toscrape.com/catalogue/chronicles-vol-1_462/index.html</t>
  </si>
  <si>
    <t>https://books.toscrape.com/catalogue/this-is-your-brain-on-music-the-science-of-a-human-obsession_414/index.html</t>
  </si>
  <si>
    <t>https://books.toscrape.com/catalogue/orchestra-of-exiles-the-story-of-bronislaw-huberman-the-israel-philharmonic-and-the-one-thousand-jews-he-saved-from-nazi-horrors_337/index.html</t>
  </si>
  <si>
    <t>https://books.toscrape.com/catalogue/no-one-here-gets-out-alive_336/index.html</t>
  </si>
  <si>
    <t>https://books.toscrape.com/catalogue/life_104/index.html</t>
  </si>
  <si>
    <t>https://books.toscrape.com/catalogue/old-records-never-die-one-mans-quest-for-his-vinyl-and-his-past_39/index.html</t>
  </si>
  <si>
    <t>https://books.toscrape.com/catalogue/forever-rockers-the-rocker-12_19/index.html</t>
  </si>
  <si>
    <t>https://books.toscrape.com/catalogue/the-coming-woman-a-novel-based-on-the-life-of-the-infamous-feminist-victoria-woodhull_993/index.html</t>
  </si>
  <si>
    <t>https://books.toscrape.com/catalogue/the-boys-in-the-boat-nine-americans-and-their-epic-quest-for-gold-at-the-1936-berlin-olympics_992/index.html</t>
  </si>
  <si>
    <t>https://books.toscrape.com/catalogue/starving-hearts-triangular-trade-trilogy-1_990/index.html</t>
  </si>
  <si>
    <t>https://books.toscrape.com/catalogue/americas-cradle-of-quarterbacks-western-pennsylvanias-football-factory-from-johnny-unitas-to-joe-montana_974/index.html</t>
  </si>
  <si>
    <t>https://books.toscrape.com/catalogue/aladdin-and-his-wonderful-lamp_973/index.html</t>
  </si>
  <si>
    <t>https://books.toscrape.com/catalogue/penny-maybe_965/index.html</t>
  </si>
  <si>
    <t>https://books.toscrape.com/catalogue/maude-1883-1993she-grew-up-with-the-country_964/index.html</t>
  </si>
  <si>
    <t>https://books.toscrape.com/catalogue/the-inefficiency-assassin-time-management-tactics-for-working-smarter-not-longer_935/index.html</t>
  </si>
  <si>
    <t>https://books.toscrape.com/catalogue/soul-reader_926/index.html</t>
  </si>
  <si>
    <t>https://books.toscrape.com/catalogue/bossypants_883/index.html</t>
  </si>
  <si>
    <t>https://books.toscrape.com/catalogue/a-world-of-flavor-your-gluten-free-passport_879/index.html</t>
  </si>
  <si>
    <t>https://books.toscrape.com/catalogue/a-piece-of-sky-a-grain-of-rice-a-memoir-in-four-meditations_878/index.html</t>
  </si>
  <si>
    <t>https://books.toscrape.com/catalogue/tracing-numbers-on-a-train_869/index.html</t>
  </si>
  <si>
    <t>https://books.toscrape.com/catalogue/thirteen-reasons-why_866/index.html</t>
  </si>
  <si>
    <t>https://books.toscrape.com/catalogue/the-secret-the-secret-1_859/index.html</t>
  </si>
  <si>
    <t>https://books.toscrape.com/catalogue/the-psychopath-test-a-journey-through-the-madness-industry_857/index.html</t>
  </si>
  <si>
    <t>https://books.toscrape.com/catalogue/the-kite-runner_847/index.html</t>
  </si>
  <si>
    <t>https://books.toscrape.com/catalogue/the-girl-on-the-train_844/index.html</t>
  </si>
  <si>
    <t>https://books.toscrape.com/catalogue/the-emerald-mystery_842/index.html</t>
  </si>
  <si>
    <t>https://books.toscrape.com/catalogue/the-bridge-to-consciousness-im-writing-the-bridge-between-science-and-our-old-and-new-beliefs_840/index.html</t>
  </si>
  <si>
    <t>https://books.toscrape.com/catalogue/the-art-of-war_838/index.html</t>
  </si>
  <si>
    <t>https://books.toscrape.com/catalogue/secrets-and-lace-fatal-hearts-1_829/index.html</t>
  </si>
  <si>
    <t>https://books.toscrape.com/catalogue/romero-and-juliet-a-tragic-tale-of-love-and-zombies_827/index.html</t>
  </si>
  <si>
    <t>https://books.toscrape.com/catalogue/poses-for-artists-volume-1-dynamic-and-sitting-poses-an-essential-reference-for-figure-drawing-and-the-human-form_825/index.html</t>
  </si>
  <si>
    <t>https://books.toscrape.com/catalogue/miss-peregrines-home-for-peculiar-children-miss-peregrines-peculiar-children-1_819/index.html</t>
  </si>
  <si>
    <t>https://books.toscrape.com/catalogue/large-print-heart-of-the-pride_815/index.html</t>
  </si>
  <si>
    <t>https://books.toscrape.com/catalogue/grumbles_812/index.html</t>
  </si>
  <si>
    <t>https://books.toscrape.com/catalogue/first-steps-for-new-christians-print-edition_808/index.html</t>
  </si>
  <si>
    <t>https://books.toscrape.com/catalogue/eureka-trivia-60_805/index.html</t>
  </si>
  <si>
    <t>https://books.toscrape.com/catalogue/drive-the-surprising-truth-about-what-motivates-us_804/index.html</t>
  </si>
  <si>
    <t>https://books.toscrape.com/catalogue/done-rubbed-out-reightman-bailey-1_803/index.html</t>
  </si>
  <si>
    <t>https://books.toscrape.com/catalogue/beauty-restored-riley-family-legacy-novellas-3_794/index.html</t>
  </si>
  <si>
    <t>https://books.toscrape.com/catalogue/ayumis-violin_791/index.html</t>
  </si>
  <si>
    <t>https://books.toscrape.com/catalogue/anonymous_790/index.html</t>
  </si>
  <si>
    <t>https://books.toscrape.com/catalogue/amy-meets-the-saints-and-sages_789/index.html</t>
  </si>
  <si>
    <t>https://books.toscrape.com/catalogue/amatus_787/index.html</t>
  </si>
  <si>
    <t>https://books.toscrape.com/catalogue/v-for-vendetta-v-for-vendetta-complete_776/index.html</t>
  </si>
  <si>
    <t>https://books.toscrape.com/catalogue/unbroken-a-world-war-ii-story-of-survival-resilience-and-redemption_774/index.html</t>
  </si>
  <si>
    <t>https://books.toscrape.com/catalogue/the-wright-brothers_769/index.html</t>
  </si>
  <si>
    <t>https://books.toscrape.com/catalogue/the-songs-of-the-gods_763/index.html</t>
  </si>
  <si>
    <t>https://books.toscrape.com/catalogue/the-rosie-project-don-tillman-1_761/index.html</t>
  </si>
  <si>
    <t>https://books.toscrape.com/catalogue/the-power-of-habit-why-we-do-what-we-do-in-life-and-business_760/index.html</t>
  </si>
  <si>
    <t>https://books.toscrape.com/catalogue/steve-jobs_737/index.html</t>
  </si>
  <si>
    <t>https://books.toscrape.com/catalogue/luckiest-girl-alive_713/index.html</t>
  </si>
  <si>
    <t>https://books.toscrape.com/catalogue/living-leadership-by-insight-a-good-leader-achieves-a-great-leader-builds-monuments_709/index.html</t>
  </si>
  <si>
    <t>https://books.toscrape.com/catalogue/lady-midnight-the-dark-artifices-1_707/index.html</t>
  </si>
  <si>
    <t>https://books.toscrape.com/catalogue/hush-hush-hush-hush-1_701/index.html</t>
  </si>
  <si>
    <t>https://books.toscrape.com/catalogue/greek-mythic-history_698/index.html</t>
  </si>
  <si>
    <t>https://books.toscrape.com/catalogue/every-last-word_693/index.html</t>
  </si>
  <si>
    <t>https://books.toscrape.com/catalogue/daily-fantasy-sports_683/index.html</t>
  </si>
  <si>
    <t>https://books.toscrape.com/catalogue/clockwork-angel-the-infernal-devices-1_679/index.html</t>
  </si>
  <si>
    <t>https://books.toscrape.com/catalogue/city-of-fallen-angels-the-mortal-instruments-4_677/index.html</t>
  </si>
  <si>
    <t>https://books.toscrape.com/catalogue/city-of-bones-the-mortal-instruments-1_676/index.html</t>
  </si>
  <si>
    <t>https://books.toscrape.com/catalogue/city-of-ashes-the-mortal-instruments-2_675/index.html</t>
  </si>
  <si>
    <t>https://books.toscrape.com/catalogue/carry-on-warrior-thoughts-on-life-unarmed_672/index.html</t>
  </si>
  <si>
    <t>https://books.toscrape.com/catalogue/carrie_671/index.html</t>
  </si>
  <si>
    <t>https://books.toscrape.com/catalogue/angels-demons-robert-langdon-1_661/index.html</t>
  </si>
  <si>
    <t>https://books.toscrape.com/catalogue/the-three-searches-meaning-and-the-story_649/index.html</t>
  </si>
  <si>
    <t>https://books.toscrape.com/catalogue/raspberry-pi-electronics-projects-for-the-evil-genius_630/index.html</t>
  </si>
  <si>
    <t>https://books.toscrape.com/catalogue/how-to-speak-golf-an-illustrated-guide-to-links-lingo_621/index.html</t>
  </si>
  <si>
    <t>https://books.toscrape.com/catalogue/eleanor-park_616/index.html</t>
  </si>
  <si>
    <t>https://books.toscrape.com/catalogue/troublemaker-surviving-hollywood-and-scientology_610/index.html</t>
  </si>
  <si>
    <t>https://books.toscrape.com/catalogue/adultery_586/index.html</t>
  </si>
  <si>
    <t>https://books.toscrape.com/catalogue/unlimited-intuition-now_578/index.html</t>
  </si>
  <si>
    <t>https://books.toscrape.com/catalogue/underlying-notes_577/index.html</t>
  </si>
  <si>
    <t>https://books.toscrape.com/catalogue/the-new-brand-you-your-new-image-makes-the-sale-for-you_575/index.html</t>
  </si>
  <si>
    <t>https://books.toscrape.com/catalogue/the-flowers-lied_573/index.html</t>
  </si>
  <si>
    <t>https://books.toscrape.com/catalogue/nano-what-now-finding-your-editing-process-revising-your-nanowrimo-book-and-building-a-writing-career-through-publishing-and-beyond_566/index.html</t>
  </si>
  <si>
    <t>https://books.toscrape.com/catalogue/modern-day-fables_565/index.html</t>
  </si>
  <si>
    <t>https://books.toscrape.com/catalogue/the-unlikely-pilgrimage-of-harold-fry-harold-fry-1_551/index.html</t>
  </si>
  <si>
    <t>https://books.toscrape.com/catalogue/the-martian-the-martian-1_548/index.html</t>
  </si>
  <si>
    <t>https://books.toscrape.com/catalogue/left-behind-left-behind-1_529/index.html</t>
  </si>
  <si>
    <t>https://books.toscrape.com/catalogue/john-vassos-industrial-design-for-modern-life_526/index.html</t>
  </si>
  <si>
    <t>https://books.toscrape.com/catalogue/ill-give-you-the-sun_525/index.html</t>
  </si>
  <si>
    <t>https://books.toscrape.com/catalogue/heaven-is-for-real-a-little-boys-astounding-story-of-his-trip-to-heaven-and-back_520/index.html</t>
  </si>
  <si>
    <t>https://books.toscrape.com/catalogue/enders-game-the-ender-quintet-1_518/index.html</t>
  </si>
  <si>
    <t>https://books.toscrape.com/catalogue/death-by-leisure-a-cautionary-tale_516/index.html</t>
  </si>
  <si>
    <t>https://books.toscrape.com/catalogue/wildlife-of-new-york-a-five-borough-coloring-book_507/index.html</t>
  </si>
  <si>
    <t>https://books.toscrape.com/catalogue/the-year-of-living-biblically-one-mans-humble-quest-to-follow-the-bible-as-literally-as-possible_502/index.html</t>
  </si>
  <si>
    <t>https://books.toscrape.com/catalogue/the-great-gatsby_498/index.html</t>
  </si>
  <si>
    <t>https://books.toscrape.com/catalogue/the-good-girl_497/index.html</t>
  </si>
  <si>
    <t>https://books.toscrape.com/catalogue/the-7-habits-of-highly-effective-people-powerful-lessons-in-personal-change_489/index.html</t>
  </si>
  <si>
    <t>https://books.toscrape.com/catalogue/steal-like-an-artist-10-things-nobody-told-you-about-being-creative_487/index.html</t>
  </si>
  <si>
    <t>https://books.toscrape.com/catalogue/life-of-pi_475/index.html</t>
  </si>
  <si>
    <t>https://books.toscrape.com/catalogue/the-sound-of-love_455/index.html</t>
  </si>
  <si>
    <t>https://books.toscrape.com/catalogue/the-perks-of-being-a-wallflower_453/index.html</t>
  </si>
  <si>
    <t>https://books.toscrape.com/catalogue/the-makings-of-a-fatherless-child_450/index.html</t>
  </si>
  <si>
    <t>https://books.toscrape.com/catalogue/the-hobbit-middle-earth-universe_447/index.html</t>
  </si>
  <si>
    <t>https://books.toscrape.com/catalogue/the-fellowship-of-the-ring-the-lord-of-the-rings-1_442/index.html</t>
  </si>
  <si>
    <t>https://books.toscrape.com/catalogue/ship-leaves-harbor-essays-on-travel-by-a-recovering-journeyman_438/index.html</t>
  </si>
  <si>
    <t>https://books.toscrape.com/catalogue/musicophilia-tales-of-music-and-the-brain_436/index.html</t>
  </si>
  <si>
    <t>https://books.toscrape.com/catalogue/what-if-serious-scientific-answers-to-absurd-hypothetical-questions_416/index.html</t>
  </si>
  <si>
    <t>https://books.toscrape.com/catalogue/the-fault-in-our-stars_403/index.html</t>
  </si>
  <si>
    <t>https://books.toscrape.com/catalogue/the-dream-thieves-the-raven-cycle-2_400/index.html</t>
  </si>
  <si>
    <t>https://books.toscrape.com/catalogue/the-5th-wave-the-5th-wave-1_397/index.html</t>
  </si>
  <si>
    <t>https://books.toscrape.com/catalogue/shiver-the-wolves-of-mercy-falls-1_392/index.html</t>
  </si>
  <si>
    <t>https://books.toscrape.com/catalogue/remember-me_391/index.html</t>
  </si>
  <si>
    <t>https://books.toscrape.com/catalogue/if-i-stay-if-i-stay-1_379/index.html</t>
  </si>
  <si>
    <t>https://books.toscrape.com/catalogue/i-know-why-the-caged-bird-sings-maya-angelous-autobiography-1_378/index.html</t>
  </si>
  <si>
    <t>https://books.toscrape.com/catalogue/harry-potter-and-the-deathly-hallows-harry-potter-7_377/index.html</t>
  </si>
  <si>
    <t>https://books.toscrape.com/catalogue/fool-me-once_374/index.html</t>
  </si>
  <si>
    <t>https://books.toscrape.com/catalogue/drama_371/index.html</t>
  </si>
  <si>
    <t>https://books.toscrape.com/catalogue/blue-lily-lily-blue-the-raven-cycle-3_364/index.html</t>
  </si>
  <si>
    <t>https://books.toscrape.com/catalogue/alight-the-generations-trilogy-2_360/index.html</t>
  </si>
  <si>
    <t>https://books.toscrape.com/catalogue/vogue-colors-a-to-z-a-fashion-coloring-book_355/index.html</t>
  </si>
  <si>
    <t>https://books.toscrape.com/catalogue/the-shining-the-shining-1_354/index.html</t>
  </si>
  <si>
    <t>https://books.toscrape.com/catalogue/the-hunger-games-the-hunger-games-1_349/index.html</t>
  </si>
  <si>
    <t>https://books.toscrape.com/catalogue/outlander-outlander-1_338/index.html</t>
  </si>
  <si>
    <t>https://books.toscrape.com/catalogue/mockingjay-the-hunger-games-3_333/index.html</t>
  </si>
  <si>
    <t>https://books.toscrape.com/catalogue/harry-potter-and-the-sorcerers-stone-harry-potter-1_329/index.html</t>
  </si>
  <si>
    <t>https://books.toscrape.com/catalogue/confessions-of-a-shopaholic-shopaholic-1_318/index.html</t>
  </si>
  <si>
    <t>https://books.toscrape.com/catalogue/zero-history-blue-ant-3_308/index.html</t>
  </si>
  <si>
    <t>https://books.toscrape.com/catalogue/world-war-z-an-oral-history-of-the-zombie-war_306/index.html</t>
  </si>
  <si>
    <t>https://books.toscrape.com/catalogue/wild-from-lost-to-found-on-the-pacific-crest-trail_305/index.html</t>
  </si>
  <si>
    <t>https://books.toscrape.com/catalogue/whered-you-go-bernadette_304/index.html</t>
  </si>
  <si>
    <t>https://books.toscrape.com/catalogue/twilight-twilight-1_293/index.html</t>
  </si>
  <si>
    <t>https://books.toscrape.com/catalogue/the-paris-wife_269/index.html</t>
  </si>
  <si>
    <t>https://books.toscrape.com/catalogue/the-maze-runner-the-maze-runner-1_263/index.html</t>
  </si>
  <si>
    <t>https://books.toscrape.com/catalogue/the-lovers-dictionary_262/index.html</t>
  </si>
  <si>
    <t>https://books.toscrape.com/catalogue/the-goldfinch_252/index.html</t>
  </si>
  <si>
    <t>https://books.toscrape.com/catalogue/the-giver-the-giver-quartet-1_251/index.html</t>
  </si>
  <si>
    <t>https://books.toscrape.com/catalogue/the-girl-who-played-with-fire-millennium-trilogy-2_249/index.html</t>
  </si>
  <si>
    <t>https://books.toscrape.com/catalogue/the-demon-haunted-world-science-as-a-candle-in-the-dark_242/index.html</t>
  </si>
  <si>
    <t>https://books.toscrape.com/catalogue/the-book-thief_233/index.html</t>
  </si>
  <si>
    <t>https://books.toscrape.com/catalogue/the-autobiography-of-malcolm-x_230/index.html</t>
  </si>
  <si>
    <t>https://books.toscrape.com/catalogue/shopaholic-baby-shopaholic-5_221/index.html</t>
  </si>
  <si>
    <t>https://books.toscrape.com/catalogue/quiet-the-power-of-introverts-in-a-world-that-cant-stop-talking_208/index.html</t>
  </si>
  <si>
    <t>https://books.toscrape.com/catalogue/packing-for-mars-the-curious-science-of-life-in-the-void_205/index.html</t>
  </si>
  <si>
    <t>https://books.toscrape.com/catalogue/orange-is-the-new-black_202/index.html</t>
  </si>
  <si>
    <t>https://books.toscrape.com/catalogue/one-for-the-money-stephanie-plum-1_201/index.html</t>
  </si>
  <si>
    <t>https://books.toscrape.com/catalogue/morning-star-red-rising-3_196/index.html</t>
  </si>
  <si>
    <t>https://books.toscrape.com/catalogue/life-after-life_187/index.html</t>
  </si>
  <si>
    <t>https://books.toscrape.com/catalogue/lean-in-women-work-and-the-will-to-lead_183/index.html</t>
  </si>
  <si>
    <t>https://books.toscrape.com/catalogue/is-everyone-hanging-out-without-me-and-other-concerns_178/index.html</t>
  </si>
  <si>
    <t>https://books.toscrape.com/catalogue/gone-girl_162/index.html</t>
  </si>
  <si>
    <t>https://books.toscrape.com/catalogue/fellside_155/index.html</t>
  </si>
  <si>
    <t>https://books.toscrape.com/catalogue/eclipse-twilight-3_152/index.html</t>
  </si>
  <si>
    <t>https://books.toscrape.com/catalogue/dracula_150/index.html</t>
  </si>
  <si>
    <t>https://books.toscrape.com/catalogue/dead-wake-the-last-crossing-of-the-lusitania_147/index.html</t>
  </si>
  <si>
    <t>https://books.toscrape.com/catalogue/david-and-goliath-underdogs-misfits-and-the-art-of-battling-giants_146/index.html</t>
  </si>
  <si>
    <t>https://books.toscrape.com/catalogue/dark-places_144/index.html</t>
  </si>
  <si>
    <t>https://books.toscrape.com/catalogue/breaking-dawn-twilight-4_136/index.html</t>
  </si>
  <si>
    <t>https://books.toscrape.com/catalogue/beautiful-creatures-caster-chronicles-1_125/index.html</t>
  </si>
  <si>
    <t>https://books.toscrape.com/catalogue/a-visit-from-the-goon-squad_117/index.html</t>
  </si>
  <si>
    <t>https://books.toscrape.com/catalogue/the-zombie-room_87/index.html</t>
  </si>
  <si>
    <t>https://books.toscrape.com/catalogue/the-name-of-the-wind-the-kingkiller-chronicle-1_74/index.html</t>
  </si>
  <si>
    <t>https://books.toscrape.com/catalogue/taking-shots-assassins-1_57/index.html</t>
  </si>
  <si>
    <t>https://books.toscrape.com/catalogue/shatter-me-shatter-me-1_53/index.html</t>
  </si>
  <si>
    <t>https://books.toscrape.com/catalogue/paradise-lost-paradise-1_45/index.html</t>
  </si>
  <si>
    <t>https://books.toscrape.com/catalogue/on-the-road-duluoz-legend_40/index.html</t>
  </si>
  <si>
    <t>https://books.toscrape.com/catalogue/jane-eyre_27/index.html</t>
  </si>
  <si>
    <t>https://books.toscrape.com/catalogue/frankenstein_20/index.html</t>
  </si>
  <si>
    <t>https://books.toscrape.com/catalogue/mesaerion-the-best-science-fiction-stories-1800-1849_983/index.html</t>
  </si>
  <si>
    <t>https://books.toscrape.com/catalogue/join_902/index.html</t>
  </si>
  <si>
    <t>https://books.toscrape.com/catalogue/william-shakespeares-star-wars-verily-a-new-hope-william-shakespeares-star-wars-4_871/index.html</t>
  </si>
  <si>
    <t>https://books.toscrape.com/catalogue/the-project_856/index.html</t>
  </si>
  <si>
    <t>https://books.toscrape.com/catalogue/soft-apocalypse_833/index.html</t>
  </si>
  <si>
    <t>https://books.toscrape.com/catalogue/sleeping-giants-themis-files-1_604/index.html</t>
  </si>
  <si>
    <t>https://books.toscrape.com/catalogue/arena_587/index.html</t>
  </si>
  <si>
    <t>https://books.toscrape.com/catalogue/foundation-foundation-publication-order-1_375/index.html</t>
  </si>
  <si>
    <t>https://books.toscrape.com/catalogue/the-restaurant-at-the-end-of-the-universe-hitchhikers-guide-to-the-galaxy-2_275/index.html</t>
  </si>
  <si>
    <t>https://books.toscrape.com/catalogue/ready-player-one_209/index.html</t>
  </si>
  <si>
    <t>https://books.toscrape.com/catalogue/life-the-universe-and-everything-hitchhikers-guide-to-the-galaxy-3_189/index.html</t>
  </si>
  <si>
    <t>https://books.toscrape.com/catalogue/dune-dune-1_151/index.html</t>
  </si>
  <si>
    <t>https://books.toscrape.com/catalogue/do-androids-dream-of-electric-sheep-blade-runner-1_149/index.html</t>
  </si>
  <si>
    <t>https://books.toscrape.com/catalogue/three-wishes-river-of-time-california-1_89/index.html</t>
  </si>
  <si>
    <t>https://books.toscrape.com/catalogue/the-last-girl-the-dominion-trilogy-1_70/index.html</t>
  </si>
  <si>
    <t>https://books.toscrape.com/catalogue/having-the-barbarians-baby-ice-planet-barbarians-75_23/index.html</t>
  </si>
  <si>
    <t>https://books.toscrape.com/catalogue/the-book-of-basketball-the-nba-according-to-the-sports-guy_232/index.html</t>
  </si>
  <si>
    <t>https://books.toscrape.com/catalogue/friday-night-lights-a-town-a-team-and-a-dream_158/index.html</t>
  </si>
  <si>
    <t>https://books.toscrape.com/catalogue/sugar-rush-offensive-line-2_108/index.html</t>
  </si>
  <si>
    <t>https://books.toscrape.com/catalogue/settling-the-score-the-summer-games-1_50/index.html</t>
  </si>
  <si>
    <t>https://books.toscrape.com/catalogue/icing-aces-hockey-2_25/index.html</t>
  </si>
  <si>
    <t>https://books.toscrape.com/catalogue/the-torch-is-passed-a-harding-family-story_945/index.html</t>
  </si>
  <si>
    <t>https://books.toscrape.com/catalogue/the-mindfulness-and-acceptance-workbook-for-anxiety-a-guide-to-breaking-free-from-anxiety-phobias-and-worry-using-acceptance-and-commitment-therapy_937/index.html</t>
  </si>
  <si>
    <t>https://books.toscrape.com/catalogue/the-art-forger_930/index.html</t>
  </si>
  <si>
    <t>https://books.toscrape.com/catalogue/on-a-midnight-clear_912/index.html</t>
  </si>
  <si>
    <t>https://books.toscrape.com/catalogue/judo-seven-steps-to-black-belt-an-introductory-guide-for-beginners_903/index.html</t>
  </si>
  <si>
    <t>https://books.toscrape.com/catalogue/shobu-samurai-project-aryoku-3_830/index.html</t>
  </si>
  <si>
    <t>https://books.toscrape.com/catalogue/modern-romance_820/index.html</t>
  </si>
  <si>
    <t>https://books.toscrape.com/catalogue/the-white-queen-the-cousins-war-1_768/index.html</t>
  </si>
  <si>
    <t>https://books.toscrape.com/catalogue/the-song-of-achilles_762/index.html</t>
  </si>
  <si>
    <t>https://books.toscrape.com/catalogue/the-immortal-life-of-henrietta-lacks_753/index.html</t>
  </si>
  <si>
    <t>https://books.toscrape.com/catalogue/the-dovekeepers_748/index.html</t>
  </si>
  <si>
    <t>https://books.toscrape.com/catalogue/more-than-music-chasing-the-dream-1_716/index.html</t>
  </si>
  <si>
    <t>https://books.toscrape.com/catalogue/code-name-verity-code-name-verity-1_680/index.html</t>
  </si>
  <si>
    <t>https://books.toscrape.com/catalogue/cell_674/index.html</t>
  </si>
  <si>
    <t>https://books.toscrape.com/catalogue/angels-walking-angels-walking-1_662/index.html</t>
  </si>
  <si>
    <t>https://books.toscrape.com/catalogue/a-series-of-catastrophes-and-miracles-a-true-story-of-love-science-and-cancer_655/index.html</t>
  </si>
  <si>
    <t>https://books.toscrape.com/catalogue/a-peoples-history-of-the-united-states_654/index.html</t>
  </si>
  <si>
    <t>https://books.toscrape.com/catalogue/a-brush-of-wings-angels-walking-3_651/index.html</t>
  </si>
  <si>
    <t>https://books.toscrape.com/catalogue/rook_647/index.html</t>
  </si>
  <si>
    <t>https://books.toscrape.com/catalogue/the-midnight-watch-a-novel-of-the-titanic-and-the-californian_640/index.html</t>
  </si>
  <si>
    <t>https://books.toscrape.com/catalogue/the-gray-rhino-how-to-recognize-and-act-on-the-obvious-dangers-we-ignore_638/index.html</t>
  </si>
  <si>
    <t>https://books.toscrape.com/catalogue/the-children_633/index.html</t>
  </si>
  <si>
    <t>https://books.toscrape.com/catalogue/one-with-you-crossfire-5_626/index.html</t>
  </si>
  <si>
    <t>https://books.toscrape.com/catalogue/without-shame_580/index.html</t>
  </si>
  <si>
    <t>https://books.toscrape.com/catalogue/watchmen_579/index.html</t>
  </si>
  <si>
    <t>https://books.toscrape.com/catalogue/a-heros-curse-the-unseen-chronicles-1_557/index.html</t>
  </si>
  <si>
    <t>https://books.toscrape.com/catalogue/23-degrees-south-a-tropical-tale-of-changing-whether_556/index.html</t>
  </si>
  <si>
    <t>https://books.toscrape.com/catalogue/the-glass-castle_496/index.html</t>
  </si>
  <si>
    <t>https://books.toscrape.com/catalogue/the-drowning-girls_494/index.html</t>
  </si>
  <si>
    <t>https://books.toscrape.com/catalogue/team-of-rivals-the-political-genius-of-abraham-lincoln_488/index.html</t>
  </si>
  <si>
    <t>https://books.toscrape.com/catalogue/john-adams_472/index.html</t>
  </si>
  <si>
    <t>https://books.toscrape.com/catalogue/good-in-bed-cannie-shapiro-1_469/index.html</t>
  </si>
  <si>
    <t>https://books.toscrape.com/catalogue/the-joy-of-cooking_449/index.html</t>
  </si>
  <si>
    <t>https://books.toscrape.com/catalogue/the-golden-compass-his-dark-materials-1_445/index.html</t>
  </si>
  <si>
    <t>https://books.toscrape.com/catalogue/the-god-delusion_444/index.html</t>
  </si>
  <si>
    <t>https://books.toscrape.com/catalogue/pride-and-prejudice_437/index.html</t>
  </si>
  <si>
    <t>https://books.toscrape.com/catalogue/mere-christianity_435/index.html</t>
  </si>
  <si>
    <t>https://books.toscrape.com/catalogue/fun-home-a-family-tragicomic_428/index.html</t>
  </si>
  <si>
    <t>https://books.toscrape.com/catalogue/the-raven-king-the-raven-cycle-4_412/index.html</t>
  </si>
  <si>
    <t>https://books.toscrape.com/catalogue/find-her-detective-dd-warren-8_373/index.html</t>
  </si>
  <si>
    <t>https://books.toscrape.com/catalogue/evicted-poverty-and-profit-in-the-american-city_372/index.html</t>
  </si>
  <si>
    <t>https://books.toscrape.com/catalogue/a-game-of-thrones-a-song-of-ice-and-fire-1_358/index.html</t>
  </si>
  <si>
    <t>https://books.toscrape.com/catalogue/a-clash-of-kings-a-song-of-ice-and-fire-2_356/index.html</t>
  </si>
  <si>
    <t>https://books.toscrape.com/catalogue/the-tipping-point-how-little-things-can-make-a-big-difference_284/index.html</t>
  </si>
  <si>
    <t>https://books.toscrape.com/catalogue/the-rest-is-noise-listening-to-the-twentieth-century_274/index.html</t>
  </si>
  <si>
    <t>https://books.toscrape.com/catalogue/the-purpose-driven-life-what-on-earth-am-i-here-for_272/index.html</t>
  </si>
  <si>
    <t>https://books.toscrape.com/catalogue/the-hitchhikers-guide-to-the-galaxy-hitchhikers-guide-to-the-galaxy-1_255/index.html</t>
  </si>
  <si>
    <t>https://books.toscrape.com/catalogue/the-girl-who-kicked-the-hornets-nest-millennium-trilogy-3_248/index.html</t>
  </si>
  <si>
    <t>https://books.toscrape.com/catalogue/the-end-of-faith-religion-terror-and-the-future-of-reason_246/index.html</t>
  </si>
  <si>
    <t>https://books.toscrape.com/catalogue/the-complete-poems_237/index.html</t>
  </si>
  <si>
    <t>https://books.toscrape.com/catalogue/the-catcher-in-the-rye_236/index.html</t>
  </si>
  <si>
    <t>https://books.toscrape.com/catalogue/the-case-for-christ-cases-for-christianity_234/index.html</t>
  </si>
  <si>
    <t>https://books.toscrape.com/catalogue/the-blind-side-evolution-of-a-game_231/index.html</t>
  </si>
  <si>
    <t>https://books.toscrape.com/catalogue/seven-days-in-the-art-world_220/index.html</t>
  </si>
  <si>
    <t>https://books.toscrape.com/catalogue/sarahs-key_217/index.html</t>
  </si>
  <si>
    <t>https://books.toscrape.com/catalogue/rogue-lawyer-rogue-lawyer-1_214/index.html</t>
  </si>
  <si>
    <t>https://books.toscrape.com/catalogue/manuscript-found-in-accra_192/index.html</t>
  </si>
  <si>
    <t>https://books.toscrape.com/catalogue/fire-bound-sea-havensisters-of-the-heart-5_157/index.html</t>
  </si>
  <si>
    <t>https://books.toscrape.com/catalogue/cosmos_141/index.html</t>
  </si>
  <si>
    <t>https://books.toscrape.com/catalogue/girlboss_113/index.html</t>
  </si>
  <si>
    <t>https://books.toscrape.com/catalogue/the-sense-of-an-ending_111/index.html</t>
  </si>
  <si>
    <t>https://books.toscrape.com/catalogue/the-republic_78/index.html</t>
  </si>
  <si>
    <t>https://books.toscrape.com/catalogue/the-odyssey_77/index.html</t>
  </si>
  <si>
    <t>https://books.toscrape.com/catalogue/the-light-of-the-fireflies_71/index.html</t>
  </si>
  <si>
    <t>https://books.toscrape.com/catalogue/the-iliad_69/index.html</t>
  </si>
  <si>
    <t>https://books.toscrape.com/catalogue/the-communist-manifesto_61/index.html</t>
  </si>
  <si>
    <t>https://books.toscrape.com/catalogue/lord-of-the-flies_30/index.html</t>
  </si>
  <si>
    <t>https://books.toscrape.com/catalogue/unicorn-tracks_951/index.html</t>
  </si>
  <si>
    <t>https://books.toscrape.com/catalogue/saga-volume-6-saga-collected-editions-6_924/index.html</t>
  </si>
  <si>
    <t>https://books.toscrape.com/catalogue/princess-between-worlds-wide-awake-princess-5_919/index.html</t>
  </si>
  <si>
    <t>https://books.toscrape.com/catalogue/masks-and-shadows_909/index.html</t>
  </si>
  <si>
    <t>https://books.toscrape.com/catalogue/crown-of-midnight-throne-of-glass-2_888/index.html</t>
  </si>
  <si>
    <t>https://books.toscrape.com/catalogue/avatar-the-last-airbender-smoke-and-shadow-part-3-smoke-and-shadow-3_881/index.html</t>
  </si>
  <si>
    <t>https://books.toscrape.com/catalogue/a-court-of-thorns-and-roses-a-court-of-thorns-and-roses-1_874/index.html</t>
  </si>
  <si>
    <t>https://books.toscrape.com/catalogue/throne-of-glass-throne-of-glass-1_868/index.html</t>
  </si>
  <si>
    <t>https://books.toscrape.com/catalogue/the-glittering-court-the-glittering-court-1_845/index.html</t>
  </si>
  <si>
    <t>https://books.toscrape.com/catalogue/hollow-city-miss-peregrines-peculiar-children-2_813/index.html</t>
  </si>
  <si>
    <t>https://books.toscrape.com/catalogue/the-star-touched-queen_764/index.html</t>
  </si>
  <si>
    <t>https://books.toscrape.com/catalogue/the-hidden-oracle-the-trials-of-apollo-1_752/index.html</t>
  </si>
  <si>
    <t>https://books.toscrape.com/catalogue/the-bane-chronicles-the-bane-chronicles-1-11_746/index.html</t>
  </si>
  <si>
    <t>https://books.toscrape.com/catalogue/island-of-dragons-unwanteds-7_705/index.html</t>
  </si>
  <si>
    <t>https://books.toscrape.com/catalogue/demigods-magicians-percy-and-annabeth-meet-the-kanes-percy-jackson-kane-chronicles-crossover-1-3_685/index.html</t>
  </si>
  <si>
    <t>https://books.toscrape.com/catalogue/city-of-glass-the-mortal-instruments-3_678/index.html</t>
  </si>
  <si>
    <t>https://books.toscrape.com/catalogue/searching-for-meaning-in-gailana_648/index.html</t>
  </si>
  <si>
    <t>https://books.toscrape.com/catalogue/the-star-touched-queen_642/index.html</t>
  </si>
  <si>
    <t>https://books.toscrape.com/catalogue/a-shard-of-ice-the-black-symphony-saga-1_558/index.html</t>
  </si>
  <si>
    <t>https://books.toscrape.com/catalogue/kings-folly-the-kinsman-chronicles-1_473/index.html</t>
  </si>
  <si>
    <t>https://books.toscrape.com/catalogue/every-heart-a-doorway-every-heart-a-doorway-1_465/index.html</t>
  </si>
  <si>
    <t>https://books.toscrape.com/catalogue/a-gathering-of-shadows-shades-of-magic-2_456/index.html</t>
  </si>
  <si>
    <t>https://books.toscrape.com/catalogue/the-raven-boys-the-raven-cycle-1_411/index.html</t>
  </si>
  <si>
    <t>https://books.toscrape.com/catalogue/the-false-prince-the-ascendance-trilogy-1_402/index.html</t>
  </si>
  <si>
    <t>https://books.toscrape.com/catalogue/tell-the-wind-and-fire_396/index.html</t>
  </si>
  <si>
    <t>https://books.toscrape.com/catalogue/a-feast-for-crows-a-song-of-ice-and-fire-4_357/index.html</t>
  </si>
  <si>
    <t>https://books.toscrape.com/catalogue/the-demonists-demonist-1_345/index.html</t>
  </si>
  <si>
    <t>https://books.toscrape.com/catalogue/the-beast-black-dagger-brotherhood-14_342/index.html</t>
  </si>
  <si>
    <t>https://books.toscrape.com/catalogue/paper-and-fire-the-great-library-2_339/index.html</t>
  </si>
  <si>
    <t>https://books.toscrape.com/catalogue/harry-potter-and-the-order-of-the-phoenix-harry-potter-5_327/index.html</t>
  </si>
  <si>
    <t>https://books.toscrape.com/catalogue/harry-potter-and-the-half-blood-prince-harry-potter-6_326/index.html</t>
  </si>
  <si>
    <t>https://books.toscrape.com/catalogue/harry-potter-and-the-chamber-of-secrets-harry-potter-2_325/index.html</t>
  </si>
  <si>
    <t>https://books.toscrape.com/catalogue/the-rose-the-dagger-the-wrath-and-the-dawn-2_278/index.html</t>
  </si>
  <si>
    <t>https://books.toscrape.com/catalogue/soldier-talon-3_222/index.html</t>
  </si>
  <si>
    <t>https://books.toscrape.com/catalogue/midnight-riot-peter-grant-rivers-of-london-books-1_194/index.html</t>
  </si>
  <si>
    <t>https://books.toscrape.com/catalogue/heir-to-the-sky_166/index.html</t>
  </si>
  <si>
    <t>https://books.toscrape.com/catalogue/eragon-the-inheritance-cycle-1_153/index.html</t>
  </si>
  <si>
    <t>https://books.toscrape.com/catalogue/darkfever-fever-1_145/index.html</t>
  </si>
  <si>
    <t>https://books.toscrape.com/catalogue/ash_123/index.html</t>
  </si>
  <si>
    <t>https://books.toscrape.com/catalogue/a-storm-of-swords-a-song-of-ice-and-fire-3_116/index.html</t>
  </si>
  <si>
    <t>https://books.toscrape.com/catalogue/vampire-girl-vampire-girl-1_92/index.html</t>
  </si>
  <si>
    <t>https://books.toscrape.com/catalogue/the-silent-twin-detective-jennifer-knight-3_82/index.html</t>
  </si>
  <si>
    <t>https://books.toscrape.com/catalogue/the-mirror-the-maze-the-wrath-and-the-dawn-15_73/index.html</t>
  </si>
  <si>
    <t>https://books.toscrape.com/catalogue/sister-sable-the-mad-queen-1_54/index.html</t>
  </si>
  <si>
    <t>https://books.toscrape.com/catalogue/shadow-rites-jane-yellowrock-10_51/index.html</t>
  </si>
  <si>
    <t>https://books.toscrape.com/catalogue/origins-alphas-05_42/index.html</t>
  </si>
  <si>
    <t>https://books.toscrape.com/catalogue/one-second-seven-7_41/index.html</t>
  </si>
  <si>
    <t>https://books.toscrape.com/catalogue/myriad-prentor-1_36/index.html</t>
  </si>
  <si>
    <t>https://books.toscrape.com/catalogue/without-borders-wanderlove-1_956/index.html</t>
  </si>
  <si>
    <t>https://books.toscrape.com/catalogue/the-mistake-off-campus-2_851/index.html</t>
  </si>
  <si>
    <t>https://books.toscrape.com/catalogue/the-matchmakers-playbook-wingmen-inc-1_850/index.html</t>
  </si>
  <si>
    <t>https://books.toscrape.com/catalogue/the-hook-up-game-on-1_68/index.html</t>
  </si>
  <si>
    <t>https://books.toscrape.com/catalogue/shameless_52/index.html</t>
  </si>
  <si>
    <t>https://books.toscrape.com/catalogue/off-sides-off-1_38/index.html</t>
  </si>
  <si>
    <t>https://books.toscrape.com/catalogue/the-requiem-red_995/index.html</t>
  </si>
  <si>
    <t>https://books.toscrape.com/catalogue/set-me-free_988/index.html</t>
  </si>
  <si>
    <t>https://books.toscrape.com/catalogue/the-natural-history-of-us-the-fine-art-of-pretending-2_941/index.html</t>
  </si>
  <si>
    <t>https://books.toscrape.com/catalogue/obsidian-lux-1_911/index.html</t>
  </si>
  <si>
    <t>https://books.toscrape.com/catalogue/burning_884/index.html</t>
  </si>
  <si>
    <t>https://books.toscrape.com/catalogue/a-fierce-and-subtle-poison_875/index.html</t>
  </si>
  <si>
    <t>https://books.toscrape.com/catalogue/scarlett-epstein-hates-it-here_828/index.html</t>
  </si>
  <si>
    <t>https://books.toscrape.com/catalogue/nightingale-sing_823/index.html</t>
  </si>
  <si>
    <t>https://books.toscrape.com/catalogue/library-of-souls-miss-peregrines-peculiar-children-3_816/index.html</t>
  </si>
  <si>
    <t>https://books.toscrape.com/catalogue/frostbite-vampire-academy-2_810/index.html</t>
  </si>
  <si>
    <t>https://books.toscrape.com/catalogue/wild-swans_782/index.html</t>
  </si>
  <si>
    <t>https://books.toscrape.com/catalogue/until-friday-night-the-field-party-1_775/index.html</t>
  </si>
  <si>
    <t>https://books.toscrape.com/catalogue/this-is-where-it-ends_771/index.html</t>
  </si>
  <si>
    <t>https://books.toscrape.com/catalogue/the-darkest-lie_747/index.html</t>
  </si>
  <si>
    <t>https://books.toscrape.com/catalogue/my-kind-of-crazy_718/index.html</t>
  </si>
  <si>
    <t>https://books.toscrape.com/catalogue/dont-get-caught_687/index.html</t>
  </si>
  <si>
    <t>https://books.toscrape.com/catalogue/catching-jordan-hundred-oaks_673/index.html</t>
  </si>
  <si>
    <t>https://books.toscrape.com/catalogue/aristotle-and-dante-discover-the-secrets-of-the-universe-aristotle-and-dante-discover-the-secrets-of-the-universe-1_663/index.html</t>
  </si>
  <si>
    <t>https://books.toscrape.com/catalogue/the-epidemic-the-program-06_636/index.html</t>
  </si>
  <si>
    <t>https://books.toscrape.com/catalogue/stars-above-the-lunar-chronicles-45_632/index.html</t>
  </si>
  <si>
    <t>https://books.toscrape.com/catalogue/no-love-allowed-dodge-cove-1_625/index.html</t>
  </si>
  <si>
    <t>https://books.toscrape.com/catalogue/exit-pursued-by-a-bear_591/index.html</t>
  </si>
  <si>
    <t>https://books.toscrape.com/catalogue/the-alien-club_569/index.html</t>
  </si>
  <si>
    <t>https://books.toscrape.com/catalogue/dont-forget-steven_561/index.html</t>
  </si>
  <si>
    <t>https://books.toscrape.com/catalogue/south-of-sunshine_544/index.html</t>
  </si>
  <si>
    <t>https://books.toscrape.com/catalogue/my-life-next-door-my-life-next-door_535/index.html</t>
  </si>
  <si>
    <t>https://books.toscrape.com/catalogue/future-shock-future-shock-1_519/index.html</t>
  </si>
  <si>
    <t>https://books.toscrape.com/catalogue/nightstruck-a-novel_480/index.html</t>
  </si>
  <si>
    <t>https://books.toscrape.com/catalogue/tell-the-wolves-im-home_439/index.html</t>
  </si>
  <si>
    <t>https://books.toscrape.com/catalogue/will-grayson-will-grayson-will-grayson-will-grayson_419/index.html</t>
  </si>
  <si>
    <t>https://books.toscrape.com/catalogue/where-she-went-if-i-stay-2_417/index.html</t>
  </si>
  <si>
    <t>https://books.toscrape.com/catalogue/two-summers_415/index.html</t>
  </si>
  <si>
    <t>https://books.toscrape.com/catalogue/the-darkest-corners_399/index.html</t>
  </si>
  <si>
    <t>https://books.toscrape.com/catalogue/tell-me-three-things_395/index.html</t>
  </si>
  <si>
    <t>https://books.toscrape.com/catalogue/lola-and-the-boy-next-door-anna-and-the-french-kiss-2_385/index.html</t>
  </si>
  <si>
    <t>https://books.toscrape.com/catalogue/kill-the-boy-band_381/index.html</t>
  </si>
  <si>
    <t>https://books.toscrape.com/catalogue/isla-and-the-happily-ever-after-anna-and-the-french-kiss-3_380/index.html</t>
  </si>
  <si>
    <t>https://books.toscrape.com/catalogue/an-abundance-of-katherines_362/index.html</t>
  </si>
  <si>
    <t>https://books.toscrape.com/catalogue/harry-potter-and-the-prisoner-of-azkaban-harry-potter-3_328/index.html</t>
  </si>
  <si>
    <t>https://books.toscrape.com/catalogue/walk-the-edge-thunder-road-2_300/index.html</t>
  </si>
  <si>
    <t>https://books.toscrape.com/catalogue/two-boys-kissing_294/index.html</t>
  </si>
  <si>
    <t>https://books.toscrape.com/catalogue/the-new-guy-and-other-senior-year-distractions_266/index.html</t>
  </si>
  <si>
    <t>https://books.toscrape.com/catalogue/the-land-of-10000-madonnas_258/index.html</t>
  </si>
  <si>
    <t>https://books.toscrape.com/catalogue/scarlet-the-lunar-chronicles-2_218/index.html</t>
  </si>
  <si>
    <t>https://books.toscrape.com/catalogue/legend-legend-1_184/index.html</t>
  </si>
  <si>
    <t>https://books.toscrape.com/catalogue/lady-renegades-rebel-belle-3_181/index.html</t>
  </si>
  <si>
    <t>https://books.toscrape.com/catalogue/golden-heart-of-dread-3_161/index.html</t>
  </si>
  <si>
    <t>https://books.toscrape.com/catalogue/cinder-the-lunar-chronicles-1_139/index.html</t>
  </si>
  <si>
    <t>https://books.toscrape.com/catalogue/boy-meets-boy_134/index.html</t>
  </si>
  <si>
    <t>https://books.toscrape.com/catalogue/annie-on-my-mind_120/index.html</t>
  </si>
  <si>
    <t>https://books.toscrape.com/catalogue/new-moon-twilight-2_105/index.html</t>
  </si>
  <si>
    <t>https://books.toscrape.com/catalogue/girl-online-on-tour-girl-online-2_101/index.html</t>
  </si>
  <si>
    <t>https://books.toscrape.com/catalogue/the-haters_67/index.html</t>
  </si>
  <si>
    <t>https://books.toscrape.com/catalogue/the-art-of-not-breathing_58/index.html</t>
  </si>
  <si>
    <t>https://books.toscrape.com/catalogue/the-most-perfect-thing-inside-and-outside-a-birds-egg_938/index.html</t>
  </si>
  <si>
    <t>https://books.toscrape.com/catalogue/immunity-how-elie-metchnikoff-changed-the-course-of-modern-medicine_900/index.html</t>
  </si>
  <si>
    <t>https://books.toscrape.com/catalogue/sorting-the-beef-from-the-bull-the-science-of-food-fraud-forensics_736/index.html</t>
  </si>
  <si>
    <t>https://books.toscrape.com/catalogue/tipping-point-for-planet-earth-how-close-are-we-to-the-edge_643/index.html</t>
  </si>
  <si>
    <t>https://books.toscrape.com/catalogue/the-fabric-of-the-cosmos-space-time-and-the-texture-of-reality_572/index.html</t>
  </si>
  <si>
    <t>https://books.toscrape.com/catalogue/diary-of-a-citizen-scientist-chasing-tiger-beetles-and-other-new-ways-of-engaging-the-world_517/index.html</t>
  </si>
  <si>
    <t>https://books.toscrape.com/catalogue/the-origin-of-species_499/index.html</t>
  </si>
  <si>
    <t>https://books.toscrape.com/catalogue/the-grand-design_405/index.html</t>
  </si>
  <si>
    <t>https://books.toscrape.com/catalogue/peak-secrets-from-the-new-science-of-expertise_389/index.html</t>
  </si>
  <si>
    <t>https://books.toscrape.com/catalogue/the-elegant-universe-superstrings-hidden-dimensions-and-the-quest-for-the-ultimate-theory_245/index.html</t>
  </si>
  <si>
    <t>https://books.toscrape.com/catalogue/the-disappearing-spoon-and-other-true-tales-of-madness-love-and-the-history-of-the-world-from-the-periodic-table-of-the-elements_244/index.html</t>
  </si>
  <si>
    <t>https://books.toscrape.com/catalogue/surely-youre-joking-mr-feynman-adventures-of-a-curious-character_227/index.html</t>
  </si>
  <si>
    <t>https://books.toscrape.com/catalogue/seven-brief-lessons-on-physics_219/index.html</t>
  </si>
  <si>
    <t>https://books.toscrape.com/catalogue/the-selfish-gene_81/index.html</t>
  </si>
  <si>
    <t>https://books.toscrape.com/catalogue/a-light-in-the-attic_1000/index.html</t>
  </si>
  <si>
    <t>https://books.toscrape.com/catalogue/the-black-maria_991/index.html</t>
  </si>
  <si>
    <t>https://books.toscrape.com/catalogue/shakespeares-sonnets_989/index.html</t>
  </si>
  <si>
    <t>https://books.toscrape.com/catalogue/olio_984/index.html</t>
  </si>
  <si>
    <t>https://books.toscrape.com/catalogue/you-cant-bury-them-all-poems_961/index.html</t>
  </si>
  <si>
    <t>https://books.toscrape.com/catalogue/slow-states-of-collapse-poems_960/index.html</t>
  </si>
  <si>
    <t>https://books.toscrape.com/catalogue/untitled-collection-sabbath-poems-2014_953/index.html</t>
  </si>
  <si>
    <t>https://books.toscrape.com/catalogue/poems-that-make-grown-women-cry_824/index.html</t>
  </si>
  <si>
    <t>https://books.toscrape.com/catalogue/night-sky-with-exit-wounds_822/index.html</t>
  </si>
  <si>
    <t>https://books.toscrape.com/catalogue/salt_731/index.html</t>
  </si>
  <si>
    <t>https://books.toscrape.com/catalogue/quarter-life-poetry-poems-for-the-young-broke-and-hangry_727/index.html</t>
  </si>
  <si>
    <t>https://books.toscrape.com/catalogue/out-of-print-city-lights-spotlight-no-14_536/index.html</t>
  </si>
  <si>
    <t>https://books.toscrape.com/catalogue/les-fleurs-du-mal_530/index.html</t>
  </si>
  <si>
    <t>https://books.toscrape.com/catalogue/howl-and-other-poems_522/index.html</t>
  </si>
  <si>
    <t>https://books.toscrape.com/catalogue/leave-this-song-behind-teen-poetry-at-its-best_474/index.html</t>
  </si>
  <si>
    <t>https://books.toscrape.com/catalogue/the-collected-poems-of-wb-yeats-the-collected-works-of-wb-yeats-1_441/index.html</t>
  </si>
  <si>
    <t>https://books.toscrape.com/catalogue/the-crossover_398/index.html</t>
  </si>
  <si>
    <t>https://books.toscrape.com/catalogue/booked_365/index.html</t>
  </si>
  <si>
    <t>https://books.toscrape.com/catalogue/twenty-love-poems-and-a-song-of-despair_91/index.html</t>
  </si>
  <si>
    <t>https://books.toscrape.com/catalogue/vampire-knight-vol-1-vampire-knight-1_93/index.html</t>
  </si>
  <si>
    <t>https://books.toscrape.com/catalogue/wall-and-piece_971/index.html</t>
  </si>
  <si>
    <t>https://books.toscrape.com/catalogue/feathers-displays-of-brilliant-plumage_695/index.html</t>
  </si>
  <si>
    <t>https://books.toscrape.com/catalogue/art-and-fear-observations-on-the-perils-and-rewards-of-artmaking_559/index.html</t>
  </si>
  <si>
    <t>https://books.toscrape.com/catalogue/the-new-drawing-on-the-right-side-of-the-brain_550/index.html</t>
  </si>
  <si>
    <t>https://books.toscrape.com/catalogue/history-of-beauty_521/index.html</t>
  </si>
  <si>
    <t>https://books.toscrape.com/catalogue/the-story-of-art_500/index.html</t>
  </si>
  <si>
    <t>https://books.toscrape.com/catalogue/the-art-book_490/index.html</t>
  </si>
  <si>
    <t>https://books.toscrape.com/catalogue/ways-of-seeing_94/index.html</t>
  </si>
  <si>
    <t>https://books.toscrape.com/catalogue/the-lucifer-effect-understanding-how-good-people-turn-evil_758/index.html</t>
  </si>
  <si>
    <t>https://books.toscrape.com/catalogue/the-golden-condom-and-other-essays-on-love-lost-and-found_637/index.html</t>
  </si>
  <si>
    <t>https://books.toscrape.com/catalogue/it-didnt-start-with-you-how-inherited-family-trauma-shapes-who-we-are-and-how-to-end-the-cycle_593/index.html</t>
  </si>
  <si>
    <t>https://books.toscrape.com/catalogue/an-unquiet-mind-a-memoir-of-moods-and-madness_422/index.html</t>
  </si>
  <si>
    <t>https://books.toscrape.com/catalogue/thinking-fast-and-slow_289/index.html</t>
  </si>
  <si>
    <t>https://books.toscrape.com/catalogue/civilization-and-its-discontents_140/index.html</t>
  </si>
  <si>
    <t>https://books.toscrape.com/catalogue/8-keys-to-mental-health-through-exercise_114/index.html</t>
  </si>
  <si>
    <t>https://books.toscrape.com/catalogue/the-argonauts_837/index.html</t>
  </si>
  <si>
    <t>https://books.toscrape.com/catalogue/m-train_598/index.html</t>
  </si>
  <si>
    <t>https://books.toscrape.com/catalogue/lab-girl_595/index.html</t>
  </si>
  <si>
    <t>https://books.toscrape.com/catalogue/approval-junkie-adventures-in-caring-too-much_363/index.html</t>
  </si>
  <si>
    <t>https://books.toscrape.com/catalogue/running-with-scissors_215/index.html</t>
  </si>
  <si>
    <t>https://books.toscrape.com/catalogue/me-talk-pretty-one-day_193/index.html</t>
  </si>
  <si>
    <t>https://books.toscrape.com/catalogue/lust-wonder_191/index.html</t>
  </si>
  <si>
    <t>https://books.toscrape.com/catalogue/life-without-a-recipe_188/index.html</t>
  </si>
  <si>
    <t>https://books.toscrape.com/catalogue/a-heartbreaking-work-of-staggering-genius_115/index.html</t>
  </si>
  <si>
    <t>https://books.toscrape.com/catalogue/catastrophic-happiness-finding-joy-in-childhoods-messy-years_138/index.html</t>
  </si>
  <si>
    <t>https://books.toscrape.com/catalogue/fifty-shades-freed-fifty-shades-3_156/index.html</t>
  </si>
  <si>
    <t>https://books.toscrape.com/catalogue/the-long-haul-diary-of-a-wimpy-kid-9_757/index.html</t>
  </si>
  <si>
    <t>https://books.toscrape.com/catalogue/old-school-diary-of-a-wimpy-kid-10_723/index.html</t>
  </si>
  <si>
    <t>https://books.toscrape.com/catalogue/i-know-what-im-doing-and-other-lies-i-tell-myself-dispatches-from-a-life-under-construction_704/index.html</t>
  </si>
  <si>
    <t>https://books.toscrape.com/catalogue/hyperbole-and-a-half-unfortunate-situations-flawed-coping-mechanisms-mayhem-and-other-things-that-happened_702/index.html</t>
  </si>
  <si>
    <t>https://books.toscrape.com/catalogue/dress-your-family-in-corduroy-and-denim_562/index.html</t>
  </si>
  <si>
    <t>https://books.toscrape.com/catalogue/toddlers-are-aholes-its-not-your-fault_503/index.html</t>
  </si>
  <si>
    <t>https://books.toscrape.com/catalogue/when-you-are-engulfed-in-flames_303/index.html</t>
  </si>
  <si>
    <t>https://books.toscrape.com/catalogue/naked_197/index.html</t>
  </si>
  <si>
    <t>https://books.toscrape.com/catalogue/lamb-the-gospel-according-to-biff-christs-childhood-pal_182/index.html</t>
  </si>
  <si>
    <t>https://books.toscrape.com/catalogue/holidays-on-ice_167/index.html</t>
  </si>
  <si>
    <t>https://books.toscrape.com/catalogue/security_925/index.html</t>
  </si>
  <si>
    <t>https://books.toscrape.com/catalogue/follow-you-home_809/index.html</t>
  </si>
  <si>
    <t>https://books.toscrape.com/catalogue/the-loney_756/index.html</t>
  </si>
  <si>
    <t>https://books.toscrape.com/catalogue/pet-sematary_726/index.html</t>
  </si>
  <si>
    <t>https://books.toscrape.com/catalogue/doctor-sleep-the-shining-2_686/index.html</t>
  </si>
  <si>
    <t>https://books.toscrape.com/catalogue/psycho-sanitarium-psycho-15_628/index.html</t>
  </si>
  <si>
    <t>https://books.toscrape.com/catalogue/can-you-keep-a-secret-fear-street-relaunch-4_614/index.html</t>
  </si>
  <si>
    <t>https://books.toscrape.com/catalogue/red-dragon-hannibal-lecter-1_390/index.html</t>
  </si>
  <si>
    <t>https://books.toscrape.com/catalogue/dracula-the-un-dead_370/index.html</t>
  </si>
  <si>
    <t>https://books.toscrape.com/catalogue/night-shift-night-shift-1-20_335/index.html</t>
  </si>
  <si>
    <t>https://books.toscrape.com/catalogue/needful-things_334/index.html</t>
  </si>
  <si>
    <t>https://books.toscrape.com/catalogue/misery_332/index.html</t>
  </si>
  <si>
    <t>https://books.toscrape.com/catalogue/it_330/index.html</t>
  </si>
  <si>
    <t>https://books.toscrape.com/catalogue/salems-lot_309/index.html</t>
  </si>
  <si>
    <t>https://books.toscrape.com/catalogue/the-stand_282/index.html</t>
  </si>
  <si>
    <t>https://books.toscrape.com/catalogue/the-girl-with-all-the-gifts_250/index.html</t>
  </si>
  <si>
    <t>https://books.toscrape.com/catalogue/house-of-leaves_169/index.html</t>
  </si>
  <si>
    <t>https://books.toscrape.com/catalogue/sapiens-a-brief-history-of-humankind_996/index.html</t>
  </si>
  <si>
    <t>https://books.toscrape.com/catalogue/unbound-how-eight-technologies-made-us-human-transformed-society-and-brought-our-world-to-the-brink_950/index.html</t>
  </si>
  <si>
    <t>https://books.toscrape.com/catalogue/the-age-of-genius-the-seventeenth-century-and-the-birth-of-the-modern-mind_929/index.html</t>
  </si>
  <si>
    <t>https://books.toscrape.com/catalogue/political-suicide-missteps-peccadilloes-bad-calls-backroom-hijinx-sordid-pasts-rotten-breaks-and-just-plain-dumb-mistakes-in-the-annals-of-american-politics_917/index.html</t>
  </si>
  <si>
    <t>https://books.toscrape.com/catalogue/thomas-jefferson-and-the-tripoli-pirates-the-forgotten-war-that-changed-american-history_867/index.html</t>
  </si>
  <si>
    <t>https://books.toscrape.com/catalogue/zealot-the-life-and-times-of-jesus-of-nazareth_785/index.html</t>
  </si>
  <si>
    <t>https://books.toscrape.com/catalogue/a-distant-mirror-the-calamitous-14th-century_652/index.html</t>
  </si>
  <si>
    <t>https://books.toscrape.com/catalogue/1491-new-revelations-of-the-americas-before-columbus_650/index.html</t>
  </si>
  <si>
    <t>https://books.toscrape.com/catalogue/brilliant-beacons-a-history-of-the-american-lighthouse_515/index.html</t>
  </si>
  <si>
    <t>https://books.toscrape.com/catalogue/most-blessed-of-the-patriarchs-thomas-jefferson-and-the-empire-of-the-imagination_509/index.html</t>
  </si>
  <si>
    <t>https://books.toscrape.com/catalogue/a-short-history-of-nearly-everything_457/index.html</t>
  </si>
  <si>
    <t>https://books.toscrape.com/catalogue/the-rise-and-fall-of-the-third-reich-a-history-of-nazi-germany_454/index.html</t>
  </si>
  <si>
    <t>https://books.toscrape.com/catalogue/catherine-the-great-portrait-of-a-woman_424/index.html</t>
  </si>
  <si>
    <t>https://books.toscrape.com/catalogue/the-mathews-men-seven-brothers-and-the-war-against-hitlers-u-boats_408/index.html</t>
  </si>
  <si>
    <t>https://books.toscrape.com/catalogue/the-hiding-place_406/index.html</t>
  </si>
  <si>
    <t>https://books.toscrape.com/catalogue/americas-war-for-the-greater-middle-east-a-military-history_361/index.html</t>
  </si>
  <si>
    <t>https://books.toscrape.com/catalogue/the-guns-of-august_254/index.html</t>
  </si>
  <si>
    <t>https://books.toscrape.com/catalogue/house-of-lost-worlds-dinosaurs-dynasties-and-the-story-of-life-on-earth_170/index.html</t>
  </si>
  <si>
    <t>https://books.toscrape.com/catalogue/foolproof-preserving-a-guide-to-small-batch-jams-jellies-pickles-condiments-and-more-a-foolproof-guide-to-making-small-batch-jams-jellies-pickles-condiments-and-more_978/index.html</t>
  </si>
  <si>
    <t>https://books.toscrape.com/catalogue/the-pioneer-woman-cooks-dinnertime-comfort-classics-freezer-food-16-minute-meals-and-other-delicious-ways-to-solve-supper_943/index.html</t>
  </si>
  <si>
    <t>https://books.toscrape.com/catalogue/my-paris-kitchen-recipes-and-stories_910/index.html</t>
  </si>
  <si>
    <t>https://books.toscrape.com/catalogue/mama-tried-traditional-italian-cooking-for-the-screwed-crude-vegan-and-tattooed_908/index.html</t>
  </si>
  <si>
    <t>https://books.toscrape.com/catalogue/layered-baking-building-and-styling-spectacular-cakes_904/index.html</t>
  </si>
  <si>
    <t>https://books.toscrape.com/catalogue/the-nerdy-nummies-cookbook-sweet-treats-for-the-geek-in-all-of-us_853/index.html</t>
  </si>
  <si>
    <t>https://books.toscrape.com/catalogue/the-love-and-lemons-cookbook-an-apple-to-zucchini-celebration-of-impromptu-cooking_849/index.html</t>
  </si>
  <si>
    <t>https://books.toscrape.com/catalogue/the-cookies-cups-cookbook-125-sweet-savory-recipes-reminding-you-to-always-eat-dessert-first_841/index.html</t>
  </si>
  <si>
    <t>https://books.toscrape.com/catalogue/deliciously-ella-every-day-quick-and-easy-recipes-for-gluten-free-snacks-packed-lunches-and-simple-meals_801/index.html</t>
  </si>
  <si>
    <t>https://books.toscrape.com/catalogue/the-help-yourself-cookbook-for-kids-60-easy-plant-based-recipes-kids-can-make-to-stay-healthy-and-save-the-earth_751/index.html</t>
  </si>
  <si>
    <t>https://books.toscrape.com/catalogue/its-all-easy-healthy-delicious-weeknight-meals-in-under-30-minutes_706/index.html</t>
  </si>
  <si>
    <t>https://books.toscrape.com/catalogue/barefoot-contessa-back-to-basics_667/index.html</t>
  </si>
  <si>
    <t>https://books.toscrape.com/catalogue/barefoot-contessa-at-home-everyday-recipes-youll-make-over-and-over-again_666/index.html</t>
  </si>
  <si>
    <t>https://books.toscrape.com/catalogue/my-kitchen-year-136-recipes-that-saved-my-life_646/index.html</t>
  </si>
  <si>
    <t>https://books.toscrape.com/catalogue/everyday-italian-125-simple-and-delicious-recipes_618/index.html</t>
  </si>
  <si>
    <t>https://books.toscrape.com/catalogue/a-la-mode-120-recipes-in-60-pairings-pies-tarts-cakes-crisps-and-more-topped-with-ice-cream-gelato-frozen-custard-and-more_611/index.html</t>
  </si>
  <si>
    <t>https://books.toscrape.com/catalogue/cravings-recipes-for-what-you-want-to-eat_589/index.html</t>
  </si>
  <si>
    <t>https://books.toscrape.com/catalogue/the-moosewood-cookbook-recipes-from-moosewood-restaurant-ithaca-new-york_574/index.html</t>
  </si>
  <si>
    <t>https://books.toscrape.com/catalogue/32-yolks_510/index.html</t>
  </si>
  <si>
    <t>https://books.toscrape.com/catalogue/naturally-lean-125-nourishing-gluten-free-plant-based-recipes-all-under-300-calories_479/index.html</t>
  </si>
  <si>
    <t>https://books.toscrape.com/catalogue/how-to-cook-everything-vegetarian-simple-meatless-recipes-for-great-food-how-to-cook-everything_471/index.html</t>
  </si>
  <si>
    <t>https://books.toscrape.com/catalogue/how-to-be-a-domestic-goddess-baking-and-the-art-of-comfort-cooking_470/index.html</t>
  </si>
  <si>
    <t>https://books.toscrape.com/catalogue/the-barefoot-contessa-cookbook_440/index.html</t>
  </si>
  <si>
    <t>https://books.toscrape.com/catalogue/better-homes-and-gardens-new-cook-book_423/index.html</t>
  </si>
  <si>
    <t>https://books.toscrape.com/catalogue/the-power-greens-cookbook-140-delicious-superfood-recipes_410/index.html</t>
  </si>
  <si>
    <t>https://books.toscrape.com/catalogue/mexican-today-new-and-rediscovered-recipes-for-contemporary-kitchens_387/index.html</t>
  </si>
  <si>
    <t>https://books.toscrape.com/catalogue/vegan-vegetarian-omnivore-dinner-for-everyone-at-the-table_297/index.html</t>
  </si>
  <si>
    <t>https://books.toscrape.com/catalogue/the-smitten-kitchen-cookbook_281/index.html</t>
  </si>
  <si>
    <t>https://books.toscrape.com/catalogue/the-art-of-simple-food-notes-lessons-and-recipes-from-a-delicious-revolution_229/index.html</t>
  </si>
  <si>
    <t>https://books.toscrape.com/catalogue/hungry-girl-clean-hungry-easy-all-natural-recipes-for-healthy-eating-in-the-real-world_171/index.html</t>
  </si>
  <si>
    <t>https://books.toscrape.com/catalogue/redeeming-love_826/index.html</t>
  </si>
  <si>
    <t>https://books.toscrape.com/catalogue/close-to-you_798/index.html</t>
  </si>
  <si>
    <t>https://books.toscrape.com/catalogue/shadows-of-the-past-logan-point-1_541/index.html</t>
  </si>
  <si>
    <t>https://books.toscrape.com/catalogue/like-never-before-walker-family-2_476/index.html</t>
  </si>
  <si>
    <t>https://books.toscrape.com/catalogue/counted-with-the-stars-out-from-egypt-1_463/index.html</t>
  </si>
  <si>
    <t>https://books.toscrape.com/catalogue/if-i-run-if-i-run-1_174/index.html</t>
  </si>
  <si>
    <t>https://books.toscrape.com/catalogue/the-dirty-little-secrets-of-getting-your-dream-job_994/index.html</t>
  </si>
  <si>
    <t>https://books.toscrape.com/catalogue/the-third-wave-an-entrepreneurs-vision-of-the-future_862/index.html</t>
  </si>
  <si>
    <t>https://books.toscrape.com/catalogue/the-10-entrepreneur-live-your-startup-dream-without-quitting-your-day-job_836/index.html</t>
  </si>
  <si>
    <t>https://books.toscrape.com/catalogue/shoe-dog-a-memoir-by-the-creator-of-nike_831/index.html</t>
  </si>
  <si>
    <t>https://books.toscrape.com/catalogue/made-to-stick-why-some-ideas-survive-and-others-die_715/index.html</t>
  </si>
  <si>
    <t>https://books.toscrape.com/catalogue/quench-your-own-thirst-business-lessons-learned-over-a-beer-or-two_629/index.html</t>
  </si>
  <si>
    <t>https://books.toscrape.com/catalogue/the-art-of-startup-fundraising_606/index.html</t>
  </si>
  <si>
    <t>https://books.toscrape.com/catalogue/born-for-this-how-to-find-the-work-you-were-meant-to-do_588/index.html</t>
  </si>
  <si>
    <t>https://books.toscrape.com/catalogue/the-e-myth-revisited-why-most-small-businesses-dont-work-and-what-to-do-about-it_545/index.html</t>
  </si>
  <si>
    <t>https://books.toscrape.com/catalogue/rich-dad-poor-dad_483/index.html</t>
  </si>
  <si>
    <t>https://books.toscrape.com/catalogue/the-lean-startup-how-todays-entrepreneurs-use-continuous-innovation-to-create-radically-successful-businesses_260/index.html</t>
  </si>
  <si>
    <t>https://books.toscrape.com/catalogue/rework_212/index.html</t>
  </si>
  <si>
    <t>https://books.toscrape.com/catalogue/louisa-the-extraordinary-life-of-mrs-adams_818/index.html</t>
  </si>
  <si>
    <t>https://books.toscrape.com/catalogue/setting-the-world-on-fire-the-brief-astonishing-life-of-st-catherine-of-siena_603/index.html</t>
  </si>
  <si>
    <t>https://books.toscrape.com/catalogue/the-faith-of-christopher-hitchens-the-restless-soul-of-the-worlds-most-notorious-atheist_495/index.html</t>
  </si>
  <si>
    <t>https://books.toscrape.com/catalogue/benjamin-franklin-an-american-life_460/index.html</t>
  </si>
  <si>
    <t>https://books.toscrape.com/catalogue/the-rise-of-theodore-roosevelt-theodore-roosevelt-1_276/index.html</t>
  </si>
  <si>
    <t>https://books.toscrape.com/catalogue/in-her-wake_980/index.html</t>
  </si>
  <si>
    <t>https://books.toscrape.com/catalogue/the-elephant-tree_968/index.html</t>
  </si>
  <si>
    <t>https://books.toscrape.com/catalogue/behind-closed-doors_962/index.html</t>
  </si>
  <si>
    <t>https://books.toscrape.com/catalogue/you-you-1_784/index.html</t>
  </si>
  <si>
    <t>https://books.toscrape.com/catalogue/the-guilty-will-robie-4_750/index.html</t>
  </si>
  <si>
    <t>https://books.toscrape.com/catalogue/the-14th-colony-cotton-malone-11_744/index.html</t>
  </si>
  <si>
    <t>https://books.toscrape.com/catalogue/give-it-back_430/index.html</t>
  </si>
  <si>
    <t>https://books.toscrape.com/catalogue/killing-floor-jack-reacher-1_382/index.html</t>
  </si>
  <si>
    <t>https://books.toscrape.com/catalogue/the-bone-hunters-lexy-vaughan-steven-macaulay-2_343/index.html</t>
  </si>
  <si>
    <t>https://books.toscrape.com/catalogue/far-from-true-promise-falls-trilogy-2_320/index.html</t>
  </si>
  <si>
    <t>https://books.toscrape.com/catalogue/the-travelers_285/index.html</t>
  </si>
  <si>
    <t>https://books.toscrape.com/catalogue/when-we-collided_955/index.html</t>
  </si>
  <si>
    <t>https://books.toscrape.com/catalogue/someone-like-you-the-harrisons-2_735/index.html</t>
  </si>
  <si>
    <t>https://books.toscrape.com/catalogue/we-are-all-completely-beside-ourselves_301/index.html</t>
  </si>
  <si>
    <t>https://books.toscrape.com/catalogue/the-four-agreements-a-practical-guide-to-personal-freedom_970/index.html</t>
  </si>
  <si>
    <t>https://books.toscrape.com/catalogue/the-activists-tao-te-ching-ancient-advice-for-a-modern-revolution_928/index.html</t>
  </si>
  <si>
    <t>https://books.toscrape.com/catalogue/chasing-heaven-what-dying-taught-me-about-living_797/index.html</t>
  </si>
  <si>
    <t>https://books.toscrape.com/catalogue/if-i-gave-you-gods-phone-number-searching-for-spirituality-in-america_564/index.html</t>
  </si>
  <si>
    <t>https://books.toscrape.com/catalogue/unreasonable-hope-finding-faith-in-the-god-who-brings-purpose-to-your-pain_505/index.html</t>
  </si>
  <si>
    <t>https://books.toscrape.com/catalogue/a-new-earth-awakening-to-your-lifes-purpose_311/index.html</t>
  </si>
  <si>
    <t>https://books.toscrape.com/catalogue/logan-kade-fallen-crest-high-55_384/index.html</t>
  </si>
  <si>
    <t>https://books.toscrape.com/catalogue/online-marketing-for-busy-authors-a-step-by-step-guide_913/index.html</t>
  </si>
  <si>
    <t>https://books.toscrape.com/catalogue/how-to-be-miserable-40-strategies-you-already-use_897/index.html</t>
  </si>
  <si>
    <t>https://books.toscrape.com/catalogue/overload-how-to-unplug-unwind-and-unleash-yourself-from-the-pressure-of-stress_725/index.html</t>
  </si>
  <si>
    <t>https://books.toscrape.com/catalogue/you-are-a-badass-how-to-stop-doubting-your-greatness-and-start-living-an-awesome-life_508/index.html</t>
  </si>
  <si>
    <t>https://books.toscrape.com/catalogue/how-to-stop-worrying-and-start-living_431/index.html</t>
  </si>
  <si>
    <t>https://books.toscrape.com/catalogue/all-the-light-we-cannot-see_660/index.html</t>
  </si>
  <si>
    <t>https://books.toscrape.com/catalogue/the-girl-you-left-behind-the-girl-you-left-behind-1_443/index.html</t>
  </si>
  <si>
    <t>https://books.toscrape.com/catalogue/unqualified-how-god-uses-broken-people-to-do-big-things_873/index.html</t>
  </si>
  <si>
    <t>https://books.toscrape.com/catalogue/crazy-love-overwhelmed-by-a-relentless-god_682/index.html</t>
  </si>
  <si>
    <t>https://books.toscrape.com/catalogue/blue-like-jazz-nonreligious-thoughts-on-christian-spirituality_461/index.html</t>
  </si>
  <si>
    <t>https://books.toscrape.com/catalogue/silence-in-the-dark-logan-point-4_542/index.html</t>
  </si>
  <si>
    <t>https://books.toscrape.com/catalogue/the-grownup_546/index.html</t>
  </si>
  <si>
    <t>https://books.toscrape.com/catalogue/suzie-snowflake-one-beautiful-flake-a-self-esteem-story_568/index.html</t>
  </si>
  <si>
    <t>https://books.toscrape.com/catalogue/the-bulletproof-diet-lose-up-to-a-pound-a-day-reclaim-energy-and-focus-upgrade-your-life_931/index.html</t>
  </si>
  <si>
    <t>https://books.toscrape.com/catalogue/eat-fat-get-thin_688/index.html</t>
  </si>
  <si>
    <t>https://books.toscrape.com/catalogue/10-day-green-smoothie-cleanse-lose-up-to-15-pounds-in-10-days_581/index.html</t>
  </si>
  <si>
    <t>https://books.toscrape.com/catalogue/the-art-and-science-of-low-carbohydrate-living_570/index.html</t>
  </si>
  <si>
    <t>https://books.toscrape.com/catalogue/libertarianism-for-beginners_982/index.html</t>
  </si>
  <si>
    <t>https://books.toscrape.com/catalogue/why-the-right-went-wrong-conservatism-from-goldwater-to-the-tea-party-and-beyond_781/index.html</t>
  </si>
  <si>
    <t>https://books.toscrape.com/catalogue/equal-is-unfair-americas-misguided-fight-against-income-inequality_617/index.html</t>
  </si>
  <si>
    <t>https://books.toscrape.com/catalogue/amid-the-chaos_788/index.html</t>
  </si>
  <si>
    <t>https://books.toscrape.com/catalogue/dark-notes_800/index.html</t>
  </si>
  <si>
    <t>https://books.toscrape.com/catalogue/the-long-shadow-of-small-ghosts-murder-and-memory-in-an-american-city_848/index.html</t>
  </si>
  <si>
    <t>South America</t>
  </si>
  <si>
    <t>US</t>
  </si>
  <si>
    <t>EU</t>
  </si>
  <si>
    <t>Africa</t>
  </si>
  <si>
    <t>Asia</t>
  </si>
  <si>
    <t>Australia</t>
  </si>
  <si>
    <t>Corporate</t>
  </si>
  <si>
    <t>Individual</t>
  </si>
  <si>
    <t>Price(USD)</t>
  </si>
  <si>
    <t>Revenue</t>
  </si>
  <si>
    <t>Rating Score</t>
  </si>
  <si>
    <t>Price Bucket</t>
  </si>
  <si>
    <t>Recent Buyer</t>
  </si>
  <si>
    <t>Title  Check</t>
  </si>
  <si>
    <t>Stock Count</t>
  </si>
  <si>
    <t>Stock Status</t>
  </si>
  <si>
    <t>Low Stock Alert</t>
  </si>
  <si>
    <t>Profit(20%)</t>
  </si>
  <si>
    <t>Row Labels</t>
  </si>
  <si>
    <t>Grand Total</t>
  </si>
  <si>
    <t>Sum of Total Sales</t>
  </si>
  <si>
    <t>Sales By Region</t>
  </si>
  <si>
    <t>Average of Price(USD)</t>
  </si>
  <si>
    <t>Average of Rating Score</t>
  </si>
  <si>
    <t>Category Analysis</t>
  </si>
  <si>
    <t>Jan</t>
  </si>
  <si>
    <t>Feb</t>
  </si>
  <si>
    <t>Mar</t>
  </si>
  <si>
    <t>Apr</t>
  </si>
  <si>
    <t>May</t>
  </si>
  <si>
    <t>Jun</t>
  </si>
  <si>
    <t>Jul</t>
  </si>
  <si>
    <t>Sum of Revenue</t>
  </si>
  <si>
    <t>Monthly Revenue</t>
  </si>
  <si>
    <t>Column Labels</t>
  </si>
  <si>
    <t>Buyers Breakdown</t>
  </si>
  <si>
    <t>Sum of Stock Count</t>
  </si>
  <si>
    <t>Low Stock Books</t>
  </si>
  <si>
    <t>Low Stock Count</t>
  </si>
  <si>
    <t>Book Title</t>
  </si>
  <si>
    <t xml:space="preserve"> By Revenue</t>
  </si>
  <si>
    <t>Top Categories</t>
  </si>
  <si>
    <t>Recent</t>
  </si>
  <si>
    <t>Book Category</t>
  </si>
  <si>
    <t>Month</t>
  </si>
  <si>
    <t>Book Categories</t>
  </si>
  <si>
    <t>Book Titles</t>
  </si>
  <si>
    <t>Top seller</t>
  </si>
  <si>
    <t>Top Seller</t>
  </si>
  <si>
    <t>Total Revenue</t>
  </si>
  <si>
    <t>Total Unique Books</t>
  </si>
  <si>
    <t>Unique Buyer Regions</t>
  </si>
  <si>
    <t>Avg Rating(all books)</t>
  </si>
  <si>
    <t>📚 Category</t>
  </si>
  <si>
    <t>💵 Price (USD)</t>
  </si>
  <si>
    <t>⭐ Rating</t>
  </si>
  <si>
    <t>🛒 Total Sales</t>
  </si>
  <si>
    <t>📦 Stock Count</t>
  </si>
  <si>
    <t>📅 Last Purchase</t>
  </si>
  <si>
    <t>Lookup Titles</t>
  </si>
  <si>
    <t>Book Lookup</t>
  </si>
  <si>
    <t>KPI Summary Cards</t>
  </si>
  <si>
    <t>Top 10 Categories</t>
  </si>
  <si>
    <t>Trend 2025</t>
  </si>
  <si>
    <t xml:space="preserve">Monthly Sales </t>
  </si>
  <si>
    <r>
      <t xml:space="preserve">Books Sales Analytic Dashboard </t>
    </r>
    <r>
      <rPr>
        <b/>
        <sz val="12"/>
        <color rgb="FFFF0000"/>
        <rFont val="Calibri"/>
        <family val="2"/>
        <scheme val="minor"/>
      </rPr>
      <t>Date:15-July-2025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</si>
</sst>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yyyy\-mm\-dd"/>
    <numFmt numFmtId="165" formatCode="&quot;$&quot;#,##0.00"/>
    <numFmt numFmtId="171" formatCode="[$-409]d\-mmm\-yy;@"/>
    <numFmt numFmtId="172" formatCode="0.00;[Red]0.00"/>
    <numFmt numFmtId="173" formatCode="&quot;$&quot;#,##0.0"/>
    <numFmt numFmtId="180" formatCode="0.0"/>
    <numFmt numFmtId="185" formatCode="[$-409]dd\-mmm\-yy;@"/>
  </numFmts>
  <fonts count="15"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b/>
      <sz val="20"/>
      <color rgb="FFFF0000"/>
      <name val="Calibri"/>
      <family val="2"/>
      <scheme val="minor"/>
    </font>
    <font>
      <sz val="14"/>
      <color theme="1"/>
      <name val="Calibri"/>
      <family val="2"/>
      <scheme val="minor"/>
    </font>
    <font>
      <b/>
      <sz val="14"/>
      <color theme="1"/>
      <name val="Calibri"/>
      <family val="2"/>
      <scheme val="minor"/>
    </font>
    <font>
      <b/>
      <sz val="22"/>
      <color rgb="FFFF0000"/>
      <name val="Calibri"/>
      <family val="2"/>
      <scheme val="minor"/>
    </font>
    <font>
      <sz val="20"/>
      <color rgb="FFFF0000"/>
      <name val="Calibri"/>
      <family val="2"/>
      <scheme val="minor"/>
    </font>
    <font>
      <sz val="18"/>
      <color theme="1"/>
      <name val="Calibri"/>
      <family val="2"/>
      <scheme val="minor"/>
    </font>
    <font>
      <b/>
      <sz val="36"/>
      <color theme="4"/>
      <name val="Calibri"/>
      <family val="2"/>
      <scheme val="minor"/>
    </font>
    <font>
      <b/>
      <sz val="48"/>
      <color theme="4"/>
      <name val="Calibri"/>
      <family val="2"/>
      <scheme val="minor"/>
    </font>
    <font>
      <sz val="8"/>
      <name val="Calibri"/>
      <family val="2"/>
      <scheme val="minor"/>
    </font>
    <font>
      <b/>
      <sz val="12"/>
      <color rgb="FFFF0000"/>
      <name val="Calibri"/>
      <family val="2"/>
      <scheme val="minor"/>
    </font>
    <font>
      <b/>
      <sz val="24"/>
      <color rgb="FF33CC33"/>
      <name val="Calibri"/>
      <family val="2"/>
      <scheme val="minor"/>
    </font>
  </fonts>
  <fills count="12">
    <fill>
      <patternFill patternType="none"/>
    </fill>
    <fill>
      <patternFill patternType="gray125"/>
    </fill>
    <fill>
      <patternFill patternType="solid">
        <fgColor theme="0" tint="-4.9989318521683403E-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FFFFCC"/>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0"/>
        <bgColor indexed="64"/>
      </patternFill>
    </fill>
  </fills>
  <borders count="3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medium">
        <color indexed="64"/>
      </right>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right style="medium">
        <color indexed="64"/>
      </right>
      <top style="thin">
        <color auto="1"/>
      </top>
      <bottom style="thin">
        <color auto="1"/>
      </bottom>
      <diagonal/>
    </border>
    <border>
      <left/>
      <right style="medium">
        <color indexed="64"/>
      </right>
      <top style="thin">
        <color auto="1"/>
      </top>
      <bottom style="medium">
        <color indexed="64"/>
      </bottom>
      <diagonal/>
    </border>
    <border>
      <left style="medium">
        <color indexed="64"/>
      </left>
      <right style="medium">
        <color indexed="64"/>
      </right>
      <top/>
      <bottom style="thin">
        <color auto="1"/>
      </bottom>
      <diagonal/>
    </border>
    <border>
      <left/>
      <right style="medium">
        <color indexed="64"/>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4" fontId="3" fillId="0" borderId="0" applyFont="0" applyFill="0" applyBorder="0" applyAlignment="0" applyProtection="0"/>
  </cellStyleXfs>
  <cellXfs count="11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0" borderId="2" xfId="0" applyFont="1" applyBorder="1" applyAlignment="1">
      <alignment horizontal="center" vertical="top"/>
    </xf>
    <xf numFmtId="44" fontId="0" fillId="0" borderId="0" xfId="2" applyFont="1" applyAlignment="1">
      <alignment horizontal="center"/>
    </xf>
    <xf numFmtId="171" fontId="0" fillId="0" borderId="0" xfId="0" applyNumberFormat="1" applyAlignment="1">
      <alignment horizontal="center"/>
    </xf>
    <xf numFmtId="0" fontId="0" fillId="0" borderId="0" xfId="0" applyAlignment="1">
      <alignment horizontal="center"/>
    </xf>
    <xf numFmtId="165" fontId="0" fillId="0" borderId="0" xfId="2" applyNumberFormat="1" applyFont="1" applyAlignment="1">
      <alignment horizontal="center" vertical="center"/>
    </xf>
    <xf numFmtId="3" fontId="0" fillId="0" borderId="0" xfId="0" applyNumberFormat="1" applyAlignment="1">
      <alignment horizontal="center"/>
    </xf>
    <xf numFmtId="172" fontId="0" fillId="0" borderId="0" xfId="0" applyNumberFormat="1" applyAlignment="1">
      <alignment horizontal="center"/>
    </xf>
    <xf numFmtId="0" fontId="2" fillId="0" borderId="0" xfId="1" applyAlignment="1" applyProtection="1">
      <alignment horizontal="center"/>
    </xf>
    <xf numFmtId="165" fontId="0" fillId="0" borderId="0" xfId="0" applyNumberFormat="1" applyAlignment="1">
      <alignment horizontal="right"/>
    </xf>
    <xf numFmtId="0" fontId="0" fillId="0" borderId="0" xfId="0" applyNumberFormat="1" applyAlignment="1">
      <alignment horizontal="center"/>
    </xf>
    <xf numFmtId="173" fontId="0" fillId="0" borderId="0" xfId="0" applyNumberFormat="1" applyAlignment="1">
      <alignment horizontal="right"/>
    </xf>
    <xf numFmtId="3" fontId="0" fillId="0" borderId="8" xfId="0" applyNumberFormat="1" applyBorder="1"/>
    <xf numFmtId="3" fontId="0" fillId="0" borderId="11" xfId="0" applyNumberFormat="1" applyBorder="1"/>
    <xf numFmtId="165" fontId="0" fillId="0" borderId="0" xfId="0" applyNumberFormat="1" applyBorder="1"/>
    <xf numFmtId="165" fontId="0" fillId="0" borderId="8" xfId="0" applyNumberFormat="1" applyBorder="1"/>
    <xf numFmtId="165" fontId="0" fillId="0" borderId="10" xfId="0" applyNumberFormat="1" applyBorder="1"/>
    <xf numFmtId="165" fontId="0" fillId="0" borderId="11" xfId="0" applyNumberFormat="1" applyBorder="1"/>
    <xf numFmtId="180" fontId="0" fillId="0" borderId="11" xfId="0" applyNumberFormat="1" applyBorder="1"/>
    <xf numFmtId="0" fontId="4" fillId="0" borderId="12" xfId="0" applyFont="1" applyBorder="1" applyAlignment="1">
      <alignment horizontal="center"/>
    </xf>
    <xf numFmtId="0" fontId="4" fillId="0" borderId="13" xfId="0" applyFont="1" applyBorder="1" applyAlignment="1">
      <alignment horizontal="center"/>
    </xf>
    <xf numFmtId="0" fontId="4" fillId="0" borderId="14" xfId="0" applyFont="1" applyBorder="1" applyAlignment="1">
      <alignment horizontal="center"/>
    </xf>
    <xf numFmtId="0" fontId="0" fillId="0" borderId="1" xfId="0" applyBorder="1" applyAlignment="1">
      <alignment horizontal="left"/>
    </xf>
    <xf numFmtId="165" fontId="0" fillId="0" borderId="1" xfId="0" applyNumberFormat="1" applyBorder="1"/>
    <xf numFmtId="180" fontId="0" fillId="0" borderId="1" xfId="0" applyNumberFormat="1" applyBorder="1"/>
    <xf numFmtId="3" fontId="0" fillId="0" borderId="1" xfId="0" applyNumberFormat="1" applyBorder="1"/>
    <xf numFmtId="0" fontId="0" fillId="0" borderId="1" xfId="0" applyBorder="1"/>
    <xf numFmtId="0" fontId="0" fillId="0" borderId="15" xfId="0" pivotButton="1" applyBorder="1"/>
    <xf numFmtId="0" fontId="0" fillId="0" borderId="17" xfId="0" applyBorder="1"/>
    <xf numFmtId="0" fontId="0" fillId="0" borderId="18" xfId="0" applyBorder="1"/>
    <xf numFmtId="0" fontId="0" fillId="0" borderId="17" xfId="0" applyBorder="1" applyAlignment="1">
      <alignment horizontal="left"/>
    </xf>
    <xf numFmtId="0" fontId="0" fillId="0" borderId="19" xfId="0" applyBorder="1" applyAlignment="1">
      <alignment horizontal="left"/>
    </xf>
    <xf numFmtId="0" fontId="0" fillId="0" borderId="21" xfId="0" applyBorder="1"/>
    <xf numFmtId="0" fontId="0" fillId="0" borderId="9" xfId="0" applyBorder="1"/>
    <xf numFmtId="0" fontId="0" fillId="0" borderId="11" xfId="0" applyBorder="1"/>
    <xf numFmtId="0" fontId="0" fillId="0" borderId="22" xfId="0" applyBorder="1" applyAlignment="1">
      <alignment horizontal="left"/>
    </xf>
    <xf numFmtId="0" fontId="0" fillId="0" borderId="23" xfId="0" applyBorder="1"/>
    <xf numFmtId="0" fontId="4" fillId="0" borderId="4"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0" fillId="0" borderId="16" xfId="0" applyBorder="1"/>
    <xf numFmtId="165" fontId="0" fillId="0" borderId="18" xfId="0" applyNumberFormat="1" applyBorder="1"/>
    <xf numFmtId="165" fontId="0" fillId="0" borderId="20" xfId="0" applyNumberFormat="1" applyBorder="1"/>
    <xf numFmtId="0" fontId="7" fillId="0" borderId="0" xfId="0" applyFont="1" applyBorder="1" applyAlignment="1">
      <alignment horizontal="center"/>
    </xf>
    <xf numFmtId="0" fontId="8" fillId="0" borderId="24" xfId="0" applyFont="1" applyBorder="1" applyAlignment="1">
      <alignment horizontal="center"/>
    </xf>
    <xf numFmtId="0" fontId="8" fillId="0" borderId="25" xfId="0" applyFont="1" applyBorder="1" applyAlignment="1">
      <alignment horizontal="center"/>
    </xf>
    <xf numFmtId="0" fontId="8" fillId="0" borderId="26" xfId="0" applyFont="1" applyBorder="1" applyAlignment="1">
      <alignment horizontal="center"/>
    </xf>
    <xf numFmtId="0" fontId="0" fillId="0" borderId="12" xfId="0" pivotButton="1" applyBorder="1"/>
    <xf numFmtId="0" fontId="0" fillId="0" borderId="14" xfId="0" applyBorder="1"/>
    <xf numFmtId="3" fontId="0" fillId="0" borderId="4" xfId="0" applyNumberFormat="1" applyBorder="1"/>
    <xf numFmtId="165" fontId="0" fillId="0" borderId="6" xfId="0" applyNumberFormat="1" applyBorder="1"/>
    <xf numFmtId="3" fontId="0" fillId="0" borderId="7" xfId="0" applyNumberFormat="1" applyBorder="1"/>
    <xf numFmtId="3" fontId="0" fillId="0" borderId="9" xfId="0" applyNumberFormat="1" applyBorder="1"/>
    <xf numFmtId="0" fontId="0" fillId="0" borderId="3" xfId="0" pivotButton="1" applyBorder="1"/>
    <xf numFmtId="0" fontId="0" fillId="0" borderId="3" xfId="0" applyBorder="1" applyAlignment="1">
      <alignment horizontal="left"/>
    </xf>
    <xf numFmtId="0" fontId="0" fillId="0" borderId="22" xfId="0" applyBorder="1" applyAlignment="1">
      <alignment horizontal="left" indent="1"/>
    </xf>
    <xf numFmtId="0" fontId="0" fillId="0" borderId="27" xfId="0" applyBorder="1" applyAlignment="1">
      <alignment horizontal="left" indent="1"/>
    </xf>
    <xf numFmtId="0" fontId="0" fillId="0" borderId="23" xfId="0" applyBorder="1" applyAlignment="1">
      <alignment horizontal="left" indent="1"/>
    </xf>
    <xf numFmtId="0" fontId="0" fillId="0" borderId="3" xfId="0" applyBorder="1" applyAlignment="1">
      <alignment horizontal="left" indent="1"/>
    </xf>
    <xf numFmtId="0" fontId="0" fillId="0" borderId="12" xfId="0" applyBorder="1"/>
    <xf numFmtId="165" fontId="0" fillId="0" borderId="22" xfId="0" applyNumberFormat="1" applyBorder="1"/>
    <xf numFmtId="165" fontId="0" fillId="0" borderId="27" xfId="0" applyNumberFormat="1" applyBorder="1"/>
    <xf numFmtId="165" fontId="0" fillId="0" borderId="23" xfId="0" applyNumberFormat="1" applyBorder="1"/>
    <xf numFmtId="0" fontId="0" fillId="0" borderId="27" xfId="0" applyBorder="1" applyAlignment="1">
      <alignment horizontal="left"/>
    </xf>
    <xf numFmtId="0" fontId="0" fillId="0" borderId="23" xfId="0" applyBorder="1" applyAlignment="1">
      <alignment horizontal="left"/>
    </xf>
    <xf numFmtId="0" fontId="0" fillId="0" borderId="3" xfId="0" applyBorder="1"/>
    <xf numFmtId="165" fontId="0" fillId="0" borderId="4" xfId="0" applyNumberFormat="1" applyBorder="1"/>
    <xf numFmtId="165" fontId="0" fillId="0" borderId="5" xfId="0" applyNumberFormat="1" applyBorder="1"/>
    <xf numFmtId="165" fontId="0" fillId="0" borderId="7" xfId="0" applyNumberFormat="1" applyBorder="1"/>
    <xf numFmtId="165" fontId="0" fillId="0" borderId="9" xfId="0" applyNumberFormat="1" applyBorder="1"/>
    <xf numFmtId="0" fontId="0" fillId="0" borderId="13" xfId="0" applyBorder="1"/>
    <xf numFmtId="0" fontId="0" fillId="0" borderId="23" xfId="0" pivotButton="1" applyBorder="1"/>
    <xf numFmtId="3" fontId="0" fillId="0" borderId="27" xfId="0" applyNumberFormat="1" applyBorder="1"/>
    <xf numFmtId="3" fontId="0" fillId="0" borderId="23" xfId="0" applyNumberFormat="1" applyBorder="1"/>
    <xf numFmtId="0" fontId="0" fillId="0" borderId="22" xfId="0" applyNumberFormat="1" applyBorder="1"/>
    <xf numFmtId="0" fontId="0" fillId="0" borderId="27" xfId="0" applyNumberFormat="1" applyBorder="1"/>
    <xf numFmtId="0" fontId="0" fillId="0" borderId="23" xfId="0" applyNumberFormat="1" applyBorder="1"/>
    <xf numFmtId="0" fontId="5" fillId="0" borderId="12" xfId="0" pivotButton="1" applyFont="1" applyBorder="1"/>
    <xf numFmtId="0" fontId="5" fillId="0" borderId="3" xfId="0" pivotButton="1" applyFont="1" applyBorder="1"/>
    <xf numFmtId="0" fontId="5" fillId="0" borderId="3" xfId="0" applyFont="1" applyBorder="1"/>
    <xf numFmtId="0" fontId="5" fillId="9" borderId="3" xfId="0" applyFont="1" applyFill="1" applyBorder="1"/>
    <xf numFmtId="0" fontId="0" fillId="8" borderId="34" xfId="0" applyFill="1" applyBorder="1" applyAlignment="1">
      <alignment horizontal="center"/>
    </xf>
    <xf numFmtId="0" fontId="0" fillId="8" borderId="31" xfId="0" applyFill="1" applyBorder="1" applyAlignment="1">
      <alignment horizontal="center"/>
    </xf>
    <xf numFmtId="185" fontId="0" fillId="8" borderId="32" xfId="0" applyNumberFormat="1" applyFill="1" applyBorder="1" applyAlignment="1">
      <alignment horizontal="center"/>
    </xf>
    <xf numFmtId="0" fontId="5" fillId="10" borderId="14" xfId="0" applyFont="1" applyFill="1" applyBorder="1"/>
    <xf numFmtId="0" fontId="6" fillId="8" borderId="28" xfId="0" applyFont="1" applyFill="1" applyBorder="1"/>
    <xf numFmtId="165" fontId="5" fillId="2" borderId="28" xfId="0" applyNumberFormat="1" applyFont="1" applyFill="1" applyBorder="1"/>
    <xf numFmtId="0" fontId="6" fillId="8" borderId="29" xfId="0" applyFont="1" applyFill="1" applyBorder="1"/>
    <xf numFmtId="3" fontId="5" fillId="7" borderId="29" xfId="0" applyNumberFormat="1" applyFont="1" applyFill="1" applyBorder="1"/>
    <xf numFmtId="0" fontId="5" fillId="3" borderId="29" xfId="0" applyFont="1" applyFill="1" applyBorder="1"/>
    <xf numFmtId="0" fontId="5" fillId="4" borderId="29" xfId="0" applyFont="1" applyFill="1" applyBorder="1"/>
    <xf numFmtId="2" fontId="5" fillId="5" borderId="29" xfId="0" applyNumberFormat="1" applyFont="1" applyFill="1" applyBorder="1"/>
    <xf numFmtId="0" fontId="6" fillId="8" borderId="30" xfId="0" applyFont="1" applyFill="1" applyBorder="1"/>
    <xf numFmtId="0" fontId="5" fillId="6" borderId="30" xfId="0" applyFont="1" applyFill="1" applyBorder="1"/>
    <xf numFmtId="0" fontId="9" fillId="0" borderId="12" xfId="0" pivotButton="1" applyFont="1" applyBorder="1"/>
    <xf numFmtId="0" fontId="9" fillId="0" borderId="14" xfId="0" applyFont="1" applyBorder="1"/>
    <xf numFmtId="3" fontId="0" fillId="0" borderId="6" xfId="0" applyNumberFormat="1" applyBorder="1"/>
    <xf numFmtId="0" fontId="4" fillId="0" borderId="7" xfId="0" applyFont="1" applyFill="1" applyBorder="1" applyAlignment="1">
      <alignment horizontal="center"/>
    </xf>
    <xf numFmtId="0" fontId="4" fillId="0" borderId="4" xfId="0" applyFont="1" applyFill="1" applyBorder="1" applyAlignment="1">
      <alignment horizontal="center"/>
    </xf>
    <xf numFmtId="0" fontId="4" fillId="0" borderId="6" xfId="0" applyFont="1" applyFill="1" applyBorder="1" applyAlignment="1">
      <alignment horizontal="center"/>
    </xf>
    <xf numFmtId="0" fontId="4" fillId="0" borderId="8" xfId="0" applyFont="1" applyFill="1" applyBorder="1" applyAlignment="1">
      <alignment horizontal="center"/>
    </xf>
    <xf numFmtId="3" fontId="0" fillId="0" borderId="22" xfId="0" applyNumberFormat="1" applyBorder="1"/>
    <xf numFmtId="0" fontId="11" fillId="0" borderId="0" xfId="0" applyFont="1" applyAlignment="1">
      <alignment horizontal="center"/>
    </xf>
    <xf numFmtId="0" fontId="10" fillId="0" borderId="0" xfId="0" applyFont="1" applyAlignment="1"/>
    <xf numFmtId="0" fontId="1" fillId="8" borderId="33" xfId="0" applyFont="1" applyFill="1" applyBorder="1"/>
    <xf numFmtId="0" fontId="1" fillId="8" borderId="29" xfId="0" applyFont="1" applyFill="1" applyBorder="1"/>
    <xf numFmtId="0" fontId="1" fillId="8" borderId="30" xfId="0" applyFont="1" applyFill="1" applyBorder="1"/>
    <xf numFmtId="0" fontId="14" fillId="0" borderId="10" xfId="0" applyFont="1" applyBorder="1" applyAlignment="1">
      <alignment horizontal="center"/>
    </xf>
    <xf numFmtId="0" fontId="14" fillId="11" borderId="10" xfId="0" applyFont="1" applyFill="1" applyBorder="1" applyAlignment="1">
      <alignment horizontal="center"/>
    </xf>
    <xf numFmtId="0" fontId="0" fillId="0" borderId="0" xfId="0" applyFill="1"/>
  </cellXfs>
  <cellStyles count="3">
    <cellStyle name="Currency" xfId="2" builtinId="4"/>
    <cellStyle name="Hyperlink" xfId="1" builtinId="8"/>
    <cellStyle name="Normal" xfId="0" builtinId="0"/>
  </cellStyles>
  <dxfs count="45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8"/>
      </font>
    </dxf>
    <dxf>
      <font>
        <sz val="18"/>
      </font>
    </dxf>
    <dxf>
      <numFmt numFmtId="0" formatCode="General"/>
      <alignment horizontal="center"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80" formatCode="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alignment horizontal="center" textRotation="0" wrapText="0" indent="0" justifyLastLine="0" shrinkToFit="0" readingOrder="0"/>
    </dxf>
    <dxf>
      <numFmt numFmtId="173" formatCode="&quot;$&quot;#,##0.0"/>
      <alignment horizontal="right" vertical="bottom"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center" textRotation="0" wrapText="0" indent="0" justifyLastLine="0" shrinkToFit="0" readingOrder="0"/>
    </dxf>
    <dxf>
      <numFmt numFmtId="165" formatCode="&quot;$&quot;#,##0.00"/>
      <alignment horizontal="right"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textRotation="0" wrapText="0" indent="0" justifyLastLine="0" shrinkToFit="0" readingOrder="0"/>
    </dxf>
    <dxf>
      <numFmt numFmtId="165" formatCode="&quot;$&quot;#,##0.00"/>
      <alignment horizontal="center" vertical="center" textRotation="0" wrapText="0" indent="0" justifyLastLine="0" shrinkToFit="0" readingOrder="0"/>
    </dxf>
    <dxf>
      <numFmt numFmtId="171" formatCode="[$-409]d\-mmm\-yy;@"/>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textRotation="0" wrapText="0" indent="0" justifyLastLine="0" shrinkToFit="0" readingOrder="0"/>
    </dxf>
    <dxf>
      <alignment horizontal="center" textRotation="0" wrapText="0" indent="0" justifyLastLine="0" shrinkToFit="0" readingOrder="0"/>
    </dxf>
    <dxf>
      <numFmt numFmtId="172" formatCode="0.00;[Red]0.00"/>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colors>
    <mruColors>
      <color rgb="FF33CC33"/>
      <color rgb="FFFFFFCC"/>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[books_detailed_data.xlsx]Pivots!PivotTable4</c:name>
    <c:fmtId val="4"/>
  </c:pivotSource>
  <c:chart>
    <c:title>
      <c:tx>
        <c:rich>
          <a:bodyPr rot="0" spcFirstLastPara="1" vertOverflow="ellipsis" vert="horz" wrap="square" anchor="ctr" anchorCtr="1"/>
          <a:lstStyle/>
          <a:p>
            <a:pPr>
              <a:defRPr sz="1800" b="1" i="0" u="none" strike="noStrike" kern="1200" spc="0" baseline="0">
                <a:solidFill>
                  <a:srgbClr val="33CC33"/>
                </a:solidFill>
                <a:latin typeface="+mn-lt"/>
                <a:ea typeface="+mn-ea"/>
                <a:cs typeface="+mn-cs"/>
              </a:defRPr>
            </a:pPr>
            <a:r>
              <a:rPr lang="en-US" sz="1800" b="1">
                <a:solidFill>
                  <a:srgbClr val="33CC33"/>
                </a:solidFill>
              </a:rPr>
              <a:t>Buyers</a:t>
            </a:r>
            <a:r>
              <a:rPr lang="en-US" sz="1800" b="1" baseline="0">
                <a:solidFill>
                  <a:srgbClr val="33CC33"/>
                </a:solidFill>
              </a:rPr>
              <a:t> Breakdown</a:t>
            </a:r>
            <a:endParaRPr lang="en-US" sz="1800" b="1">
              <a:solidFill>
                <a:srgbClr val="33CC33"/>
              </a:solidFill>
            </a:endParaRPr>
          </a:p>
        </c:rich>
      </c:tx>
      <c:layout>
        <c:manualLayout>
          <c:xMode val="edge"/>
          <c:yMode val="edge"/>
          <c:x val="0.34529155730533684"/>
          <c:y val="5.916447944006999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rgbClr val="33CC3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Pivots!$F$5:$F$6</c:f>
              <c:strCache>
                <c:ptCount val="1"/>
                <c:pt idx="0">
                  <c:v>Africa</c:v>
                </c:pt>
              </c:strCache>
            </c:strRef>
          </c:tx>
          <c:spPr>
            <a:solidFill>
              <a:schemeClr val="accent1"/>
            </a:solidFill>
            <a:ln>
              <a:noFill/>
            </a:ln>
            <a:effectLst/>
          </c:spPr>
          <c:invertIfNegative val="0"/>
          <c:cat>
            <c:strRef>
              <c:f>Pivots!$E$7:$E$9</c:f>
              <c:strCache>
                <c:ptCount val="2"/>
                <c:pt idx="0">
                  <c:v>Corporate</c:v>
                </c:pt>
                <c:pt idx="1">
                  <c:v>Individual</c:v>
                </c:pt>
              </c:strCache>
            </c:strRef>
          </c:cat>
          <c:val>
            <c:numRef>
              <c:f>Pivots!$F$7:$F$9</c:f>
              <c:numCache>
                <c:formatCode>"$"#,##0.00</c:formatCode>
                <c:ptCount val="2"/>
                <c:pt idx="0">
                  <c:v>10632152.589999996</c:v>
                </c:pt>
                <c:pt idx="1">
                  <c:v>8676682.3499999996</c:v>
                </c:pt>
              </c:numCache>
            </c:numRef>
          </c:val>
          <c:extLst>
            <c:ext xmlns:c16="http://schemas.microsoft.com/office/drawing/2014/chart" uri="{C3380CC4-5D6E-409C-BE32-E72D297353CC}">
              <c16:uniqueId val="{00000000-649A-4156-8B8F-8B73A6A44A25}"/>
            </c:ext>
          </c:extLst>
        </c:ser>
        <c:ser>
          <c:idx val="1"/>
          <c:order val="1"/>
          <c:tx>
            <c:strRef>
              <c:f>Pivots!$G$5:$G$6</c:f>
              <c:strCache>
                <c:ptCount val="1"/>
                <c:pt idx="0">
                  <c:v>Asia</c:v>
                </c:pt>
              </c:strCache>
            </c:strRef>
          </c:tx>
          <c:spPr>
            <a:solidFill>
              <a:schemeClr val="accent2"/>
            </a:solidFill>
            <a:ln>
              <a:noFill/>
            </a:ln>
            <a:effectLst/>
          </c:spPr>
          <c:invertIfNegative val="0"/>
          <c:cat>
            <c:strRef>
              <c:f>Pivots!$E$7:$E$9</c:f>
              <c:strCache>
                <c:ptCount val="2"/>
                <c:pt idx="0">
                  <c:v>Corporate</c:v>
                </c:pt>
                <c:pt idx="1">
                  <c:v>Individual</c:v>
                </c:pt>
              </c:strCache>
            </c:strRef>
          </c:cat>
          <c:val>
            <c:numRef>
              <c:f>Pivots!$G$7:$G$9</c:f>
              <c:numCache>
                <c:formatCode>"$"#,##0.00</c:formatCode>
                <c:ptCount val="2"/>
                <c:pt idx="0">
                  <c:v>10268298.249999994</c:v>
                </c:pt>
                <c:pt idx="1">
                  <c:v>11769255.660000002</c:v>
                </c:pt>
              </c:numCache>
            </c:numRef>
          </c:val>
          <c:extLst>
            <c:ext xmlns:c16="http://schemas.microsoft.com/office/drawing/2014/chart" uri="{C3380CC4-5D6E-409C-BE32-E72D297353CC}">
              <c16:uniqueId val="{00000001-649A-4156-8B8F-8B73A6A44A25}"/>
            </c:ext>
          </c:extLst>
        </c:ser>
        <c:ser>
          <c:idx val="2"/>
          <c:order val="2"/>
          <c:tx>
            <c:strRef>
              <c:f>Pivots!$H$5:$H$6</c:f>
              <c:strCache>
                <c:ptCount val="1"/>
                <c:pt idx="0">
                  <c:v>Australia</c:v>
                </c:pt>
              </c:strCache>
            </c:strRef>
          </c:tx>
          <c:spPr>
            <a:solidFill>
              <a:schemeClr val="accent3"/>
            </a:solidFill>
            <a:ln>
              <a:noFill/>
            </a:ln>
            <a:effectLst/>
          </c:spPr>
          <c:invertIfNegative val="0"/>
          <c:cat>
            <c:strRef>
              <c:f>Pivots!$E$7:$E$9</c:f>
              <c:strCache>
                <c:ptCount val="2"/>
                <c:pt idx="0">
                  <c:v>Corporate</c:v>
                </c:pt>
                <c:pt idx="1">
                  <c:v>Individual</c:v>
                </c:pt>
              </c:strCache>
            </c:strRef>
          </c:cat>
          <c:val>
            <c:numRef>
              <c:f>Pivots!$H$7:$H$9</c:f>
              <c:numCache>
                <c:formatCode>"$"#,##0.00</c:formatCode>
                <c:ptCount val="2"/>
                <c:pt idx="0">
                  <c:v>11772022.600000003</c:v>
                </c:pt>
                <c:pt idx="1">
                  <c:v>7776011.6099999994</c:v>
                </c:pt>
              </c:numCache>
            </c:numRef>
          </c:val>
          <c:extLst>
            <c:ext xmlns:c16="http://schemas.microsoft.com/office/drawing/2014/chart" uri="{C3380CC4-5D6E-409C-BE32-E72D297353CC}">
              <c16:uniqueId val="{00000002-649A-4156-8B8F-8B73A6A44A25}"/>
            </c:ext>
          </c:extLst>
        </c:ser>
        <c:ser>
          <c:idx val="3"/>
          <c:order val="3"/>
          <c:tx>
            <c:strRef>
              <c:f>Pivots!$I$5:$I$6</c:f>
              <c:strCache>
                <c:ptCount val="1"/>
                <c:pt idx="0">
                  <c:v>EU</c:v>
                </c:pt>
              </c:strCache>
            </c:strRef>
          </c:tx>
          <c:spPr>
            <a:solidFill>
              <a:schemeClr val="accent4"/>
            </a:solidFill>
            <a:ln>
              <a:noFill/>
            </a:ln>
            <a:effectLst/>
          </c:spPr>
          <c:invertIfNegative val="0"/>
          <c:cat>
            <c:strRef>
              <c:f>Pivots!$E$7:$E$9</c:f>
              <c:strCache>
                <c:ptCount val="2"/>
                <c:pt idx="0">
                  <c:v>Corporate</c:v>
                </c:pt>
                <c:pt idx="1">
                  <c:v>Individual</c:v>
                </c:pt>
              </c:strCache>
            </c:strRef>
          </c:cat>
          <c:val>
            <c:numRef>
              <c:f>Pivots!$I$7:$I$9</c:f>
              <c:numCache>
                <c:formatCode>"$"#,##0.00</c:formatCode>
                <c:ptCount val="2"/>
                <c:pt idx="0">
                  <c:v>9462813.9800000004</c:v>
                </c:pt>
                <c:pt idx="1">
                  <c:v>7548712.3299999982</c:v>
                </c:pt>
              </c:numCache>
            </c:numRef>
          </c:val>
          <c:extLst>
            <c:ext xmlns:c16="http://schemas.microsoft.com/office/drawing/2014/chart" uri="{C3380CC4-5D6E-409C-BE32-E72D297353CC}">
              <c16:uniqueId val="{00000003-649A-4156-8B8F-8B73A6A44A25}"/>
            </c:ext>
          </c:extLst>
        </c:ser>
        <c:ser>
          <c:idx val="4"/>
          <c:order val="4"/>
          <c:tx>
            <c:strRef>
              <c:f>Pivots!$J$5:$J$6</c:f>
              <c:strCache>
                <c:ptCount val="1"/>
                <c:pt idx="0">
                  <c:v>South America</c:v>
                </c:pt>
              </c:strCache>
            </c:strRef>
          </c:tx>
          <c:spPr>
            <a:solidFill>
              <a:schemeClr val="accent5"/>
            </a:solidFill>
            <a:ln>
              <a:noFill/>
            </a:ln>
            <a:effectLst/>
          </c:spPr>
          <c:invertIfNegative val="0"/>
          <c:cat>
            <c:strRef>
              <c:f>Pivots!$E$7:$E$9</c:f>
              <c:strCache>
                <c:ptCount val="2"/>
                <c:pt idx="0">
                  <c:v>Corporate</c:v>
                </c:pt>
                <c:pt idx="1">
                  <c:v>Individual</c:v>
                </c:pt>
              </c:strCache>
            </c:strRef>
          </c:cat>
          <c:val>
            <c:numRef>
              <c:f>Pivots!$J$7:$J$9</c:f>
              <c:numCache>
                <c:formatCode>"$"#,##0.00</c:formatCode>
                <c:ptCount val="2"/>
                <c:pt idx="0">
                  <c:v>10232419.939999996</c:v>
                </c:pt>
                <c:pt idx="1">
                  <c:v>10109853.759999996</c:v>
                </c:pt>
              </c:numCache>
            </c:numRef>
          </c:val>
          <c:extLst>
            <c:ext xmlns:c16="http://schemas.microsoft.com/office/drawing/2014/chart" uri="{C3380CC4-5D6E-409C-BE32-E72D297353CC}">
              <c16:uniqueId val="{00000004-649A-4156-8B8F-8B73A6A44A25}"/>
            </c:ext>
          </c:extLst>
        </c:ser>
        <c:ser>
          <c:idx val="5"/>
          <c:order val="5"/>
          <c:tx>
            <c:strRef>
              <c:f>Pivots!$K$5:$K$6</c:f>
              <c:strCache>
                <c:ptCount val="1"/>
                <c:pt idx="0">
                  <c:v>US</c:v>
                </c:pt>
              </c:strCache>
            </c:strRef>
          </c:tx>
          <c:spPr>
            <a:solidFill>
              <a:schemeClr val="accent6"/>
            </a:solidFill>
            <a:ln>
              <a:noFill/>
            </a:ln>
            <a:effectLst/>
          </c:spPr>
          <c:invertIfNegative val="0"/>
          <c:cat>
            <c:strRef>
              <c:f>Pivots!$E$7:$E$9</c:f>
              <c:strCache>
                <c:ptCount val="2"/>
                <c:pt idx="0">
                  <c:v>Corporate</c:v>
                </c:pt>
                <c:pt idx="1">
                  <c:v>Individual</c:v>
                </c:pt>
              </c:strCache>
            </c:strRef>
          </c:cat>
          <c:val>
            <c:numRef>
              <c:f>Pivots!$K$7:$K$9</c:f>
              <c:numCache>
                <c:formatCode>"$"#,##0.00</c:formatCode>
                <c:ptCount val="2"/>
                <c:pt idx="0">
                  <c:v>8945110.3400000036</c:v>
                </c:pt>
                <c:pt idx="1">
                  <c:v>10023121.439999999</c:v>
                </c:pt>
              </c:numCache>
            </c:numRef>
          </c:val>
          <c:extLst>
            <c:ext xmlns:c16="http://schemas.microsoft.com/office/drawing/2014/chart" uri="{C3380CC4-5D6E-409C-BE32-E72D297353CC}">
              <c16:uniqueId val="{00000005-649A-4156-8B8F-8B73A6A44A25}"/>
            </c:ext>
          </c:extLst>
        </c:ser>
        <c:dLbls>
          <c:showLegendKey val="0"/>
          <c:showVal val="0"/>
          <c:showCatName val="0"/>
          <c:showSerName val="0"/>
          <c:showPercent val="0"/>
          <c:showBubbleSize val="0"/>
        </c:dLbls>
        <c:gapWidth val="219"/>
        <c:overlap val="-27"/>
        <c:axId val="661483871"/>
        <c:axId val="661489631"/>
      </c:barChart>
      <c:catAx>
        <c:axId val="66148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489631"/>
        <c:crosses val="autoZero"/>
        <c:auto val="1"/>
        <c:lblAlgn val="ctr"/>
        <c:lblOffset val="100"/>
        <c:noMultiLvlLbl val="0"/>
      </c:catAx>
      <c:valAx>
        <c:axId val="6614896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48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[books_detailed_data.xlsx]Pivots!PivotTable3</c:name>
    <c:fmtId val="2"/>
  </c:pivotSource>
  <c:chart>
    <c:title>
      <c:tx>
        <c:rich>
          <a:bodyPr rot="0" spcFirstLastPara="1" vertOverflow="ellipsis" vert="horz" wrap="square" anchor="ctr" anchorCtr="1"/>
          <a:lstStyle/>
          <a:p>
            <a:pPr>
              <a:defRPr sz="1800" b="1" i="0" u="none" strike="noStrike" kern="1200" baseline="0">
                <a:solidFill>
                  <a:srgbClr val="33CC33"/>
                </a:solidFill>
                <a:latin typeface="+mn-lt"/>
                <a:ea typeface="+mn-ea"/>
                <a:cs typeface="+mn-cs"/>
              </a:defRPr>
            </a:pPr>
            <a:r>
              <a:rPr lang="en-US">
                <a:solidFill>
                  <a:srgbClr val="33CC33"/>
                </a:solidFill>
              </a:rPr>
              <a:t>MonthLy Revenue</a:t>
            </a:r>
          </a:p>
        </c:rich>
      </c:tx>
      <c:layout>
        <c:manualLayout>
          <c:xMode val="edge"/>
          <c:yMode val="edge"/>
          <c:x val="0.31818744531933502"/>
          <c:y val="5.4534849810440364E-2"/>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33CC33"/>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2"/>
          </a:solidFill>
          <a:ln>
            <a:noFill/>
          </a:ln>
          <a:effectLst>
            <a:outerShdw blurRad="254000" sx="102000" sy="102000" algn="ctr" rotWithShape="0">
              <a:prstClr val="black">
                <a:alpha val="20000"/>
              </a:prstClr>
            </a:outerShdw>
          </a:effectLst>
          <a:sp3d/>
        </c:spPr>
      </c:pivotFmt>
      <c:pivotFmt>
        <c:idx val="12"/>
        <c:spPr>
          <a:solidFill>
            <a:schemeClr val="accent3"/>
          </a:solidFill>
          <a:ln>
            <a:noFill/>
          </a:ln>
          <a:effectLst>
            <a:outerShdw blurRad="254000" sx="102000" sy="102000" algn="ctr" rotWithShape="0">
              <a:prstClr val="black">
                <a:alpha val="20000"/>
              </a:prstClr>
            </a:outerShdw>
          </a:effectLst>
          <a:sp3d/>
        </c:spPr>
      </c:pivotFmt>
      <c:pivotFmt>
        <c:idx val="13"/>
        <c:spPr>
          <a:solidFill>
            <a:schemeClr val="accent4"/>
          </a:solidFill>
          <a:ln>
            <a:noFill/>
          </a:ln>
          <a:effectLst>
            <a:outerShdw blurRad="254000" sx="102000" sy="102000" algn="ctr" rotWithShape="0">
              <a:prstClr val="black">
                <a:alpha val="20000"/>
              </a:prstClr>
            </a:outerShdw>
          </a:effectLst>
          <a:sp3d/>
        </c:spPr>
      </c:pivotFmt>
      <c:pivotFmt>
        <c:idx val="14"/>
        <c:spPr>
          <a:solidFill>
            <a:schemeClr val="accent5"/>
          </a:solidFill>
          <a:ln>
            <a:noFill/>
          </a:ln>
          <a:effectLst>
            <a:outerShdw blurRad="254000" sx="102000" sy="102000" algn="ctr" rotWithShape="0">
              <a:prstClr val="black">
                <a:alpha val="20000"/>
              </a:prstClr>
            </a:outerShdw>
          </a:effectLst>
          <a:sp3d/>
        </c:spPr>
      </c:pivotFmt>
      <c:pivotFmt>
        <c:idx val="15"/>
        <c:spPr>
          <a:solidFill>
            <a:schemeClr val="accent6"/>
          </a:solidFill>
          <a:ln>
            <a:noFill/>
          </a:ln>
          <a:effectLst>
            <a:outerShdw blurRad="254000" sx="102000" sy="102000" algn="ctr" rotWithShape="0">
              <a:prstClr val="black">
                <a:alpha val="20000"/>
              </a:prstClr>
            </a:outerShdw>
          </a:effectLst>
          <a:sp3d/>
        </c:spPr>
      </c:pivotFmt>
      <c:pivotFmt>
        <c:idx val="16"/>
        <c:spPr>
          <a:solidFill>
            <a:schemeClr val="accent1">
              <a:lumMod val="60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Pivots!$J$12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A4D-4340-9415-9EF725505D1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A4D-4340-9415-9EF725505D11}"/>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A4D-4340-9415-9EF725505D11}"/>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A4D-4340-9415-9EF725505D11}"/>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8A4D-4340-9415-9EF725505D11}"/>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8A4D-4340-9415-9EF725505D11}"/>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8A4D-4340-9415-9EF725505D1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Pivots!$I$13:$I$20</c:f>
              <c:strCache>
                <c:ptCount val="7"/>
                <c:pt idx="0">
                  <c:v>Mar</c:v>
                </c:pt>
                <c:pt idx="1">
                  <c:v>Apr</c:v>
                </c:pt>
                <c:pt idx="2">
                  <c:v>Jun</c:v>
                </c:pt>
                <c:pt idx="3">
                  <c:v>Feb</c:v>
                </c:pt>
                <c:pt idx="4">
                  <c:v>May</c:v>
                </c:pt>
                <c:pt idx="5">
                  <c:v>Jan</c:v>
                </c:pt>
                <c:pt idx="6">
                  <c:v>Jul</c:v>
                </c:pt>
              </c:strCache>
            </c:strRef>
          </c:cat>
          <c:val>
            <c:numRef>
              <c:f>Pivots!$J$13:$J$20</c:f>
              <c:numCache>
                <c:formatCode>"$"#,##0.00</c:formatCode>
                <c:ptCount val="7"/>
                <c:pt idx="0">
                  <c:v>21863097.340000011</c:v>
                </c:pt>
                <c:pt idx="1">
                  <c:v>19508885.499999996</c:v>
                </c:pt>
                <c:pt idx="2">
                  <c:v>18977479.859999992</c:v>
                </c:pt>
                <c:pt idx="3">
                  <c:v>17727820.669999994</c:v>
                </c:pt>
                <c:pt idx="4">
                  <c:v>17696881.739999991</c:v>
                </c:pt>
                <c:pt idx="5">
                  <c:v>13092921.489999995</c:v>
                </c:pt>
                <c:pt idx="6">
                  <c:v>8349368.2499999963</c:v>
                </c:pt>
              </c:numCache>
            </c:numRef>
          </c:val>
          <c:extLst>
            <c:ext xmlns:c16="http://schemas.microsoft.com/office/drawing/2014/chart" uri="{C3380CC4-5D6E-409C-BE32-E72D297353CC}">
              <c16:uniqueId val="{0000000E-8A4D-4340-9415-9EF725505D1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[books_detailed_data.xlsx]Pivots!PivotTable1</c:name>
    <c:fmtId val="3"/>
  </c:pivotSource>
  <c:chart>
    <c:title>
      <c:tx>
        <c:rich>
          <a:bodyPr rot="0" spcFirstLastPara="1" vertOverflow="ellipsis" vert="horz" wrap="square" anchor="ctr" anchorCtr="1"/>
          <a:lstStyle/>
          <a:p>
            <a:pPr>
              <a:defRPr sz="1800" b="1" i="0" u="none" strike="noStrike" kern="1200" spc="0" baseline="0">
                <a:solidFill>
                  <a:srgbClr val="33CC33"/>
                </a:solidFill>
                <a:latin typeface="+mn-lt"/>
                <a:ea typeface="+mn-ea"/>
                <a:cs typeface="+mn-cs"/>
              </a:defRPr>
            </a:pPr>
            <a:r>
              <a:rPr lang="en-US" sz="1800" b="1">
                <a:solidFill>
                  <a:srgbClr val="33CC33"/>
                </a:solidFill>
              </a:rPr>
              <a:t>Sales</a:t>
            </a:r>
            <a:r>
              <a:rPr lang="en-US" sz="1800" b="1" baseline="0">
                <a:solidFill>
                  <a:srgbClr val="33CC33"/>
                </a:solidFill>
              </a:rPr>
              <a:t> By Region</a:t>
            </a:r>
            <a:endParaRPr lang="en-US" sz="1800" b="1">
              <a:solidFill>
                <a:srgbClr val="33CC33"/>
              </a:solidFill>
            </a:endParaRPr>
          </a:p>
        </c:rich>
      </c:tx>
      <c:layout>
        <c:manualLayout>
          <c:xMode val="edge"/>
          <c:yMode val="edge"/>
          <c:x val="0.33075678040244971"/>
          <c:y val="4.990522018081073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rgbClr val="33CC33"/>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Pivots!$J$23</c:f>
              <c:strCache>
                <c:ptCount val="1"/>
                <c:pt idx="0">
                  <c:v>Total</c:v>
                </c:pt>
              </c:strCache>
            </c:strRef>
          </c:tx>
          <c:spPr>
            <a:solidFill>
              <a:schemeClr val="accent3"/>
            </a:solidFill>
            <a:ln>
              <a:noFill/>
            </a:ln>
            <a:effectLst/>
          </c:spPr>
          <c:invertIfNegative val="0"/>
          <c:cat>
            <c:strRef>
              <c:f>Pivots!$I$24:$I$30</c:f>
              <c:strCache>
                <c:ptCount val="6"/>
                <c:pt idx="0">
                  <c:v>Asia</c:v>
                </c:pt>
                <c:pt idx="1">
                  <c:v>Australia</c:v>
                </c:pt>
                <c:pt idx="2">
                  <c:v>South America</c:v>
                </c:pt>
                <c:pt idx="3">
                  <c:v>US</c:v>
                </c:pt>
                <c:pt idx="4">
                  <c:v>Africa</c:v>
                </c:pt>
                <c:pt idx="5">
                  <c:v>EU</c:v>
                </c:pt>
              </c:strCache>
            </c:strRef>
          </c:cat>
          <c:val>
            <c:numRef>
              <c:f>Pivots!$J$24:$J$30</c:f>
              <c:numCache>
                <c:formatCode>#,##0</c:formatCode>
                <c:ptCount val="6"/>
                <c:pt idx="0">
                  <c:v>459613</c:v>
                </c:pt>
                <c:pt idx="1">
                  <c:v>451594</c:v>
                </c:pt>
                <c:pt idx="2">
                  <c:v>430534</c:v>
                </c:pt>
                <c:pt idx="3">
                  <c:v>423081</c:v>
                </c:pt>
                <c:pt idx="4">
                  <c:v>422507</c:v>
                </c:pt>
                <c:pt idx="5">
                  <c:v>376649</c:v>
                </c:pt>
              </c:numCache>
            </c:numRef>
          </c:val>
          <c:extLst>
            <c:ext xmlns:c16="http://schemas.microsoft.com/office/drawing/2014/chart" uri="{C3380CC4-5D6E-409C-BE32-E72D297353CC}">
              <c16:uniqueId val="{00000000-6C4E-4B29-BC38-8DC1036E6B1B}"/>
            </c:ext>
          </c:extLst>
        </c:ser>
        <c:dLbls>
          <c:showLegendKey val="0"/>
          <c:showVal val="0"/>
          <c:showCatName val="0"/>
          <c:showSerName val="0"/>
          <c:showPercent val="0"/>
          <c:showBubbleSize val="0"/>
        </c:dLbls>
        <c:gapWidth val="150"/>
        <c:overlap val="100"/>
        <c:axId val="130513183"/>
        <c:axId val="130509343"/>
      </c:barChart>
      <c:catAx>
        <c:axId val="13051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09343"/>
        <c:crosses val="autoZero"/>
        <c:auto val="1"/>
        <c:lblAlgn val="ctr"/>
        <c:lblOffset val="100"/>
        <c:noMultiLvlLbl val="0"/>
      </c:catAx>
      <c:valAx>
        <c:axId val="130509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1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[books_detailed_data.xlsx]Pivots!PivotTable2</c:name>
    <c:fmtId val="2"/>
  </c:pivotSource>
  <c:chart>
    <c:title>
      <c:tx>
        <c:rich>
          <a:bodyPr rot="0" spcFirstLastPara="1" vertOverflow="ellipsis" vert="horz" wrap="square" anchor="ctr" anchorCtr="1"/>
          <a:lstStyle/>
          <a:p>
            <a:pPr>
              <a:defRPr sz="1800" b="1" i="0" u="none" strike="noStrike" kern="1200" spc="0" baseline="0">
                <a:solidFill>
                  <a:srgbClr val="33CC33"/>
                </a:solidFill>
                <a:latin typeface="+mn-lt"/>
                <a:ea typeface="+mn-ea"/>
                <a:cs typeface="+mn-cs"/>
              </a:defRPr>
            </a:pPr>
            <a:r>
              <a:rPr lang="en-US" sz="1800" b="1">
                <a:solidFill>
                  <a:srgbClr val="33CC33"/>
                </a:solidFill>
              </a:rPr>
              <a:t>Category</a:t>
            </a:r>
            <a:r>
              <a:rPr lang="en-US" sz="1800" b="1" baseline="0">
                <a:solidFill>
                  <a:srgbClr val="33CC33"/>
                </a:solidFill>
              </a:rPr>
              <a:t> Analysis</a:t>
            </a:r>
            <a:endParaRPr lang="en-US" sz="1800" b="1">
              <a:solidFill>
                <a:srgbClr val="33CC33"/>
              </a:solidFill>
            </a:endParaRPr>
          </a:p>
        </c:rich>
      </c:tx>
      <c:layout>
        <c:manualLayout>
          <c:xMode val="edge"/>
          <c:yMode val="edge"/>
          <c:x val="0.41441793701014934"/>
          <c:y val="3.5069463923922059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rgbClr val="33CC33"/>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Pivots!$F$12</c:f>
              <c:strCache>
                <c:ptCount val="1"/>
                <c:pt idx="0">
                  <c:v>Average of Price(USD)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Pivots!$E$13:$E$63</c:f>
              <c:strCache>
                <c:ptCount val="50"/>
                <c:pt idx="0">
                  <c:v>Academic</c:v>
                </c:pt>
                <c:pt idx="1">
                  <c:v>Add a comment</c:v>
                </c:pt>
                <c:pt idx="2">
                  <c:v>Adult Fiction</c:v>
                </c:pt>
                <c:pt idx="3">
                  <c:v>Art</c:v>
                </c:pt>
                <c:pt idx="4">
                  <c:v>Autobiography</c:v>
                </c:pt>
                <c:pt idx="5">
                  <c:v>Biography</c:v>
                </c:pt>
                <c:pt idx="6">
                  <c:v>Business</c:v>
                </c:pt>
                <c:pt idx="7">
                  <c:v>Childrens</c:v>
                </c:pt>
                <c:pt idx="8">
                  <c:v>Christian</c:v>
                </c:pt>
                <c:pt idx="9">
                  <c:v>Christian Fiction</c:v>
                </c:pt>
                <c:pt idx="10">
                  <c:v>Classics</c:v>
                </c:pt>
                <c:pt idx="11">
                  <c:v>Contemporary</c:v>
                </c:pt>
                <c:pt idx="12">
                  <c:v>Crime</c:v>
                </c:pt>
                <c:pt idx="13">
                  <c:v>Cultural</c:v>
                </c:pt>
                <c:pt idx="14">
                  <c:v>Default</c:v>
                </c:pt>
                <c:pt idx="15">
                  <c:v>Erotica</c:v>
                </c:pt>
                <c:pt idx="16">
                  <c:v>Fantasy</c:v>
                </c:pt>
                <c:pt idx="17">
                  <c:v>Fiction</c:v>
                </c:pt>
                <c:pt idx="18">
                  <c:v>Food and Drink</c:v>
                </c:pt>
                <c:pt idx="19">
                  <c:v>Health</c:v>
                </c:pt>
                <c:pt idx="20">
                  <c:v>Historical</c:v>
                </c:pt>
                <c:pt idx="21">
                  <c:v>Historical Fiction</c:v>
                </c:pt>
                <c:pt idx="22">
                  <c:v>History</c:v>
                </c:pt>
                <c:pt idx="23">
                  <c:v>Horror</c:v>
                </c:pt>
                <c:pt idx="24">
                  <c:v>Humor</c:v>
                </c:pt>
                <c:pt idx="25">
                  <c:v>Music</c:v>
                </c:pt>
                <c:pt idx="26">
                  <c:v>Mystery</c:v>
                </c:pt>
                <c:pt idx="27">
                  <c:v>New Adult</c:v>
                </c:pt>
                <c:pt idx="28">
                  <c:v>Nonfiction</c:v>
                </c:pt>
                <c:pt idx="29">
                  <c:v>Novels</c:v>
                </c:pt>
                <c:pt idx="30">
                  <c:v>Paranormal</c:v>
                </c:pt>
                <c:pt idx="31">
                  <c:v>Parenting</c:v>
                </c:pt>
                <c:pt idx="32">
                  <c:v>Philosophy</c:v>
                </c:pt>
                <c:pt idx="33">
                  <c:v>Poetry</c:v>
                </c:pt>
                <c:pt idx="34">
                  <c:v>Politics</c:v>
                </c:pt>
                <c:pt idx="35">
                  <c:v>Psychology</c:v>
                </c:pt>
                <c:pt idx="36">
                  <c:v>Religion</c:v>
                </c:pt>
                <c:pt idx="37">
                  <c:v>Romance</c:v>
                </c:pt>
                <c:pt idx="38">
                  <c:v>Science</c:v>
                </c:pt>
                <c:pt idx="39">
                  <c:v>Science Fiction</c:v>
                </c:pt>
                <c:pt idx="40">
                  <c:v>Self Help</c:v>
                </c:pt>
                <c:pt idx="41">
                  <c:v>Sequential Art</c:v>
                </c:pt>
                <c:pt idx="42">
                  <c:v>Short Stories</c:v>
                </c:pt>
                <c:pt idx="43">
                  <c:v>Spirituality</c:v>
                </c:pt>
                <c:pt idx="44">
                  <c:v>Sports and Games</c:v>
                </c:pt>
                <c:pt idx="45">
                  <c:v>Suspense</c:v>
                </c:pt>
                <c:pt idx="46">
                  <c:v>Thriller</c:v>
                </c:pt>
                <c:pt idx="47">
                  <c:v>Travel</c:v>
                </c:pt>
                <c:pt idx="48">
                  <c:v>Womens Fiction</c:v>
                </c:pt>
                <c:pt idx="49">
                  <c:v>Young Adult</c:v>
                </c:pt>
              </c:strCache>
            </c:strRef>
          </c:cat>
          <c:val>
            <c:numRef>
              <c:f>Pivots!$F$13:$F$63</c:f>
              <c:numCache>
                <c:formatCode>"$"#,##0.00</c:formatCode>
                <c:ptCount val="50"/>
                <c:pt idx="0">
                  <c:v>17.059999999999999</c:v>
                </c:pt>
                <c:pt idx="1">
                  <c:v>46.535671641791041</c:v>
                </c:pt>
                <c:pt idx="2">
                  <c:v>19.97</c:v>
                </c:pt>
                <c:pt idx="3">
                  <c:v>50.076250000000009</c:v>
                </c:pt>
                <c:pt idx="4">
                  <c:v>48.168888888888887</c:v>
                </c:pt>
                <c:pt idx="5">
                  <c:v>43.763999999999996</c:v>
                </c:pt>
                <c:pt idx="6">
                  <c:v>42.198333333333331</c:v>
                </c:pt>
                <c:pt idx="7">
                  <c:v>42.429655172413788</c:v>
                </c:pt>
                <c:pt idx="8">
                  <c:v>55.24666666666667</c:v>
                </c:pt>
                <c:pt idx="9">
                  <c:v>44.699999999999996</c:v>
                </c:pt>
                <c:pt idx="10">
                  <c:v>47.509473684210526</c:v>
                </c:pt>
                <c:pt idx="11">
                  <c:v>47.06</c:v>
                </c:pt>
                <c:pt idx="12">
                  <c:v>14.26</c:v>
                </c:pt>
                <c:pt idx="13">
                  <c:v>47.55</c:v>
                </c:pt>
                <c:pt idx="14">
                  <c:v>44.711052631578958</c:v>
                </c:pt>
                <c:pt idx="15">
                  <c:v>24.95</c:v>
                </c:pt>
                <c:pt idx="16">
                  <c:v>51.472708333333337</c:v>
                </c:pt>
                <c:pt idx="17">
                  <c:v>46.886307692307703</c:v>
                </c:pt>
                <c:pt idx="18">
                  <c:v>40.839666666666659</c:v>
                </c:pt>
                <c:pt idx="19">
                  <c:v>66.887500000000003</c:v>
                </c:pt>
                <c:pt idx="20">
                  <c:v>29.68</c:v>
                </c:pt>
                <c:pt idx="21">
                  <c:v>43.738461538461529</c:v>
                </c:pt>
                <c:pt idx="22">
                  <c:v>48.48333333333332</c:v>
                </c:pt>
                <c:pt idx="23">
                  <c:v>46.735294117647065</c:v>
                </c:pt>
                <c:pt idx="24">
                  <c:v>43.552</c:v>
                </c:pt>
                <c:pt idx="25">
                  <c:v>46.33</c:v>
                </c:pt>
                <c:pt idx="26">
                  <c:v>41.235312500000006</c:v>
                </c:pt>
                <c:pt idx="27">
                  <c:v>60.301666666666677</c:v>
                </c:pt>
                <c:pt idx="28">
                  <c:v>44.538727272727272</c:v>
                </c:pt>
                <c:pt idx="29">
                  <c:v>71.25</c:v>
                </c:pt>
                <c:pt idx="30">
                  <c:v>20.02</c:v>
                </c:pt>
                <c:pt idx="31">
                  <c:v>48.56</c:v>
                </c:pt>
                <c:pt idx="32">
                  <c:v>43.625454545454545</c:v>
                </c:pt>
                <c:pt idx="33">
                  <c:v>46.76736842105263</c:v>
                </c:pt>
                <c:pt idx="34">
                  <c:v>69.7</c:v>
                </c:pt>
                <c:pt idx="35">
                  <c:v>44.484285714285711</c:v>
                </c:pt>
                <c:pt idx="36">
                  <c:v>42.33857142857142</c:v>
                </c:pt>
                <c:pt idx="37">
                  <c:v>44.113999999999997</c:v>
                </c:pt>
                <c:pt idx="38">
                  <c:v>43.015714285714282</c:v>
                </c:pt>
                <c:pt idx="39">
                  <c:v>43.944374999999994</c:v>
                </c:pt>
                <c:pt idx="40">
                  <c:v>52.807999999999993</c:v>
                </c:pt>
                <c:pt idx="41">
                  <c:v>44.944133333333326</c:v>
                </c:pt>
                <c:pt idx="42">
                  <c:v>46.64</c:v>
                </c:pt>
                <c:pt idx="43">
                  <c:v>45.62833333333333</c:v>
                </c:pt>
                <c:pt idx="44">
                  <c:v>53.515999999999998</c:v>
                </c:pt>
                <c:pt idx="45">
                  <c:v>75.83</c:v>
                </c:pt>
                <c:pt idx="46">
                  <c:v>40.864545454545457</c:v>
                </c:pt>
                <c:pt idx="47">
                  <c:v>51.731818181818177</c:v>
                </c:pt>
                <c:pt idx="48">
                  <c:v>47.829999999999991</c:v>
                </c:pt>
                <c:pt idx="49">
                  <c:v>46.085000000000001</c:v>
                </c:pt>
              </c:numCache>
            </c:numRef>
          </c:val>
          <c:smooth val="0"/>
          <c:extLst>
            <c:ext xmlns:c16="http://schemas.microsoft.com/office/drawing/2014/chart" uri="{C3380CC4-5D6E-409C-BE32-E72D297353CC}">
              <c16:uniqueId val="{00000000-0C29-4D44-BA00-827E2FE16A6E}"/>
            </c:ext>
          </c:extLst>
        </c:ser>
        <c:ser>
          <c:idx val="1"/>
          <c:order val="1"/>
          <c:tx>
            <c:strRef>
              <c:f>Pivots!$G$12</c:f>
              <c:strCache>
                <c:ptCount val="1"/>
                <c:pt idx="0">
                  <c:v>Average of Rating 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Pivots!$E$13:$E$63</c:f>
              <c:strCache>
                <c:ptCount val="50"/>
                <c:pt idx="0">
                  <c:v>Academic</c:v>
                </c:pt>
                <c:pt idx="1">
                  <c:v>Add a comment</c:v>
                </c:pt>
                <c:pt idx="2">
                  <c:v>Adult Fiction</c:v>
                </c:pt>
                <c:pt idx="3">
                  <c:v>Art</c:v>
                </c:pt>
                <c:pt idx="4">
                  <c:v>Autobiography</c:v>
                </c:pt>
                <c:pt idx="5">
                  <c:v>Biography</c:v>
                </c:pt>
                <c:pt idx="6">
                  <c:v>Business</c:v>
                </c:pt>
                <c:pt idx="7">
                  <c:v>Childrens</c:v>
                </c:pt>
                <c:pt idx="8">
                  <c:v>Christian</c:v>
                </c:pt>
                <c:pt idx="9">
                  <c:v>Christian Fiction</c:v>
                </c:pt>
                <c:pt idx="10">
                  <c:v>Classics</c:v>
                </c:pt>
                <c:pt idx="11">
                  <c:v>Contemporary</c:v>
                </c:pt>
                <c:pt idx="12">
                  <c:v>Crime</c:v>
                </c:pt>
                <c:pt idx="13">
                  <c:v>Cultural</c:v>
                </c:pt>
                <c:pt idx="14">
                  <c:v>Default</c:v>
                </c:pt>
                <c:pt idx="15">
                  <c:v>Erotica</c:v>
                </c:pt>
                <c:pt idx="16">
                  <c:v>Fantasy</c:v>
                </c:pt>
                <c:pt idx="17">
                  <c:v>Fiction</c:v>
                </c:pt>
                <c:pt idx="18">
                  <c:v>Food and Drink</c:v>
                </c:pt>
                <c:pt idx="19">
                  <c:v>Health</c:v>
                </c:pt>
                <c:pt idx="20">
                  <c:v>Historical</c:v>
                </c:pt>
                <c:pt idx="21">
                  <c:v>Historical Fiction</c:v>
                </c:pt>
                <c:pt idx="22">
                  <c:v>History</c:v>
                </c:pt>
                <c:pt idx="23">
                  <c:v>Horror</c:v>
                </c:pt>
                <c:pt idx="24">
                  <c:v>Humor</c:v>
                </c:pt>
                <c:pt idx="25">
                  <c:v>Music</c:v>
                </c:pt>
                <c:pt idx="26">
                  <c:v>Mystery</c:v>
                </c:pt>
                <c:pt idx="27">
                  <c:v>New Adult</c:v>
                </c:pt>
                <c:pt idx="28">
                  <c:v>Nonfiction</c:v>
                </c:pt>
                <c:pt idx="29">
                  <c:v>Novels</c:v>
                </c:pt>
                <c:pt idx="30">
                  <c:v>Paranormal</c:v>
                </c:pt>
                <c:pt idx="31">
                  <c:v>Parenting</c:v>
                </c:pt>
                <c:pt idx="32">
                  <c:v>Philosophy</c:v>
                </c:pt>
                <c:pt idx="33">
                  <c:v>Poetry</c:v>
                </c:pt>
                <c:pt idx="34">
                  <c:v>Politics</c:v>
                </c:pt>
                <c:pt idx="35">
                  <c:v>Psychology</c:v>
                </c:pt>
                <c:pt idx="36">
                  <c:v>Religion</c:v>
                </c:pt>
                <c:pt idx="37">
                  <c:v>Romance</c:v>
                </c:pt>
                <c:pt idx="38">
                  <c:v>Science</c:v>
                </c:pt>
                <c:pt idx="39">
                  <c:v>Science Fiction</c:v>
                </c:pt>
                <c:pt idx="40">
                  <c:v>Self Help</c:v>
                </c:pt>
                <c:pt idx="41">
                  <c:v>Sequential Art</c:v>
                </c:pt>
                <c:pt idx="42">
                  <c:v>Short Stories</c:v>
                </c:pt>
                <c:pt idx="43">
                  <c:v>Spirituality</c:v>
                </c:pt>
                <c:pt idx="44">
                  <c:v>Sports and Games</c:v>
                </c:pt>
                <c:pt idx="45">
                  <c:v>Suspense</c:v>
                </c:pt>
                <c:pt idx="46">
                  <c:v>Thriller</c:v>
                </c:pt>
                <c:pt idx="47">
                  <c:v>Travel</c:v>
                </c:pt>
                <c:pt idx="48">
                  <c:v>Womens Fiction</c:v>
                </c:pt>
                <c:pt idx="49">
                  <c:v>Young Adult</c:v>
                </c:pt>
              </c:strCache>
            </c:strRef>
          </c:cat>
          <c:val>
            <c:numRef>
              <c:f>Pivots!$G$13:$G$63</c:f>
              <c:numCache>
                <c:formatCode>0.0</c:formatCode>
                <c:ptCount val="50"/>
                <c:pt idx="0">
                  <c:v>2</c:v>
                </c:pt>
                <c:pt idx="1">
                  <c:v>2.7611940298507465</c:v>
                </c:pt>
                <c:pt idx="2">
                  <c:v>5</c:v>
                </c:pt>
                <c:pt idx="3">
                  <c:v>3.625</c:v>
                </c:pt>
                <c:pt idx="4">
                  <c:v>3</c:v>
                </c:pt>
                <c:pt idx="5">
                  <c:v>2.2000000000000002</c:v>
                </c:pt>
                <c:pt idx="6">
                  <c:v>2.9166666666666665</c:v>
                </c:pt>
                <c:pt idx="7">
                  <c:v>2.6206896551724137</c:v>
                </c:pt>
                <c:pt idx="8">
                  <c:v>2.6666666666666665</c:v>
                </c:pt>
                <c:pt idx="9">
                  <c:v>4.166666666666667</c:v>
                </c:pt>
                <c:pt idx="10">
                  <c:v>2.4736842105263159</c:v>
                </c:pt>
                <c:pt idx="11">
                  <c:v>2.3333333333333335</c:v>
                </c:pt>
                <c:pt idx="12">
                  <c:v>1</c:v>
                </c:pt>
                <c:pt idx="13">
                  <c:v>1</c:v>
                </c:pt>
                <c:pt idx="14">
                  <c:v>2.8355263157894739</c:v>
                </c:pt>
                <c:pt idx="15">
                  <c:v>5</c:v>
                </c:pt>
                <c:pt idx="16">
                  <c:v>3.0833333333333335</c:v>
                </c:pt>
                <c:pt idx="17">
                  <c:v>3.1846153846153844</c:v>
                </c:pt>
                <c:pt idx="18">
                  <c:v>2.9</c:v>
                </c:pt>
                <c:pt idx="19">
                  <c:v>3.75</c:v>
                </c:pt>
                <c:pt idx="20">
                  <c:v>3</c:v>
                </c:pt>
                <c:pt idx="21">
                  <c:v>3.2307692307692308</c:v>
                </c:pt>
                <c:pt idx="22">
                  <c:v>2.9444444444444446</c:v>
                </c:pt>
                <c:pt idx="23">
                  <c:v>2.7058823529411766</c:v>
                </c:pt>
                <c:pt idx="24">
                  <c:v>3.4</c:v>
                </c:pt>
                <c:pt idx="25">
                  <c:v>3.1538461538461537</c:v>
                </c:pt>
                <c:pt idx="26">
                  <c:v>2.9375</c:v>
                </c:pt>
                <c:pt idx="27">
                  <c:v>3.1666666666666665</c:v>
                </c:pt>
                <c:pt idx="28">
                  <c:v>2.8818181818181818</c:v>
                </c:pt>
                <c:pt idx="29">
                  <c:v>5</c:v>
                </c:pt>
                <c:pt idx="30">
                  <c:v>1</c:v>
                </c:pt>
                <c:pt idx="31">
                  <c:v>2</c:v>
                </c:pt>
                <c:pt idx="32">
                  <c:v>2.3636363636363638</c:v>
                </c:pt>
                <c:pt idx="33">
                  <c:v>3.5263157894736841</c:v>
                </c:pt>
                <c:pt idx="34">
                  <c:v>2.3333333333333335</c:v>
                </c:pt>
                <c:pt idx="35">
                  <c:v>1.7142857142857142</c:v>
                </c:pt>
                <c:pt idx="36">
                  <c:v>3.1428571428571428</c:v>
                </c:pt>
                <c:pt idx="37">
                  <c:v>2.6285714285714286</c:v>
                </c:pt>
                <c:pt idx="38">
                  <c:v>2.9285714285714284</c:v>
                </c:pt>
                <c:pt idx="39">
                  <c:v>2.25</c:v>
                </c:pt>
                <c:pt idx="40">
                  <c:v>2.6</c:v>
                </c:pt>
                <c:pt idx="41">
                  <c:v>2.9733333333333332</c:v>
                </c:pt>
                <c:pt idx="42">
                  <c:v>1</c:v>
                </c:pt>
                <c:pt idx="43">
                  <c:v>3.3333333333333335</c:v>
                </c:pt>
                <c:pt idx="44">
                  <c:v>3</c:v>
                </c:pt>
                <c:pt idx="45">
                  <c:v>3</c:v>
                </c:pt>
                <c:pt idx="46">
                  <c:v>2.7272727272727271</c:v>
                </c:pt>
                <c:pt idx="47">
                  <c:v>2.7272727272727271</c:v>
                </c:pt>
                <c:pt idx="48">
                  <c:v>3.1176470588235294</c:v>
                </c:pt>
                <c:pt idx="49">
                  <c:v>3.2962962962962963</c:v>
                </c:pt>
              </c:numCache>
            </c:numRef>
          </c:val>
          <c:smooth val="0"/>
          <c:extLst>
            <c:ext xmlns:c16="http://schemas.microsoft.com/office/drawing/2014/chart" uri="{C3380CC4-5D6E-409C-BE32-E72D297353CC}">
              <c16:uniqueId val="{00000001-0C29-4D44-BA00-827E2FE16A6E}"/>
            </c:ext>
          </c:extLst>
        </c:ser>
        <c:dLbls>
          <c:showLegendKey val="0"/>
          <c:showVal val="0"/>
          <c:showCatName val="0"/>
          <c:showSerName val="0"/>
          <c:showPercent val="0"/>
          <c:showBubbleSize val="0"/>
        </c:dLbls>
        <c:marker val="1"/>
        <c:smooth val="0"/>
        <c:axId val="130515583"/>
        <c:axId val="130517503"/>
      </c:lineChart>
      <c:catAx>
        <c:axId val="13051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17503"/>
        <c:crosses val="autoZero"/>
        <c:auto val="1"/>
        <c:lblAlgn val="ctr"/>
        <c:lblOffset val="100"/>
        <c:noMultiLvlLbl val="0"/>
      </c:catAx>
      <c:valAx>
        <c:axId val="1305175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1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[books_detailed_data.xlsx]Pivots!PivotTable9</c:name>
    <c:fmtId val="2"/>
  </c:pivotSource>
  <c:chart>
    <c:title>
      <c:tx>
        <c:rich>
          <a:bodyPr rot="0" spcFirstLastPara="1" vertOverflow="ellipsis" vert="horz" wrap="square" anchor="ctr" anchorCtr="1"/>
          <a:lstStyle/>
          <a:p>
            <a:pPr>
              <a:defRPr sz="1800" b="1" i="0" u="none" strike="noStrike" kern="1200" spc="0" baseline="0">
                <a:solidFill>
                  <a:srgbClr val="33CC33"/>
                </a:solidFill>
                <a:latin typeface="+mn-lt"/>
                <a:ea typeface="+mn-ea"/>
                <a:cs typeface="+mn-cs"/>
              </a:defRPr>
            </a:pPr>
            <a:r>
              <a:rPr lang="en-US" sz="1800" b="1">
                <a:solidFill>
                  <a:srgbClr val="33CC33"/>
                </a:solidFill>
              </a:rPr>
              <a:t>Revenue</a:t>
            </a:r>
            <a:r>
              <a:rPr lang="en-US" sz="1800" b="1" baseline="0">
                <a:solidFill>
                  <a:srgbClr val="33CC33"/>
                </a:solidFill>
              </a:rPr>
              <a:t> by Category</a:t>
            </a:r>
            <a:endParaRPr lang="en-US" sz="1800" b="1">
              <a:solidFill>
                <a:srgbClr val="33CC33"/>
              </a:solidFill>
            </a:endParaRPr>
          </a:p>
        </c:rich>
      </c:tx>
      <c:layout>
        <c:manualLayout>
          <c:xMode val="edge"/>
          <c:yMode val="edge"/>
          <c:x val="0.2770149735381438"/>
          <c:y val="6.0499021876565591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rgbClr val="33CC3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Pivots!$M$13</c:f>
              <c:strCache>
                <c:ptCount val="1"/>
                <c:pt idx="0">
                  <c:v>Total</c:v>
                </c:pt>
              </c:strCache>
            </c:strRef>
          </c:tx>
          <c:spPr>
            <a:solidFill>
              <a:schemeClr val="accent1"/>
            </a:solidFill>
            <a:ln>
              <a:noFill/>
            </a:ln>
            <a:effectLst/>
          </c:spPr>
          <c:invertIfNegative val="0"/>
          <c:cat>
            <c:strRef>
              <c:f>Pivots!$L$14:$L$64</c:f>
              <c:strCache>
                <c:ptCount val="50"/>
                <c:pt idx="0">
                  <c:v>Default</c:v>
                </c:pt>
                <c:pt idx="1">
                  <c:v>Nonfiction</c:v>
                </c:pt>
                <c:pt idx="2">
                  <c:v>Sequential Art</c:v>
                </c:pt>
                <c:pt idx="3">
                  <c:v>Add a comment</c:v>
                </c:pt>
                <c:pt idx="4">
                  <c:v>Fiction</c:v>
                </c:pt>
                <c:pt idx="5">
                  <c:v>Fantasy</c:v>
                </c:pt>
                <c:pt idx="6">
                  <c:v>Young Adult</c:v>
                </c:pt>
                <c:pt idx="7">
                  <c:v>Romance</c:v>
                </c:pt>
                <c:pt idx="8">
                  <c:v>Childrens</c:v>
                </c:pt>
                <c:pt idx="9">
                  <c:v>Food and Drink</c:v>
                </c:pt>
                <c:pt idx="10">
                  <c:v>Mystery</c:v>
                </c:pt>
                <c:pt idx="11">
                  <c:v>Historical Fiction</c:v>
                </c:pt>
                <c:pt idx="12">
                  <c:v>History</c:v>
                </c:pt>
                <c:pt idx="13">
                  <c:v>Womens Fiction</c:v>
                </c:pt>
                <c:pt idx="14">
                  <c:v>Classics</c:v>
                </c:pt>
                <c:pt idx="15">
                  <c:v>Horror</c:v>
                </c:pt>
                <c:pt idx="16">
                  <c:v>Poetry</c:v>
                </c:pt>
                <c:pt idx="17">
                  <c:v>Music</c:v>
                </c:pt>
                <c:pt idx="18">
                  <c:v>Science</c:v>
                </c:pt>
                <c:pt idx="19">
                  <c:v>Science Fiction</c:v>
                </c:pt>
                <c:pt idx="20">
                  <c:v>Humor</c:v>
                </c:pt>
                <c:pt idx="21">
                  <c:v>Philosophy</c:v>
                </c:pt>
                <c:pt idx="22">
                  <c:v>Travel</c:v>
                </c:pt>
                <c:pt idx="23">
                  <c:v>Business</c:v>
                </c:pt>
                <c:pt idx="24">
                  <c:v>Thriller</c:v>
                </c:pt>
                <c:pt idx="25">
                  <c:v>New Adult</c:v>
                </c:pt>
                <c:pt idx="26">
                  <c:v>Autobiography</c:v>
                </c:pt>
                <c:pt idx="27">
                  <c:v>Psychology</c:v>
                </c:pt>
                <c:pt idx="28">
                  <c:v>Health</c:v>
                </c:pt>
                <c:pt idx="29">
                  <c:v>Spirituality</c:v>
                </c:pt>
                <c:pt idx="30">
                  <c:v>Art</c:v>
                </c:pt>
                <c:pt idx="31">
                  <c:v>Self Help</c:v>
                </c:pt>
                <c:pt idx="32">
                  <c:v>Biography</c:v>
                </c:pt>
                <c:pt idx="33">
                  <c:v>Religion</c:v>
                </c:pt>
                <c:pt idx="34">
                  <c:v>Christian</c:v>
                </c:pt>
                <c:pt idx="35">
                  <c:v>Sports and Games</c:v>
                </c:pt>
                <c:pt idx="36">
                  <c:v>Politics</c:v>
                </c:pt>
                <c:pt idx="37">
                  <c:v>Contemporary</c:v>
                </c:pt>
                <c:pt idx="38">
                  <c:v>Christian Fiction</c:v>
                </c:pt>
                <c:pt idx="39">
                  <c:v>Parenting</c:v>
                </c:pt>
                <c:pt idx="40">
                  <c:v>Suspense</c:v>
                </c:pt>
                <c:pt idx="41">
                  <c:v>Historical</c:v>
                </c:pt>
                <c:pt idx="42">
                  <c:v>Cultural</c:v>
                </c:pt>
                <c:pt idx="43">
                  <c:v>Novels</c:v>
                </c:pt>
                <c:pt idx="44">
                  <c:v>Paranormal</c:v>
                </c:pt>
                <c:pt idx="45">
                  <c:v>Erotica</c:v>
                </c:pt>
                <c:pt idx="46">
                  <c:v>Short Stories</c:v>
                </c:pt>
                <c:pt idx="47">
                  <c:v>Academic</c:v>
                </c:pt>
                <c:pt idx="48">
                  <c:v>Adult Fiction</c:v>
                </c:pt>
                <c:pt idx="49">
                  <c:v>Crime</c:v>
                </c:pt>
              </c:strCache>
            </c:strRef>
          </c:cat>
          <c:val>
            <c:numRef>
              <c:f>Pivots!$M$14:$M$64</c:f>
              <c:numCache>
                <c:formatCode>"$"#,##0.00</c:formatCode>
                <c:ptCount val="50"/>
                <c:pt idx="0">
                  <c:v>18687064.710000001</c:v>
                </c:pt>
                <c:pt idx="1">
                  <c:v>11214164</c:v>
                </c:pt>
                <c:pt idx="2">
                  <c:v>8965909.6999999974</c:v>
                </c:pt>
                <c:pt idx="3">
                  <c:v>7888781.0300000003</c:v>
                </c:pt>
                <c:pt idx="4">
                  <c:v>7431427.870000001</c:v>
                </c:pt>
                <c:pt idx="5">
                  <c:v>6951012.6099999994</c:v>
                </c:pt>
                <c:pt idx="6">
                  <c:v>5347732.87</c:v>
                </c:pt>
                <c:pt idx="7">
                  <c:v>3848441.5599999987</c:v>
                </c:pt>
                <c:pt idx="8">
                  <c:v>3463136.66</c:v>
                </c:pt>
                <c:pt idx="9">
                  <c:v>3296733.71</c:v>
                </c:pt>
                <c:pt idx="10">
                  <c:v>3286186.6900000013</c:v>
                </c:pt>
                <c:pt idx="11">
                  <c:v>2627779.7699999996</c:v>
                </c:pt>
                <c:pt idx="12">
                  <c:v>2455114.8199999994</c:v>
                </c:pt>
                <c:pt idx="13">
                  <c:v>2109941.73</c:v>
                </c:pt>
                <c:pt idx="14">
                  <c:v>2108043.02</c:v>
                </c:pt>
                <c:pt idx="15">
                  <c:v>1979857.61</c:v>
                </c:pt>
                <c:pt idx="16">
                  <c:v>1926038.72</c:v>
                </c:pt>
                <c:pt idx="17">
                  <c:v>1826341.8499999999</c:v>
                </c:pt>
                <c:pt idx="18">
                  <c:v>1689311.8699999999</c:v>
                </c:pt>
                <c:pt idx="19">
                  <c:v>1653749.09</c:v>
                </c:pt>
                <c:pt idx="20">
                  <c:v>1558974.37</c:v>
                </c:pt>
                <c:pt idx="21">
                  <c:v>1366445.9500000002</c:v>
                </c:pt>
                <c:pt idx="22">
                  <c:v>1236354.1499999999</c:v>
                </c:pt>
                <c:pt idx="23">
                  <c:v>1212604.47</c:v>
                </c:pt>
                <c:pt idx="24">
                  <c:v>1127869.3599999999</c:v>
                </c:pt>
                <c:pt idx="25">
                  <c:v>1116429.3500000001</c:v>
                </c:pt>
                <c:pt idx="26">
                  <c:v>900221.32000000007</c:v>
                </c:pt>
                <c:pt idx="27">
                  <c:v>899695.92</c:v>
                </c:pt>
                <c:pt idx="28">
                  <c:v>887941.52000000014</c:v>
                </c:pt>
                <c:pt idx="29">
                  <c:v>878365.90999999992</c:v>
                </c:pt>
                <c:pt idx="30">
                  <c:v>857819.16</c:v>
                </c:pt>
                <c:pt idx="31">
                  <c:v>837712.52</c:v>
                </c:pt>
                <c:pt idx="32">
                  <c:v>800464.55999999994</c:v>
                </c:pt>
                <c:pt idx="33">
                  <c:v>786441.0199999999</c:v>
                </c:pt>
                <c:pt idx="34">
                  <c:v>637405.80000000005</c:v>
                </c:pt>
                <c:pt idx="35">
                  <c:v>606687.63000000012</c:v>
                </c:pt>
                <c:pt idx="36">
                  <c:v>499024.39</c:v>
                </c:pt>
                <c:pt idx="37">
                  <c:v>468472.37</c:v>
                </c:pt>
                <c:pt idx="38">
                  <c:v>464061.53999999992</c:v>
                </c:pt>
                <c:pt idx="39">
                  <c:v>228814.72</c:v>
                </c:pt>
                <c:pt idx="40">
                  <c:v>203679.38</c:v>
                </c:pt>
                <c:pt idx="41">
                  <c:v>201518.22</c:v>
                </c:pt>
                <c:pt idx="42">
                  <c:v>150876.15</c:v>
                </c:pt>
                <c:pt idx="43">
                  <c:v>142927.5</c:v>
                </c:pt>
                <c:pt idx="44">
                  <c:v>98378.28</c:v>
                </c:pt>
                <c:pt idx="45">
                  <c:v>80139.399999999994</c:v>
                </c:pt>
                <c:pt idx="46">
                  <c:v>74390.8</c:v>
                </c:pt>
                <c:pt idx="47">
                  <c:v>69280.659999999989</c:v>
                </c:pt>
                <c:pt idx="48">
                  <c:v>48207.579999999994</c:v>
                </c:pt>
                <c:pt idx="49">
                  <c:v>18480.96</c:v>
                </c:pt>
              </c:numCache>
            </c:numRef>
          </c:val>
          <c:extLst>
            <c:ext xmlns:c16="http://schemas.microsoft.com/office/drawing/2014/chart" uri="{C3380CC4-5D6E-409C-BE32-E72D297353CC}">
              <c16:uniqueId val="{00000000-EB1A-41EE-92AA-E19622D6469E}"/>
            </c:ext>
          </c:extLst>
        </c:ser>
        <c:dLbls>
          <c:showLegendKey val="0"/>
          <c:showVal val="0"/>
          <c:showCatName val="0"/>
          <c:showSerName val="0"/>
          <c:showPercent val="0"/>
          <c:showBubbleSize val="0"/>
        </c:dLbls>
        <c:gapWidth val="150"/>
        <c:overlap val="100"/>
        <c:axId val="130457983"/>
        <c:axId val="130455103"/>
      </c:barChart>
      <c:catAx>
        <c:axId val="13045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55103"/>
        <c:crosses val="autoZero"/>
        <c:auto val="1"/>
        <c:lblAlgn val="ctr"/>
        <c:lblOffset val="100"/>
        <c:noMultiLvlLbl val="0"/>
      </c:catAx>
      <c:valAx>
        <c:axId val="1304551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5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[books_detailed_data.xlsx]Pivots!PivotTable14</c:name>
    <c:fmtId val="5"/>
  </c:pivotSource>
  <c:chart>
    <c:title>
      <c:tx>
        <c:rich>
          <a:bodyPr rot="0" spcFirstLastPara="1" vertOverflow="ellipsis" vert="horz" wrap="square" anchor="ctr" anchorCtr="1"/>
          <a:lstStyle/>
          <a:p>
            <a:pPr>
              <a:defRPr sz="2000" b="1" i="0" u="none" strike="noStrike" kern="1200" spc="0" baseline="0">
                <a:solidFill>
                  <a:srgbClr val="33CC33"/>
                </a:solidFill>
                <a:latin typeface="+mn-lt"/>
                <a:ea typeface="+mn-ea"/>
                <a:cs typeface="+mn-cs"/>
              </a:defRPr>
            </a:pPr>
            <a:r>
              <a:rPr lang="en-US" sz="2000" b="1">
                <a:solidFill>
                  <a:srgbClr val="33CC33"/>
                </a:solidFill>
              </a:rPr>
              <a:t>Top</a:t>
            </a:r>
            <a:r>
              <a:rPr lang="en-US" sz="2000" b="1" baseline="0">
                <a:solidFill>
                  <a:srgbClr val="33CC33"/>
                </a:solidFill>
              </a:rPr>
              <a:t> Selling Books by Revenue</a:t>
            </a:r>
          </a:p>
          <a:p>
            <a:pPr>
              <a:defRPr sz="2000" b="1">
                <a:solidFill>
                  <a:srgbClr val="33CC33"/>
                </a:solidFill>
              </a:defRPr>
            </a:pPr>
            <a:endParaRPr lang="en-US" sz="2000" b="1">
              <a:solidFill>
                <a:srgbClr val="33CC33"/>
              </a:solidFill>
            </a:endParaRPr>
          </a:p>
        </c:rich>
      </c:tx>
      <c:layout>
        <c:manualLayout>
          <c:xMode val="edge"/>
          <c:yMode val="edge"/>
          <c:x val="0.20945122484689413"/>
          <c:y val="2.2127442403032958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33CC33"/>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Pivots!$P$13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FD-4F86-94AB-F03145617A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FD-4F86-94AB-F03145617A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FD-4F86-94AB-F03145617A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0FD-4F86-94AB-F03145617A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0FD-4F86-94AB-F03145617A0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0FD-4F86-94AB-F03145617A0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0FD-4F86-94AB-F03145617A0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0FD-4F86-94AB-F03145617A0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0FD-4F86-94AB-F03145617A0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0FD-4F86-94AB-F03145617A0E}"/>
              </c:ext>
            </c:extLst>
          </c:dPt>
          <c:cat>
            <c:strRef>
              <c:f>Pivots!$O$14:$O$24</c:f>
              <c:strCache>
                <c:ptCount val="10"/>
                <c:pt idx="0">
                  <c:v>Default</c:v>
                </c:pt>
                <c:pt idx="1">
                  <c:v>Nonfiction</c:v>
                </c:pt>
                <c:pt idx="2">
                  <c:v>Sequential Art</c:v>
                </c:pt>
                <c:pt idx="3">
                  <c:v>Add a comment</c:v>
                </c:pt>
                <c:pt idx="4">
                  <c:v>Fiction</c:v>
                </c:pt>
                <c:pt idx="5">
                  <c:v>Fantasy</c:v>
                </c:pt>
                <c:pt idx="6">
                  <c:v>Young Adult</c:v>
                </c:pt>
                <c:pt idx="7">
                  <c:v>Romance</c:v>
                </c:pt>
                <c:pt idx="8">
                  <c:v>Childrens</c:v>
                </c:pt>
                <c:pt idx="9">
                  <c:v>Food and Drink</c:v>
                </c:pt>
              </c:strCache>
            </c:strRef>
          </c:cat>
          <c:val>
            <c:numRef>
              <c:f>Pivots!$P$14:$P$24</c:f>
              <c:numCache>
                <c:formatCode>"$"#,##0.00</c:formatCode>
                <c:ptCount val="10"/>
                <c:pt idx="0">
                  <c:v>18687064.710000001</c:v>
                </c:pt>
                <c:pt idx="1">
                  <c:v>11214164</c:v>
                </c:pt>
                <c:pt idx="2">
                  <c:v>8965909.6999999974</c:v>
                </c:pt>
                <c:pt idx="3">
                  <c:v>7888781.0300000003</c:v>
                </c:pt>
                <c:pt idx="4">
                  <c:v>7431427.870000001</c:v>
                </c:pt>
                <c:pt idx="5">
                  <c:v>6951012.6099999994</c:v>
                </c:pt>
                <c:pt idx="6">
                  <c:v>5347732.87</c:v>
                </c:pt>
                <c:pt idx="7">
                  <c:v>3848441.5599999987</c:v>
                </c:pt>
                <c:pt idx="8">
                  <c:v>3463136.66</c:v>
                </c:pt>
                <c:pt idx="9">
                  <c:v>3296733.71</c:v>
                </c:pt>
              </c:numCache>
            </c:numRef>
          </c:val>
          <c:extLst>
            <c:ext xmlns:c16="http://schemas.microsoft.com/office/drawing/2014/chart" uri="{C3380CC4-5D6E-409C-BE32-E72D297353CC}">
              <c16:uniqueId val="{00000014-30FD-4F86-94AB-F03145617A0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[books_detailed_data.xlsx]Pivots!PivotTable13</c:name>
    <c:fmtId val="11"/>
  </c:pivotSource>
  <c:chart>
    <c:title>
      <c:tx>
        <c:rich>
          <a:bodyPr rot="0" spcFirstLastPara="1" vertOverflow="ellipsis" vert="horz" wrap="square" anchor="ctr" anchorCtr="1"/>
          <a:lstStyle/>
          <a:p>
            <a:pPr>
              <a:defRPr sz="2000" b="1" i="0" u="none" strike="noStrike" kern="1200" spc="0" baseline="0">
                <a:solidFill>
                  <a:srgbClr val="33CC33"/>
                </a:solidFill>
                <a:latin typeface="+mn-lt"/>
                <a:ea typeface="+mn-ea"/>
                <a:cs typeface="+mn-cs"/>
              </a:defRPr>
            </a:pPr>
            <a:r>
              <a:rPr lang="en-US" sz="2000" b="1">
                <a:solidFill>
                  <a:srgbClr val="33CC33"/>
                </a:solidFill>
              </a:rPr>
              <a:t>Top</a:t>
            </a:r>
            <a:r>
              <a:rPr lang="en-US" sz="2000" b="1" baseline="0">
                <a:solidFill>
                  <a:srgbClr val="33CC33"/>
                </a:solidFill>
              </a:rPr>
              <a:t> Rated Books </a:t>
            </a:r>
            <a:endParaRPr lang="en-US" sz="2000" b="1">
              <a:solidFill>
                <a:srgbClr val="33CC33"/>
              </a:solidFill>
            </a:endParaRPr>
          </a:p>
        </c:rich>
      </c:tx>
      <c:layout>
        <c:manualLayout>
          <c:xMode val="edge"/>
          <c:yMode val="edge"/>
          <c:x val="0.34204155730533681"/>
          <c:y val="4.527559055118110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33CC3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Pivots!$J$32</c:f>
              <c:strCache>
                <c:ptCount val="1"/>
                <c:pt idx="0">
                  <c:v>Total</c:v>
                </c:pt>
              </c:strCache>
            </c:strRef>
          </c:tx>
          <c:spPr>
            <a:solidFill>
              <a:srgbClr val="92D050"/>
            </a:solidFill>
            <a:ln>
              <a:noFill/>
            </a:ln>
            <a:effectLst/>
          </c:spPr>
          <c:invertIfNegative val="0"/>
          <c:cat>
            <c:strRef>
              <c:f>Pivots!$I$33:$I$49</c:f>
              <c:strCache>
                <c:ptCount val="16"/>
                <c:pt idx="0">
                  <c:v>While You Were Mine</c:v>
                </c:pt>
                <c:pt idx="1">
                  <c:v>The Art and Science of Low Carbohydrate Living</c:v>
                </c:pt>
                <c:pt idx="2">
                  <c:v>Scott Pilgrim's Precious Little Life (Scott Pilgrim #1)</c:v>
                </c:pt>
                <c:pt idx="3">
                  <c:v>(Un)Qualified: How God Uses Broken People to Do Big Things</c:v>
                </c:pt>
                <c:pt idx="4">
                  <c:v>The Inefficiency Assassin: Time Management Tactics for Working Smarter, Not Longer</c:v>
                </c:pt>
                <c:pt idx="5">
                  <c:v>1,000 Places to See Before You Die</c:v>
                </c:pt>
                <c:pt idx="6">
                  <c:v>Quarter Life Poetry: Poems for the Young, Broke and Hangry</c:v>
                </c:pt>
                <c:pt idx="7">
                  <c:v>10-Day Green Smoothie Cleanse: Lose Up to 15 Pounds in 10 Days!</c:v>
                </c:pt>
                <c:pt idx="8">
                  <c:v>Someone Like You (The Harrisons #2)</c:v>
                </c:pt>
                <c:pt idx="9">
                  <c:v>A Flight of Arrows (The Pathfinders #2)</c:v>
                </c:pt>
                <c:pt idx="10">
                  <c:v>The Collected Poems of W.B. Yeats (The Collected Works of W.B. Yeats #1)</c:v>
                </c:pt>
                <c:pt idx="11">
                  <c:v>A Gentleman's Position (Society of Gentlemen #3)</c:v>
                </c:pt>
                <c:pt idx="12">
                  <c:v>The Sound Of Love</c:v>
                </c:pt>
                <c:pt idx="13">
                  <c:v>A Heartbreaking Work of Staggering Genius</c:v>
                </c:pt>
                <c:pt idx="14">
                  <c:v>#HigherSelfie: Wake Up Your Life. Free Your Soul. Find Your Tribe.</c:v>
                </c:pt>
                <c:pt idx="15">
                  <c:v>Old School (Diary of a Wimpy Kid #10)</c:v>
                </c:pt>
              </c:strCache>
            </c:strRef>
          </c:cat>
          <c:val>
            <c:numRef>
              <c:f>Pivots!$J$33:$J$49</c:f>
              <c:numCache>
                <c:formatCode>General</c:formatCode>
                <c:ptCount val="16"/>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numCache>
            </c:numRef>
          </c:val>
          <c:extLst>
            <c:ext xmlns:c16="http://schemas.microsoft.com/office/drawing/2014/chart" uri="{C3380CC4-5D6E-409C-BE32-E72D297353CC}">
              <c16:uniqueId val="{00000000-1B65-4022-A464-E6B8584F46CE}"/>
            </c:ext>
          </c:extLst>
        </c:ser>
        <c:dLbls>
          <c:showLegendKey val="0"/>
          <c:showVal val="0"/>
          <c:showCatName val="0"/>
          <c:showSerName val="0"/>
          <c:showPercent val="0"/>
          <c:showBubbleSize val="0"/>
        </c:dLbls>
        <c:gapWidth val="219"/>
        <c:overlap val="-27"/>
        <c:axId val="221527151"/>
        <c:axId val="221523791"/>
      </c:barChart>
      <c:catAx>
        <c:axId val="22152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523791"/>
        <c:crosses val="autoZero"/>
        <c:auto val="1"/>
        <c:lblAlgn val="ctr"/>
        <c:lblOffset val="100"/>
        <c:noMultiLvlLbl val="0"/>
      </c:catAx>
      <c:valAx>
        <c:axId val="221523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52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[books_detailed_data.xlsx]Pivots!PivotTable15</c:name>
    <c:fmtId val="4"/>
  </c:pivotSource>
  <c:chart>
    <c:title>
      <c:tx>
        <c:rich>
          <a:bodyPr rot="0" spcFirstLastPara="1" vertOverflow="ellipsis" vert="horz" wrap="square" anchor="ctr" anchorCtr="1"/>
          <a:lstStyle/>
          <a:p>
            <a:pPr>
              <a:defRPr sz="1800" b="1" i="0" u="none" strike="noStrike" kern="1200" spc="0" baseline="0">
                <a:solidFill>
                  <a:srgbClr val="33CC33"/>
                </a:solidFill>
                <a:latin typeface="+mn-lt"/>
                <a:ea typeface="+mn-ea"/>
                <a:cs typeface="+mn-cs"/>
              </a:defRPr>
            </a:pPr>
            <a:r>
              <a:rPr lang="en-US" sz="1800" b="1">
                <a:solidFill>
                  <a:srgbClr val="33CC33"/>
                </a:solidFill>
              </a:rPr>
              <a:t>Monthly</a:t>
            </a:r>
            <a:r>
              <a:rPr lang="en-US" sz="1800" b="1" baseline="0">
                <a:solidFill>
                  <a:srgbClr val="33CC33"/>
                </a:solidFill>
              </a:rPr>
              <a:t> Sales Trend 2025</a:t>
            </a:r>
          </a:p>
          <a:p>
            <a:pPr>
              <a:defRPr sz="1800" b="1">
                <a:solidFill>
                  <a:srgbClr val="33CC33"/>
                </a:solidFill>
              </a:defRPr>
            </a:pPr>
            <a:endParaRPr lang="en-US" sz="1800" b="1">
              <a:solidFill>
                <a:srgbClr val="33CC33"/>
              </a:solidFill>
            </a:endParaRPr>
          </a:p>
        </c:rich>
      </c:tx>
      <c:layout>
        <c:manualLayout>
          <c:xMode val="edge"/>
          <c:yMode val="edge"/>
          <c:x val="0.27893744531933506"/>
          <c:y val="4.527559055118110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rgbClr val="33CC33"/>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Pivots!$P$28</c:f>
              <c:strCache>
                <c:ptCount val="1"/>
                <c:pt idx="0">
                  <c:v>Total</c:v>
                </c:pt>
              </c:strCache>
            </c:strRef>
          </c:tx>
          <c:spPr>
            <a:ln w="28575" cap="rnd">
              <a:solidFill>
                <a:srgbClr val="FF0000"/>
              </a:solidFill>
              <a:round/>
            </a:ln>
            <a:effectLst/>
          </c:spPr>
          <c:marker>
            <c:symbol val="circle"/>
            <c:size val="5"/>
            <c:spPr>
              <a:solidFill>
                <a:schemeClr val="accent1"/>
              </a:solidFill>
              <a:ln w="9525">
                <a:solidFill>
                  <a:schemeClr val="accent1"/>
                </a:solidFill>
              </a:ln>
              <a:effectLst/>
            </c:spPr>
          </c:marker>
          <c:cat>
            <c:strRef>
              <c:f>Pivots!$O$29:$O$36</c:f>
              <c:strCache>
                <c:ptCount val="7"/>
                <c:pt idx="0">
                  <c:v>Jan</c:v>
                </c:pt>
                <c:pt idx="1">
                  <c:v>Feb</c:v>
                </c:pt>
                <c:pt idx="2">
                  <c:v>Mar</c:v>
                </c:pt>
                <c:pt idx="3">
                  <c:v>Apr</c:v>
                </c:pt>
                <c:pt idx="4">
                  <c:v>May</c:v>
                </c:pt>
                <c:pt idx="5">
                  <c:v>Jun</c:v>
                </c:pt>
                <c:pt idx="6">
                  <c:v>Jul</c:v>
                </c:pt>
              </c:strCache>
            </c:strRef>
          </c:cat>
          <c:val>
            <c:numRef>
              <c:f>Pivots!$P$29:$P$36</c:f>
              <c:numCache>
                <c:formatCode>#,##0</c:formatCode>
                <c:ptCount val="7"/>
                <c:pt idx="0">
                  <c:v>23540</c:v>
                </c:pt>
                <c:pt idx="1">
                  <c:v>27629</c:v>
                </c:pt>
                <c:pt idx="2">
                  <c:v>46595</c:v>
                </c:pt>
                <c:pt idx="3">
                  <c:v>17153</c:v>
                </c:pt>
                <c:pt idx="4">
                  <c:v>18420</c:v>
                </c:pt>
                <c:pt idx="5">
                  <c:v>22812</c:v>
                </c:pt>
                <c:pt idx="6">
                  <c:v>13147</c:v>
                </c:pt>
              </c:numCache>
            </c:numRef>
          </c:val>
          <c:smooth val="0"/>
          <c:extLst>
            <c:ext xmlns:c16="http://schemas.microsoft.com/office/drawing/2014/chart" uri="{C3380CC4-5D6E-409C-BE32-E72D297353CC}">
              <c16:uniqueId val="{00000000-F18E-4001-83E1-AEE626669240}"/>
            </c:ext>
          </c:extLst>
        </c:ser>
        <c:dLbls>
          <c:showLegendKey val="0"/>
          <c:showVal val="0"/>
          <c:showCatName val="0"/>
          <c:showSerName val="0"/>
          <c:showPercent val="0"/>
          <c:showBubbleSize val="0"/>
        </c:dLbls>
        <c:marker val="1"/>
        <c:smooth val="0"/>
        <c:axId val="1090046879"/>
        <c:axId val="807564831"/>
      </c:lineChart>
      <c:catAx>
        <c:axId val="109004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564831"/>
        <c:crosses val="autoZero"/>
        <c:auto val="1"/>
        <c:lblAlgn val="ctr"/>
        <c:lblOffset val="100"/>
        <c:noMultiLvlLbl val="0"/>
      </c:catAx>
      <c:valAx>
        <c:axId val="807564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4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Low Stock Books'!A1"/><Relationship Id="rId4" Type="http://schemas.openxmlformats.org/officeDocument/2006/relationships/chart" Target="../charts/chart4.xml"/><Relationship Id="rId9" Type="http://schemas.openxmlformats.org/officeDocument/2006/relationships/hyperlink" Target="#Pivots!A1"/></Relationships>
</file>

<file path=xl/drawings/drawing1.xml><?xml version="1.0" encoding="utf-8"?>
<xdr:wsDr xmlns:xdr="http://schemas.openxmlformats.org/drawingml/2006/spreadsheetDrawing" xmlns:a="http://schemas.openxmlformats.org/drawingml/2006/main">
  <xdr:twoCellAnchor>
    <xdr:from>
      <xdr:col>3</xdr:col>
      <xdr:colOff>413657</xdr:colOff>
      <xdr:row>1</xdr:row>
      <xdr:rowOff>348342</xdr:rowOff>
    </xdr:from>
    <xdr:to>
      <xdr:col>11</xdr:col>
      <xdr:colOff>108857</xdr:colOff>
      <xdr:row>14</xdr:row>
      <xdr:rowOff>54428</xdr:rowOff>
    </xdr:to>
    <xdr:graphicFrame macro="">
      <xdr:nvGraphicFramePr>
        <xdr:cNvPr id="2" name="Chart 1">
          <a:extLst>
            <a:ext uri="{FF2B5EF4-FFF2-40B4-BE49-F238E27FC236}">
              <a16:creationId xmlns:a16="http://schemas.microsoft.com/office/drawing/2014/main" id="{ADC359AD-7B0D-4E59-9894-ED10B1B64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424543</xdr:colOff>
      <xdr:row>14</xdr:row>
      <xdr:rowOff>152400</xdr:rowOff>
    </xdr:from>
    <xdr:to>
      <xdr:col>11</xdr:col>
      <xdr:colOff>119743</xdr:colOff>
      <xdr:row>28</xdr:row>
      <xdr:rowOff>163285</xdr:rowOff>
    </xdr:to>
    <xdr:graphicFrame macro="">
      <xdr:nvGraphicFramePr>
        <xdr:cNvPr id="3" name="Chart 2">
          <a:extLst>
            <a:ext uri="{FF2B5EF4-FFF2-40B4-BE49-F238E27FC236}">
              <a16:creationId xmlns:a16="http://schemas.microsoft.com/office/drawing/2014/main" id="{5DBB42D0-F4EC-499E-8209-92D8229C5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215153</xdr:colOff>
      <xdr:row>1</xdr:row>
      <xdr:rowOff>358589</xdr:rowOff>
    </xdr:from>
    <xdr:to>
      <xdr:col>18</xdr:col>
      <xdr:colOff>519953</xdr:colOff>
      <xdr:row>14</xdr:row>
      <xdr:rowOff>44824</xdr:rowOff>
    </xdr:to>
    <xdr:graphicFrame macro="">
      <xdr:nvGraphicFramePr>
        <xdr:cNvPr id="4" name="Chart 3">
          <a:extLst>
            <a:ext uri="{FF2B5EF4-FFF2-40B4-BE49-F238E27FC236}">
              <a16:creationId xmlns:a16="http://schemas.microsoft.com/office/drawing/2014/main" id="{59328FE3-7C8C-4D16-8F65-33E3FC080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430307</xdr:colOff>
      <xdr:row>29</xdr:row>
      <xdr:rowOff>80683</xdr:rowOff>
    </xdr:from>
    <xdr:to>
      <xdr:col>20</xdr:col>
      <xdr:colOff>268941</xdr:colOff>
      <xdr:row>51</xdr:row>
      <xdr:rowOff>39893</xdr:rowOff>
    </xdr:to>
    <xdr:graphicFrame macro="">
      <xdr:nvGraphicFramePr>
        <xdr:cNvPr id="5" name="Chart 4">
          <a:extLst>
            <a:ext uri="{FF2B5EF4-FFF2-40B4-BE49-F238E27FC236}">
              <a16:creationId xmlns:a16="http://schemas.microsoft.com/office/drawing/2014/main" id="{332ECAFE-298C-4200-B7F6-15C2B5FAA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217714</xdr:colOff>
      <xdr:row>14</xdr:row>
      <xdr:rowOff>114300</xdr:rowOff>
    </xdr:from>
    <xdr:to>
      <xdr:col>18</xdr:col>
      <xdr:colOff>598714</xdr:colOff>
      <xdr:row>28</xdr:row>
      <xdr:rowOff>125506</xdr:rowOff>
    </xdr:to>
    <xdr:graphicFrame macro="">
      <xdr:nvGraphicFramePr>
        <xdr:cNvPr id="6" name="Chart 5">
          <a:extLst>
            <a:ext uri="{FF2B5EF4-FFF2-40B4-BE49-F238E27FC236}">
              <a16:creationId xmlns:a16="http://schemas.microsoft.com/office/drawing/2014/main" id="{CF68F496-77DB-416C-9644-5030F2883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1240971</xdr:colOff>
      <xdr:row>32</xdr:row>
      <xdr:rowOff>43543</xdr:rowOff>
    </xdr:from>
    <xdr:to>
      <xdr:col>3</xdr:col>
      <xdr:colOff>43543</xdr:colOff>
      <xdr:row>47</xdr:row>
      <xdr:rowOff>10885</xdr:rowOff>
    </xdr:to>
    <xdr:graphicFrame macro="">
      <xdr:nvGraphicFramePr>
        <xdr:cNvPr id="9" name="Chart 8">
          <a:extLst>
            <a:ext uri="{FF2B5EF4-FFF2-40B4-BE49-F238E27FC236}">
              <a16:creationId xmlns:a16="http://schemas.microsoft.com/office/drawing/2014/main" id="{14216AC9-CCC6-4CAF-AE90-45C890EAF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552450</xdr:colOff>
      <xdr:row>47</xdr:row>
      <xdr:rowOff>171450</xdr:rowOff>
    </xdr:from>
    <xdr:to>
      <xdr:col>2</xdr:col>
      <xdr:colOff>582930</xdr:colOff>
      <xdr:row>62</xdr:row>
      <xdr:rowOff>171450</xdr:rowOff>
    </xdr:to>
    <xdr:graphicFrame macro="">
      <xdr:nvGraphicFramePr>
        <xdr:cNvPr id="12" name="Chart 11">
          <a:extLst>
            <a:ext uri="{FF2B5EF4-FFF2-40B4-BE49-F238E27FC236}">
              <a16:creationId xmlns:a16="http://schemas.microsoft.com/office/drawing/2014/main" id="{44EAB1C3-8AAC-4B14-8814-27C21EC9A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500743</xdr:colOff>
      <xdr:row>17</xdr:row>
      <xdr:rowOff>108857</xdr:rowOff>
    </xdr:from>
    <xdr:to>
      <xdr:col>1</xdr:col>
      <xdr:colOff>3377293</xdr:colOff>
      <xdr:row>32</xdr:row>
      <xdr:rowOff>0</xdr:rowOff>
    </xdr:to>
    <xdr:graphicFrame macro="">
      <xdr:nvGraphicFramePr>
        <xdr:cNvPr id="13" name="Chart 12">
          <a:extLst>
            <a:ext uri="{FF2B5EF4-FFF2-40B4-BE49-F238E27FC236}">
              <a16:creationId xmlns:a16="http://schemas.microsoft.com/office/drawing/2014/main" id="{F733F78E-3A9F-4649-AEDA-0D59112F7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3390840</xdr:colOff>
      <xdr:row>17</xdr:row>
      <xdr:rowOff>120288</xdr:rowOff>
    </xdr:from>
    <xdr:to>
      <xdr:col>3</xdr:col>
      <xdr:colOff>84607</xdr:colOff>
      <xdr:row>31</xdr:row>
      <xdr:rowOff>180403</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2BE39A77-7879-4C91-8532-161D47E44F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086290" y="4597038"/>
              <a:ext cx="1846792" cy="25937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466725</xdr:colOff>
      <xdr:row>51</xdr:row>
      <xdr:rowOff>152400</xdr:rowOff>
    </xdr:from>
    <xdr:to>
      <xdr:col>6</xdr:col>
      <xdr:colOff>457200</xdr:colOff>
      <xdr:row>55</xdr:row>
      <xdr:rowOff>85725</xdr:rowOff>
    </xdr:to>
    <xdr:sp macro="" textlink="">
      <xdr:nvSpPr>
        <xdr:cNvPr id="16" name="Rectangle 15">
          <a:hlinkClick xmlns:r="http://schemas.openxmlformats.org/officeDocument/2006/relationships" r:id="rId9"/>
          <a:extLst>
            <a:ext uri="{FF2B5EF4-FFF2-40B4-BE49-F238E27FC236}">
              <a16:creationId xmlns:a16="http://schemas.microsoft.com/office/drawing/2014/main" id="{61235EC4-33B7-CC61-BB26-915540F44F05}"/>
            </a:ext>
          </a:extLst>
        </xdr:cNvPr>
        <xdr:cNvSpPr/>
      </xdr:nvSpPr>
      <xdr:spPr>
        <a:xfrm>
          <a:off x="7315200" y="10782300"/>
          <a:ext cx="1819275" cy="657225"/>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solidFill>
                <a:schemeClr val="tx1">
                  <a:lumMod val="95000"/>
                  <a:lumOff val="5000"/>
                </a:schemeClr>
              </a:solidFill>
            </a:rPr>
            <a:t>Click here for pivote      </a:t>
          </a:r>
          <a:r>
            <a:rPr lang="en-US" sz="1400" u="sng" baseline="0">
              <a:solidFill>
                <a:schemeClr val="tx1">
                  <a:lumMod val="95000"/>
                  <a:lumOff val="5000"/>
                </a:schemeClr>
              </a:solidFill>
            </a:rPr>
            <a:t>  </a:t>
          </a:r>
          <a:r>
            <a:rPr lang="en-US" sz="1400" u="sng">
              <a:solidFill>
                <a:schemeClr val="tx1">
                  <a:lumMod val="95000"/>
                  <a:lumOff val="5000"/>
                </a:schemeClr>
              </a:solidFill>
            </a:rPr>
            <a:t>Table</a:t>
          </a:r>
        </a:p>
        <a:p>
          <a:pPr algn="l"/>
          <a:endParaRPr lang="en-US" sz="1100"/>
        </a:p>
      </xdr:txBody>
    </xdr:sp>
    <xdr:clientData/>
  </xdr:twoCellAnchor>
  <xdr:twoCellAnchor>
    <xdr:from>
      <xdr:col>7</xdr:col>
      <xdr:colOff>66675</xdr:colOff>
      <xdr:row>52</xdr:row>
      <xdr:rowOff>0</xdr:rowOff>
    </xdr:from>
    <xdr:to>
      <xdr:col>10</xdr:col>
      <xdr:colOff>85725</xdr:colOff>
      <xdr:row>55</xdr:row>
      <xdr:rowOff>95250</xdr:rowOff>
    </xdr:to>
    <xdr:sp macro="" textlink="">
      <xdr:nvSpPr>
        <xdr:cNvPr id="17" name="Rectangle 16">
          <a:hlinkClick xmlns:r="http://schemas.openxmlformats.org/officeDocument/2006/relationships" r:id="rId10"/>
          <a:extLst>
            <a:ext uri="{FF2B5EF4-FFF2-40B4-BE49-F238E27FC236}">
              <a16:creationId xmlns:a16="http://schemas.microsoft.com/office/drawing/2014/main" id="{DB88A2F0-9CF7-3076-67C9-5C5D6628D402}"/>
            </a:ext>
          </a:extLst>
        </xdr:cNvPr>
        <xdr:cNvSpPr/>
      </xdr:nvSpPr>
      <xdr:spPr>
        <a:xfrm>
          <a:off x="9353550" y="10810875"/>
          <a:ext cx="1847850" cy="638175"/>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u="sng">
              <a:solidFill>
                <a:schemeClr val="tx1">
                  <a:lumMod val="95000"/>
                  <a:lumOff val="5000"/>
                </a:schemeClr>
              </a:solidFill>
            </a:rPr>
            <a:t>Click</a:t>
          </a:r>
          <a:r>
            <a:rPr lang="en-US" sz="1200" b="0" u="sng" baseline="0">
              <a:solidFill>
                <a:schemeClr val="tx1">
                  <a:lumMod val="95000"/>
                  <a:lumOff val="5000"/>
                </a:schemeClr>
              </a:solidFill>
            </a:rPr>
            <a:t> here to check Low Stock Books</a:t>
          </a:r>
          <a:endParaRPr lang="en-US" sz="1200" b="0" u="sng">
            <a:solidFill>
              <a:schemeClr val="tx1">
                <a:lumMod val="95000"/>
                <a:lumOff val="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MYUI" refreshedDate="45852.765986342594" createdVersion="8" refreshedVersion="8" minRefreshableVersion="3" recordCount="1000" xr:uid="{274285E1-2384-4895-BF9B-05DE3F40C149}">
  <cacheSource type="worksheet">
    <worksheetSource name="BooksData"/>
  </cacheSource>
  <cacheFields count="31">
    <cacheField name="Title" numFmtId="0">
      <sharedItems count="999">
        <s v="It's Only the Himalayas"/>
        <s v="Full Moon over Noahâs Ark: An Odyssey to Mount Ararat and Beyond"/>
        <s v="See America: A Celebration of Our National Parks &amp; Treasured Sites"/>
        <s v="Vagabonding: An Uncommon Guide to the Art of Long-Term World Travel"/>
        <s v="Under the Tuscan Sun"/>
        <s v="A Summer In Europe"/>
        <s v="The Great Railway Bazaar"/>
        <s v="A Year in Provence (Provence #1)"/>
        <s v="The Road to Little Dribbling: Adventures of an American in Britain (Notes From a Small Island #2)"/>
        <s v="Neither Here nor There: Travels in Europe"/>
        <s v="1,000 Places to See Before You Die"/>
        <s v="Sharp Objects"/>
        <s v="In a Dark, Dark Wood"/>
        <s v="The Past Never Ends"/>
        <s v="A Murder in Time"/>
        <s v="The Murder of Roger Ackroyd (Hercule Poirot #4)"/>
        <s v="The Last Mile (Amos Decker #2)"/>
        <s v="That Darkness (Gardiner and Renner #1)"/>
        <s v="Tastes Like Fear (DI Marnie Rome #3)"/>
        <s v="A Time of Torment (Charlie Parker #14)"/>
        <s v="A Study in Scarlet (Sherlock Holmes #1)"/>
        <s v="Poisonous (Max Revere Novels #3)"/>
        <s v="Murder at the 42nd Street Library (Raymond Ambler #1)"/>
        <s v="Most Wanted"/>
        <s v="Hide Away (Eve Duncan #20)"/>
        <s v="Boar Island (Anna Pigeon #19)"/>
        <s v="The Widow"/>
        <s v="Playing with Fire"/>
        <s v="What Happened on Beale Street (Secrets of the South Mysteries #2)"/>
        <s v="The Bachelor Girl's Guide to Murder (Herringford and Watts Mysteries #1)"/>
        <s v="Delivering the Truth (Quaker Midwife Mystery #1)"/>
        <s v="The Mysterious Affair at Styles (Hercule Poirot #1)"/>
        <s v="In the Woods (Dublin Murder Squad #1)"/>
        <s v="The Silkworm (Cormoran Strike #2)"/>
        <s v="The Exiled"/>
        <s v="The Cuckoo's Calling (Cormoran Strike #1)"/>
        <s v="Extreme Prey (Lucas Davenport #26)"/>
        <s v="Career of Evil (Cormoran Strike #3)"/>
        <s v="The No. 1 Ladies' Detective Agency (No. 1 Ladies' Detective Agency #1)"/>
        <s v="The Girl You Lost"/>
        <s v="The Girl In The Ice (DCI Erika Foster #1)"/>
        <s v="Blood Defense (Samantha Brinkman #1)"/>
        <s v="1st to Die (Women's Murder Club #1)"/>
        <s v="Tipping the Velvet"/>
        <s v="Forever and Forever: The Courtship of Henry Longfellow and Fanny Appleton"/>
        <s v="A Flight of Arrows (The Pathfinders #2)"/>
        <s v="The House by the Lake"/>
        <s v="Mrs. Houdini"/>
        <s v="The Marriage of Opposites"/>
        <s v="Glory over Everything: Beyond The Kitchen House"/>
        <s v="Love, Lies and Spies"/>
        <s v="A Paris Apartment"/>
        <s v="Lilac Girls"/>
        <s v="The Constant Princess (The Tudor Court #1)"/>
        <s v="The Invention of Wings"/>
        <s v="World Without End (The Pillars of the Earth #2)"/>
        <s v="The Passion of Dolssa"/>
        <s v="Girl With a Pearl Earring"/>
        <s v="Voyager (Outlander #3)"/>
        <s v="The Red Tent"/>
        <s v="The Last Painting of Sara de Vos"/>
        <s v="The Guernsey Literary and Potato Peel Pie Society"/>
        <s v="Girl in the Blue Coat"/>
        <s v="Between Shades of Gray"/>
        <s v="While You Were Mine"/>
        <s v="The Secret Healer"/>
        <s v="Starlark"/>
        <s v="Lost Among the Living"/>
        <s v="A Spy's Devotion (The Regency Spies of London #1)"/>
        <s v="Scott Pilgrim's Precious Little Life (Scott Pilgrim #1)"/>
        <s v="Tsubasa: WoRLD CHRoNiCLE 2 (Tsubasa WoRLD CHRoNiCLE #2)"/>
        <s v="This One Summer"/>
        <s v="The Nameless City (The Nameless City #1)"/>
        <s v="Saga, Volume 5 (Saga (Collected Editions) #5)"/>
        <s v="Rat Queens, Vol. 3: Demons (Rat Queens (Collected Editions) #11-15)"/>
        <s v="Princess Jellyfish 2-in-1 Omnibus, Vol. 01 (Princess Jellyfish 2-in-1 Omnibus #1)"/>
        <s v="Pop Gun War, Volume 1: Gift"/>
        <s v="Patience"/>
        <s v="Outcast, Vol. 1: A Darkness Surrounds Him (Outcast #1)"/>
        <s v="orange: The Complete Collection 1 (orange: The Complete Collection #1)"/>
        <s v="Lumberjanes, Vol. 2: Friendship to the Max (Lumberjanes #5-8)"/>
        <s v="Lumberjanes, Vol. 1: Beware the Kitten Holy (Lumberjanes #1-4)"/>
        <s v="Lumberjanes Vol. 3: A Terrible Plan (Lumberjanes #9-12)"/>
        <s v="I Hate Fairyland, Vol. 1: Madly Ever After (I Hate Fairyland (Compilations) #1-5)"/>
        <s v="I am a Hero Omnibus Volume 1"/>
        <s v="Giant Days, Vol. 2 (Giant Days #5-8)"/>
        <s v="Danganronpa Volume 1"/>
        <s v="Codename Baboushka, Volume 1: The Conclave of Death"/>
        <s v="Camp Midnight"/>
        <s v="Bitch Planet, Vol. 1: Extraordinary Machine (Bitch Planet (Collected Editions))"/>
        <s v="The Shadow Hero (The Shadow Hero)"/>
        <s v="Fables, Vol. 1: Legends in Exile (Fables #1)"/>
        <s v="Batman: The Long Halloween (Batman)"/>
        <s v="Batman: The Dark Knight Returns (Batman)"/>
        <s v="Wonder Woman: Earth One, Volume One (Wonder Woman: Earth One #1)"/>
        <s v="We Are Robin, Vol. 1: The Vigilante Business (We Are Robin #1)"/>
        <s v="Through the Woods"/>
        <s v="Superman Vol. 1: Before Truth (Superman by Gene Luen Yang #1)"/>
        <s v="So Cute It Hurts!!, Vol. 6 (So Cute It Hurts!! #6)"/>
        <s v="Robin War"/>
        <s v="Red Hood/Arsenal, Vol. 1: Open for Business (Red Hood/Arsenal #1)"/>
        <s v="Naruto (3-in-1 Edition), Vol. 14: Includes Vols. 40, 41 &amp; 42 (Naruto: Omnibus #14)"/>
        <s v="Lowriders to the Center of the Earth (Lowriders in Space #2)"/>
        <s v="El Deafo"/>
        <s v="Batman: Europa"/>
        <s v="Art Ops Vol. 1"/>
        <s v="Adulthood Is a Myth: A &quot;Sarah's Scribbles&quot; Collection"/>
        <s v="Fruits Basket, Vol. 9 (Fruits Basket #9)"/>
        <s v="Roller Girl"/>
        <s v="Fruits Basket, Vol. 7 (Fruits Basket #7)"/>
        <s v="Fruits Basket, Vol. 6 (Fruits Basket #6)"/>
        <s v="Death Note, Vol. 6: Give-and-Take (Death Note #6)"/>
        <s v="Fruits Basket, Vol. 5 (Fruits Basket #5)"/>
        <s v="Death Note, Vol. 5: Whiteout (Death Note #5)"/>
        <s v="The Demon Prince of Momochi House, Vol. 4 (The Demon Prince of Momochi House #4)"/>
        <s v="Fruits Basket, Vol. 4 (Fruits Basket #4)"/>
        <s v="The Wicked + The Divine, Vol. 3: Commercial Suicide (The Wicked + The Divine)"/>
        <s v="The Sandman, Vol. 3: Dream Country (The Sandman (volumes) #3)"/>
        <s v="Saga, Volume 3 (Saga (Collected Editions) #3)"/>
        <s v="Prodigy: The Graphic Novel (Legend: The Graphic Novel #2)"/>
        <s v="Persepolis: The Story of a Childhood (Persepolis #1-2)"/>
        <s v="Original Fake"/>
        <s v="Grayson, Vol 3: Nemesis (Grayson #3)"/>
        <s v="Fruits Basket, Vol. 3 (Fruits Basket #3)"/>
        <s v="Black Butler, Vol. 1 (Black Butler #1)"/>
        <s v="Awkward"/>
        <s v="The Sandman, Vol. 2: The Doll's House (The Sandman (volumes) #2)"/>
        <s v="Saga, Volume 2 (Saga (Collected Editions) #2)"/>
        <s v="Fruits Basket, Vol. 2 (Fruits Basket #2)"/>
        <s v="Y: The Last Man, Vol. 1: Unmanned (Y: The Last Man #1)"/>
        <s v="The Wicked + The Divine, Vol. 1: The Faust Act (The Wicked + The Divine)"/>
        <s v="The Sandman, Vol. 1: Preludes and Nocturnes (The Sandman (volumes) #1)"/>
        <s v="The Complete Maus (Maus #1-2)"/>
        <s v="Skip Beat!, Vol. 01 (Skip Beat! #1)"/>
        <s v="Saga, Volume 1 (Saga (Collected Editions) #1)"/>
        <s v="Rat Queens, Vol. 1: Sass &amp; Sorcery (Rat Queens (Collected Editions) #1-5)"/>
        <s v="Paper Girls, Vol. 1 (Paper Girls #1-5)"/>
        <s v="Ouran High School Host Club, Vol. 1 (Ouran High School Host Club #1)"/>
        <s v="Ms. Marvel, Vol. 1: No Normal (Ms. Marvel (2014-2015) #1)"/>
        <s v="Hawkeye, Vol. 1: My Life as a Weapon (Hawkeye #1)"/>
        <s v="Giant Days, Vol. 1 (Giant Days #1-4)"/>
        <s v="Fruits Basket, Vol. 1 (Fruits Basket #1)"/>
        <s v="Bleach, Vol. 1: Strawberry and the Soul Reapers (Bleach #1)"/>
        <s v="Ajin: Demi-Human, Volume 1 (Ajin: Demi-Human #1)"/>
        <s v="The Secret Garden"/>
        <s v="The Metamorphosis"/>
        <s v="The Pilgrim's Progress"/>
        <s v="The Hound of the Baskervilles (Sherlock Holmes #5)"/>
        <s v="Little Women (Little Women #1)"/>
        <s v="Gone with the Wind"/>
        <s v="Candide"/>
        <s v="Animal Farm"/>
        <s v="Wuthering Heights"/>
        <s v="The Picture of Dorian Gray"/>
        <s v="The Complete Stories and Poems (The Works of Edgar Allan Poe [Cameo Edition])"/>
        <s v="Beowulf"/>
        <s v="And Then There Were None"/>
        <s v="The Story of Hong Gildong"/>
        <s v="The Little Prince"/>
        <s v="Sense and Sensibility"/>
        <s v="Of Mice and Men"/>
        <s v="Emma"/>
        <s v="Alice in Wonderland (Alice's Adventures in Wonderland #1)"/>
        <s v="Sophie's World"/>
        <s v="The Death of Humanity: and the Case for Life"/>
        <s v="The Stranger"/>
        <s v="Proofs of God: Classical Arguments from Tertullian to Barth"/>
        <s v="Kierkegaard: A Christian Missionary to Christians"/>
        <s v="At The Existentialist CafÃ©: Freedom, Being, and apricot cocktails with: Jean-Paul Sartre, Simone de Beauvoir, Albert Camus, Martin Heidegger, Edmund Husserl, Karl Jaspers, Maurice Merleau-Ponty and others"/>
        <s v="Critique of Pure Reason"/>
        <s v="Run, Spot, Run: The Ethics of Keeping Pets"/>
        <s v="The Nicomachean Ethics"/>
        <s v="Meditations"/>
        <s v="Beyond Good and Evil"/>
        <s v="Chase Me (Paris Nights #2)"/>
        <s v="Black Dust"/>
        <s v="Her Backup Boyfriend (The Sorensen Family #1)"/>
        <s v="First and First (Five Boroughs #3)"/>
        <s v="Fifty Shades Darker (Fifty Shades #2)"/>
        <s v="The Wedding Dress"/>
        <s v="Suddenly in Love (Lake Haven #1)"/>
        <s v="Something More Than This"/>
        <s v="Doing It Over (Most Likely To #1)"/>
        <s v="The Wedding Pact (The O'Malleys #2)"/>
        <s v="Hold Your Breath (Search and Rescue #1)"/>
        <s v="Dirty (Dive Bar #1)"/>
        <s v="Take Me Home Tonight (Rock Star Romance #3)"/>
        <s v="Off the Hook (Fishing for Trouble #1)"/>
        <s v="A Gentleman's Position (Society of Gentlemen #3)"/>
        <s v="Sit, Stay, Love"/>
        <s v="A Girl's Guide to Moving On (New Beginnings #2)"/>
        <s v="The Perfect Play (Play by Play #1)"/>
        <s v="Dark Lover (Black Dagger Brotherhood #1)"/>
        <s v="Changing the Game (Play by Play #2)"/>
        <s v="A Walk to Remember"/>
        <s v="The Purest Hook (Second Circle Tattoos #3)"/>
        <s v="The Obsession"/>
        <s v="Reservations for Two"/>
        <s v="Best of My Love (Fool's Gold #20)"/>
        <s v="Where Lightning Strikes (Bleeding Stars #3)"/>
        <s v="This One Moment (Pushing Limits #1)"/>
        <s v="Rhythm, Chord &amp; Malykhin"/>
        <s v="My Perfect Mistake (Over the Top #1)"/>
        <s v="Listen to Me (Fusion #1)"/>
        <s v="Imperfect Harmony"/>
        <s v="Fighting Fate (Fighting #6)"/>
        <s v="Deep Under (Walker Security #1)"/>
        <s v="Charity's Cross (Charles Towne Belles #4)"/>
        <s v="Bounty (Colorado Mountain #7)"/>
        <s v="I Had a Nice Time And Other Lies...: How to find love &amp; sh*t like that"/>
        <s v="Will You Won't You Want Me?"/>
        <s v="Keep Me Posted"/>
        <s v="Grey (Fifty Shades #4)"/>
        <s v="Meternity"/>
        <s v="Some Women"/>
        <s v="Shopaholic Ties the Knot (Shopaholic #3)"/>
        <s v="Can You Keep a Secret?"/>
        <s v="Twenties Girl"/>
        <s v="The Undomestic Goddess"/>
        <s v="The Nanny Diaries (Nanny #1)"/>
        <s v="The Devil Wears Prada (The Devil Wears Prada #1)"/>
        <s v="Something Borrowed (Darcy &amp; Rachel #1)"/>
        <s v="Something Blue (Darcy &amp; Rachel #2)"/>
        <s v="I've Got Your Number"/>
        <s v="The Edge of Reason (Bridget Jones #2)"/>
        <s v="Bridget Jones's Diary (Bridget Jones #1)"/>
        <s v="Soumission"/>
        <s v="Private Paris (Private #10)"/>
        <s v="We Love You, Charlie Freeman"/>
        <s v="Thirst"/>
        <s v="The Murder That Never Was (Forensic Instincts #5)"/>
        <s v="Tuesday Nights in 1980"/>
        <s v="The Vacationers"/>
        <s v="The Regional Office Is Under Attack!"/>
        <s v="Finders Keepers (Bill Hodges Trilogy #2)"/>
        <s v="The Time Keeper"/>
        <s v="The Testament of Mary"/>
        <s v="The First Hostage (J.B. Collins #2)"/>
        <s v="Take Me with You"/>
        <s v="Still Life with Bread Crumbs"/>
        <s v="Shtum"/>
        <s v="My Name Is Lucy Barton"/>
        <s v="My Mrs. Brown"/>
        <s v="Mr. Mercedes (Bill Hodges Trilogy #1)"/>
        <s v="I Am Pilgrim (Pilgrim #1)"/>
        <s v="Eligible (The Austen Project #4)"/>
        <s v="Eight Hundred Grapes"/>
        <s v="Dear Mr. Knightley"/>
        <s v="Cometh the Hour (The Clifton Chronicles #6)"/>
        <s v="Balloon Animals"/>
        <s v="A Man Called Ove"/>
        <s v="The Silent Sister (Riley MacPherson #1)"/>
        <s v="The Dinner Party"/>
        <s v="The Improbability of Love"/>
        <s v="Mothering Sunday"/>
        <s v="Lies and Other Acts of Love"/>
        <s v="Daredevils"/>
        <s v="11/22/63"/>
        <s v="The Shack"/>
        <s v="The High Mountains of Portugal"/>
        <s v="Miller's Valley"/>
        <s v="Hystopia: A Novel"/>
        <s v="The Bourne Identity (Jason Bourne #1)"/>
        <s v="Sister Dear"/>
        <s v="Memoirs of a Geisha"/>
        <s v="Me Before You (Me Before You #1)"/>
        <s v="Deception Point"/>
        <s v="The Little Paris Bookshop"/>
        <s v="The Firm"/>
        <s v="The Expatriates"/>
        <s v="Siddhartha"/>
        <s v="Last One Home (New Beginnings #1)"/>
        <s v="Digital Fortress"/>
        <s v="Atlas Shrugged"/>
        <s v="Three-Martini Lunch"/>
        <s v="The Nightingale"/>
        <s v="The Infinities"/>
        <s v="The Husband's Secret"/>
        <s v="The Da Vinci Code (Robert Langdon #2)"/>
        <s v="The Art of Fielding"/>
        <s v="Lila (Gilead #3)"/>
        <s v="Jurassic Park (Jurassic Park #1)"/>
        <s v="Inferno (Robert Langdon #4)"/>
        <s v="Crazy Rich Asians (Crazy Rich Asians #1)"/>
        <s v="Big Little Lies"/>
        <s v="The Course of Love"/>
        <s v="When I'm Gone"/>
        <s v="The Silent Wife"/>
        <s v="The Bette Davis Club"/>
        <s v="Kitchens of the Great Midwest"/>
        <s v="Bright Lines"/>
        <s v="Birdsong: A Story in Pictures"/>
        <s v="The Bear and the Piano"/>
        <s v="The Secret of Dreadwillow Carse"/>
        <s v="The White Cat and the Monk: A Retelling of the Poem âPangur BÃ¡nâ"/>
        <s v="Little Red"/>
        <s v="Walt Disney's Alice in Wonderland"/>
        <s v="Twenty Yawns"/>
        <s v="Rain Fish"/>
        <s v="Once Was a Time"/>
        <s v="Luis Paints the World"/>
        <s v="Nap-a-Roo"/>
        <s v="The Whale"/>
        <s v="Shrunken Treasures: Literary Classics, Short, Sweet, and Silly"/>
        <s v="Raymie Nightingale"/>
        <s v="Playing from the Heart"/>
        <s v="Maybe Something Beautiful: How Art Transformed a Neighborhood"/>
        <s v="The Wild Robot"/>
        <s v="The Thing About Jellyfish"/>
        <s v="The Lonely Ones"/>
        <s v="The Day the Crayons Came Home (Crayons)"/>
        <s v="The Cat in the Hat (Beginner Books B-1)"/>
        <s v="Red: The True Story of Red Riding Hood"/>
        <s v="Horrible Bear!"/>
        <s v="Green Eggs and Ham (Beginner Books B-16)"/>
        <s v="Counting Thyme"/>
        <s v="Are We There Yet?"/>
        <s v="Diary of a Minecraft Zombie Book 1: A Scare of a Dare (An Unofficial Minecraft Book)"/>
        <s v="Matilda"/>
        <s v="Charlie and the Chocolate Factory (Charlie Bucket #1)"/>
        <s v="Don't Be a Jerk: And Other Practical Advice from Dogen, Japan's Greatest Zen Master"/>
        <s v="You Are What You Love: The Spiritual Power of Habit"/>
        <s v="God: The Most Unpleasant Character in All Fiction"/>
        <s v="The Book of Mormon"/>
        <s v="A History of God: The 4,000-Year Quest of Judaism, Christianity, and Islam"/>
        <s v="The Bhagavad Gita"/>
        <s v="Choosing Our Religion: The Spiritual Lives of America's Nones"/>
        <s v="Worlds Elsewhere: Journeys Around Shakespeareâs Globe"/>
        <s v="The Five Love Languages: How to Express Heartfelt Commitment to Your Mate"/>
        <s v="Reasons to Stay Alive"/>
        <s v="#HigherSelfie: Wake Up Your Life. Free Your Soul. Find Your Tribe."/>
        <s v="Unseen City: The Majesty of Pigeons, the Discreet Charm of Snails &amp; Other Wonders of the Urban Wilderness"/>
        <s v="Throwing Rocks at the Google Bus: How Growth Became the Enemy of Prosperity"/>
        <s v="The Life-Changing Magic of Tidying Up: The Japanese Art of Decluttering and Organizing"/>
        <s v="The Gutsy Girl: Escapades for Your Life of Epic Adventure"/>
        <s v="The Electric Pencil: Drawings from Inside State Hospital No. 3"/>
        <s v="Spark Joy: An Illustrated Master Class on the Art of Organizing and Tidying Up"/>
        <s v="Reskilling America: Learning to Labor in the Twenty-First Century"/>
        <s v="In the Country We Love: My Family Divided"/>
        <s v="Everydata: The Misinformation Hidden in the Little Data You Consume Every Day"/>
        <s v="Call the Nurse: True Stories of a Country Nurse on a Scottish Isle"/>
        <s v="Algorithms to Live By: The Computer Science of Human Decisions"/>
        <s v="The Power of Now: A Guide to Spiritual Enlightenment"/>
        <s v="The Omnivore's Dilemma: A Natural History of Four Meals"/>
        <s v="The Genius of Birds"/>
        <s v="The Artist's Way: A Spiritual Path to Higher Creativity"/>
        <s v="So You've Been Publicly Shamed"/>
        <s v="Daring Greatly: How the Courage to Be Vulnerable Transforms the Way We Live, Love, Parent, and Lead"/>
        <s v="Big Magic: Creative Living Beyond Fear"/>
        <s v="Becoming Wise: An Inquiry into the Mystery and Art of Living"/>
        <s v="Agnostic: A Spirited Manifesto"/>
        <s v="Whole Lotta Creativity Going On: 60 Fun and Unusual Exercises to Awaken and Strengthen Your Creativity"/>
        <s v="What's It Like in Space?: Stories from Astronauts Who've Been There"/>
        <s v="The Year of Magical Thinking"/>
        <s v="The Literature Book (Big Ideas Simply Explained)"/>
        <s v="The Bad-Ass Librarians of Timbuktu: And Their Race to Save the Worldâs Most Precious Manuscripts"/>
        <s v="Swell: A Year of Waves"/>
        <s v="No Dream Is Too High: Life Lessons From a Man Who Walked on the Moon"/>
        <s v="Looking for Lovely: Collecting the Moments that Matter"/>
        <s v="Let It Out: A Journey Through Journaling"/>
        <s v="Hamilton: The Revolution"/>
        <s v="Far &amp; Away: Places on the Brink of Change: Seven Continents, Twenty-Five Years"/>
        <s v="Eaternity: More than 150 Deliciously Easy Vegan Recipes for a Long, Healthy, Satisfied, Joyful Life"/>
        <s v="Buying In: The Secret Dialogue Between What We Buy and Who We Are"/>
        <s v="Brain on Fire: My Month of Madness"/>
        <s v="Abstract City"/>
        <s v="13 Hours: The Inside Account of What Really Happened In Benghazi"/>
        <s v="The Lonely City: Adventures in the Art of Being Alone"/>
        <s v="The Diary of a Young Girl"/>
        <s v="Snatched: How A Drug Queen Went Undercover for the DEA and Was Kidnapped By Colombian Guerillas"/>
        <s v="Furiously Happy: A Funny Book About Horrible Things"/>
        <s v="The Sleep Revolution: Transforming Your Life, One Night at a Time"/>
        <s v="Mother, Can You Not?"/>
        <s v="A Mother's Reckoning: Living in the Aftermath of Tragedy"/>
        <s v="10% Happier: How I Tamed the Voice in My Head, Reduced Stress Without Losing My Edge, and Found Self-Help That Actually Works"/>
        <s v="Chernobyl 01:23:40: The Incredible True Story of the World's Worst Nuclear Disaster"/>
        <s v="Zero to One: Notes on Startups, or How to Build the Future"/>
        <s v="Why Not Me?"/>
        <s v="When Breath Becomes Air"/>
        <s v="The Midnight Assassin: Panic, Scandal, and the Hunt for America's First Serial Killer"/>
        <s v="Smarter Faster Better: The Secrets of Being Productive in Life and Business"/>
        <s v="Rising Strong"/>
        <s v="Man's Search for Meaning"/>
        <s v="Love That Boy: What Two Presidents, Eight Road Trips, and My Son Taught Me About a Parent's Expectations"/>
        <s v="Living Forward: A Proven Plan to Stop Drifting and Get the Life You Want"/>
        <s v="I Will Find You"/>
        <s v="Brazen: The Courage to Find the You That's Been Hiding"/>
        <s v="Between the World and Me"/>
        <s v="Being Mortal: Medicine and What Matters in the End"/>
        <s v="A Murder Over a Girl: Justice, Gender, Junior High"/>
        <s v="For the Love: Fighting for Grace in a World of Impossible Standards"/>
        <s v="Finding God in the Ruins: How God Redeems Pain"/>
        <s v="The Man Who Mistook His Wife for a Hat and Other Clinical Tales"/>
        <s v="In Cold Blood"/>
        <s v="Girl, Interrupted"/>
        <s v="Why Save the Bankers?: And Other Essays on Our Economic and Political Crisis"/>
        <s v="Talking to Girls About Duran Duran: One Young Man's Quest for True Love and a Cooler Haircut"/>
        <s v="My Mother Was Nuts"/>
        <s v="Data, A Love Story: How I Gamed Online Dating to Meet My Match"/>
        <s v="The Jazz of Physics: The Secret Link Between Music and the Structure of the Universe"/>
        <s v="The Gunning of America: Business and the Making of American Gun Culture"/>
        <s v="The Geography of Bliss: One Grump's Search for the Happiest Places in the World"/>
        <s v="God Is Not Great: How Religion Poisons Everything"/>
        <s v="We the People: The Modern-Day Figures Who Have Reshaped and Affirmed the Founding Fathers' Vision of America"/>
        <s v="Very Good Lives: The Fringe Benefits of Failure and the Importance of Imagination"/>
        <s v="Unstuffed: Decluttering Your Home, Mind, and Soul"/>
        <s v="Under the Banner of Heaven: A Story of Violent Faith"/>
        <s v="Trespassing Across America: One Man's Epic, Never-Done-Before (and Sort of Illegal) Hike Across the Heartland"/>
        <s v="The Name of God is Mercy"/>
        <s v="Stiff: The Curious Lives of Human Cadavers"/>
        <s v="Spilled Milk: Based on a True Story"/>
        <s v="Rise of the Rocket Girls: The Women Who Propelled Us, from Missiles to the Moon to Mars"/>
        <s v="Outliers: The Story of Success"/>
        <s v="Notes from a Small Island (Notes From a Small Island #1)"/>
        <s v="Night (The Night Trilogy #1)"/>
        <s v="Miracles from Heaven: A Little Girl, Her Journey to Heaven, and Her Amazing Story of Healing"/>
        <s v="Letter to a Christian Nation"/>
        <s v="Let's Pretend This Never Happened: A Mostly True Memoir"/>
        <s v="It's Never Too Late to Begin Again: Discovering Creativity and Meaning at Midlife and Beyond"/>
        <s v="Into the Wild"/>
        <s v="In the Garden of Beasts: Love, Terror, and an American Family in Hitler's Berlin"/>
        <s v="I Am Malala: The Girl Who Stood Up for Education and Was Shot by the Taliban"/>
        <s v="Gratitude"/>
        <s v="Disrupted: My Misadventure in the Start-Up Bubble"/>
        <s v="Brave Enough"/>
        <s v="Born to Run: A Hidden Tribe, Superathletes, and the Greatest Race the World Has Never Seen"/>
        <s v="Blink: The Power of Thinking Without Thinking"/>
        <s v="Black Flags: The Rise of ISIS"/>
        <s v="Are We Smart Enough to Know How Smart Animals Are?"/>
        <s v="A Walk in the Woods: Rediscovering America on the Appalachian Trail"/>
        <s v="The Suffragettes (Little Black Classics, #96)"/>
        <s v="Kindle Paperwhite User's Guide"/>
        <s v="H is for Hawk"/>
        <s v="Travels with Charley: In Search of America"/>
        <s v="The Tumor"/>
        <s v="The End of the Jesus Era (An Investigation #1)"/>
        <s v="Eat, Pray, Love"/>
        <s v="Rip it Up and Start Again"/>
        <s v="Our Band Could Be Your Life: Scenes from the American Indie Underground, 1981-1991"/>
        <s v="How Music Works"/>
        <s v="Love Is a Mix Tape (Music #1)"/>
        <s v="Please Kill Me: The Uncensored Oral History of Punk"/>
        <s v="Kill 'Em and Leave: Searching for James Brown and the American Soul"/>
        <s v="Chronicles, Vol. 1"/>
        <s v="This Is Your Brain on Music: The Science of a Human Obsession"/>
        <s v="Orchestra of Exiles: The Story of Bronislaw Huberman, the Israel Philharmonic, and the One Thousand Jews He Saved from Nazi Horrors"/>
        <s v="No One Here Gets Out Alive"/>
        <s v="Life"/>
        <s v="Old Records Never Die: One Man's Quest for His Vinyl and His Past"/>
        <s v="Forever Rockers (The Rocker #12)"/>
        <s v="The Coming Woman: A Novel Based on the Life of the Infamous Feminist, Victoria Woodhull"/>
        <s v="The Boys in the Boat: Nine Americans and Their Epic Quest for Gold at the 1936 Berlin Olympics"/>
        <s v="Starving Hearts (Triangular Trade Trilogy, #1)"/>
        <s v="America's Cradle of Quarterbacks: Western Pennsylvania's Football Factory from Johnny Unitas to Joe Montana"/>
        <s v="Aladdin and His Wonderful Lamp"/>
        <s v="Penny Maybe"/>
        <s v="Maude (1883-1993):She Grew Up with the country"/>
        <s v="The Inefficiency Assassin: Time Management Tactics for Working Smarter, Not Longer"/>
        <s v="Soul Reader"/>
        <s v="Bossypants"/>
        <s v="A World of Flavor: Your Gluten Free Passport"/>
        <s v="A Piece of Sky, a Grain of Rice: A Memoir in Four Meditations"/>
        <s v="Tracing Numbers on a Train"/>
        <s v="Thirteen Reasons Why"/>
        <s v="The Secret (The Secret #1)"/>
        <s v="The Psychopath Test: A Journey Through the Madness Industry"/>
        <s v="The Kite Runner"/>
        <s v="The Girl on the Train"/>
        <s v="The Emerald Mystery"/>
        <s v="The Bridge to Consciousness: I'm Writing the Bridge Between Science and Our Old and New Beliefs."/>
        <s v="The Art of War"/>
        <s v="Secrets and Lace (Fatal Hearts #1)"/>
        <s v="Romero and Juliet: A Tragic Tale of Love and Zombies"/>
        <s v="Poses for Artists Volume 1 - Dynamic and Sitting Poses: An Essential Reference for Figure Drawing and the Human Form"/>
        <s v="Miss Peregrineâs Home for Peculiar Children (Miss Peregrineâs Peculiar Children #1)"/>
        <s v="Large Print Heart of the Pride"/>
        <s v="Grumbles"/>
        <s v="First Steps for New Christians (Print Edition)"/>
        <s v="Eureka Trivia 6.0"/>
        <s v="Drive: The Surprising Truth About What Motivates Us"/>
        <s v="Done Rubbed Out (Reightman &amp; Bailey #1)"/>
        <s v="Beauty Restored (Riley Family Legacy Novellas #3)"/>
        <s v="Ayumi's Violin"/>
        <s v="Anonymous"/>
        <s v="Amy Meets the Saints and Sages"/>
        <s v="Amatus"/>
        <s v="V for Vendetta (V for Vendetta Complete)"/>
        <s v="Unbroken: A World War II Story of Survival, Resilience, and Redemption"/>
        <s v="The Wright Brothers"/>
        <s v="The Songs of the Gods"/>
        <s v="The Rosie Project (Don Tillman #1)"/>
        <s v="The Power of Habit: Why We Do What We Do in Life and Business"/>
        <s v="Steve Jobs"/>
        <s v="Luckiest Girl Alive"/>
        <s v="Living Leadership by Insight: A Good Leader Achieves, a Great Leader Builds Monuments"/>
        <s v="Lady Midnight (The Dark Artifices #1)"/>
        <s v="Hush, Hush (Hush, Hush #1)"/>
        <s v="Greek Mythic History"/>
        <s v="Every Last Word"/>
        <s v="Daily Fantasy Sports"/>
        <s v="Clockwork Angel (The Infernal Devices #1)"/>
        <s v="City of Fallen Angels (The Mortal Instruments #4)"/>
        <s v="City of Bones (The Mortal Instruments #1)"/>
        <s v="City of Ashes (The Mortal Instruments #2)"/>
        <s v="Carry On, Warrior: Thoughts on Life Unarmed"/>
        <s v="Carrie"/>
        <s v="Angels &amp; Demons (Robert Langdon #1)"/>
        <s v="The Three Searches, Meaning, and the Story"/>
        <s v="Raspberry Pi Electronics Projects for the Evil Genius"/>
        <s v="How to Speak Golf: An Illustrated Guide to Links Lingo"/>
        <s v="Eleanor &amp; Park"/>
        <s v="Troublemaker: Surviving Hollywood and Scientology"/>
        <s v="Adultery"/>
        <s v="Unlimited Intuition Now"/>
        <s v="Underlying Notes"/>
        <s v="The New Brand You: Your New Image Makes the Sale for You"/>
        <s v="The Flowers Lied"/>
        <s v="NaNo What Now? Finding your editing process, revising your NaNoWriMo book and building a writing career through publishing and beyond"/>
        <s v="Modern Day Fables"/>
        <s v="The Unlikely Pilgrimage of Harold Fry (Harold Fry #1)"/>
        <s v="The Martian (The Martian #1)"/>
        <s v="Left Behind (Left Behind #1)"/>
        <s v="John Vassos: Industrial Design for Modern Life"/>
        <s v="I'll Give You the Sun"/>
        <s v="Heaven is for Real: A Little Boy's Astounding Story of His Trip to Heaven and Back"/>
        <s v="Ender's Game (The Ender Quintet #1)"/>
        <s v="Death by Leisure: A Cautionary Tale"/>
        <s v="Wildlife of New York: A Five-Borough Coloring Book"/>
        <s v="The Year of Living Biblically: One Man's Humble Quest to Follow the Bible as Literally as Possible"/>
        <s v="The Great Gatsby"/>
        <s v="The Good Girl"/>
        <s v="The 7 Habits of Highly Effective People: Powerful Lessons in Personal Change"/>
        <s v="Steal Like an Artist: 10 Things Nobody Told You About Being Creative"/>
        <s v="Life of Pi"/>
        <s v="The Sound Of Love"/>
        <s v="The Perks of Being a Wallflower"/>
        <s v="The Makings of a Fatherless Child"/>
        <s v="The Hobbit (Middle-Earth Universe)"/>
        <s v="The Fellowship of the Ring (The Lord of the Rings #1)"/>
        <s v="Ship Leaves Harbor: Essays on Travel by a Recovering Journeyman"/>
        <s v="Musicophilia: Tales of Music and the Brain"/>
        <s v="What If?: Serious Scientific Answers to Absurd Hypothetical Questions"/>
        <s v="The Fault in Our Stars"/>
        <s v="The Dream Thieves (The Raven Cycle #2)"/>
        <s v="The 5th Wave (The 5th Wave #1)"/>
        <s v="Shiver (The Wolves of Mercy Falls #1)"/>
        <s v="Remember Me?"/>
        <s v="If I Stay (If I Stay #1)"/>
        <s v="I Know Why the Caged Bird Sings (Maya Angelou's Autobiography #1)"/>
        <s v="Harry Potter and the Deathly Hallows (Harry Potter #7)"/>
        <s v="Fool Me Once"/>
        <s v="Drama"/>
        <s v="Blue Lily, Lily Blue (The Raven Cycle #3)"/>
        <s v="Alight (The Generations Trilogy #2)"/>
        <s v="Vogue Colors A to Z: A Fashion Coloring Book"/>
        <s v="The Shining (The Shining #1)"/>
        <s v="The Hunger Games (The Hunger Games #1)"/>
        <s v="Outlander (Outlander #1)"/>
        <s v="Mockingjay (The Hunger Games #3)"/>
        <s v="Harry Potter and the Sorcerer's Stone (Harry Potter #1)"/>
        <s v="Confessions of a Shopaholic (Shopaholic #1)"/>
        <s v="Zero History (Blue Ant #3)"/>
        <s v="World War Z: An Oral History of the Zombie War"/>
        <s v="Wild: From Lost to Found on the Pacific Crest Trail"/>
        <s v="Where'd You Go, Bernadette"/>
        <s v="Twilight (Twilight #1)"/>
        <s v="The Paris Wife"/>
        <s v="The Maze Runner (The Maze Runner #1)"/>
        <s v="The Lover's Dictionary"/>
        <s v="The Goldfinch"/>
        <s v="The Giver (The Giver Quartet #1)"/>
        <s v="The Girl Who Played with Fire (Millennium Trilogy #2)"/>
        <s v="The Demon-Haunted World: Science as a Candle in the Dark"/>
        <s v="The Book Thief"/>
        <s v="The Autobiography of Malcolm X"/>
        <s v="Shopaholic &amp; Baby (Shopaholic #5)"/>
        <s v="Quiet: The Power of Introverts in a World That Can't Stop Talking"/>
        <s v="Packing for Mars: The Curious Science of Life in the Void"/>
        <s v="Orange Is the New Black"/>
        <s v="One for the Money (Stephanie Plum #1)"/>
        <s v="Morning Star (Red Rising #3)"/>
        <s v="Life After Life"/>
        <s v="Lean In: Women, Work, and the Will to Lead"/>
        <s v="Is Everyone Hanging Out Without Me? (And Other Concerns)"/>
        <s v="Gone Girl"/>
        <s v="Fellside"/>
        <s v="Eclipse (Twilight #3)"/>
        <s v="Dracula"/>
        <s v="Dead Wake: The Last Crossing of the Lusitania"/>
        <s v="David and Goliath: Underdogs, Misfits, and the Art of Battling Giants"/>
        <s v="Dark Places"/>
        <s v="Breaking Dawn (Twilight #4)"/>
        <s v="Beautiful Creatures (Caster Chronicles #1)"/>
        <s v="A Visit from the Goon Squad"/>
        <s v="The Zombie Room"/>
        <s v="The Name of the Wind (The Kingkiller Chronicle #1)"/>
        <s v="Taking Shots (Assassins #1)"/>
        <s v="Shatter Me (Shatter Me #1)"/>
        <s v="Paradise Lost (Paradise #1)"/>
        <s v="On the Road (Duluoz Legend)"/>
        <s v="Jane Eyre"/>
        <s v="Frankenstein"/>
        <s v="Mesaerion: The Best Science Fiction Stories 1800-1849"/>
        <s v="Join"/>
        <s v="William Shakespeare's Star Wars: Verily, A New Hope (William Shakespeare's Star Wars #4)"/>
        <s v="The Project"/>
        <s v="Soft Apocalypse"/>
        <s v="Sleeping Giants (Themis Files #1)"/>
        <s v="Arena"/>
        <s v="Foundation (Foundation (Publication Order) #1)"/>
        <s v="The Restaurant at the End of the Universe (Hitchhiker's Guide to the Galaxy #2)"/>
        <s v="Ready Player One"/>
        <s v="Life, the Universe and Everything (Hitchhiker's Guide to the Galaxy #3)"/>
        <s v="Dune (Dune #1)"/>
        <s v="Do Androids Dream of Electric Sheep? (Blade Runner #1)"/>
        <s v="Three Wishes (River of Time: California #1)"/>
        <s v="The Last Girl (The Dominion Trilogy #1)"/>
        <s v="Having the Barbarian's Baby (Ice Planet Barbarians #7.5)"/>
        <s v="The Book of Basketball: The NBA According to The Sports Guy"/>
        <s v="Friday Night Lights: A Town, a Team, and a Dream"/>
        <s v="Sugar Rush (Offensive Line #2)"/>
        <s v="Settling the Score (The Summer Games #1)"/>
        <s v="Icing (Aces Hockey #2)"/>
        <s v="The Torch Is Passed: A Harding Family Story"/>
        <s v="The Mindfulness and Acceptance Workbook for Anxiety: A Guide to Breaking Free from Anxiety, Phobias, and Worry Using Acceptance and Commitment Therapy"/>
        <s v="The Art Forger"/>
        <s v="On a Midnight Clear"/>
        <s v="Judo: Seven Steps to Black Belt (an Introductory Guide for Beginners)"/>
        <s v="Shobu Samurai, Project Aryoku (#3)"/>
        <s v="Modern Romance"/>
        <s v="The White Queen (The Cousins' War #1)"/>
        <s v="The Song of Achilles"/>
        <s v="The Immortal Life of Henrietta Lacks"/>
        <s v="The Dovekeepers"/>
        <s v="More Than Music (Chasing the Dream #1)"/>
        <s v="Code Name Verity (Code Name Verity #1)"/>
        <s v="Cell"/>
        <s v="Angels Walking (Angels Walking #1)"/>
        <s v="A Series of Catastrophes and Miracles: A True Story of Love, Science, and Cancer"/>
        <s v="A People's History of the United States"/>
        <s v="A Brush of Wings (Angels Walking #3)"/>
        <s v="Rook"/>
        <s v="The Midnight Watch: A Novel of the Titanic and the Californian"/>
        <s v="The Gray Rhino: How to Recognize and Act on the Obvious Dangers We Ignore"/>
        <s v="The Children"/>
        <s v="One with You (Crossfire #5)"/>
        <s v="Without Shame"/>
        <s v="Watchmen"/>
        <s v="A Hero's Curse (The Unseen Chronicles #1)"/>
        <s v="23 Degrees South: A Tropical Tale of Changing Whether..."/>
        <s v="The Glass Castle"/>
        <s v="The Drowning Girls"/>
        <s v="Team of Rivals: The Political Genius of Abraham Lincoln"/>
        <s v="John Adams"/>
        <s v="Good in Bed (Cannie Shapiro #1)"/>
        <s v="The Joy of Cooking"/>
        <s v="The Golden Compass (His Dark Materials #1)"/>
        <s v="The God Delusion"/>
        <s v="Pride and Prejudice"/>
        <s v="Mere Christianity"/>
        <s v="Fun Home: A Family Tragicomic"/>
        <s v="The Raven King (The Raven Cycle #4)"/>
        <s v="Find Her (Detective D.D. Warren #8)"/>
        <s v="Evicted: Poverty and Profit in the American City"/>
        <s v="A Game of Thrones (A Song of Ice and Fire #1)"/>
        <s v="A Clash of Kings (A Song of Ice and Fire #2)"/>
        <s v="The Tipping Point: How Little Things Can Make a Big Difference"/>
        <s v="The Rest Is Noise: Listening to the Twentieth Century"/>
        <s v="The Purpose Driven Life: What on Earth Am I Here for?"/>
        <s v="The Hitchhiker's Guide to the Galaxy (Hitchhiker's Guide to the Galaxy #1)"/>
        <s v="The Girl Who Kicked the Hornet's Nest (Millennium Trilogy #3)"/>
        <s v="The End of Faith: Religion, Terror, and the Future of Reason"/>
        <s v="The Complete Poems"/>
        <s v="The Catcher in the Rye"/>
        <s v="The Case for Christ (Cases for Christianity)"/>
        <s v="The Blind Side: Evolution of a Game"/>
        <s v="Seven Days in the Art World"/>
        <s v="Sarah's Key"/>
        <s v="Rogue Lawyer (Rogue Lawyer #1)"/>
        <s v="Manuscript Found in Accra"/>
        <s v="Fire Bound (Sea Haven/Sisters of the Heart #5)"/>
        <s v="Cosmos"/>
        <s v="#GIRLBOSS"/>
        <s v="The Sense of an Ending"/>
        <s v="The Republic"/>
        <s v="The Odyssey"/>
        <s v="The Light of the Fireflies"/>
        <s v="The Iliad"/>
        <s v="The Communist Manifesto"/>
        <s v="Lord of the Flies"/>
        <s v="Unicorn Tracks"/>
        <s v="Saga, Volume 6 (Saga (Collected Editions) #6)"/>
        <s v="Princess Between Worlds (Wide-Awake Princess #5)"/>
        <s v="Masks and Shadows"/>
        <s v="Crown of Midnight (Throne of Glass #2)"/>
        <s v="Avatar: The Last Airbender: Smoke and Shadow, Part 3 (Smoke and Shadow #3)"/>
        <s v="A Court of Thorns and Roses (A Court of Thorns and Roses #1)"/>
        <s v="Throne of Glass (Throne of Glass #1)"/>
        <s v="The Glittering Court (The Glittering Court #1)"/>
        <s v="Hollow City (Miss Peregrineâs Peculiar Children #2)"/>
        <s v="The Star-Touched Queen"/>
        <s v="The Hidden Oracle (The Trials of Apollo #1)"/>
        <s v="The Bane Chronicles (The Bane Chronicles #1-11)"/>
        <s v="Island of Dragons (Unwanteds #7)"/>
        <s v="Demigods &amp; Magicians: Percy and Annabeth Meet the Kanes (Percy Jackson &amp; Kane Chronicles Crossover #1-3)"/>
        <s v="City of Glass (The Mortal Instruments #3)"/>
        <s v="Searching for Meaning in Gailana"/>
        <s v="A Shard of Ice (The Black Symphony Saga #1)"/>
        <s v="King's Folly (The Kinsman Chronicles #1)"/>
        <s v="Every Heart a Doorway (Every Heart A Doorway #1)"/>
        <s v="A Gathering of Shadows (Shades of Magic #2)"/>
        <s v="The Raven Boys (The Raven Cycle #1)"/>
        <s v="The False Prince (The Ascendance Trilogy #1)"/>
        <s v="Tell the Wind and Fire"/>
        <s v="A Feast for Crows (A Song of Ice and Fire #4)"/>
        <s v="The Demonists (Demonist #1)"/>
        <s v="The Beast (Black Dagger Brotherhood #14)"/>
        <s v="Paper and Fire (The Great Library #2)"/>
        <s v="Harry Potter and the Order of the Phoenix (Harry Potter #5)"/>
        <s v="Harry Potter and the Half-Blood Prince (Harry Potter #6)"/>
        <s v="Harry Potter and the Chamber of Secrets (Harry Potter #2)"/>
        <s v="The Rose &amp; the Dagger (The Wrath and the Dawn #2)"/>
        <s v="Soldier (Talon #3)"/>
        <s v="Midnight Riot (Peter Grant/ Rivers of London - books #1)"/>
        <s v="Heir to the Sky"/>
        <s v="Eragon (The Inheritance Cycle #1)"/>
        <s v="Darkfever (Fever #1)"/>
        <s v="Ash"/>
        <s v="A Storm of Swords (A Song of Ice and Fire #3)"/>
        <s v="Vampire Girl (Vampire Girl #1)"/>
        <s v="The Silent Twin (Detective Jennifer Knight #3)"/>
        <s v="The Mirror &amp; the Maze (The Wrath and the Dawn #1.5)"/>
        <s v="Sister Sable (The Mad Queen #1)"/>
        <s v="Shadow Rites (Jane Yellowrock #10)"/>
        <s v="Origins (Alphas 0.5)"/>
        <s v="One Second (Seven #7)"/>
        <s v="Myriad (Prentor #1)"/>
        <s v="Without Borders (Wanderlove #1)"/>
        <s v="The Mistake (Off-Campus #2)"/>
        <s v="The Matchmaker's Playbook (Wingmen Inc. #1)"/>
        <s v="The Hook Up (Game On #1)"/>
        <s v="Shameless"/>
        <s v="Off Sides (Off #1)"/>
        <s v="The Requiem Red"/>
        <s v="Set Me Free"/>
        <s v="The Natural History of Us (The Fine Art of Pretending #2)"/>
        <s v="Obsidian (Lux #1)"/>
        <s v="Burning"/>
        <s v="A Fierce and Subtle Poison"/>
        <s v="Scarlett Epstein Hates It Here"/>
        <s v="Nightingale, Sing"/>
        <s v="Library of Souls (Miss Peregrineâs Peculiar Children #3)"/>
        <s v="Frostbite (Vampire Academy #2)"/>
        <s v="Wild Swans"/>
        <s v="Until Friday Night (The Field Party #1)"/>
        <s v="This Is Where It Ends"/>
        <s v="The Darkest Lie"/>
        <s v="My Kind of Crazy"/>
        <s v="Don't Get Caught"/>
        <s v="Catching Jordan (Hundred Oaks)"/>
        <s v="Aristotle and Dante Discover the Secrets of the Universe (Aristotle and Dante Discover the Secrets of the Universe #1)"/>
        <s v="The Epidemic (The Program 0.6)"/>
        <s v="Stars Above (The Lunar Chronicles #4.5)"/>
        <s v="No Love Allowed (Dodge Cove #1)"/>
        <s v="Exit, Pursued by a Bear"/>
        <s v="The Alien Club"/>
        <s v="Don't Forget Steven"/>
        <s v="South of Sunshine"/>
        <s v="My Life Next Door (My Life Next Door )"/>
        <s v="Future Shock (Future Shock #1)"/>
        <s v="Nightstruck: A Novel"/>
        <s v="Tell the Wolves I'm Home"/>
        <s v="Will Grayson, Will Grayson (Will Grayson, Will Grayson)"/>
        <s v="Where She Went (If I Stay #2)"/>
        <s v="Two Summers"/>
        <s v="The Darkest Corners"/>
        <s v="Tell Me Three Things"/>
        <s v="Lola and the Boy Next Door (Anna and the French Kiss #2)"/>
        <s v="Kill the Boy Band"/>
        <s v="Isla and the Happily Ever After (Anna and the French Kiss #3)"/>
        <s v="An Abundance of Katherines"/>
        <s v="Harry Potter and the Prisoner of Azkaban (Harry Potter #3)"/>
        <s v="Walk the Edge (Thunder Road #2)"/>
        <s v="Two Boys Kissing"/>
        <s v="The New Guy (and Other Senior Year Distractions)"/>
        <s v="The Land of 10,000 Madonnas"/>
        <s v="Scarlet (The Lunar Chronicles #2)"/>
        <s v="Legend (Legend #1)"/>
        <s v="Lady Renegades (Rebel Belle #3)"/>
        <s v="Golden (Heart of Dread #3)"/>
        <s v="Cinder (The Lunar Chronicles #1)"/>
        <s v="Boy Meets Boy"/>
        <s v="Annie on My Mind"/>
        <s v="New Moon (Twilight #2)"/>
        <s v="Girl Online On Tour (Girl Online #2)"/>
        <s v="The Haters"/>
        <s v="The Art of Not Breathing"/>
        <s v="The Most Perfect Thing: Inside (and Outside) a Bird's Egg"/>
        <s v="Immunity: How Elie Metchnikoff Changed the Course of Modern Medicine"/>
        <s v="Sorting the Beef from the Bull: The Science of Food Fraud Forensics"/>
        <s v="Tipping Point for Planet Earth: How Close Are We to the Edge?"/>
        <s v="The Fabric of the Cosmos: Space, Time, and the Texture of Reality"/>
        <s v="Diary of a Citizen Scientist: Chasing Tiger Beetles and Other New Ways of Engaging the World"/>
        <s v="The Origin of Species"/>
        <s v="The Grand Design"/>
        <s v="Peak: Secrets from the New Science of Expertise"/>
        <s v="The Elegant Universe: Superstrings, Hidden Dimensions, and the Quest for the Ultimate Theory"/>
        <s v="The Disappearing Spoon: And Other True Tales of Madness, Love, and the History of the World from the Periodic Table of the Elements"/>
        <s v="Surely You're Joking, Mr. Feynman!: Adventures of a Curious Character"/>
        <s v="Seven Brief Lessons on Physics"/>
        <s v="The Selfish Gene"/>
        <s v="A Light in the Attic"/>
        <s v="The Black Maria"/>
        <s v="Shakespeare's Sonnets"/>
        <s v="Olio"/>
        <s v="You can't bury them all: Poems"/>
        <s v="Slow States of Collapse: Poems"/>
        <s v="Untitled Collection: Sabbath Poems 2014"/>
        <s v="Poems That Make Grown Women Cry"/>
        <s v="Night Sky with Exit Wounds"/>
        <s v="salt."/>
        <s v="Quarter Life Poetry: Poems for the Young, Broke and Hangry"/>
        <s v="Out of Print: City Lights Spotlight No. 14"/>
        <s v="Les Fleurs du Mal"/>
        <s v="Howl and Other Poems"/>
        <s v="Leave This Song Behind: Teen Poetry at Its Best"/>
        <s v="The Collected Poems of W.B. Yeats (The Collected Works of W.B. Yeats #1)"/>
        <s v="The Crossover"/>
        <s v="Booked"/>
        <s v="Twenty Love Poems and a Song of Despair"/>
        <s v="Vampire Knight, Vol. 1 (Vampire Knight #1)"/>
        <s v="Wall and Piece"/>
        <s v="Feathers: Displays of Brilliant Plumage"/>
        <s v="Art and Fear: Observations on the Perils (and Rewards) of Artmaking"/>
        <s v="The New Drawing on the Right Side of the Brain"/>
        <s v="History of Beauty"/>
        <s v="The Story of Art"/>
        <s v="The Art Book"/>
        <s v="Ways of Seeing"/>
        <s v="The Lucifer Effect: Understanding How Good People Turn Evil"/>
        <s v="The Golden Condom: And Other Essays on Love Lost and Found"/>
        <s v="It Didn't Start with You: How Inherited Family Trauma Shapes Who We Are and How to End the Cycle"/>
        <s v="An Unquiet Mind: A Memoir of Moods and Madness"/>
        <s v="Thinking, Fast and Slow"/>
        <s v="Civilization and Its Discontents"/>
        <s v="8 Keys to Mental Health Through Exercise"/>
        <s v="The Argonauts"/>
        <s v="M Train"/>
        <s v="Lab Girl"/>
        <s v="Approval Junkie: Adventures in Caring Too Much"/>
        <s v="Running with Scissors"/>
        <s v="Me Talk Pretty One Day"/>
        <s v="Lust &amp; Wonder"/>
        <s v="Life Without a Recipe"/>
        <s v="A Heartbreaking Work of Staggering Genius"/>
        <s v="Catastrophic Happiness: Finding Joy in Childhood's Messy Years"/>
        <s v="Fifty Shades Freed (Fifty Shades #3)"/>
        <s v="The Long Haul (Diary of a Wimpy Kid #9)"/>
        <s v="Old School (Diary of a Wimpy Kid #10)"/>
        <s v="I Know What I'm Doing -- and Other Lies I Tell Myself: Dispatches from a Life Under Construction"/>
        <s v="Hyperbole and a Half: Unfortunate Situations, Flawed Coping Mechanisms, Mayhem, and Other Things That Happened"/>
        <s v="Dress Your Family in Corduroy and Denim"/>
        <s v="Toddlers Are A**holes: It's Not Your Fault"/>
        <s v="When You Are Engulfed in Flames"/>
        <s v="Naked"/>
        <s v="Lamb: The Gospel According to Biff, Christ's Childhood Pal"/>
        <s v="Holidays on Ice"/>
        <s v="Security"/>
        <s v="Follow You Home"/>
        <s v="The Loney"/>
        <s v="Pet Sematary"/>
        <s v="Doctor Sleep (The Shining #2)"/>
        <s v="Psycho: Sanitarium (Psycho #1.5)"/>
        <s v="Can You Keep a Secret? (Fear Street Relaunch #4)"/>
        <s v="Red Dragon (Hannibal Lecter #1)"/>
        <s v="Dracula the Un-Dead"/>
        <s v="Night Shift (Night Shift #1-20)"/>
        <s v="Needful Things"/>
        <s v="Misery"/>
        <s v="It"/>
        <s v="'Salem's Lot"/>
        <s v="The Stand"/>
        <s v="The Girl with All the Gifts"/>
        <s v="House of Leaves"/>
        <s v="Sapiens: A Brief History of Humankind"/>
        <s v="Unbound: How Eight Technologies Made Us Human, Transformed Society, and Brought Our World to the Brink"/>
        <s v="The Age of Genius: The Seventeenth Century and the Birth of the Modern Mind"/>
        <s v="Political Suicide: Missteps, Peccadilloes, Bad Calls, Backroom Hijinx, Sordid Pasts, Rotten Breaks, and Just Plain Dumb Mistakes in the Annals of American Politics"/>
        <s v="Thomas Jefferson and the Tripoli Pirates: The Forgotten War That Changed American History"/>
        <s v="Zealot: The Life and Times of Jesus of Nazareth"/>
        <s v="A Distant Mirror: The Calamitous 14th Century"/>
        <s v="1491: New Revelations of the Americas Before Columbus"/>
        <s v="Brilliant Beacons: A History of the American Lighthouse"/>
        <s v="&quot;Most Blessed of the Patriarchs&quot;: Thomas Jefferson and the Empire of the Imagination"/>
        <s v="A Short History of Nearly Everything"/>
        <s v="The Rise and Fall of the Third Reich: A History of Nazi Germany"/>
        <s v="Catherine the Great: Portrait of a Woman"/>
        <s v="The Mathews Men: Seven Brothers and the War Against Hitler's U-boats"/>
        <s v="The Hiding Place"/>
        <s v="America's War for the Greater Middle East: A Military History"/>
        <s v="The Guns of August"/>
        <s v="House of Lost Worlds: Dinosaurs, Dynasties, and the Story of Life on Earth"/>
        <s v="Foolproof Preserving: A Guide to Small Batch Jams, Jellies, Pickles, Condiments, and More: A Foolproof Guide to Making Small Batch Jams, Jellies, Pickles, Condiments, and More"/>
        <s v="The Pioneer Woman Cooks: Dinnertime: Comfort Classics, Freezer Food, 16-Minute Meals, and Other Delicious Ways to Solve Supper!"/>
        <s v="My Paris Kitchen: Recipes and Stories"/>
        <s v="Mama Tried: Traditional Italian Cooking for the Screwed, Crude, Vegan, and Tattooed"/>
        <s v="Layered: Baking, Building, and Styling Spectacular Cakes"/>
        <s v="The Nerdy Nummies Cookbook: Sweet Treats for the Geek in All of Us"/>
        <s v="The Love and Lemons Cookbook: An Apple-to-Zucchini Celebration of Impromptu Cooking"/>
        <s v="The Cookies &amp; Cups Cookbook: 125+ sweet &amp; savory recipes reminding you to Always Eat Dessert First"/>
        <s v="Deliciously Ella Every Day: Quick and Easy Recipes for Gluten-Free Snacks, Packed Lunches, and Simple Meals"/>
        <s v="The Help Yourself Cookbook for Kids: 60 Easy Plant-Based Recipes Kids Can Make to Stay Healthy and Save the Earth"/>
        <s v="It's All Easy: Healthy, Delicious Weeknight Meals in under 30 Minutes"/>
        <s v="Barefoot Contessa Back to Basics"/>
        <s v="Barefoot Contessa at Home: Everyday Recipes You'll Make Over and Over Again"/>
        <s v="My Kitchen Year: 136 Recipes That Saved My Life"/>
        <s v="Everyday Italian: 125 Simple and Delicious Recipes"/>
        <s v="A la Mode: 120 Recipes in 60 Pairings: Pies, Tarts, Cakes, Crisps, and More Topped with Ice Cream, Gelato, Frozen Custard, and More"/>
        <s v="Cravings: Recipes for What You Want to Eat"/>
        <s v="The Moosewood Cookbook: Recipes from Moosewood Restaurant, Ithaca, New York"/>
        <s v="32 Yolks"/>
        <s v="Naturally Lean: 125 Nourishing Gluten-Free, Plant-Based Recipes--All Under 300 Calories"/>
        <s v="How to Cook Everything Vegetarian: Simple Meatless Recipes for Great Food (How to Cook Everything)"/>
        <s v="How to Be a Domestic Goddess: Baking and the Art of Comfort Cooking"/>
        <s v="The Barefoot Contessa Cookbook"/>
        <s v="Better Homes and Gardens New Cook Book"/>
        <s v="The Power Greens Cookbook: 140 Delicious Superfood Recipes"/>
        <s v="Mexican Today: New and Rediscovered Recipes for Contemporary Kitchens"/>
        <s v="Vegan Vegetarian Omnivore: Dinner for Everyone at the Table"/>
        <s v="The Smitten Kitchen Cookbook"/>
        <s v="The Art of Simple Food: Notes, Lessons, and Recipes from a Delicious Revolution"/>
        <s v="Hungry Girl Clean &amp; Hungry: Easy All-Natural Recipes for Healthy Eating in the Real World"/>
        <s v="Redeeming Love"/>
        <s v="Close to You"/>
        <s v="Shadows of the Past (Logan Point #1)"/>
        <s v="Like Never Before (Walker Family #2)"/>
        <s v="Counted With the Stars (Out from Egypt #1)"/>
        <s v="If I Run (If I Run #1)"/>
        <s v="The Dirty Little Secrets of Getting Your Dream Job"/>
        <s v="The Third Wave: An Entrepreneurâs Vision of the Future"/>
        <s v="The 10% Entrepreneur: Live Your Startup Dream Without Quitting Your Day Job"/>
        <s v="Shoe Dog: A Memoir by the Creator of NIKE"/>
        <s v="Made to Stick: Why Some Ideas Survive and Others Die"/>
        <s v="Quench Your Own Thirst: Business Lessons Learned Over a Beer or Two"/>
        <s v="The Art of Startup Fundraising"/>
        <s v="Born for This: How to Find the Work You Were Meant to Do"/>
        <s v="The E-Myth Revisited: Why Most Small Businesses Don't Work and What to Do About It"/>
        <s v="Rich Dad, Poor Dad"/>
        <s v="The Lean Startup: How Today's Entrepreneurs Use Continuous Innovation to Create Radically Successful Businesses"/>
        <s v="Rework"/>
        <s v="Louisa: The Extraordinary Life of Mrs. Adams"/>
        <s v="Setting the World on Fire: The Brief, Astonishing Life of St. Catherine of Siena"/>
        <s v="The Faith of Christopher Hitchens: The Restless Soul of the World's Most Notorious Atheist"/>
        <s v="Benjamin Franklin: An American Life"/>
        <s v="The Rise of Theodore Roosevelt (Theodore Roosevelt #1)"/>
        <s v="In Her Wake"/>
        <s v="The Elephant Tree"/>
        <s v="Behind Closed Doors"/>
        <s v="You (You #1)"/>
        <s v="The Guilty (Will Robie #4)"/>
        <s v="The 14th Colony (Cotton Malone #11)"/>
        <s v="Give It Back"/>
        <s v="Killing Floor (Jack Reacher #1)"/>
        <s v="The Bone Hunters (Lexy Vaughan &amp; Steven Macaulay #2)"/>
        <s v="Far From True (Promise Falls Trilogy #2)"/>
        <s v="The Travelers"/>
        <s v="When We Collided"/>
        <s v="Someone Like You (The Harrisons #2)"/>
        <s v="We Are All Completely Beside Ourselves"/>
        <s v="The Four Agreements: A Practical Guide to Personal Freedom"/>
        <s v="The Activist's Tao Te Ching: Ancient Advice for a Modern Revolution"/>
        <s v="Chasing Heaven: What Dying Taught Me About Living"/>
        <s v="If I Gave You God's Phone Number....: Searching for Spirituality in America"/>
        <s v="Unreasonable Hope: Finding Faith in the God Who Brings Purpose to Your Pain"/>
        <s v="A New Earth: Awakening to Your Life's Purpose"/>
        <s v="Logan Kade (Fallen Crest High #5.5)"/>
        <s v="Online Marketing for Busy Authors: A Step-By-Step Guide"/>
        <s v="How to Be Miserable: 40 Strategies You Already Use"/>
        <s v="Overload: How to Unplug, Unwind, and Unleash Yourself from the Pressure of Stress"/>
        <s v="You Are a Badass: How to Stop Doubting Your Greatness and Start Living an Awesome Life"/>
        <s v="How to Stop Worrying and Start Living"/>
        <s v="All the Light We Cannot See"/>
        <s v="The Girl You Left Behind (The Girl You Left Behind #1)"/>
        <s v="(Un)Qualified: How God Uses Broken People to Do Big Things"/>
        <s v="Crazy Love: Overwhelmed by a Relentless God"/>
        <s v="Blue Like Jazz: Nonreligious Thoughts on Christian Spirituality"/>
        <s v="Silence in the Dark (Logan Point #4)"/>
        <s v="The Grownup"/>
        <s v="Suzie Snowflake: One beautiful flake (a self-esteem story)"/>
        <s v="The Bulletproof Diet: Lose up to a Pound a Day, Reclaim Energy and Focus, Upgrade Your Life"/>
        <s v="Eat Fat, Get Thin"/>
        <s v="10-Day Green Smoothie Cleanse: Lose Up to 15 Pounds in 10 Days!"/>
        <s v="The Art and Science of Low Carbohydrate Living"/>
        <s v="Libertarianism for Beginners"/>
        <s v="Why the Right Went Wrong: Conservatism--From Goldwater to the Tea Party and Beyond"/>
        <s v="Equal Is Unfair: America's Misguided Fight Against Income Inequality"/>
        <s v="Amid the Chaos"/>
        <s v="Dark Notes"/>
        <s v="The Long Shadow of Small Ghosts: Murder and Memory in an American City"/>
      </sharedItems>
    </cacheField>
    <cacheField name="UPC" numFmtId="0">
      <sharedItems/>
    </cacheField>
    <cacheField name="Product Type" numFmtId="0">
      <sharedItems/>
    </cacheField>
    <cacheField name="Price (Excl. Tax)" numFmtId="0">
      <sharedItems/>
    </cacheField>
    <cacheField name="Price (Incl. Tax)" numFmtId="0">
      <sharedItems/>
    </cacheField>
    <cacheField name="Tax" numFmtId="0">
      <sharedItems/>
    </cacheField>
    <cacheField name="Availability" numFmtId="0">
      <sharedItems/>
    </cacheField>
    <cacheField name="Number of Reviews" numFmtId="0">
      <sharedItems containsSemiMixedTypes="0" containsString="0" containsNumber="1" containsInteger="1" minValue="0" maxValue="0"/>
    </cacheField>
    <cacheField name="Rating" numFmtId="172">
      <sharedItems/>
    </cacheField>
    <cacheField name="Category" numFmtId="0">
      <sharedItems count="50">
        <s v="Travel"/>
        <s v="Mystery"/>
        <s v="Historical Fiction"/>
        <s v="Sequential Art"/>
        <s v="Classics"/>
        <s v="Philosophy"/>
        <s v="Romance"/>
        <s v="Womens Fiction"/>
        <s v="Fiction"/>
        <s v="Childrens"/>
        <s v="Religion"/>
        <s v="Nonfiction"/>
        <s v="Music"/>
        <s v="Default"/>
        <s v="Science Fiction"/>
        <s v="Sports and Games"/>
        <s v="Add a comment"/>
        <s v="Fantasy"/>
        <s v="New Adult"/>
        <s v="Young Adult"/>
        <s v="Science"/>
        <s v="Poetry"/>
        <s v="Paranormal"/>
        <s v="Art"/>
        <s v="Psychology"/>
        <s v="Autobiography"/>
        <s v="Parenting"/>
        <s v="Adult Fiction"/>
        <s v="Humor"/>
        <s v="Horror"/>
        <s v="History"/>
        <s v="Food and Drink"/>
        <s v="Christian Fiction"/>
        <s v="Business"/>
        <s v="Biography"/>
        <s v="Thriller"/>
        <s v="Contemporary"/>
        <s v="Spirituality"/>
        <s v="Academic"/>
        <s v="Self Help"/>
        <s v="Historical"/>
        <s v="Christian"/>
        <s v="Suspense"/>
        <s v="Short Stories"/>
        <s v="Novels"/>
        <s v="Health"/>
        <s v="Politics"/>
        <s v="Cultural"/>
        <s v="Erotica"/>
        <s v="Crime"/>
      </sharedItems>
    </cacheField>
    <cacheField name="Description" numFmtId="0">
      <sharedItems containsBlank="1" longText="1"/>
    </cacheField>
    <cacheField name="Image URL" numFmtId="0">
      <sharedItems/>
    </cacheField>
    <cacheField name="Product Page URL" numFmtId="0">
      <sharedItems/>
    </cacheField>
    <cacheField name="Total Sales" numFmtId="3">
      <sharedItems containsSemiMixedTypes="0" containsString="0" containsNumber="1" containsInteger="1" minValue="53" maxValue="4995"/>
    </cacheField>
    <cacheField name="Buyer Region" numFmtId="0">
      <sharedItems count="6">
        <s v="South America"/>
        <s v="US"/>
        <s v="EU"/>
        <s v="Africa"/>
        <s v="Asia"/>
        <s v="Australia"/>
      </sharedItems>
    </cacheField>
    <cacheField name="Buyer Type" numFmtId="0">
      <sharedItems count="2">
        <s v="Corporate"/>
        <s v="Individual"/>
      </sharedItems>
    </cacheField>
    <cacheField name="Total Reviews" numFmtId="3">
      <sharedItems containsSemiMixedTypes="0" containsString="0" containsNumber="1" containsInteger="1" minValue="1" maxValue="1998"/>
    </cacheField>
    <cacheField name="Last Purchase" numFmtId="171">
      <sharedItems containsSemiMixedTypes="0" containsNonDate="0" containsDate="1" containsString="0" minDate="2025-01-15T00:00:00" maxDate="2025-07-14T00:00:00" count="180">
        <d v="2025-06-20T00:00:00"/>
        <d v="2025-04-18T00:00:00"/>
        <d v="2025-02-11T00:00:00"/>
        <d v="2025-02-06T00:00:00"/>
        <d v="2025-03-12T00:00:00"/>
        <d v="2025-07-06T00:00:00"/>
        <d v="2025-03-25T00:00:00"/>
        <d v="2025-01-27T00:00:00"/>
        <d v="2025-06-01T00:00:00"/>
        <d v="2025-02-08T00:00:00"/>
        <d v="2025-03-24T00:00:00"/>
        <d v="2025-06-03T00:00:00"/>
        <d v="2025-06-30T00:00:00"/>
        <d v="2025-06-18T00:00:00"/>
        <d v="2025-04-20T00:00:00"/>
        <d v="2025-05-22T00:00:00"/>
        <d v="2025-05-26T00:00:00"/>
        <d v="2025-03-31T00:00:00"/>
        <d v="2025-01-16T00:00:00"/>
        <d v="2025-02-22T00:00:00"/>
        <d v="2025-02-25T00:00:00"/>
        <d v="2025-05-07T00:00:00"/>
        <d v="2025-01-25T00:00:00"/>
        <d v="2025-05-02T00:00:00"/>
        <d v="2025-04-28T00:00:00"/>
        <d v="2025-05-14T00:00:00"/>
        <d v="2025-06-19T00:00:00"/>
        <d v="2025-07-01T00:00:00"/>
        <d v="2025-04-04T00:00:00"/>
        <d v="2025-02-17T00:00:00"/>
        <d v="2025-02-23T00:00:00"/>
        <d v="2025-03-10T00:00:00"/>
        <d v="2025-06-04T00:00:00"/>
        <d v="2025-04-12T00:00:00"/>
        <d v="2025-07-13T00:00:00"/>
        <d v="2025-03-26T00:00:00"/>
        <d v="2025-06-21T00:00:00"/>
        <d v="2025-04-29T00:00:00"/>
        <d v="2025-02-03T00:00:00"/>
        <d v="2025-02-10T00:00:00"/>
        <d v="2025-03-13T00:00:00"/>
        <d v="2025-05-23T00:00:00"/>
        <d v="2025-07-07T00:00:00"/>
        <d v="2025-05-31T00:00:00"/>
        <d v="2025-01-31T00:00:00"/>
        <d v="2025-04-30T00:00:00"/>
        <d v="2025-06-23T00:00:00"/>
        <d v="2025-03-14T00:00:00"/>
        <d v="2025-06-14T00:00:00"/>
        <d v="2025-04-26T00:00:00"/>
        <d v="2025-04-03T00:00:00"/>
        <d v="2025-03-15T00:00:00"/>
        <d v="2025-01-30T00:00:00"/>
        <d v="2025-02-24T00:00:00"/>
        <d v="2025-04-05T00:00:00"/>
        <d v="2025-05-27T00:00:00"/>
        <d v="2025-04-10T00:00:00"/>
        <d v="2025-04-07T00:00:00"/>
        <d v="2025-03-21T00:00:00"/>
        <d v="2025-07-02T00:00:00"/>
        <d v="2025-03-23T00:00:00"/>
        <d v="2025-03-16T00:00:00"/>
        <d v="2025-05-17T00:00:00"/>
        <d v="2025-05-06T00:00:00"/>
        <d v="2025-02-19T00:00:00"/>
        <d v="2025-06-28T00:00:00"/>
        <d v="2025-06-05T00:00:00"/>
        <d v="2025-01-24T00:00:00"/>
        <d v="2025-06-22T00:00:00"/>
        <d v="2025-01-23T00:00:00"/>
        <d v="2025-04-16T00:00:00"/>
        <d v="2025-03-30T00:00:00"/>
        <d v="2025-02-13T00:00:00"/>
        <d v="2025-05-16T00:00:00"/>
        <d v="2025-03-02T00:00:00"/>
        <d v="2025-03-28T00:00:00"/>
        <d v="2025-02-26T00:00:00"/>
        <d v="2025-01-19T00:00:00"/>
        <d v="2025-07-05T00:00:00"/>
        <d v="2025-03-07T00:00:00"/>
        <d v="2025-03-03T00:00:00"/>
        <d v="2025-01-21T00:00:00"/>
        <d v="2025-02-05T00:00:00"/>
        <d v="2025-06-06T00:00:00"/>
        <d v="2025-06-13T00:00:00"/>
        <d v="2025-05-30T00:00:00"/>
        <d v="2025-05-20T00:00:00"/>
        <d v="2025-05-25T00:00:00"/>
        <d v="2025-06-11T00:00:00"/>
        <d v="2025-07-03T00:00:00"/>
        <d v="2025-03-27T00:00:00"/>
        <d v="2025-01-20T00:00:00"/>
        <d v="2025-05-08T00:00:00"/>
        <d v="2025-04-23T00:00:00"/>
        <d v="2025-06-26T00:00:00"/>
        <d v="2025-02-21T00:00:00"/>
        <d v="2025-04-21T00:00:00"/>
        <d v="2025-05-04T00:00:00"/>
        <d v="2025-03-18T00:00:00"/>
        <d v="2025-07-10T00:00:00"/>
        <d v="2025-01-15T00:00:00"/>
        <d v="2025-02-04T00:00:00"/>
        <d v="2025-06-15T00:00:00"/>
        <d v="2025-03-29T00:00:00"/>
        <d v="2025-02-18T00:00:00"/>
        <d v="2025-02-14T00:00:00"/>
        <d v="2025-06-16T00:00:00"/>
        <d v="2025-05-01T00:00:00"/>
        <d v="2025-04-06T00:00:00"/>
        <d v="2025-03-11T00:00:00"/>
        <d v="2025-07-04T00:00:00"/>
        <d v="2025-04-01T00:00:00"/>
        <d v="2025-06-07T00:00:00"/>
        <d v="2025-01-17T00:00:00"/>
        <d v="2025-04-02T00:00:00"/>
        <d v="2025-01-18T00:00:00"/>
        <d v="2025-04-09T00:00:00"/>
        <d v="2025-07-08T00:00:00"/>
        <d v="2025-04-27T00:00:00"/>
        <d v="2025-04-25T00:00:00"/>
        <d v="2025-05-03T00:00:00"/>
        <d v="2025-06-09T00:00:00"/>
        <d v="2025-03-22T00:00:00"/>
        <d v="2025-04-22T00:00:00"/>
        <d v="2025-02-09T00:00:00"/>
        <d v="2025-01-29T00:00:00"/>
        <d v="2025-06-29T00:00:00"/>
        <d v="2025-03-04T00:00:00"/>
        <d v="2025-06-27T00:00:00"/>
        <d v="2025-03-06T00:00:00"/>
        <d v="2025-03-01T00:00:00"/>
        <d v="2025-05-11T00:00:00"/>
        <d v="2025-03-19T00:00:00"/>
        <d v="2025-05-24T00:00:00"/>
        <d v="2025-03-17T00:00:00"/>
        <d v="2025-02-01T00:00:00"/>
        <d v="2025-06-12T00:00:00"/>
        <d v="2025-05-13T00:00:00"/>
        <d v="2025-05-29T00:00:00"/>
        <d v="2025-04-15T00:00:00"/>
        <d v="2025-06-02T00:00:00"/>
        <d v="2025-05-18T00:00:00"/>
        <d v="2025-01-28T00:00:00"/>
        <d v="2025-07-11T00:00:00"/>
        <d v="2025-06-10T00:00:00"/>
        <d v="2025-05-10T00:00:00"/>
        <d v="2025-04-08T00:00:00"/>
        <d v="2025-05-19T00:00:00"/>
        <d v="2025-06-17T00:00:00"/>
        <d v="2025-07-12T00:00:00"/>
        <d v="2025-03-05T00:00:00"/>
        <d v="2025-02-20T00:00:00"/>
        <d v="2025-06-08T00:00:00"/>
        <d v="2025-03-08T00:00:00"/>
        <d v="2025-04-17T00:00:00"/>
        <d v="2025-02-27T00:00:00"/>
        <d v="2025-04-13T00:00:00"/>
        <d v="2025-01-26T00:00:00"/>
        <d v="2025-05-28T00:00:00"/>
        <d v="2025-04-19T00:00:00"/>
        <d v="2025-04-14T00:00:00"/>
        <d v="2025-02-15T00:00:00"/>
        <d v="2025-06-25T00:00:00"/>
        <d v="2025-02-28T00:00:00"/>
        <d v="2025-04-24T00:00:00"/>
        <d v="2025-02-02T00:00:00"/>
        <d v="2025-03-20T00:00:00"/>
        <d v="2025-05-21T00:00:00"/>
        <d v="2025-02-16T00:00:00"/>
        <d v="2025-07-09T00:00:00"/>
        <d v="2025-04-11T00:00:00"/>
        <d v="2025-05-09T00:00:00"/>
        <d v="2025-05-05T00:00:00"/>
        <d v="2025-03-09T00:00:00"/>
        <d v="2025-06-24T00:00:00"/>
        <d v="2025-05-15T00:00:00"/>
        <d v="2025-02-12T00:00:00"/>
        <d v="2025-02-07T00:00:00"/>
        <d v="2025-01-22T00:00:00"/>
        <d v="2025-05-12T00:00:00"/>
      </sharedItems>
      <fieldGroup par="30"/>
    </cacheField>
    <cacheField name="Price(USD)" numFmtId="165">
      <sharedItems containsSemiMixedTypes="0" containsString="0" containsNumber="1" minValue="13" maxValue="77.989999999999995"/>
    </cacheField>
    <cacheField name="Rating Score" numFmtId="0">
      <sharedItems containsSemiMixedTypes="0" containsString="0" containsNumber="1" containsInteger="1" minValue="1" maxValue="5"/>
    </cacheField>
    <cacheField name="Revenue" numFmtId="165">
      <sharedItems containsSemiMixedTypes="0" containsString="0" containsNumber="1" minValue="741.47" maxValue="377089.63999999996"/>
    </cacheField>
    <cacheField name="Title  Check" numFmtId="0">
      <sharedItems/>
    </cacheField>
    <cacheField name="Recent Buyer" numFmtId="0">
      <sharedItems count="2">
        <s v="Recent"/>
        <s v="Old"/>
      </sharedItems>
    </cacheField>
    <cacheField name="Stock Count" numFmtId="0">
      <sharedItems containsSemiMixedTypes="0" containsString="0" containsNumber="1" containsInteger="1" minValue="1" maxValue="22" count="21">
        <n v="19"/>
        <n v="15"/>
        <n v="14"/>
        <n v="8"/>
        <n v="7"/>
        <n v="6"/>
        <n v="3"/>
        <n v="1"/>
        <n v="20"/>
        <n v="18"/>
        <n v="16"/>
        <n v="12"/>
        <n v="11"/>
        <n v="5"/>
        <n v="4"/>
        <n v="9"/>
        <n v="2"/>
        <n v="17"/>
        <n v="13"/>
        <n v="10"/>
        <n v="22"/>
      </sharedItems>
    </cacheField>
    <cacheField name="Stock Status" numFmtId="0">
      <sharedItems/>
    </cacheField>
    <cacheField name="Low Stock Alert" numFmtId="0">
      <sharedItems/>
    </cacheField>
    <cacheField name="Profit(20%)" numFmtId="173">
      <sharedItems containsSemiMixedTypes="0" containsString="0" containsNumber="1" minValue="148.29400000000001" maxValue="75417.928"/>
    </cacheField>
    <cacheField name="Price Bucket" numFmtId="0">
      <sharedItems/>
    </cacheField>
    <cacheField name="Top seller" numFmtId="0">
      <sharedItems count="2">
        <s v="Other"/>
        <s v="Top Seller"/>
      </sharedItems>
    </cacheField>
    <cacheField name="Days (Last Purchase)" numFmtId="0" databaseField="0">
      <fieldGroup base="17">
        <rangePr groupBy="days" startDate="2025-01-15T00:00:00" endDate="2025-07-14T00:00:00"/>
        <groupItems count="368">
          <s v="&lt;1/15/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4/2025"/>
        </groupItems>
      </fieldGroup>
    </cacheField>
    <cacheField name="Months (Last Purchase)" numFmtId="0" databaseField="0">
      <fieldGroup base="17">
        <rangePr groupBy="months" startDate="2025-01-15T00:00:00" endDate="2025-07-14T00:00:00"/>
        <groupItems count="14">
          <s v="&lt;1/15/2025"/>
          <s v="Jan"/>
          <s v="Feb"/>
          <s v="Mar"/>
          <s v="Apr"/>
          <s v="May"/>
          <s v="Jun"/>
          <s v="Jul"/>
          <s v="Aug"/>
          <s v="Sep"/>
          <s v="Oct"/>
          <s v="Nov"/>
          <s v="Dec"/>
          <s v="&gt;7/14/2025"/>
        </groupItems>
      </fieldGroup>
    </cacheField>
  </cacheFields>
  <extLst>
    <ext xmlns:x14="http://schemas.microsoft.com/office/spreadsheetml/2009/9/main" uri="{725AE2AE-9491-48be-B2B4-4EB974FC3084}">
      <x14:pivotCacheDefinition pivotCacheId="2041742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a22124811bfa8350"/>
    <s v="Books"/>
    <s v="Â£45.17"/>
    <s v="Â£45.17"/>
    <s v="Â£0.00"/>
    <s v="In stock (19 available)"/>
    <n v="0"/>
    <s v="Two"/>
    <x v="0"/>
    <s v="âWherever you go, whatever you do, just . . . donât do anything stupid.â âMy MotherDuring her yearlong adventure backpacking from South Africa to Singapore, S. Bedford definitely did a few things her mother might classify as &quot;stupid.&quot; She swam with great white sharks in South Africa, ran from lions in Zimbabwe, climbed a Himalayan mountain without training in Nepal, and wa âWherever you go, whatever you do, just . . . donât do anything stupid.â âMy MotherDuring her yearlong adventure backpacking from South Africa to Singapore, S. Bedford definitely did a few things her mother might classify as &quot;stupid.&quot; She swam with great white sharks in South Africa, ran from lions in Zimbabwe, climbed a Himalayan mountain without training in Nepal, and watched as her friend was attacked by a monkey in Indonesia.But interspersed in those slightly more crazy moments, Sue Bedfored and her friend &quot;Sara the Stoic&quot; experienced the sights, sounds, life, and culture of fifteen countries. Joined along the way by a few friends and their aging fathers here and there, Sue and Sara experience the trip of a lifetime. They fall in love with the world, cultivate an appreciation for home, and discover who, or what, they want to become.It's Only the Himalayas is the incredibly funny, sometimes outlandish, always entertaining confession of a young backpacker that will inspire you to take your own adventure. ...more"/>
    <s v="http://books.toscrape.com/media/cache/6d/41/6d418a73cc7d4ecfd75ca11d854041db.jpg"/>
    <s v="https://books.toscrape.com/catalogue/its-only-the-himalayas_981/index.html"/>
    <n v="962"/>
    <x v="0"/>
    <x v="0"/>
    <n v="291"/>
    <x v="0"/>
    <n v="58.72"/>
    <n v="2"/>
    <n v="56488.639999999999"/>
    <s v="OK"/>
    <x v="0"/>
    <x v="0"/>
    <s v="In Stock"/>
    <s v="OK"/>
    <n v="11297.728000000001"/>
    <s v="High"/>
    <x v="0"/>
  </r>
  <r>
    <x v="1"/>
    <s v="ce60436f52c5ee68"/>
    <s v="Books"/>
    <s v="Â£49.43"/>
    <s v="Â£49.43"/>
    <s v="Â£0.00"/>
    <s v="In stock (15 available)"/>
    <n v="0"/>
    <s v="Four"/>
    <x v="0"/>
    <s v="Acclaimed travel writer Rick Antonson sets his adventurous compass on Mount Ararat, exploring the regionâs long history, religious mysteries, and complex politics.Mount Ararat is the most fabled mountain in the world. For millennia this massif in eastern Turkey has been rumored as the resting place of Noahâs Ark following the Great Flood. But it also plays a significant ro Acclaimed travel writer Rick Antonson sets his adventurous compass on Mount Ararat, exploring the regionâs long history, religious mysteries, and complex politics.Mount Ararat is the most fabled mountain in the world. For millennia this massif in eastern Turkey has been rumored as the resting place of Noahâs Ark following the Great Flood. But it also plays a significant role in the longstanding conflict between Turkey and Armenia.Author Rick Antonson joined a five-member expedition to the mountainâs nearly 17,000-foot summit, trekking alongside a contingent of Armenians, for whom Mount Ararat is the stolen symbol of their country. Antonson weaves vivid historical anecdote with unexpected travel vignettes, whether tracing earlier mountaineering attempts on the peak, recounting the genocide of Armenians and its unresolved debate, or depicting the Kurdsâ ambitions for their own nationâs borders, which some say should include Mount Ararat.What unfolds in Full Moon Over Noahâs Ark is one manâs odyssey, a tale told through many stories. Starting with the flooding of the Black Sea in 5600 BCE, through to the Epic of Gilgamesh and the contrasting narratives of the Great Flood known to followers of the Judaic, Christian and Islamic religions, Full Moon Over Noahâs Ark takes readers along with Antonson through the shadows and broad landscapes of Turkey, Iraq, Iran and Armenia, shedding light on a troubled but fascinating area of the world. ...more"/>
    <s v="http://books.toscrape.com/media/cache/fe/8a/fe8af6ceec7718986380c0fde9b3b34f.jpg"/>
    <s v="https://books.toscrape.com/catalogue/full-moon-over-noahs-ark-an-odyssey-to-mount-ararat-and-beyond_811/index.html"/>
    <n v="254"/>
    <x v="1"/>
    <x v="0"/>
    <n v="1182"/>
    <x v="1"/>
    <n v="64.260000000000005"/>
    <n v="4"/>
    <n v="16322.04"/>
    <s v="OK"/>
    <x v="1"/>
    <x v="1"/>
    <s v="Stock"/>
    <s v="OK"/>
    <n v="3264.4080000000004"/>
    <s v="High"/>
    <x v="0"/>
  </r>
  <r>
    <x v="2"/>
    <s v="f9705c362f070608"/>
    <s v="Books"/>
    <s v="Â£48.87"/>
    <s v="Â£48.87"/>
    <s v="Â£0.00"/>
    <s v="In stock (14 available)"/>
    <n v="0"/>
    <s v="Three"/>
    <x v="0"/>
    <s v="To coincide with the 2016 centennial anniversary of the National Parks Service, the Creative Action Network has partnered with the National Parks Conservation Association to revive and reimagine the legacy of WPA travel posters. Artists from all over the world have participated in the creation of this new, crowdsourced collection of See America posters for a modern era. Fe To coincide with the 2016 centennial anniversary of the National Parks Service, the Creative Action Network has partnered with the National Parks Conservation Association to revive and reimagine the legacy of WPA travel posters. Artists from all over the world have participated in the creation of this new, crowdsourced collection of See America posters for a modern era. Featuring artwork for 75 national parks and monuments across all 50 states, this engaging keepsake volume celebrates the full range of our nation's landmarks and treasured wilderness. ...more"/>
    <s v="http://books.toscrape.com/media/cache/c7/1a/c71a85dbf8c2dbc75cb271026618477c.jpg"/>
    <s v="https://books.toscrape.com/catalogue/see-america-a-celebration-of-our-national-parks-treasured-sites_732/index.html"/>
    <n v="2303"/>
    <x v="2"/>
    <x v="0"/>
    <n v="1295"/>
    <x v="2"/>
    <n v="63.53"/>
    <n v="3"/>
    <n v="146309.59"/>
    <s v="OK"/>
    <x v="1"/>
    <x v="2"/>
    <s v="In Stock"/>
    <s v="OK"/>
    <n v="29261.918000000001"/>
    <s v="High"/>
    <x v="0"/>
  </r>
  <r>
    <x v="3"/>
    <s v="1809259a5a5f1d8d"/>
    <s v="Books"/>
    <s v="Â£36.94"/>
    <s v="Â£36.94"/>
    <s v="Â£0.00"/>
    <s v="In stock (8 available)"/>
    <n v="0"/>
    <s v="Two"/>
    <x v="0"/>
    <s v="With a new foreword by Tim Ferriss â¢Thereâs nothing like vagabonding: taking time off from your normal lifeâfrom six weeks to four months to two yearsâto discover and experience the world on your own terms. In this one-of-a-kind handbook, veteran travel writer Rolf Potts explains how anyone armed with an independent spirit can achieve the dream of extended overseas travel. With a new foreword by Tim Ferriss â¢Â Thereâs nothing like vagabonding: taking time off from your normal lifeâfrom six weeks to four months to two yearsâto discover and experience the world on your own terms. In this one-of-a-kind handbook, veteran travel writer Rolf Potts explains how anyone armed with an independent spirit can achieve the dream of extended overseas travel. Now completely revised and updated, Vagabonding is an accessible and inspiring guide to Â  â¢ financing your travel time â¢ determining your destination â¢ adjusting to life on the road â¢ working and volunteering overseas â¢Â handling travel adversity â¢ re-assimilating back into ordinary life Â Praise for VagabondingÂ  âA crucial reference for any budget wanderer.ââTimeÂ  âVagabonding easily remains in my top-10 list of life-changing books. Why? Because one incredible trip, especially a long-term trip, can change your life forever. And Vagabonding teaches you how to travel (and think), not just for one trip, but for the rest of your life.ââTim Ferriss, from the foreword Â  âThe book is a meditation on the joys of hitting the road. . . . Itâs also a primer for those with a case of pent-up wanderlust seeking to live the dream.ââUSA Today Â  âI couldnât put this book down. Itâs a whole different ethic of travel. . . . [Pottsâs] practical advice might just convince you to enjoy that open-ended trip of a lifetime.ââRick Steves Â  âPotts wants us to wander, to explore, to embrace the unknown, and, finally, to take our own damn time about it. I think this is the most sensible book of travel-related advice ever written.ââTim Cahill, founding editor of Outside ...more"/>
    <s v="http://books.toscrape.com/media/cache/ca/30/ca30b1afe1e76ce7ba1db8176d398e53.jpg"/>
    <s v="https://books.toscrape.com/catalogue/vagabonding-an-uncommon-guide-to-the-art-of-long-term-world-travel_552/index.html"/>
    <n v="2056"/>
    <x v="3"/>
    <x v="1"/>
    <n v="550"/>
    <x v="3"/>
    <n v="48.02"/>
    <n v="2"/>
    <n v="98729.12000000001"/>
    <s v="OK"/>
    <x v="1"/>
    <x v="3"/>
    <s v="In Stock"/>
    <s v="OK"/>
    <n v="19745.824000000004"/>
    <s v="High"/>
    <x v="0"/>
  </r>
  <r>
    <x v="4"/>
    <s v="a94350ee74deaa07"/>
    <s v="Books"/>
    <s v="Â£37.33"/>
    <s v="Â£37.33"/>
    <s v="Â£0.00"/>
    <s v="In stock (7 available)"/>
    <n v="0"/>
    <s v="Three"/>
    <x v="0"/>
    <s v="A CLASSIC FROM THE BESTSELLING AUTHOR OF UNDER MAGNOLIAFrances Mayesâwidely published poet, gourmet cook, and travel writerâopens the door to a wondrous new world when she buys and restores an abandoned villa in the spectacular Tuscan countryside. In evocative language, she brings the reader along as she discovers the beauty and simplicity of life in Italy. Mayes also crea A CLASSIC FROM THE BESTSELLING AUTHOR OF UNDER MAGNOLIAFrances Mayesâwidely published poet, gourmet cook, and travel writerâopens the door to a wondrous new world when she buys and restores an abandoned villa in the spectacular Tuscan countryside. In evocative language, she brings the reader along as she discovers the beauty and simplicity of life in Italy. Mayes also creates dozens of delicious seasonal recipes from her traditional kitchen and simple garden, all of which she includes in the book. Doing for Tuscany what M.F.K. Fisher and Peter Mayle did for Provence, Mayes writes about the tastes and pleasures of a foreign country with gusto and passion. ...more"/>
    <s v="http://books.toscrape.com/media/cache/45/21/4521c581ba727f5c835e34860cbf53e5.jpg"/>
    <s v="https://books.toscrape.com/catalogue/under-the-tuscan-sun_504/index.html"/>
    <n v="1878"/>
    <x v="3"/>
    <x v="0"/>
    <n v="1285"/>
    <x v="4"/>
    <n v="48.53"/>
    <n v="3"/>
    <n v="91139.34"/>
    <s v="OK"/>
    <x v="1"/>
    <x v="4"/>
    <s v="In Stock"/>
    <s v="OK"/>
    <n v="18227.867999999999"/>
    <s v="High"/>
    <x v="0"/>
  </r>
  <r>
    <x v="5"/>
    <s v="cc1936a9f4e93477"/>
    <s v="Books"/>
    <s v="Â£44.34"/>
    <s v="Â£44.34"/>
    <s v="Â£0.00"/>
    <s v="In stock (7 available)"/>
    <n v="0"/>
    <s v="Two"/>
    <x v="0"/>
    <s v="On her thirtieth birthday, Gwendolyn Reese receives an unexpected present from her widowed Aunt Bea: a grand tour of Europe in the company of Bea's Sudoku and Mahjongg Club. The prospect isn't entirely appealing. But when the gift she is expecting--an engagement ring from her boyfriend--doesn't materialize, Gwen decides to go. At first, Gwen approaches the trip as if it's On her thirtieth birthday, Gwendolyn Reese receives an unexpected present from her widowed Aunt Bea: a grand tour of Europe in the company of Bea's Sudoku and Mahjongg Club. The prospect isn't entirely appealing. But when the gift she is expecting--an engagement ring from her boyfriend--doesn't materialize, Gwen decides to go. At first, Gwen approaches the trip as if it's the math homework she assigns her students, diligently checking monuments off her must-see list. But amid the bougainvillea and stunning vistas of southern Italy, something changes. Gwen begins to live in the moment--skipping down stone staircases in Capri, running her fingers over a glacier in view of the Matterhorn, racing through the Louvre, and taste-testing pastries at a Marseilles cafe. Reveling in every new experience--especially her attraction to a charismatic British physics professor--Gwen discovers that the ancient wonders around her are nothing compared to the renaissance unfolding within. . . &quot;A thinking woman's love story, it swept me away to breathtaking places with a cast of endearing characters I won't soon forget. Bravissima!&quot; Susan McBride, author of &quot;Little Black Dress&quot; Praise for Marilyn Brant's According to Jane &quot;A warm, witty and charmingly original story.&quot; --Susan Wiggs, &quot;New York Times &quot; bestselling author &quot;Brant infuses her sweetly romantic and delightfully clever tale with just the right dash of Austen-esque wit.&quot; &quot;Chicago Tribune&quot; &quot;An engaging read for all who have been through the long, dark, dating wars, and still believe there's sunshine, and a Mr. Darcy, at the end of the tunnel.&quot; --Cathy Lamb, author of &quot;Such a Pretty Face&quot;&quot; ...more"/>
    <s v="http://books.toscrape.com/media/cache/6c/e3/6ce3003931701c7a3fd5354917538ea9.jpg"/>
    <s v="https://books.toscrape.com/catalogue/a-summer-in-europe_458/index.html"/>
    <n v="1193"/>
    <x v="4"/>
    <x v="0"/>
    <n v="848"/>
    <x v="5"/>
    <n v="57.64"/>
    <n v="2"/>
    <n v="68764.52"/>
    <s v="OK"/>
    <x v="0"/>
    <x v="4"/>
    <s v="In Stock"/>
    <s v="OK"/>
    <n v="13752.904000000002"/>
    <s v="High"/>
    <x v="0"/>
  </r>
  <r>
    <x v="6"/>
    <s v="48736df57e7bec9f"/>
    <s v="Books"/>
    <s v="Â£30.54"/>
    <s v="Â£30.54"/>
    <s v="Â£0.00"/>
    <s v="In stock (6 available)"/>
    <n v="0"/>
    <s v="One"/>
    <x v="0"/>
    <s v="First published more than thirty years ago,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 First published more than thirty years ago,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alay Express, the Trans-Siberian Express -- are the stars of a journey that takes him on a loop eastbound from London's Victoria Station to Tokyo Central, then back from Japan on the Trans-Siberian. Brimming with Theroux's signature humor and wry observations, this engrossing chronicle is essential reading for both the ardent adventurer and the armchair traveler. ...more"/>
    <s v="http://books.toscrape.com/media/cache/d5/82/d582f6b0261c2842330e893962276295.jpg"/>
    <s v="https://books.toscrape.com/catalogue/the-great-railway-bazaar_446/index.html"/>
    <n v="889"/>
    <x v="1"/>
    <x v="0"/>
    <n v="768"/>
    <x v="6"/>
    <n v="39.700000000000003"/>
    <n v="1"/>
    <n v="35293.300000000003"/>
    <s v="OK"/>
    <x v="1"/>
    <x v="5"/>
    <s v="In Stock"/>
    <s v="OK"/>
    <n v="7058.6600000000008"/>
    <s v="High"/>
    <x v="0"/>
  </r>
  <r>
    <x v="7"/>
    <s v="9e60929f521fa280"/>
    <s v="Books"/>
    <s v="Â£56.88"/>
    <s v="Â£56.88"/>
    <s v="Â£0.00"/>
    <s v="In stock (6 available)"/>
    <n v="0"/>
    <s v="Four"/>
    <x v="0"/>
    <s v="National Bestseller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National BestsellerÂ 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 ...more"/>
    <s v="http://books.toscrape.com/media/cache/8b/81/8b81cd9b2c8f89a12099a80bed1c4911.jpg"/>
    <s v="https://books.toscrape.com/catalogue/a-year-in-provence-provence-1_421/index.html"/>
    <n v="4517"/>
    <x v="0"/>
    <x v="1"/>
    <n v="925"/>
    <x v="7"/>
    <n v="73.94"/>
    <n v="4"/>
    <n v="333986.98"/>
    <s v="OK"/>
    <x v="1"/>
    <x v="5"/>
    <s v="In Stock"/>
    <s v="OK"/>
    <n v="66797.395999999993"/>
    <s v="High"/>
    <x v="1"/>
  </r>
  <r>
    <x v="8"/>
    <s v="366a236aa1ea6f07"/>
    <s v="Books"/>
    <s v="Â£23.21"/>
    <s v="Â£23.21"/>
    <s v="Â£0.00"/>
    <s v="In stock (3 available)"/>
    <n v="0"/>
    <s v="One"/>
    <x v="0"/>
    <s v="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 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âprepare for the total joy and multiple episodes of unseemly laughter. ...more"/>
    <s v="http://books.toscrape.com/media/cache/26/f5/26f5d20239a45046e756c6d09611b3ea.jpg"/>
    <s v="https://books.toscrape.com/catalogue/the-road-to-little-dribbling-adventures-of-an-american-in-britain-notes-from-a-small-island-2_277/index.html"/>
    <n v="762"/>
    <x v="1"/>
    <x v="1"/>
    <n v="154"/>
    <x v="8"/>
    <n v="30.17"/>
    <n v="1"/>
    <n v="22989.54"/>
    <s v="OK"/>
    <x v="1"/>
    <x v="6"/>
    <s v="In Stock"/>
    <s v="⚠️ Low"/>
    <n v="4597.9080000000004"/>
    <s v="High"/>
    <x v="0"/>
  </r>
  <r>
    <x v="9"/>
    <s v="747cf7fca2ccdbd4"/>
    <s v="Books"/>
    <s v="Â£38.95"/>
    <s v="Â£38.95"/>
    <s v="Â£0.00"/>
    <s v="In stock (3 available)"/>
    <n v="0"/>
    <s v="Three"/>
    <x v="0"/>
    <s v="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 ...more"/>
    <s v="http://books.toscrape.com/media/cache/c9/9a/c99a7a05537cd842eb4db83d537e3a4d.jpg"/>
    <s v="https://books.toscrape.com/catalogue/neither-here-nor-there-travels-in-europe_198/index.html"/>
    <n v="4887"/>
    <x v="3"/>
    <x v="0"/>
    <n v="1297"/>
    <x v="9"/>
    <n v="50.64"/>
    <n v="3"/>
    <n v="247477.68"/>
    <s v="OK"/>
    <x v="1"/>
    <x v="6"/>
    <s v="In Stock"/>
    <s v="⚠️ Low"/>
    <n v="49495.536"/>
    <s v="High"/>
    <x v="1"/>
  </r>
  <r>
    <x v="10"/>
    <s v="228ba5e7577e1d49"/>
    <s v="Books"/>
    <s v="Â£26.08"/>
    <s v="Â£26.08"/>
    <s v="Â£0.00"/>
    <s v="In stock (1 available)"/>
    <n v="0"/>
    <s v="Five"/>
    <x v="0"/>
    <s v="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 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quot;12 miles/19 km northwest of Tahiti; 10 minutes by air, 1 hour by boat&quot;) and when to go (e.g., if you want to check out The Complete Fly Fisher hotel in Montana, &quot;May and Sept.-Oct. offer productive angling in a solitary setting&quot;). This is an excellent resource for the intrepid traveler.Copyright 2003 Reed Business Information, Inc. ...more"/>
    <s v="http://books.toscrape.com/media/cache/9e/10/9e106f81f65b293e488718a4f54a6a3f.jpg"/>
    <s v="https://books.toscrape.com/catalogue/1000-places-to-see-before-you-die_1/index.html"/>
    <n v="3506"/>
    <x v="0"/>
    <x v="0"/>
    <n v="1627"/>
    <x v="10"/>
    <n v="33.9"/>
    <n v="5"/>
    <n v="118853.4"/>
    <s v="OK"/>
    <x v="1"/>
    <x v="7"/>
    <s v="In Stock"/>
    <s v="⚠️ Low"/>
    <n v="23770.68"/>
    <s v="High"/>
    <x v="0"/>
  </r>
  <r>
    <x v="11"/>
    <s v="e00eb4fd7b871a48"/>
    <s v="Books"/>
    <s v="Â£47.82"/>
    <s v="Â£47.82"/>
    <s v="Â£0.00"/>
    <s v="In stock (20 available)"/>
    <n v="0"/>
    <s v="Four"/>
    <x v="1"/>
    <s v="WICKED above her hipbone, GIRL across her heart Words are like a road map to reporter Camille Preakerâs troubled past. Fresh from a brief stay at a psych hospital, Camilleâs first assignment from the second-rate daily paper where she works brings her reluctantly back to her hometown to cover the murders of two preteen girls. NASTY on her kneecap, BABYDOLL on her leg Since WICKED above her hipbone, GIRL across her heart Words are like a road map to reporter Camille Preakerâs troubled past. Fresh from a brief stay at a psych hospital, Camilleâs first assignment from the second-rate daily paper where she works brings her reluctantly back to her hometown to cover the murders of two preteen girls. NASTY on her kneecap, BABYDOLL on her leg Since she left town eight years ago, Camille has hardly spoken to her neurotic, hypochondriac mother or to the half-sister she barely knows: a beautiful thirteen-year-old with an eerie grip on the town. Now, installed again in her familyâs Victorian mansion, Camille is haunted by the childhood tragedy she has spent her whole life trying to cut from her memory. HARMFUL on her wrist, WHORE on her ankle As Camille works to uncover the truth about these violent crimes, she finds herself identifying with the young victimsâa bit too strongly. Clues keep leading to dead ends, forcing Camille to unravel the psychological puzzle of her own past to get at the story. Dogged by her own demons, Camille will have to confront what happened to her years before if she wants to survive this homecoming.With its taut, crafted writing, Sharp Objects is addictive, haunting, and unforgettable. ...more"/>
    <s v="http://books.toscrape.com/media/cache/c0/59/c05972805aa7201171b8fc71a5b00292.jpg"/>
    <s v="https://books.toscrape.com/catalogue/sharp-objects_997/index.html"/>
    <n v="310"/>
    <x v="1"/>
    <x v="1"/>
    <n v="1802"/>
    <x v="11"/>
    <n v="62.17"/>
    <n v="4"/>
    <n v="19272.7"/>
    <s v="OK"/>
    <x v="1"/>
    <x v="8"/>
    <s v="In Stock"/>
    <s v="OK"/>
    <n v="3854.5400000000004"/>
    <s v="High"/>
    <x v="0"/>
  </r>
  <r>
    <x v="12"/>
    <s v="19ed25f4641d5efd"/>
    <s v="Books"/>
    <s v="Â£19.63"/>
    <s v="Â£19.63"/>
    <s v="Â£0.00"/>
    <s v="In stock (18 available)"/>
    <n v="0"/>
    <s v="One"/>
    <x v="1"/>
    <s v="In a dark, dark wood Nora hasn't seen Clare for ten years. Not since Nora walked out of school one day and never went back. There was a dark, dark houseUntil, out of the blue, an invitation to Clareâs hen do arrives. Is this a chance for Nora to finally put her past behind her?And in the dark, dark house there was a dark, dark roomBut something goes wrong. Very wrong.And i In a dark, dark wood Nora hasn't seen Clare for ten years. Not since Nora walked out of school one day and never went back. There was a dark, dark houseUntil, out of the blue, an invitation to Clareâs hen do arrives. Is this a chance for Nora to finally put her past behind her?And in the dark, dark house there was a dark, dark roomBut something goes wrong. Very wrong.And in the dark, dark room.... Some things canât stay secret for ever. ...more"/>
    <s v="http://books.toscrape.com/media/cache/95/84/95840dfd67c020067c99d70451147e20.jpg"/>
    <s v="https://books.toscrape.com/catalogue/in-a-dark-dark-wood_963/index.html"/>
    <n v="294"/>
    <x v="5"/>
    <x v="1"/>
    <n v="1574"/>
    <x v="12"/>
    <n v="25.52"/>
    <n v="1"/>
    <n v="7502.88"/>
    <s v="OK"/>
    <x v="0"/>
    <x v="9"/>
    <s v="In Stock"/>
    <s v="OK"/>
    <n v="1500.576"/>
    <s v="High"/>
    <x v="0"/>
  </r>
  <r>
    <x v="13"/>
    <s v="5ee94540d0749ea0"/>
    <s v="Books"/>
    <s v="Â£56.50"/>
    <s v="Â£56.50"/>
    <s v="Â£0.00"/>
    <s v="In stock (16 available)"/>
    <n v="0"/>
    <s v="Four"/>
    <x v="1"/>
    <s v="A simple task, Attorney Chester Morgan thinks. Get a copy of a public record for a young man whose only friend has died in an unexplained accidental death. Except... The police file regarding the demise of sex worker Tanya Everly has been sealed by the order of the chief of police, and no one will talk. Warned to drop the matter, Attorney Morgan knows that if he doesn't sp A simple task, Attorney Chester Morgan thinks. Get a copy of a public record for a young man whose only friend has died in an unexplained accidental death. Except... The police file regarding the demise of sex worker Tanya Everly has been sealed by the order of the chief of police, and no one will talk. Warned to drop the matter, Attorney Morgan knows that if he doesn't speak for the dead young woman, no one will. Haunted by his discovery of the body of a prominent local oilman, Morgan pursues a quest for justice that puts his reputation, career, and life at risk. A journey that takes him into the dark shadows of the sex-for-sale business, into the marble courtrooms of Oklahoma, and into the aching loneliness of his own soul. Set in the American Southwest in the days before 9/11, The Past Never Ends is both a complex murder mystery and a meditation on the self-perpetuating nature of injustice and the ethereal nature of justice itself. ...more"/>
    <s v="http://books.toscrape.com/media/cache/9d/f2/9df248dcefeaba9eeb519a59b248f72c.jpg"/>
    <s v="https://books.toscrape.com/catalogue/the-past-never-ends_942/index.html"/>
    <n v="817"/>
    <x v="2"/>
    <x v="1"/>
    <n v="190"/>
    <x v="13"/>
    <n v="73.45"/>
    <n v="4"/>
    <n v="60008.65"/>
    <s v="OK"/>
    <x v="0"/>
    <x v="10"/>
    <s v="In Stock"/>
    <s v="OK"/>
    <n v="12001.730000000001"/>
    <s v="High"/>
    <x v="0"/>
  </r>
  <r>
    <x v="14"/>
    <s v="f733e8c19d40ec2e"/>
    <s v="Books"/>
    <s v="Â£16.64"/>
    <s v="Â£16.64"/>
    <s v="Â£0.00"/>
    <s v="In stock (16 available)"/>
    <n v="0"/>
    <s v="One"/>
    <x v="1"/>
    <s v="Beautiful and brilliant, Kendra Donovan is a rising star at the FBI. Yet her path to professional success hits a speed bump during a disastrous raid where half her team is murdered, a mole in the FBI is uncovered and she herself is severely wounded. As soon as she recovers, she goes rogue and travels to England to assassinate the man responsible for the deaths of her teamm Beautiful and brilliant, Kendra Donovan is a rising star at the FBI. Yet her path to professional success hits a speed bump during a disastrous raid where half her team is murdered, a mole in the FBI is uncovered and she herself is severely wounded. As soon as she recovers, she goes rogue and travels to England to assassinate the man responsible for the deaths of her teammates.While fleeing from an unexpected assassin herself, Kendra escapes into a stairwell that promises sanctuary but when she stumbles out again, she is in the same place - Aldrich Castle - but in a different time: 1815, to be exact.Mistaken for a lady's maid hired to help with weekend guests, Kendra is forced to quickly adapt to the time period until she can figure out how she got there; and, more importantly, how to get back home. However, after the body of a young girl is found on the extensive grounds of the county estate, she starts to feel there's some purpose to her bizarre circumstances. Stripped of her twenty-first century tools, Kendra must use her wits alone in order to unmask a cunning madman. ...more"/>
    <s v="http://books.toscrape.com/media/cache/cc/bd/ccbd7a62caefd5a3a2e04dd7c2ff48fe.jpg"/>
    <s v="https://books.toscrape.com/catalogue/a-murder-in-time_877/index.html"/>
    <n v="1841"/>
    <x v="0"/>
    <x v="0"/>
    <n v="825"/>
    <x v="14"/>
    <n v="21.63"/>
    <n v="1"/>
    <n v="39820.83"/>
    <s v="OK"/>
    <x v="1"/>
    <x v="10"/>
    <s v="In Stock"/>
    <s v="OK"/>
    <n v="7964.1660000000011"/>
    <s v="High"/>
    <x v="0"/>
  </r>
  <r>
    <x v="15"/>
    <s v="c7b5183f4d1d4efe"/>
    <s v="Books"/>
    <s v="Â£44.10"/>
    <s v="Â£44.10"/>
    <s v="Â£0.00"/>
    <s v="In stock (15 available)"/>
    <n v="0"/>
    <s v="Four"/>
    <x v="1"/>
    <s v="In the village of King's Abbot, a widow's sudden suicide sparks rumors that she murdered her first husband, was being blackmailed, and was carrying on a secret affair with the wealthy Roger Ackroyd. The following evening, Ackroyd is murdered in his locked study--but not before receiving a letter identifying the widow's blackmailer. King's Abbot is crawling with suspects, i In the village of King's Abbot, a widow's sudden suicide sparks rumors that she murdered her first husband, was being blackmailed, and was carrying on a secret affair with the wealthy Roger Ackroyd. The following evening, Ackroyd is murdered in his locked study--but not before receiving a letter identifying the widow's blackmailer. King's Abbot is crawling with suspects, including a nervous butler, Ackroyd's wayward stepson, and his sister-in-law, Mrs. Cecil Ackroyd, who has taken up residence in the victim's home. It's now up to the famous detective Hercule Poirot, who has retired to King's Abbot to garden, to solve the case of who killed Roger Ackroyd--a task in which he is aided by the village doctor and narrator, James Sheppard, and by Sheppard's ingenious sister, Caroline.The Murder of Roger Ackroyd is the book that made Agatha Christie a household name and launched her career as a perennial bestseller. Originally published in 1926, it is a landmark in the mystery genre. It was in the vanguard of a new class of popular detective fiction that ushered in the modern era of mystery novels. ...more"/>
    <s v="http://books.toscrape.com/media/cache/86/38/8638ba095b3b32e0abdef170e7bc4fd6.jpg"/>
    <s v="https://books.toscrape.com/catalogue/the-murder-of-roger-ackroyd-hercule-poirot-4_852/index.html"/>
    <n v="1955"/>
    <x v="5"/>
    <x v="1"/>
    <n v="1055"/>
    <x v="15"/>
    <n v="57.33"/>
    <n v="4"/>
    <n v="112080.15"/>
    <s v="OK"/>
    <x v="1"/>
    <x v="1"/>
    <s v="In Stock"/>
    <s v="OK"/>
    <n v="22416.03"/>
    <s v="High"/>
    <x v="0"/>
  </r>
  <r>
    <x v="16"/>
    <s v="3bc89353f7e3a3cc"/>
    <s v="Books"/>
    <s v="Â£54.21"/>
    <s v="Â£54.21"/>
    <s v="Â£0.00"/>
    <s v="In stock (14 available)"/>
    <n v="0"/>
    <s v="Two"/>
    <x v="1"/>
    <s v="In his #1 New York Times bestseller Memory Man, David Baldacci introduced the extraordinary detective Amos Decker-the man who can forget nothing. Now, Decker returns in a spectacular new thriller . . . THE LAST MILEConvicted murderer Melvin Mars is counting down the last hours before his execution--for the violent killing of his parents twenty years earlier--when he's gran In his #1 New York Times bestseller Memory Man, David Baldacci introduced the extraordinary detective Amos Decker-the man who can forget nothing. Now, Decker returns in a spectacular new thriller . . . THE LAST MILE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 ...more"/>
    <s v="http://books.toscrape.com/media/cache/e6/dc/e6dcc8f75214eb14edc1ce09c98f3d71.jpg"/>
    <s v="https://books.toscrape.com/catalogue/the-last-mile-amos-decker-2_754/index.html"/>
    <n v="4189"/>
    <x v="2"/>
    <x v="1"/>
    <n v="1535"/>
    <x v="16"/>
    <n v="70.47"/>
    <n v="2"/>
    <n v="295198.83"/>
    <s v="OK"/>
    <x v="1"/>
    <x v="2"/>
    <s v="In Stock"/>
    <s v="OK"/>
    <n v="59039.766000000003"/>
    <s v="High"/>
    <x v="1"/>
  </r>
  <r>
    <x v="17"/>
    <s v="0c7b9cf2b7662b65"/>
    <s v="Books"/>
    <s v="Â£13.92"/>
    <s v="Â£13.92"/>
    <s v="Â£0.00"/>
    <s v="In stock (14 available)"/>
    <n v="0"/>
    <s v="One"/>
    <x v="1"/>
    <s v="As a forensic investigator for the Cleveland Police Department, Maggie Gardiner has seen her share of Jane Does. The latest is an unidentified female in her early teens, discovered in a local cemetery. More shocking than the girlâs injuriesâfor Maggie at leastâis the fact that no one has reported her missing. She and the detectives assigned to the case (including her cop e As a forensic investigator for the Cleveland Police Department, Maggie Gardiner has seen her share of Jane Does. The latest is an unidentified female in her early teens, discovered in a local cemetery. More shocking than the girlâs injuriesâfor Maggie at leastâis the fact that no one has reported her missing. She and the detectives assigned to the case (including her cop ex-husband) are determined to follow every lead, run down every scrap of evidence. But the monster they seek is watching each move, closer to them than they could ever imagine. Jack Renner is a killer. He doesnât murder because he savors it, or because he believes himself omnipotent, or for any reason other than to make the world a safer place. When he follows the trail of this Jane Doe to a locked room in a small apartment where eighteen teenaged girls are anything but safe, he knows something must be done. But his pursuit of their captor takes an unexpected turn.Maggie Gardiner finds another body waiting for her in the autopsy roomâand a host of questions that will challenge everything she believes about justice, morality, and the true nature of evil â¦ ...more"/>
    <s v="http://books.toscrape.com/media/cache/23/b8/23b81994234ac127d701db1531a08e48.jpg"/>
    <s v="https://books.toscrape.com/catalogue/that-darkness-gardiner-and-renner-1_743/index.html"/>
    <n v="4981"/>
    <x v="1"/>
    <x v="1"/>
    <n v="569"/>
    <x v="17"/>
    <n v="18.100000000000001"/>
    <n v="1"/>
    <n v="90156.1"/>
    <s v="OK"/>
    <x v="1"/>
    <x v="2"/>
    <s v="In Stock"/>
    <s v="OK"/>
    <n v="18031.22"/>
    <s v="Mid"/>
    <x v="1"/>
  </r>
  <r>
    <x v="18"/>
    <s v="2d1e337aaf341858"/>
    <s v="Books"/>
    <s v="Â£10.69"/>
    <s v="Â£10.69"/>
    <s v="Â£0.00"/>
    <s v="In stock (14 available)"/>
    <n v="0"/>
    <s v="One"/>
    <x v="1"/>
    <s v="Sarah Hilary won the 2015 Theakston's Crime Novel of the Year with her debut, the 2014 Richard and Judy pick SOMEONE ELSE'S SKIN. She followed up with NO OTHER DARKNESS, proclaimed as 'riveting' by Lisa Gardner and 'truly mesmerising' by David Mark. Now D.I. Marnie Rome returns in her third novel.Home is where Harm lies...The young girl who causes the fatal car crash disap Sarah Hilary won the 2015 Theakston's Crime Novel of the Year with her debut, the 2014 Richard and Judy pick SOMEONE ELSE'S SKIN. She followed up with NO OTHER DARKNESS, proclaimed as 'riveting' by Lisa Gardner and 'truly mesmerising' by David Mark. Now D.I. Marnie Rome returns in her third novel.Home is where Harm lies...The young girl who causes the fatal car crash disappears from the scene.A runaway who doesn't want to be found, she only wants to go home.To the one man who understands her.Gives her shelter. Just as he gives shelter to the other lost girls who live in his house.He's the head of her new family.He's Harm. And when Harm's family is threatened, Marnie Rome is about to find out that everything tastes like fear... ...more"/>
    <s v="http://books.toscrape.com/media/cache/74/9b/749bca168778cf35fdb2441a9d6b403f.jpg"/>
    <s v="https://books.toscrape.com/catalogue/tastes-like-fear-di-marnie-rome-3_742/index.html"/>
    <n v="267"/>
    <x v="0"/>
    <x v="1"/>
    <n v="1422"/>
    <x v="18"/>
    <n v="13.9"/>
    <n v="1"/>
    <n v="3711.3"/>
    <s v="OK"/>
    <x v="1"/>
    <x v="2"/>
    <s v="In Stock"/>
    <s v="OK"/>
    <n v="742.2600000000001"/>
    <s v="Mid"/>
    <x v="0"/>
  </r>
  <r>
    <x v="19"/>
    <s v="4416c474713ec1f5"/>
    <s v="Books"/>
    <s v="Â£48.35"/>
    <s v="Â£48.35"/>
    <s v="Â£0.00"/>
    <s v="In stock (14 available)"/>
    <n v="0"/>
    <s v="Five"/>
    <x v="1"/>
    <s v="Jerome Burnel was once a hero. He intervened to prevent multiple killings and in doing so damned himself. His life was torn apart. He was imprisoned, brutalized.But in his final days, with the hunters circling, he tells his story to private detective Charlie Parker. He speaks of the girl who was marked for death but was saved, of the ones who tormented him, and an entity t Jerome Burnel was once a hero. He intervened to prevent multiple killings and in doing so damned himself. His life was torn apart. He was imprisoned, brutalized.But in his final days, with the hunters circling, he tells his story to private detective Charlie Parker. He speaks of the girl who was marked for death but was saved, of the ones who tormented him, and an entity that hides in a ruined stockade.Parker is not like other men. He died, and was reborn. He is ready to wage war.Now he will descend upon a strange, isolated community called the Cut, and face down a force of men who rule by terror, intimidation, and murder.All in the name of the being they serve.All in the name of the Dead King. ...more"/>
    <s v="http://books.toscrape.com/media/cache/f1/37/f137a410ed7d6fcfce17d081caf97915.jpg"/>
    <s v="https://books.toscrape.com/catalogue/a-time-of-torment-charlie-parker-14_657/index.html"/>
    <n v="4647"/>
    <x v="4"/>
    <x v="0"/>
    <n v="1917"/>
    <x v="19"/>
    <n v="62.86"/>
    <n v="5"/>
    <n v="292110.42"/>
    <s v="OK"/>
    <x v="1"/>
    <x v="2"/>
    <s v="In Stock"/>
    <s v="OK"/>
    <n v="58422.084000000003"/>
    <s v="High"/>
    <x v="1"/>
  </r>
  <r>
    <x v="20"/>
    <s v="63ee5bc46066a8a8"/>
    <s v="Books"/>
    <s v="Â£16.73"/>
    <s v="Â£16.73"/>
    <s v="Â£0.00"/>
    <s v="In stock (14 available)"/>
    <n v="0"/>
    <s v="Two"/>
    <x v="1"/>
    <s v="In the debut of literature's most famous sleuth, a dead man is discovered in a bloodstained room in Brixton. The only clues are a wedding ring, a gold watch, a pocket edition of Boccaccio's Decameron, and a word scrawled in blood on the wall. With this investigation begins the partnership of Sherlock Holmes and Dr. Watson. Their search for the murderer uncovers a story of In the debut of literature's most famous sleuth, a dead man is discovered in a bloodstained room in Brixton. The only clues are a wedding ring, a gold watch, a pocket edition of Boccaccio's Decameron, and a word scrawled in blood on the wall. With this investigation begins the partnership of Sherlock Holmes and Dr. Watson. Their search for the murderer uncovers a story of love and revenge-and heralds a franchise of detective mysteries starring the formidable Holmes. ...more"/>
    <s v="http://books.toscrape.com/media/cache/27/40/274003f2720f82844873945b87af6c19.jpg"/>
    <s v="https://books.toscrape.com/catalogue/a-study-in-scarlet-sherlock-holmes-1_656/index.html"/>
    <n v="1678"/>
    <x v="4"/>
    <x v="0"/>
    <n v="1796"/>
    <x v="20"/>
    <n v="21.75"/>
    <n v="2"/>
    <n v="36496.5"/>
    <s v="OK"/>
    <x v="1"/>
    <x v="2"/>
    <s v="In Stock"/>
    <s v="OK"/>
    <n v="7299.3"/>
    <s v="High"/>
    <x v="0"/>
  </r>
  <r>
    <x v="21"/>
    <s v="abdd91e96515a617"/>
    <s v="Books"/>
    <s v="Â£26.80"/>
    <s v="Â£26.80"/>
    <s v="Â£0.00"/>
    <s v="In stock (12 available)"/>
    <n v="0"/>
    <s v="Three"/>
    <x v="1"/>
    <s v="Teen-aged Internet bully Ivy Lake fell off a cliff and few people cared ... except her mentally-challenged eighteen-year-old step-brother, Tommy. He loved her in spite of her cruelty. He's distraught and doesn't understand why his blended family is falling apart. After a year, the police still have no answers: Ivy could have jumped, could have been pushed, or it could have Teen-aged Internet bully Ivy Lake fell off a cliff and few people cared ... except her mentally-challenged eighteen-year-old step-brother, Tommy. He loved her in spite of her cruelty. He's distraught and doesn't understand why his blended family is falling apart. After a year, the police still have no answers: Ivy could have jumped, could have been pushed, or it could have been an accident. With too many suspects and not enough evidence, the investigation has grown cold.Tommy thinks that if someone can figure out what happened to his step-sister, everything will go back to normal, so he writes to investigative reporter Maxine Revere. This isnât the type of case Max normally takes on, but the heartbreak and simple honesty in Tommy's letter pulls her in. She travels to Corte Madera, California, with her assistant David Kane and is at first pleased that the police are cooperative. But the more Max learns about Tommy and his dysfunctional family, the more she thinks sheâs taken on an impossible task: this may be the one case she canât solve.If Ivy was murdered, it was exceptionally well-planned and that kind of killer could be hiding in plain sight ... planning the next act of violence. Max believes the truth is always better than lies, that the truth is the only thing that matters to gain justice for victims and their families. But for the first time, she wonders if this time, the truth will kill. ...more"/>
    <s v="http://books.toscrape.com/media/cache/8d/52/8d52227d29e03695ef755620078b7815.jpg"/>
    <s v="https://books.toscrape.com/catalogue/poisonous-max-revere-novels-3_627/index.html"/>
    <n v="4514"/>
    <x v="3"/>
    <x v="0"/>
    <n v="755"/>
    <x v="21"/>
    <n v="34.840000000000003"/>
    <n v="3"/>
    <n v="157267.76"/>
    <s v="OK"/>
    <x v="1"/>
    <x v="11"/>
    <s v="In Stock"/>
    <s v="OK"/>
    <n v="31453.552000000003"/>
    <s v="High"/>
    <x v="1"/>
  </r>
  <r>
    <x v="22"/>
    <s v="e7fe3bf2768602cf"/>
    <s v="Books"/>
    <s v="Â£54.36"/>
    <s v="Â£54.36"/>
    <s v="Â£0.00"/>
    <s v="In stock (12 available)"/>
    <n v="0"/>
    <s v="Four"/>
    <x v="1"/>
    <s v="Murder at the 42nd Street Library opens with a murder in a second floor office of the iconic, beaux-arts flagship of the New York Public Library. Ray Ambler, the curator of the library's crime fiction collection, joins forces with NYPD homicide detective Mike Cosgrove in hopes of bringing a murderer to justice.In his search for the reasons behind the murder, Ambler uncover Murder at the 42nd Street Library opens with a murder in a second floor office of the iconic, beaux-arts flagship of the New York Public Library. Ray Ambler, the curator of the library's crime fiction collection, joins forces with NYPD homicide detective Mike Cosgrove in hopes of bringing a murderer to justice.In his search for the reasons behind the murder, Ambler uncovers hidden--and profoundly disturbing--relationships between visitors to the library. These include a celebrated mystery writer who has donated his papers to the library's crime fiction collection, that writer's missing daughter, a New York society woman with a hidden past, and one of Ambler's colleagues at the world-famous library. Those shocking revelations lead inexorably to the tragic and violent events that follow. ...more"/>
    <s v="http://books.toscrape.com/media/cache/19/74/19748437aac103dbdeb1918062728726.jpg"/>
    <s v="https://books.toscrape.com/catalogue/murder-at-the-42nd-street-library-raymond-ambler-1_624/index.html"/>
    <n v="3486"/>
    <x v="5"/>
    <x v="1"/>
    <n v="931"/>
    <x v="22"/>
    <n v="70.67"/>
    <n v="4"/>
    <n v="246355.62"/>
    <s v="OK"/>
    <x v="1"/>
    <x v="11"/>
    <s v="In Stock"/>
    <s v="OK"/>
    <n v="49271.124000000003"/>
    <s v="High"/>
    <x v="0"/>
  </r>
  <r>
    <x v="23"/>
    <s v="c039f5aceb093537"/>
    <s v="Books"/>
    <s v="Â£35.28"/>
    <s v="Â£35.28"/>
    <s v="Â£0.00"/>
    <s v="In stock (12 available)"/>
    <n v="0"/>
    <s v="Three"/>
    <x v="1"/>
    <s v="Lisa Scottoline delivers another searing, powerful blockbuster novel that explores hot-button issues within the framework of an intricately plotted thriller. When a woman and her husband, desperate for a baby, find themselves unable to conceive, they decide to take further steps. Since it is the husband who is infertile, the heroine decides to use a donor. And all seems to Lisa Scottoline delivers another searing, powerful blockbuster novel that explores hot-button issues within the framework of an intricately plotted thriller. When a woman and her husband, desperate for a baby, find themselves unable to conceive, they decide to take further steps. Since it is the husband who is infertile, the heroine decides to use a donor. And all seems to be well. Three months pass and she is happily pregnant. But a shocking revelation occurs when she discovers that a man arrested for a series of brutal murders is her donor - the biological father of the child she is carrying. Delving deeper to uncover the truth, the heroine must face her worst fears, and confront a terrifying truth. Most Wanted is sure to be Lisa Scottoline's most discussed, bestselling novel yet. ...more"/>
    <s v="http://books.toscrape.com/media/cache/fa/b5/fab5e650b19b76c5f5d1ce3a626376b1.jpg"/>
    <s v="https://books.toscrape.com/catalogue/most-wanted_623/index.html"/>
    <n v="1855"/>
    <x v="0"/>
    <x v="1"/>
    <n v="1946"/>
    <x v="23"/>
    <n v="45.86"/>
    <n v="3"/>
    <n v="85070.3"/>
    <s v="OK"/>
    <x v="1"/>
    <x v="11"/>
    <s v="In Stock"/>
    <s v="OK"/>
    <n v="17014.060000000001"/>
    <s v="High"/>
    <x v="0"/>
  </r>
  <r>
    <x v="24"/>
    <s v="bddc6fd036eb6279"/>
    <s v="Books"/>
    <s v="Â£11.84"/>
    <s v="Â£11.84"/>
    <s v="Â£0.00"/>
    <s v="In stock (12 available)"/>
    <n v="0"/>
    <s v="One"/>
    <x v="1"/>
    <s v="Iris Johansen's beloved forensic sculptor Eve Duncan is back and now the stakes are higher than ever. Dramatic changes are on the horizon for Eve and Joe Quinn and their relationship may never be the same. Faced with the task of protecting Cara Delaney, a young girl with ruthless enemies who want to see her dead, Eve takes her away to the remote Scottish Highlands where th Iris Johansen's beloved forensic sculptor Eve Duncan is back and now the stakes are higher than ever. Dramatic changes are on the horizon for Eve and Joe Quinn and their relationship may never be the same. Faced with the task of protecting Cara Delaney, a young girl with ruthless enemies who want to see her dead, Eve takes her away to the remote Scottish Highlands where they join Jane MacGuire in search of a hidden treasure. But nowhere is far enough away to protect Cara from danger. With enemies closing in from all sides, Hide Away is a high-octane thriller that fans will not want to miss. ...more"/>
    <s v="http://books.toscrape.com/media/cache/b2/c5/b2c501b848bccd9cc375771f53c0fb6e.jpg"/>
    <s v="https://books.toscrape.com/catalogue/hide-away-eve-duncan-20_620/index.html"/>
    <n v="3729"/>
    <x v="5"/>
    <x v="0"/>
    <n v="999"/>
    <x v="24"/>
    <n v="15.39"/>
    <n v="1"/>
    <n v="57389.310000000005"/>
    <s v="OK"/>
    <x v="1"/>
    <x v="11"/>
    <s v="In Stock"/>
    <s v="OK"/>
    <n v="11477.862000000001"/>
    <s v="Mid"/>
    <x v="0"/>
  </r>
  <r>
    <x v="25"/>
    <s v="49b24c6a41b82bd2"/>
    <s v="Books"/>
    <s v="Â£59.48"/>
    <s v="Â£59.48"/>
    <s v="Â£0.00"/>
    <s v="In stock (12 available)"/>
    <n v="0"/>
    <s v="Three"/>
    <x v="1"/>
    <s v="Bringing you a gripping mystery, Nevada Barr transports you to the wild and dangerous landscapes of America's National Parks and is sure to appeal if you like Sue Grafton and Janet Evanovich.The eighteenth sensational crime novel from New York Times bestselling author Nevada Barr featuring fearless park ranger Anna Pigeon as she battles to solve a heinous crime set amidst Bringing you a gripping mystery, Nevada Barr transports you to the wild and dangerous landscapes of America's National Parks and is sure to appeal if you like Sue Grafton and Janet Evanovich.The eighteenth sensational crime novel from New York Times bestselling author Nevada Barr featuring fearless park ranger Anna Pigeon as she battles to solve a heinous crime set amidst the wild and dangerous landscape of a US National Park. ...more"/>
    <s v="http://books.toscrape.com/media/cache/91/8c/918c2c95ae90495cdb0371a22b726d82.jpg"/>
    <s v="https://books.toscrape.com/catalogue/boar-island-anna-pigeon-19_613/index.html"/>
    <n v="4877"/>
    <x v="1"/>
    <x v="0"/>
    <n v="670"/>
    <x v="25"/>
    <n v="77.319999999999993"/>
    <n v="3"/>
    <n v="377089.63999999996"/>
    <s v="OK"/>
    <x v="1"/>
    <x v="11"/>
    <s v="In Stock"/>
    <s v="OK"/>
    <n v="75417.928"/>
    <s v="High"/>
    <x v="1"/>
  </r>
  <r>
    <x v="26"/>
    <s v="6159d8b187831770"/>
    <s v="Books"/>
    <s v="Â£27.26"/>
    <s v="Â£27.26"/>
    <s v="Â£0.00"/>
    <s v="In stock (11 available)"/>
    <n v="0"/>
    <s v="Two"/>
    <x v="1"/>
    <s v="THE NEW YORK TIMESBESTSELLERFor fans of Gone Girl and The Girl on the Train, an electrifying thriller that will take you into the dark spaces that exist between a husband and a wife.When the police started asking questions, Jean Taylor turned into a different woman. One who enabled her and her husband to carry on, when more bad things began to happen... But that womanâs h THE NEW YORK TIMESÂ BESTSELLERFor fans of Gone Girl and The Girl on the Train, an electrifying thriller that will take you into the dark spaces that exist between a husband and a wife.When the police started asking questions, Jean Taylor turned into a different woman. One who enabled her and her husband to carry on, when more bad things began to happen... Â  But that womanâs husband died last week. And Jean doesnât have to be her anymore. Â  Thereâs a lot Jean hasnât said over the years about the crime her husband was suspected of committing. She was too busy being the perfect wife, standing by her man while living with the accusing glares and the anonymous harassment. Â  Now thereâs no reason to stay quiet. There are people who want to hear her story. They want to know what it was like living with that man. She can tell them that there were secrets. There always are in a marriage. Â  The truthâthatâs all anyone wants. But the one lesson Jean has learned in the last few years is that she can make people believe anythingâ¦ ...more"/>
    <s v="http://books.toscrape.com/media/cache/e4/37/e43737572b04c7ad28b35f3da29eb8dd.jpg"/>
    <s v="https://books.toscrape.com/catalogue/the-widow_609/index.html"/>
    <n v="2328"/>
    <x v="4"/>
    <x v="0"/>
    <n v="1191"/>
    <x v="26"/>
    <n v="35.44"/>
    <n v="2"/>
    <n v="82504.319999999992"/>
    <s v="OK"/>
    <x v="0"/>
    <x v="12"/>
    <s v="In Stock"/>
    <s v="OK"/>
    <n v="16500.863999999998"/>
    <s v="High"/>
    <x v="0"/>
  </r>
  <r>
    <x v="27"/>
    <s v="05a61a3bd8ca4149"/>
    <s v="Books"/>
    <s v="Â£13.71"/>
    <s v="Â£13.71"/>
    <s v="Â£0.00"/>
    <s v="In stock (11 available)"/>
    <n v="0"/>
    <s v="Three"/>
    <x v="1"/>
    <s v="A beautiful violinist is haunted by a very old piece of music she finds in a strange antique shop in Rome.The first time Julia Ansdell picks up The Incendio Waltz, she knows itâs a strikingly unusual composition. But while playing the piece, Julia blacks out and awakens to find her young daughter implicated in acts of surprising violence. And when she travels to Venice to A beautiful violinist is haunted by a very old piece of music she finds in a strange antique shop in Rome.The first time Julia Ansdell picks up The Incendio Waltz, she knows itâs a strikingly unusual composition. But while playing the piece, Julia blacks out and awakens to find her young daughter implicated in acts of surprising violence. And when she travels to Venice to find the previous owner of the music, she uncovers a dark secret that involves dangerously powerful peopleâa family who would stop at nothing to keep Julia from bringing the truth to light. ...more"/>
    <s v="http://books.toscrape.com/media/cache/09/02/0902666ade8ab8183363e53c108e5069.jpg"/>
    <s v="https://books.toscrape.com/catalogue/playing-with-fire_602/index.html"/>
    <n v="103"/>
    <x v="5"/>
    <x v="0"/>
    <n v="5"/>
    <x v="27"/>
    <n v="17.82"/>
    <n v="3"/>
    <n v="1835.46"/>
    <s v="OK"/>
    <x v="0"/>
    <x v="12"/>
    <s v="In Stock"/>
    <s v="OK"/>
    <n v="367.09200000000004"/>
    <s v="Mid"/>
    <x v="0"/>
  </r>
  <r>
    <x v="28"/>
    <s v="9735c969c652dd89"/>
    <s v="Books"/>
    <s v="Â£25.37"/>
    <s v="Â£25.37"/>
    <s v="Â£0.00"/>
    <s v="In stock (7 available)"/>
    <n v="0"/>
    <s v="Five"/>
    <x v="1"/>
    <s v="What Happened on Beale Street is an exciting addition to the Secrets of the South Mysteries from bestselling author Mary Ellis. These standalone, complex crime dramas follow a private investigator's quest to make the world a better place...solving one case at a time.A cryptic plea for help from a childhood friend sends cousins Nate and Nicki Price from New Orleans to Memph What Happened on Beale Street is an exciting addition to the Secrets of the South Mysteries from bestselling author Mary Ellis. These standalone, complex crime dramas follow a private investigator's quest to make the world a better place...solving one case at a time.A cryptic plea for help from a childhood friend sends cousins Nate and Nicki Price from New Orleans to Memphis, the home of scrumptious barbecue and soulful blues music. When they arrive at Danny Andre's last known address, they discover signs of a struggle and a lifestyle not in keeping with the former choirboy they fondly remember.Danny's sister, Isabelle, reluctantly accepts their help. She and Nate aren't on the best of terms due to a complicated past, yet they will have to get beyond that if they want to save Danny.On top of Danny's alarming disappearance and his troubled relationship with Isabelle, Nate also has to rein in his favorite cousin's overzealousness as a new and eager PI. Confronted with a possible murder, mystery, and mayhem in the land of the Delta blues, Nate must rely on his faith and investigative experience to keep one or more of them from getting killed. ...more"/>
    <s v="http://books.toscrape.com/media/cache/2c/68/2c6857eb1c10995c8b9e77a1804f68cd.jpg"/>
    <s v="https://books.toscrape.com/catalogue/what-happened-on-beale-street-secrets-of-the-south-mysteries-2_506/index.html"/>
    <n v="1357"/>
    <x v="3"/>
    <x v="1"/>
    <n v="1779"/>
    <x v="28"/>
    <n v="32.979999999999997"/>
    <n v="5"/>
    <n v="44753.859999999993"/>
    <s v="OK"/>
    <x v="1"/>
    <x v="4"/>
    <s v="In Stock"/>
    <s v="OK"/>
    <n v="8950.771999999999"/>
    <s v="High"/>
    <x v="0"/>
  </r>
  <r>
    <x v="29"/>
    <s v="20789fb17b423c4c"/>
    <s v="Books"/>
    <s v="Â£52.30"/>
    <s v="Â£52.30"/>
    <s v="Â£0.00"/>
    <s v="In stock (7 available)"/>
    <n v="0"/>
    <s v="Five"/>
    <x v="1"/>
    <s v="In 1910 Toronto, while other bachelor girls perfect their domestic skills and find husbands, two friends perfect their sleuthing skills and find a murderer.Inspired by their fascination with all things Sherlock Holmes, best friends and flatmates Merinda and Jem launch a consulting detective business. The deaths of young Irish women lead Merinda and Jem deeper into the mire In 1910 Toronto, while other bachelor girls perfect their domestic skills and find husbands, two friends perfect their sleuthing skills and find a murderer.Inspired by their fascination with all things Sherlock Holmes, best friends and flatmates Merinda and Jem launch a consulting detective business. The deaths of young Irish women lead Merinda and Jem deeper into the mire of the city's underbelly, where the high hopes of those dreaming to make a new life in Canada are met with prejudice and squalor.While searching for answers, donning disguises, and sneaking around where no proper ladies would ever go, they pair with Jasper Forth, a police constable, and Ray DeLuca, a reporter in whom Jem takes a more than professional interest. Merinda could well be Toronto's premiere consulting detective, and Jem may just find a way to put her bachelor girlhood behind her forever--if they can stay alive long enough to do so. ...more"/>
    <s v="http://books.toscrape.com/media/cache/38/a4/38a44ac4f642f4717d865c81ec594529.jpg"/>
    <s v="https://books.toscrape.com/catalogue/the-bachelor-girls-guide-to-murder-herringford-and-watts-mysteries-1_491/index.html"/>
    <n v="3512"/>
    <x v="0"/>
    <x v="1"/>
    <n v="1585"/>
    <x v="29"/>
    <n v="67.989999999999995"/>
    <n v="5"/>
    <n v="238780.87999999998"/>
    <s v="OK"/>
    <x v="1"/>
    <x v="4"/>
    <s v="In Stock"/>
    <s v="OK"/>
    <n v="47756.175999999999"/>
    <s v="High"/>
    <x v="0"/>
  </r>
  <r>
    <x v="30"/>
    <s v="4e980425468708da"/>
    <s v="Books"/>
    <s v="Â£20.89"/>
    <s v="Â£20.89"/>
    <s v="Â£0.00"/>
    <s v="In stock (7 available)"/>
    <n v="0"/>
    <s v="Four"/>
    <x v="1"/>
    <s v="Quaker midwife Rose Carroll hears secrets and keeps confidences as she attends births of the rich and poor alike in an 1888 Massachusetts mill town. When the townâs world-famed carriage industry is threatened by the work of an arsonist, and a carriage factory ownerâs adult son is stabbed to death with Rose's own knitting needle, she is drawn into solving the mystery. Thing Quaker midwife Rose Carroll hears secrets and keeps conÂ­fiÂ­dences as she attends births of the rich and poor alike in an 1888 Massachusetts mill town. When the townâs world-famed carÂ­riage indusÂ­try is threatÂ­ened by the work of an arsonÂ­ist, and a carÂ­riage facÂ­tory ownerâs adult son is stabbed to death with Rose's own knitting needle, she is drawn into solvÂ­ing the mysÂ­tery. Things get dicey after the same ownerâs misÂ­tress is also murÂ­dered, leavÂ­ing her one-week-old baby withÂ­out a mother. The Quaker poet and abolitionist John Greenleaf Whittier helps Rose by lending words of advice and support. While strugÂ­gling with being less than the perÂ­fect Friend, Rose draws on her strengths as a counselor and probÂ­lem solver to bring two murÂ­derÂ­ers to justice before they destroy the townâs carriage industry and the people who run it. ...more"/>
    <s v="http://books.toscrape.com/media/cache/5c/8a/5c8acde540a88aed464ab5c52bafcd83.jpg"/>
    <s v="https://books.toscrape.com/catalogue/delivering-the-truth-quaker-midwife-mystery-1_464/index.html"/>
    <n v="2837"/>
    <x v="4"/>
    <x v="0"/>
    <n v="1734"/>
    <x v="30"/>
    <n v="27.16"/>
    <n v="4"/>
    <n v="77052.92"/>
    <s v="OK"/>
    <x v="1"/>
    <x v="4"/>
    <s v="In Stock"/>
    <s v="OK"/>
    <n v="15410.584000000001"/>
    <s v="High"/>
    <x v="0"/>
  </r>
  <r>
    <x v="31"/>
    <s v="2da5edf8b5776c9a"/>
    <s v="Books"/>
    <s v="Â£24.80"/>
    <s v="Â£24.80"/>
    <s v="Â£0.00"/>
    <s v="In stock (6 available)"/>
    <n v="0"/>
    <s v="Four"/>
    <x v="1"/>
    <s v="Poirot, a Belgian refugee of the Great War, is settling in England near the home of Emily Inglethorp, who helped him to his new life. His friend Hastings arrives as a guest at her home. When the woman is killed, Poirot uses his detective skills to solve the mystery."/>
    <s v="http://books.toscrape.com/media/cache/6b/61/6b61d393f0731f6c52182ba3cf41e245.jpg"/>
    <s v="https://books.toscrape.com/catalogue/the-mysterious-affair-at-styles-hercule-poirot-1_452/index.html"/>
    <n v="2326"/>
    <x v="5"/>
    <x v="0"/>
    <n v="1500"/>
    <x v="31"/>
    <n v="32.24"/>
    <n v="4"/>
    <n v="74990.240000000005"/>
    <s v="OK"/>
    <x v="1"/>
    <x v="5"/>
    <s v="In Stock"/>
    <s v="OK"/>
    <n v="14998.048000000003"/>
    <s v="High"/>
    <x v="0"/>
  </r>
  <r>
    <x v="32"/>
    <s v="6958de044cb28a84"/>
    <s v="Books"/>
    <s v="Â£38.38"/>
    <s v="Â£38.38"/>
    <s v="Â£0.00"/>
    <s v="In stock (6 available)"/>
    <n v="0"/>
    <s v="Two"/>
    <x v="1"/>
    <s v="A gorgeously written novel that marks the debut of an astonishing new voice in psychological suspense.As dusk approaches a small Dublin suburb in the summer of 1984, mothers begin to call their children home. But on this warm evening, three children do not return from the dark and silent woods. When the police arrive, they find only one of the children. He is gripping a tr A gorgeously written novel that marks the debut of an astonishing new voice in psychological suspense.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 ...more"/>
    <s v="http://books.toscrape.com/media/cache/13/47/13470484ded8c835ce03b662fc863a1a.jpg"/>
    <s v="https://books.toscrape.com/catalogue/in-the-woods-dublin-murder-squad-1_433/index.html"/>
    <n v="1323"/>
    <x v="5"/>
    <x v="0"/>
    <n v="190"/>
    <x v="32"/>
    <n v="49.89"/>
    <n v="2"/>
    <n v="66004.47"/>
    <s v="OK"/>
    <x v="1"/>
    <x v="5"/>
    <s v="In Stock"/>
    <s v="OK"/>
    <n v="13200.894"/>
    <s v="High"/>
    <x v="0"/>
  </r>
  <r>
    <x v="33"/>
    <s v="f06039c29b5891fa"/>
    <s v="Books"/>
    <s v="Â£23.05"/>
    <s v="Â£23.05"/>
    <s v="Â£0.00"/>
    <s v="In stock (3 available)"/>
    <n v="0"/>
    <s v="Five"/>
    <x v="1"/>
    <s v="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âmeaning that there are a lot of people who might want him silenced.When Quine is found brutally murdered under bizarre circumstances, it becomes a race against time to understand the motivation of a ruthless killer, a killer unlike any Strike has encountered before... ...more"/>
    <s v="http://books.toscrape.com/media/cache/fa/d2/fad227281b25d606782218a33323991b.jpg"/>
    <s v="https://books.toscrape.com/catalogue/the-silkworm-cormoran-strike-2_280/index.html"/>
    <n v="1813"/>
    <x v="0"/>
    <x v="0"/>
    <n v="1496"/>
    <x v="12"/>
    <n v="29.97"/>
    <n v="5"/>
    <n v="54335.61"/>
    <s v="OK"/>
    <x v="0"/>
    <x v="6"/>
    <s v="In Stock"/>
    <s v="⚠️ Low"/>
    <n v="10867.122000000001"/>
    <s v="High"/>
    <x v="0"/>
  </r>
  <r>
    <x v="34"/>
    <s v="dd003e904727281a"/>
    <s v="Books"/>
    <s v="Â£43.45"/>
    <s v="Â£43.45"/>
    <s v="Â£0.00"/>
    <s v="In stock (3 available)"/>
    <n v="0"/>
    <s v="Three"/>
    <x v="1"/>
    <s v="Can anyone ever truly outrun his past?Back in the 1980s, Wes Raney was an ambitious New York City Narcotics Detective with a growing drug habit of his own. While working undercover on a high-risk case, he made decisions that ultimately cost him not only his career, but also his family. Disgraced, Raney fled-but history is finally catching up with him.Now in his early forti Can anyone ever truly outrun his past?Back in the 1980s, Wes Raney was an ambitious New York City Narcotics Detective with a growing drug habit of his own. While working undercover on a high-risk case, he made decisions that ultimately cost him not only his career, but also his family. Disgraced, Raney fled-but history is finally catching up with him.Now in his early forties, Raney has been living in exile, the sole homicide investigator covering a two-hundred-mile stretch of desert in New Mexico. His solitude is his salvation-but it ends when a brutal drug deal gone wrong results in a triple murder. Staged in a locked underground bunker, the crime reawakens Raney's haunted and violent past.From the vast, unforgiving landscape of the American west to the mean streets of New York, The Exiled is at once a riveting murder mystery and a brilliant portrait of a man on the run from himself, an unforgettable thriller that is &quot;impossible to put down&quot; (Frank Bill). ...more"/>
    <s v="http://books.toscrape.com/media/cache/dd/29/dd29147b962e4480491cac5bce41e4e4.jpg"/>
    <s v="https://books.toscrape.com/catalogue/the-exiled_247/index.html"/>
    <n v="2807"/>
    <x v="3"/>
    <x v="1"/>
    <n v="1990"/>
    <x v="33"/>
    <n v="56.49"/>
    <n v="3"/>
    <n v="158567.43"/>
    <s v="OK"/>
    <x v="1"/>
    <x v="6"/>
    <s v="In Stock"/>
    <s v="⚠️ Low"/>
    <n v="31713.486000000001"/>
    <s v="High"/>
    <x v="0"/>
  </r>
  <r>
    <x v="35"/>
    <s v="1be6d3b121865edb"/>
    <s v="Books"/>
    <s v="Â£19.21"/>
    <s v="Â£19.21"/>
    <s v="Â£0.00"/>
    <s v="In stock (3 available)"/>
    <n v="0"/>
    <s v="One"/>
    <x v="1"/>
    <s v="A BRILLIANT DEBUT MYSTERY IN A CLASSIC VEIN: DETECTIVE CORMORAN STRIKE INVESTIGATES A SUPERMODEL'S SUICIDE. After losing his leg to a land mine in Afghanistan, Cormoran Strike is barely scraping by as a private investigator. Strike is down to one client, and creditors are calling. He has also just broken up with his longtime girlfriend and is living in his office.Then John A BRILLIANT DEBUT MYSTERY IN A CLASSIC VEIN: DETECTIVE CORMORAN STRIKE INVESTIGATES A SUPERMODEL'S SUICIDE. After losing his leg to a land mine in Afghanistan, Cormoran Strike is barely scraping by as a private investigator. Strike is down to one client, and creditors are calling. He has also just broken up with his longtime girlfriend and is living in his office.Then John Bristow walks through his door with an amazing story: His sister, the legendary supermodel Lula Landry, known to her friends as the Cuckoo,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You may think you know detectives, but you've never met one quite like Strike. You may think you know about the wealthy and famous, but you've never seen them under an investigation like this. Introducing Cormoran Strike, this is the acclaimed first crime novel by J.K. Rowling, writing under the pseudonym Robert Galbraith. ...more"/>
    <s v="http://books.toscrape.com/media/cache/72/ec/72ec24f082aba608ca37bc3aeaf57317.jpg"/>
    <s v="https://books.toscrape.com/catalogue/the-cuckoos-calling-cormoran-strike-1_239/index.html"/>
    <n v="887"/>
    <x v="1"/>
    <x v="1"/>
    <n v="938"/>
    <x v="34"/>
    <n v="24.97"/>
    <n v="1"/>
    <n v="22148.39"/>
    <s v="OK"/>
    <x v="0"/>
    <x v="6"/>
    <s v="In Stock"/>
    <s v="⚠️ Low"/>
    <n v="4429.6779999999999"/>
    <s v="High"/>
    <x v="0"/>
  </r>
  <r>
    <x v="36"/>
    <s v="588ba85ff11a3263"/>
    <s v="Books"/>
    <s v="Â£25.40"/>
    <s v="Â£25.40"/>
    <s v="Â£0.00"/>
    <s v="In stock (3 available)"/>
    <n v="0"/>
    <s v="Three"/>
    <x v="1"/>
    <s v="The extraordinary new Lucas Davenport thriller from #1New York Timesâbestselling author and Pulitzer Prize winner John Sandford. After the events in Gathering Prey, Lucas Davenport finds himself in a very unusual situationâno longer employed by the Minnesota BCA. His friend the governor is just cranking up a presidential campaign, though, and he invites Lucas to come alon The extraordinary new Lucas Davenport thriller from #1Â New York Timesâbestselling author and Pulitzer Prize winner John Sandford. Â  After the events in Gathering Prey, Lucas Davenport finds himself in a very unusual situationâno longer employed by the Minnesota BCA. His friend the governor is just cranking up a presidential campaign, though, and he invites Lucas to come along as part of his campaign staff. âShould be fun!â he says, and it kind of isâuntil they find they have a shadow: an armed man intent on killing the governor . . . and anyone who gets in the way. ...more"/>
    <s v="http://books.toscrape.com/media/cache/0a/b2/0ab24d35793497f6a72137191b91659e.jpg"/>
    <s v="https://books.toscrape.com/catalogue/extreme-prey-lucas-davenport-26_154/index.html"/>
    <n v="809"/>
    <x v="3"/>
    <x v="1"/>
    <n v="1300"/>
    <x v="35"/>
    <n v="33.020000000000003"/>
    <n v="3"/>
    <n v="26713.180000000004"/>
    <s v="OK"/>
    <x v="1"/>
    <x v="6"/>
    <s v="In Stock"/>
    <s v="⚠️ Low"/>
    <n v="5342.6360000000013"/>
    <s v="High"/>
    <x v="0"/>
  </r>
  <r>
    <x v="37"/>
    <s v="b461cf238506c5b8"/>
    <s v="Books"/>
    <s v="Â£24.72"/>
    <s v="Â£24.72"/>
    <s v="Â£0.00"/>
    <s v="In stock (3 available)"/>
    <n v="0"/>
    <s v="Two"/>
    <x v="1"/>
    <s v="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 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ould be responsible â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â¦Career of Evil is the third in the series featuring private detective Cormoran Strike and his assistant Robin Ellacott. A mystery and also a story of a man and a woman at a crossroads in their personal and professional lives. ...more"/>
    <s v="http://books.toscrape.com/media/cache/40/f8/40f897ffbfda6e88e5763c157cfd0930.jpg"/>
    <s v="https://books.toscrape.com/catalogue/career-of-evil-cormoran-strike-3_137/index.html"/>
    <n v="3162"/>
    <x v="1"/>
    <x v="1"/>
    <n v="1360"/>
    <x v="36"/>
    <n v="32.14"/>
    <n v="2"/>
    <n v="101626.68000000001"/>
    <s v="OK"/>
    <x v="0"/>
    <x v="6"/>
    <s v="In Stock"/>
    <s v="⚠️ Low"/>
    <n v="20325.336000000003"/>
    <s v="High"/>
    <x v="0"/>
  </r>
  <r>
    <x v="38"/>
    <s v="b0913e67d38d5ed5"/>
    <s v="Books"/>
    <s v="Â£57.70"/>
    <s v="Â£57.70"/>
    <s v="Â£0.00"/>
    <s v="In stock (1 available)"/>
    <n v="0"/>
    <s v="Four"/>
    <x v="1"/>
    <s v="The No.1 ladies' detective agency consists of one woman, the engaging and sassy Precious Ramotswe, who sets up shop in Gabarone, Botswana. This unlikely herione specialises in missing husbands, wayward daughters, con men and impostors."/>
    <s v="http://books.toscrape.com/media/cache/62/8c/628c0151226402726149c98549671250.jpg"/>
    <s v="https://books.toscrape.com/catalogue/the-no-1-ladies-detective-agency-no-1-ladies-detective-agency-1_76/index.html"/>
    <n v="842"/>
    <x v="2"/>
    <x v="0"/>
    <n v="1428"/>
    <x v="37"/>
    <n v="75.010000000000005"/>
    <n v="4"/>
    <n v="63158.420000000006"/>
    <s v="OK"/>
    <x v="1"/>
    <x v="7"/>
    <s v="In Stock"/>
    <s v="⚠️ Low"/>
    <n v="12631.684000000001"/>
    <s v="High"/>
    <x v="0"/>
  </r>
  <r>
    <x v="39"/>
    <s v="4280ac3eab57aa5d"/>
    <s v="Books"/>
    <s v="Â£12.29"/>
    <s v="Â£12.29"/>
    <s v="Â£0.00"/>
    <s v="In stock (1 available)"/>
    <n v="0"/>
    <s v="Five"/>
    <x v="1"/>
    <s v="Eighteen years ago your baby daughter was snatched. Today, she came back. A sinister and darkly compelling psychological thriller from the No.1 bestselling author of The Girl With No Past. Eighteen years ago, Simone Porterâs six-month-old daughter, Helena, was abducted. Simone and husband, Matt, have slowly rebuilt their shattered lives, but the pain at losing their child Eighteen years ago your baby daughter was snatched. Today, she came back. A sinister and darkly compelling psychological thriller from the No.1 bestselling author of The Girl With No Past. Eighteen years ago, Simone Porterâs six-month-old daughter, Helena, was abducted. Simone and husband, Matt, have slowly rebuilt their shattered lives, but the pain at losing their child has never left them. Then a young woman, Grace, appears out of the blue and tells Simone she has information about her stolen baby. But just who is Grace â and can Simone trust her? When Grace herself disappears, Simone becomes embroiled in a desperate search for her daughter and the woman who has vital clues about her whereabouts. Simone is inching closer to the truth but itâll take her into dangerous and disturbing territory. Simone lost her baby. Will she lose her life trying to find her? Read what people are saying about the Number One Bestseller, The Girl With No Past: âI read this in a day and found myself totally engaged with the plot. Kathryn Croft has pulled off a very accessible mystery, that exceeded my expectations and shows her talent. The ending was just right! Worth a read if you fancy a well paced mystery, on these dark autumnal nights.â Northern Crime âKept the tension and mystery going right until the end â¦ An intense read that keeps you turning page after page.â Crime Book Club âWow! This book grabbed me from the very beginning! â¦ To say this book is a page turner would be an understatement!â Chat About Books âIt kept me up all night and cost me my beauty sleep! I will get it out of the way immediately and tell you that this is one of the best thrillers I have read this year and it is fully deserving of my 5-star rating.â Books Are Manâs Other Best Friend âBLIMEY. This book is GRIPPY - I sat and read it over the course of a day and a night, purely because I couldn't put it down.â Reading Room with a View âThe reader is kept guessing until the end. It's perfection for a thriller and the author does amazingly to keep our intrigue.â Chic Toronto âGripping, a real page turnerâ¦ Excellent plot, and gripping stuff, that keeps the reader guessing until the end â¦ raced to the end to find out what was happening and how it would all end â¦ what a storyteller Kathryn Croft is!â Emmaâs Book Reviews âThe concept of this book, and the story itself is phenomenal - honestly one of the best i have read, it really does outshine all other thrillers i have read.â Afternoon Bookery âI really enjoyed this from start to finish. It's one of these books where you just HAVE to read JUST a couple more pages to see what is going to happen next. The author is very good at building suspense and revealing details bit by bit. It was totally unpredictable and had some very good twists. ...more"/>
    <s v="http://books.toscrape.com/media/cache/28/15/2815974db428ea019fc84e08af23095b.jpg"/>
    <s v="https://books.toscrape.com/catalogue/the-girl-you-lost_66/index.html"/>
    <n v="2990"/>
    <x v="5"/>
    <x v="0"/>
    <n v="733"/>
    <x v="22"/>
    <n v="15.98"/>
    <n v="5"/>
    <n v="47780.200000000004"/>
    <s v="OK"/>
    <x v="1"/>
    <x v="7"/>
    <s v="In Stock"/>
    <s v="⚠️ Low"/>
    <n v="9556.0400000000009"/>
    <s v="Mid"/>
    <x v="0"/>
  </r>
  <r>
    <x v="40"/>
    <s v="ee61197edb882599"/>
    <s v="Books"/>
    <s v="Â£15.85"/>
    <s v="Â£15.85"/>
    <s v="Â£0.00"/>
    <s v="In stock (1 available)"/>
    <n v="0"/>
    <s v="Three"/>
    <x v="1"/>
    <s v="Her eyes are wide open. Her lips parted as if to speak. Her dead body frozen in the iceâ¦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 Her eyes are wide open. Her lips parted as if to speak. Her dead body frozen in the iceâ¦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â¦ resulting in the death of her husband. With her career hanging by a thread, Erika must now battle her own personal demons as well as a killer more deadly than any sheâs faced before. But will she get to him before he strikes again?A page-turning thriller packed with suspense. If you like Angela Marsons, Rachel Abbott and Karin Slaughter, discover Rob Bryndzaâs new series today â at a special launch price. Watch out for more from DCI Erika FosterSheâs fearless. Respected. Unstoppable. Detective Erika Foster will catch a killer, whatever it takes. 1. THE GIRL IN THE ICE 2. THE NIGHT STALKER (COMING SOON) ...more"/>
    <s v="http://books.toscrape.com/media/cache/83/54/835421d17d99c89fd99d07e17806357b.jpg"/>
    <s v="https://books.toscrape.com/catalogue/the-girl-in-the-ice-dci-erika-foster-1_65/index.html"/>
    <n v="2867"/>
    <x v="5"/>
    <x v="1"/>
    <n v="1741"/>
    <x v="38"/>
    <n v="20.61"/>
    <n v="3"/>
    <n v="59088.869999999995"/>
    <s v="OK"/>
    <x v="1"/>
    <x v="7"/>
    <s v="In Stock"/>
    <s v="⚠️ Low"/>
    <n v="11817.773999999999"/>
    <s v="High"/>
    <x v="0"/>
  </r>
  <r>
    <x v="41"/>
    <s v="95cdfd514098c38b"/>
    <s v="Books"/>
    <s v="Â£20.30"/>
    <s v="Â£20.30"/>
    <s v="Â£0.00"/>
    <s v="In stock (1 available)"/>
    <n v="0"/>
    <s v="Three"/>
    <x v="1"/>
    <s v="First in a new series from bestselling author and famed O. J. Simpson trial prosecutor Marcia Clark, a âterrific writer and storytellerâ (James Patterson). Samantha Brinkman, an ambitious, hard-charging Los Angeles criminal defense attorney, is struggling to make a name for herself and to drag her fledgling practice into the big leagues. Sam lands a high-profile double-mu First in a new series from bestselling author and famed O. J. Simpson trial prosecutor Marcia Clark, a âterrific writer and storytellerâ (James Patterson). Samantha Brinkman, an ambitious, hard-charging Los Angeles criminal defense attorney, is struggling to make a name for herself and to drag her fledgling practice into the big leagues. Sam lands a high-profile double-murder case in which one of the victims is a beloved TV starâand the defendant is a decorated veteran LAPD detective. It promises to be exactly the kind of media sensation that would establish her as a heavy hitter in the world of criminal law.Though Sam has doubts about his innocence, she and her two associates (her closest childhood friend and a brilliant ex-con) take the case. Notorious for living by her own rulesâand fearlessly breaking everyone elseâsâSamantha pulls out all the stops in her quest to uncover evidence that will clear the detective. But when a shocking secret at the core of the case shatters her personal world, Sam realizes that not only has her client been playing her, he might be one of the most dangerous sociopaths sheâs ever encountered. ...more"/>
    <s v="http://books.toscrape.com/media/cache/ea/12/ea12c82131832c5d772fdbd3cb56ced7.jpg"/>
    <s v="https://books.toscrape.com/catalogue/blood-defense-samantha-brinkman-1_8/index.html"/>
    <n v="4995"/>
    <x v="4"/>
    <x v="0"/>
    <n v="129"/>
    <x v="39"/>
    <n v="26.39"/>
    <n v="3"/>
    <n v="131818.04999999999"/>
    <s v="OK"/>
    <x v="1"/>
    <x v="7"/>
    <s v="In Stock"/>
    <s v="⚠️ Low"/>
    <n v="26363.61"/>
    <s v="High"/>
    <x v="1"/>
  </r>
  <r>
    <x v="42"/>
    <s v="f684a82adc49f011"/>
    <s v="Books"/>
    <s v="Â£53.98"/>
    <s v="Â£53.98"/>
    <s v="Â£0.00"/>
    <s v="In stock (1 available)"/>
    <n v="0"/>
    <s v="One"/>
    <x v="1"/>
    <s v="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 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n deeper emotional context to this suspense thriller.Inspector Lindsay Boxer of the San Francisco Police Department suddenly finds herself in the middle of two horrifying situations: The first is that she's just learned she has an often-fatal blood disease. The second is a double homicide case she is now heading up that involves the murder of newlyweds on their wedding night. Burdened with Chris Raleigh, a new partner reassigned from the mayor's office, Lindsay finds that she has too much to deal with and turns to her best friend, Claire, the head ME on the case. Claire offers helpful advice and human, friendly contact amid a job filled with violence, cruelty, and fear.Soon a fledgling newspaper reporter, Cindy, makes contact with Lindsay looking for a career-making story. Although Lindsay can't officially comment on the case, the two women form a rapport, and Cindy joins Lindsay and Claire for their weekly meeting. When a second pair of newlyweds is murdered, and later a third, the investigation leads to a prominent crime writer, Nicholas Jenks, who has a history of spousal abuse and a predilection for kinky, dangerous sex games. With the help of an understanding assistant D.A., Jill Bernhardt, Lindsay tries to make a case against Jenks, who even had an affair with one of the slain women. Eventually Jill joins the Murder Club, and the four ladies share private interdepartmental information in an effort to track and stop the killer before he strikes again.The major subplot -- Lindsay's facing up to her illness even while she learns to fall in love again -- carefully compensates for the novel's coarse scenes of brutality. Lindsay Boxer is't merely an obsessed cop trailing a maniac; she's also a terrified woman confronting the onslaught of disease. The story lines balance out to show us the true mettle of someone who puts the safety of others before her own.Again, Patterson's skill for producing furiously paced fiction are evident as the novel breezes by rapidly. The short chapters keep the narrative leaping with increasingly taut plot elements, but there's an emotional commitment that makes our protagonist even more amiable and involving. 1st to Die is a novel that works as an intense series of character portraits that will leave the reader touched and delighted.--Tom Piccirilli ...more"/>
    <s v="http://books.toscrape.com/media/cache/f6/8e/f68e6ae2f9da04fccbde8442b0a1b52a.jpg"/>
    <s v="https://books.toscrape.com/catalogue/1st-to-die-womens-murder-club-1_2/index.html"/>
    <n v="2216"/>
    <x v="2"/>
    <x v="0"/>
    <n v="1629"/>
    <x v="40"/>
    <n v="70.17"/>
    <n v="1"/>
    <n v="155496.72"/>
    <s v="OK"/>
    <x v="1"/>
    <x v="7"/>
    <s v="In Stock"/>
    <s v="⚠️ Low"/>
    <n v="31099.344000000001"/>
    <s v="High"/>
    <x v="0"/>
  </r>
  <r>
    <x v="43"/>
    <s v="90fa61229261140a"/>
    <s v="Books"/>
    <s v="Â£53.74"/>
    <s v="Â£53.74"/>
    <s v="Â£0.00"/>
    <s v="In stock (20 available)"/>
    <n v="0"/>
    <s v="One"/>
    <x v="2"/>
    <s v="&quot;Erotic and absorbing...Written with starling power.&quot;--&quot;The New York Times Book Review &quot; Nan King, an oyster girl, is captivated by the music hall phenomenon Kitty Butler, a male impersonator extraordinaire treading the boards in Canterbury. Through a friend at the box office, Nan manages to visit all her shows and finally meet her heroine. Soon after, she becomes Kitty's &quot;Erotic and absorbing...Written with starling power.&quot;--&quot;The New York Times Book Review &quot; 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 ...more"/>
    <s v="http://books.toscrape.com/media/cache/08/e9/08e94f3731d7d6b760dfbfbc02ca5c62.jpg"/>
    <s v="https://books.toscrape.com/catalogue/tipping-the-velvet_999/index.html"/>
    <n v="405"/>
    <x v="5"/>
    <x v="0"/>
    <n v="1094"/>
    <x v="41"/>
    <n v="69.86"/>
    <n v="1"/>
    <n v="28293.3"/>
    <s v="OK"/>
    <x v="1"/>
    <x v="8"/>
    <s v="In Stock"/>
    <s v="OK"/>
    <n v="5658.66"/>
    <s v="High"/>
    <x v="0"/>
  </r>
  <r>
    <x v="44"/>
    <s v="9beb96a2300109d7"/>
    <s v="Books"/>
    <s v="Â£29.69"/>
    <s v="Â£29.69"/>
    <s v="Â£0.00"/>
    <s v="In stock (16 available)"/>
    <n v="0"/>
    <s v="Three"/>
    <x v="2"/>
    <s v="A Proper Historical Romance seriesThe first book in a new series which will focus on the lives of real historical figures who have intriguing stories of courtship that are recreated in fictionalized accounts based on real biographical and social history research.&quot;A well-researched, emotionally charged tale. A love story...fit for the ages.&quot; -Publishers Weekly.It's 1836, an A Proper Historical Romance seriesThe first book in a new series which will focus on the lives of real historical figures who have intriguing stories of courtship that are recreated in fictionalized accounts based on real biographical and social history research.&quot;A well-researched, emotionally charged tale. A love story...fit for the ages.&quot; -Publishers Weekly.It's 1836, and nineteen-year-old Fanny Appleton, a privileged daughter of a wealthy, upper-class Boston industrialist, is touring Europe with her family. Like many girls of her day, she enjoys the fine clothes, food, and company of the elite social circles. But unlike her peers, Fanny is also drawn to education, literature, and more intellectual pursuits.Published author and poet Henry Wadsworth Longfellow is also touring Europe, but under much different circumstances. Widowed while on tour, he has stayed in order to gather credentials that he hopes will secure his professorship at Harvard College. When Henry meets Fanny, he sees in her a kindred spirit, a lover of language and literature and high ideals. He is in love. Fanny, however, is uncertain. He is ten years older than she is, and from a much lower social class. How could such a relationship ever thrive?Could a book of Henryâs poetry, personally delivered, persuade Fanny to believe in a love that lasts forever and forever? ...more"/>
    <s v="http://books.toscrape.com/media/cache/f9/9e/f99e760b894d10c6e5ed578618918367.jpg"/>
    <s v="https://books.toscrape.com/catalogue/forever-and-forever-the-courtship-of-henry-longfellow-and-fanny-appleton_894/index.html"/>
    <n v="3813"/>
    <x v="1"/>
    <x v="1"/>
    <n v="814"/>
    <x v="26"/>
    <n v="38.6"/>
    <n v="3"/>
    <n v="147181.80000000002"/>
    <s v="OK"/>
    <x v="0"/>
    <x v="10"/>
    <s v="In Stock"/>
    <s v="OK"/>
    <n v="29436.360000000004"/>
    <s v="High"/>
    <x v="0"/>
  </r>
  <r>
    <x v="45"/>
    <s v="3a6fb983e2554023"/>
    <s v="Books"/>
    <s v="Â£55.53"/>
    <s v="Â£55.53"/>
    <s v="Â£0.00"/>
    <s v="In stock (16 available)"/>
    <n v="0"/>
    <s v="Five"/>
    <x v="2"/>
    <s v="October 1776--August 1777It is said that what a man sows he will reap--and for such a harvest there is no set season. No one connected to Reginald Aubrey is untouched by the crime he committed twenty years ago. Not William, the Oneida child Reginald stole and raised as his own. Identity shattered, enlisted in the British army, William trains with Loyalist refugees eager to October 1776--August 1777It is said that what a man sows he will reap--and for such a harvest there is no set season. No one connected to Reginald Aubrey is untouched by the crime he committed twenty years ago. Not William, the Oneida child Reginald stole and raised as his own. Identity shattered, enlisted in the British army, William trains with Loyalist refugees eager to annihilate the rebels who forced them into exile. Coming to terms with who and what he is proves impossible, but if he breaks his Loyalist oath, he'll be no better than the man who constructed his life of lies.Not Anna, Reginald's adopted daughter, nor Two Hawks, William's twin, both who long for Reginald to accept their love despite the challenges they will face, building a marriage that bridges two cultures. Not Good Voice and Stone Thrower, freed of bitterness by a courageous act of forgiveness, but still yearning for their firstborn son and fearful for the future of their Oneida people.As the British prepare to attack frontier New York and Patriot regiments rally to defend it, two families separated by culture, united by love, will do all in their power to reclaim the son marching toward them in the ranks of their enemies. ...more"/>
    <s v="http://books.toscrape.com/media/cache/ec/65/ec651ed66822d4b68938afa645b1ece2.jpg"/>
    <s v="https://books.toscrape.com/catalogue/a-flight-of-arrows-the-pathfinders-2_876/index.html"/>
    <n v="4442"/>
    <x v="0"/>
    <x v="0"/>
    <n v="446"/>
    <x v="42"/>
    <n v="72.19"/>
    <n v="5"/>
    <n v="320667.98"/>
    <s v="OK"/>
    <x v="0"/>
    <x v="10"/>
    <s v="In Stock"/>
    <s v="OK"/>
    <n v="64133.595999999998"/>
    <s v="High"/>
    <x v="1"/>
  </r>
  <r>
    <x v="46"/>
    <s v="9287e238d7c3b06e"/>
    <s v="Books"/>
    <s v="Â£36.95"/>
    <s v="Â£36.95"/>
    <s v="Â£0.00"/>
    <s v="In stock (15 available)"/>
    <n v="0"/>
    <s v="One"/>
    <x v="2"/>
    <s v="Anna is content with her well-ordered life in San Francisco. But her world is turned upside down when her beloved grandfather, Max, reveals a startling secret: Anna is part of an aristocratic family who lost everything during World War II. Whatâs more, Max was forced to leave behind a precious item over seventy years ago in their estate in old Prussia. Itâs now his ardent Anna is content with her well-ordered life in San Francisco. But her world is turned upside down when her beloved grandfather, Max, reveals a startling secret: Anna is part of an aristocratic family who lost everything during World War II. Whatâs more, Max was forced to leave behind a precious item over seventy years ago in their estate in old Prussia. Itâs now his ardent wish that Anna retrieve it.Anna burns with questions as she heads for Germany: What memento could be so important to her grandfather? And why did he keep their history hidden? As she searches for answers, she finds herself drawn to Wil, a man who may hold the key to unlock the mystery. Together they discover that her familyâs secrets are linked with an abandoned apartment in Paris, and these secrets go deeper than she ever imagined.Alternating between 1930s Europe and the present, The House by the Lake illuminates the destiny of a family caught in the tumult of history. ...more"/>
    <s v="http://books.toscrape.com/media/cache/46/a2/46a2c968bfccf1979cc5576085eec6dd.jpg"/>
    <s v="https://books.toscrape.com/catalogue/the-house-by-the-lake_846/index.html"/>
    <n v="1072"/>
    <x v="1"/>
    <x v="0"/>
    <n v="1982"/>
    <x v="15"/>
    <n v="48.04"/>
    <n v="1"/>
    <n v="51498.879999999997"/>
    <s v="OK"/>
    <x v="1"/>
    <x v="1"/>
    <s v="In Stock"/>
    <s v="OK"/>
    <n v="10299.776"/>
    <s v="High"/>
    <x v="0"/>
  </r>
  <r>
    <x v="47"/>
    <s v="a40723994f715420"/>
    <s v="Books"/>
    <s v="Â£30.25"/>
    <s v="Â£30.25"/>
    <s v="Â£0.00"/>
    <s v="In stock (15 available)"/>
    <n v="0"/>
    <s v="Five"/>
    <x v="2"/>
    <s v="A captivating debut novel, meticulously researched and beautifully imagined, about the passionate marriage of Harry and Bess Houdiniâa love story that defied death itself.Before escape artist Harry Houdini died, he vowed he would find a way to speak to his beloved wife Bess from beyond the grave using a coded message known only to the two of them. When a widowed Bess begin A captivating debut novel, meticulously researched and beautifully imagined, about the passionate marriage of Harry and Bess Houdiniâa love story that defied death itself.Before escape artist Harry Houdini died, he vowed he would find a way to speak to his beloved wife Bess from beyond the grave using a coded message known only to the two of them. When a widowed Bess begins seeing this code in seemingly impossible places, it becomes clear that Harry has an urgent message to convey. Unlocking the puzzle will set Bess on a course back through the pairâs extraordinary romance, which swept the illusionist and his bride from the beaches of Coney Island, to the palaces of Budapest, to the back lots of Hollywood. When the mystery finally leads Bess to the doorstep of a mysterious young photographer, she realizes that her husbandâs magic may have been more than just illusion.In surprising turns that weave through the uncertain days of the dawn of the twentieth century and continue into the dazzling 1920s, Mrs. Houdini is a thrilling tale that will take you deep into the heart of one of historyâs greatest love storiesâasking what drives people to believe in something bigger than themselvesâeven as it reveals the famous magicianâs most remarkable feat of all. ...more"/>
    <s v="http://books.toscrape.com/media/cache/b4/45/b445dbc81ca3aff1321a6bf0d0fa231d.jpg"/>
    <s v="https://books.toscrape.com/catalogue/mrs-houdini_821/index.html"/>
    <n v="3150"/>
    <x v="5"/>
    <x v="1"/>
    <n v="879"/>
    <x v="43"/>
    <n v="39.33"/>
    <n v="5"/>
    <n v="123889.5"/>
    <s v="OK"/>
    <x v="1"/>
    <x v="1"/>
    <s v="In Stock"/>
    <s v="OK"/>
    <n v="24777.9"/>
    <s v="High"/>
    <x v="0"/>
  </r>
  <r>
    <x v="48"/>
    <s v="52cf2a5933ec5d8f"/>
    <s v="Books"/>
    <s v="Â£28.08"/>
    <s v="Â£28.08"/>
    <s v="Â£0.00"/>
    <s v="In stock (14 available)"/>
    <n v="0"/>
    <s v="Four"/>
    <x v="2"/>
    <s v="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 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r, a pillar of their small refugee community of Jews who escaped the Inquisition, has never forgiven her daughter for being a difficult girl who refuses to live by the rules. Growing up, Rachel's salvation is their maid Adelle's belief in her strengths, and her deep, life-long friendship with Jestine, Adelle's daughter. But Rachel's life is not her own. She is married off to a widower with three children to save her father's business. When her husband dies suddenly and his handsome, much younger nephew, FrÃ©derick, arrives from France to settle the estate, Rachel seizes her own life story, beginning a defiant, passionate love affair that sparks a scandal that affects all of her family, including her favorite son, who will become one of the greatest artists of France.Building on the triumphs of The Dovekeepers and The Museum of Extraordinary Things, set in a world of almost unimaginable beauty, The Marriage of Opposites showcases the beloved, bestselling Alice Hoffman at the height of her considerable powers. Once forgotten to history, the marriage of Rachel and FrÃ©derick is a story that is as unforgettable as it is remarkable. ...more"/>
    <s v="http://books.toscrape.com/media/cache/33/8e/338e196723f3fb10d5c6990fe54be61d.jpg"/>
    <s v="https://books.toscrape.com/catalogue/the-marriage-of-opposites_759/index.html"/>
    <n v="695"/>
    <x v="5"/>
    <x v="1"/>
    <n v="1689"/>
    <x v="44"/>
    <n v="36.5"/>
    <n v="4"/>
    <n v="25367.5"/>
    <s v="OK"/>
    <x v="1"/>
    <x v="2"/>
    <s v="In Stock"/>
    <s v="OK"/>
    <n v="5073.5"/>
    <s v="High"/>
    <x v="0"/>
  </r>
  <r>
    <x v="49"/>
    <s v="de4b403cb629a29f"/>
    <s v="Books"/>
    <s v="Â£45.84"/>
    <s v="Â£45.84"/>
    <s v="Â£0.00"/>
    <s v="In stock (14 available)"/>
    <n v="0"/>
    <s v="Three"/>
    <x v="2"/>
    <s v="From the author of the New York Times bestseller and beloved book club favorite The Kitchen House, a novel of family and long-buried secrets along the treacherous Underground Railroad.Jamie Pyke, son of both a slave and master of Tall Oakes, has a deadly secret that compels him to take a treacherous journey through the Underground Railroad.Published in 2010, The Kitchen Ho From the author of the New York Times bestseller and beloved book club favorite The Kitchen House, a novel of family and long-buried secrets along the treacherous Underground Railroad.Jamie Pyke, son of both a slave and master of Tall Oakes, has a deadly secret that compels him to take a treacherous journey through the Underground Railroad.Published in 2010, The Kitchen House became a grassroots bestseller. Fans connected so deeply to the bookâs characters that the author, Kathleen Grissom, found herself being asked over and over âwhat happens next?â The wait is finally over.This new, stand-alone novel opens in 1830, and Jamie, who fled from the Virginian plantation he once called home, is passing in Philadelphia society as a wealthy white silversmith. After many years of striving, Jamie has achieved acclaim and security, only to discover that his aristocratic lover Caroline is pregnant. Before he can reveal his real identity to her, he learns that his beloved servant Pan has been captured and sold into slavery in the South. Panâs father, to whom Jamie owes a great debt, pleads for Jamieâs help, and Jamie agrees, knowing the journey will take him perilously close to Tall Oakes and the ruthless slave hunter who is still searching for him. Meanwhile, Carolineâs father learns and exposes Jamieâs secret, and Jamie loses his home, his business, and finally Caroline.Heartbroken and with nothing to lose, Jamie embarks on a trip to a North Carolina plantation where Pan is being held with a former Tall Oakes slave named Sukey, who is intent on getting Pan to the Underground Railroad. Soon the three of them are running through the Great Dismal Swamp, the notoriously deadly hiding place for escaped slaves. Though they have help from those in the Underground Railroad, not all of them will make it out alive. ...more"/>
    <s v="http://books.toscrape.com/media/cache/06/ac/06ac98df817412ce2419c4509fa98c80.jpg"/>
    <s v="https://books.toscrape.com/catalogue/glory-over-everything-beyond-the-kitchen-house_696/index.html"/>
    <n v="4572"/>
    <x v="1"/>
    <x v="1"/>
    <n v="433"/>
    <x v="45"/>
    <n v="59.59"/>
    <n v="3"/>
    <n v="272445.48000000004"/>
    <s v="OK"/>
    <x v="1"/>
    <x v="2"/>
    <s v="In Stock"/>
    <s v="OK"/>
    <n v="54489.096000000012"/>
    <s v="High"/>
    <x v="1"/>
  </r>
  <r>
    <x v="50"/>
    <s v="9546d537fbf99eb6"/>
    <s v="Books"/>
    <s v="Â£20.55"/>
    <s v="Â£20.55"/>
    <s v="Â£0.00"/>
    <s v="In stock (12 available)"/>
    <n v="0"/>
    <s v="Two"/>
    <x v="2"/>
    <s v="Juliana Telford is not your average nineteenth-century young lady. Sheâs much more interested in researching ladybugs than marriage, fashionable dresses, or dances. So when her father sends her to London for a season, sheâs determined not to form any attachments. Instead, she plans to secretly publish their research.Spencer Northam is not the average young gentleman of lei Juliana Telford is not your average nineteenth-century young lady. Sheâs much more interested in researching ladybugs than marriage, fashionable dresses, or dances. So when her father sends her to London for a season, sheâs determined not to form any attachments. Instead, she plans to secretly publish their research.Spencer Northam is not the average young gentleman of leisure he appears. He is actually a spy for the War Office, and is more focused on acing his first mission than meeting eligible ladies. Fortunately, Juliana feels the same, and they agree to pretend to fall for each other. Spencer can finally focus, until he is tasked with observing Julianaâs traveling companions . . . and Juliana herself. ...more"/>
    <s v="http://books.toscrape.com/media/cache/5c/19/5c19785278eaa6bf984ce6659847abc3.jpg"/>
    <s v="https://books.toscrape.com/catalogue/love-lies-and-spies_622/index.html"/>
    <n v="2451"/>
    <x v="0"/>
    <x v="1"/>
    <n v="1013"/>
    <x v="46"/>
    <n v="26.72"/>
    <n v="2"/>
    <n v="65490.719999999994"/>
    <s v="OK"/>
    <x v="0"/>
    <x v="11"/>
    <s v="In Stock"/>
    <s v="OK"/>
    <n v="13098.144"/>
    <s v="High"/>
    <x v="0"/>
  </r>
  <r>
    <x v="51"/>
    <s v="63343e287971bb0c"/>
    <s v="Books"/>
    <s v="Â£39.01"/>
    <s v="Â£39.01"/>
    <s v="Â£0.00"/>
    <s v="In stock (12 available)"/>
    <n v="0"/>
    <s v="Four"/>
    <x v="2"/>
    <s v="Bienvenue Ã  Paris!When April Vogt's boss tells her about an apartment in the ninth arrondissement that has been discovered after being shuttered for the past seventy years, the Sotheby's continental furniture specialist does not hear the words âdustâ or âratsâ or âdecrepit.â She hears Paris. She hears escape.Once in France, April quickly learns the apartment is not merely Bienvenue Ã  Paris!When April Vogt's boss tells her about an apartment in the ninth arrondissement that has been discovered after being shuttered for the past seventy years, the Sotheby's continental furniture specialist does not hear the words âdustâ or âratsâ or âdecrepit.â She hears Paris. She hears escape.Once in France, April quickly learns the apartment is not merely some rich hoarder's repository. Beneath the cobwebs and stale perfumed air is a goldmine, and not because of the actual gold (or painted ostrich eggs or mounted rhinoceros horns or bronze bathtub). First, there's a portrait by one of the masters of the Belle Epoque, Giovanni Boldini. And then there are letters and journals written by the very woman in the painting, Marthe deÂ Florian. These documentsÂ reveal that she was more than a renowned courtesan with enviable decolletage. Suddenly April's quest is no longer about the bureaux plats and Louis-style armchairs that will fetch millions at auction. It's about discovering the story behind this charismatic woman.It's about discovering two women, actually.With the help of a salty (and annoyingly sexy)Â Parisian solicitor and the courtesan's private diaries, April tries to uncover the manyÂ secrets buried in the apartment. As she digs into Marthe's life, April can't help but take a deeper look into her own. Having left behind in the States a cheating husband, a family crisis about to erupt, and a career she's been using as the crutch to simply get by, she feels compelled to sort out her own life too. When theÂ things she left bubbling back home begin to boil over, and Parisian delicacies beyond flaky pÃ¢tisseries tempt her better judgment,Â April knows that both she and Marthe deserve happy finales.Whether accompanied by croissants or champagne, this delectable debut novel depicts the Paris of the BelleÂ Epoque and the present day with vibrant and stunning allure. Based on historical events, MichelleÂ Gable's A Paris Apartment will entertain and inspire, as readers embrace the struggles and successes of two very unforgettable women. ...more"/>
    <s v="http://books.toscrape.com/media/cache/b3/d9/b3d90aca157d5a250becc8b255a37251.jpg"/>
    <s v="https://books.toscrape.com/catalogue/a-paris-apartment_612/index.html"/>
    <n v="3012"/>
    <x v="2"/>
    <x v="0"/>
    <n v="549"/>
    <x v="47"/>
    <n v="50.71"/>
    <n v="4"/>
    <n v="152738.51999999999"/>
    <s v="OK"/>
    <x v="1"/>
    <x v="11"/>
    <s v="In Stock"/>
    <s v="OK"/>
    <n v="30547.703999999998"/>
    <s v="High"/>
    <x v="0"/>
  </r>
  <r>
    <x v="52"/>
    <s v="bade9943ee01b63f"/>
    <s v="Books"/>
    <s v="Â£17.28"/>
    <s v="Â£17.28"/>
    <s v="Â£0.00"/>
    <s v="In stock (11 available)"/>
    <n v="0"/>
    <s v="Two"/>
    <x v="2"/>
    <s v="Inspired by the life of a real World War II heroine, this debut novel reveals a story of love, redemption, and secrets that were hidden for decades.New York socialite Caroline Ferriday has her hands full with her post at the French consulate and a new love on the horizon. But Carolineâs world is forever changed when Hitlerâs army invades Poland in September 1939âand then s Inspired by the life of a real World War II heroine, this debut novel reveals a story of love, redemption, and secrets that were hidden for decades.Â New York socialite Caroline Ferriday has her hands full with her post at the French consulate and a new love on the horizon. But Carolineâs world is forever changed when Hitlerâs army invades Poland in September 1939âand then sets its sights on France. Â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Â  For the ambitious young German doctor, Herta Oberheuser, an ad for a government medical position seems her ticket out of a desolate life. Once hired, though, she finds herself trapped in a male-dominated realm of Nazi secrets and power. Â  The lives of these three women are set on a collision course when the unthinkable happens and Kasia is sent to RavensbrÃ¼ck, the notorious Nazi concentration camp for women. Their stories cross continentsâfrom New York to Paris, Germany, and Polandâas Caroline and Kasia strive to bring justice to those whom history has forgotten. ...more"/>
    <s v="http://books.toscrape.com/media/cache/c0/80/c080a1626edf581b780420db13e7b074.jpg"/>
    <s v="https://books.toscrape.com/catalogue/lilac-girls_597/index.html"/>
    <n v="4779"/>
    <x v="5"/>
    <x v="1"/>
    <n v="661"/>
    <x v="48"/>
    <n v="22.46"/>
    <n v="2"/>
    <n v="107336.34000000001"/>
    <s v="OK"/>
    <x v="0"/>
    <x v="12"/>
    <s v="In Stock"/>
    <s v="OK"/>
    <n v="21467.268000000004"/>
    <s v="High"/>
    <x v="1"/>
  </r>
  <r>
    <x v="53"/>
    <s v="24933c712f0bca2f"/>
    <s v="Books"/>
    <s v="Â£16.62"/>
    <s v="Â£16.62"/>
    <s v="Â£0.00"/>
    <s v="In stock (7 available)"/>
    <n v="0"/>
    <s v="Three"/>
    <x v="2"/>
    <s v="&quot;I am Catalina, Princess of Spain, daughter of the two greatest monarchs the world has ever known...and I will be Queen of England.&quot;Thus, bestselling author Philippa Gregory introduces one of her most unforgettable heroines: Katherine of Aragon. Known to history as the Queen who was pushed off her throne by Anne Boleyn, here is a Katherine the world has forgotten: the ench &quot;I am Catalina, Princess of Spain, daughter of the two greatest monarchs the world has ever known...and I will be Queen of England.&quot;Thus, bestselling author Philippa Gregory introduces one of her most unforgettable heroines: Katherine of Aragon. Known to history as the Queen who was pushed off her throne by Anne Boleyn, here is a Katherine the world has forgotten: the enchanting princess that all England loved. First married to Henry VIII's older brother, Arthur, Katherine's passion turns their arranged marriage into a love match; but when Arthur dies, the merciless English court and her ambitious parents -- the crusading King and Queen of Spain -- have to find a new role for the widow. Ultimately, it is Katherine herself who takes control of her own life by telling the most audacious lie in English history, leading her to the very pinnacle of power in England.Set in the rich beauty of Moorish Spain and the glamour of the Tudor court, The Constant Princess presents a woman whose constancy helps her endure betrayal, poverty, and despair, until the inevitable moment when she steps into the role she has prepared for all her life: Henry VIII's Queen, Regent, and commander of the English army in their greatest victory against Scotland. ...more"/>
    <s v="http://books.toscrape.com/media/cache/ed/52/ed52651826bb23d853aead2753c9befc.jpg"/>
    <s v="https://books.toscrape.com/catalogue/the-constant-princess-the-tudor-court-1_493/index.html"/>
    <n v="1625"/>
    <x v="4"/>
    <x v="0"/>
    <n v="1696"/>
    <x v="49"/>
    <n v="21.61"/>
    <n v="3"/>
    <n v="35116.25"/>
    <s v="OK"/>
    <x v="1"/>
    <x v="4"/>
    <s v="In Stock"/>
    <s v="OK"/>
    <n v="7023.25"/>
    <s v="High"/>
    <x v="0"/>
  </r>
  <r>
    <x v="54"/>
    <s v="e6635f5b0a2c78db"/>
    <s v="Books"/>
    <s v="Â£37.34"/>
    <s v="Â£37.34"/>
    <s v="Â£0.00"/>
    <s v="In stock (6 available)"/>
    <n v="0"/>
    <s v="One"/>
    <x v="2"/>
    <s v="Writing at the height of her narrative and imaginative gifts, Sue Monk Kidd presents a masterpiece of hope, daring, the quest for freedom, and the desire to have a voice in the worldâand it is now the newest Oprahâs Book Club 2.0 selection.Hetty âHandfulâ Grimke, an urban slave in early nineteenth century Charleston, yearns for life beyond the suffocating walls that enclos Writing at the height of her narrative and imaginative gifts, Sue Monk Kidd presents a masterpiece of hope, daring, the quest for freedom, and the desire to have a voice in the worldâand it is now the newest Oprahâs Book Club 2.0 selection.Hetty â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Inspired by the historical figure of Sarah Grimke, Kidd goes beyond the record to flesh out the rich interior lives of all of her characters, both real and invented, including Handfulâ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 ...more"/>
    <s v="http://books.toscrape.com/media/cache/7a/b0/7ab00e6956f540bfe0018656d5bfe1e4.jpg"/>
    <s v="https://books.toscrape.com/catalogue/the-invention-of-wings_448/index.html"/>
    <n v="619"/>
    <x v="1"/>
    <x v="1"/>
    <n v="580"/>
    <x v="50"/>
    <n v="48.54"/>
    <n v="1"/>
    <n v="30046.26"/>
    <s v="OK"/>
    <x v="1"/>
    <x v="5"/>
    <s v="In Stock"/>
    <s v="OK"/>
    <n v="6009.2520000000004"/>
    <s v="High"/>
    <x v="0"/>
  </r>
  <r>
    <x v="55"/>
    <s v="2e5b4ff08a75fd02"/>
    <s v="Books"/>
    <s v="Â£32.97"/>
    <s v="Â£32.97"/>
    <s v="Â£0.00"/>
    <s v="In stock (5 available)"/>
    <n v="0"/>
    <s v="Four"/>
    <x v="2"/>
    <s v="Eighteen years after the publication of The Pillars of the Earth, Ken Follett has written the the long awaited sequel, World Without End. World Without End takes place in the same town of Kingsbridge, two centuries after the townspeople finished building the exquisite Gothic cathedral that was at the heart of The Pillars of the Earth. The cathedral and the priory are agai Eighteen years after the publication of The Pillars of the Earth, Ken Follett has written the the long awaited sequel, World Without End.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among an extraordinary cast of characters find themselves at a crossroad of new ideas -- 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 the Black Death. ...more"/>
    <s v="http://books.toscrape.com/media/cache/58/b5/58b5730dd82cbcf6560cf0ab8b56cd9f.jpg"/>
    <s v="https://books.toscrape.com/catalogue/world-without-end-the-pillars-of-the-earth-2_420/index.html"/>
    <n v="425"/>
    <x v="1"/>
    <x v="0"/>
    <n v="691"/>
    <x v="51"/>
    <n v="42.86"/>
    <n v="4"/>
    <n v="18215.5"/>
    <s v="OK"/>
    <x v="1"/>
    <x v="13"/>
    <s v="In Stock"/>
    <s v="OK"/>
    <n v="3643.1000000000004"/>
    <s v="High"/>
    <x v="0"/>
  </r>
  <r>
    <x v="56"/>
    <s v="011674f4a3834b8d"/>
    <s v="Books"/>
    <s v="Â£28.32"/>
    <s v="Â£28.32"/>
    <s v="Â£0.00"/>
    <s v="In stock (4 available)"/>
    <n v="0"/>
    <s v="Five"/>
    <x v="2"/>
    <s v="Dolssa is a young gentlewoman with uncanny gifts, on the run from an obsessed friar determined to burn her as a heretic for the passion she refuses to tame.Botille is a wily and charismatic peasant, a matchmaker running a tavern with her two sisters in a tiny seaside town.The year is 1241; the place, Provensa, what we now call Provence, Franceâa land still reeling from the Dolssa is a young gentlewoman with uncanny gifts, on the run from an obsessed friar determined to burn her as a heretic for the passion she refuses to tame.Botille is a wily and charismatic peasant, a matchmaker running a tavern with her two sisters in a tiny seaside town.The year is 1241; the place, Provensa, what we now call Provence, Franceâa land still reeling from the bloody crusades waged there by the Catholic Church and its northern French armies.When the matchmaker finds the mystic near death by a riverside, Botille takes Dolssa in and discovers the girlâs extraordinary healing power. But as the vengeful Friar Lucien hunts down his heretic, the two girls find themselves putting an entire village at the mercy of murderers. ...more"/>
    <s v="http://books.toscrape.com/media/cache/b3/59/b35975c0df26c40964028a8ccabc9a91.jpg"/>
    <s v="https://books.toscrape.com/catalogue/the-passion-of-dolssa_351/index.html"/>
    <n v="1916"/>
    <x v="4"/>
    <x v="0"/>
    <n v="1120"/>
    <x v="31"/>
    <n v="36.82"/>
    <n v="5"/>
    <n v="70547.12"/>
    <s v="OK"/>
    <x v="1"/>
    <x v="14"/>
    <s v="In Stock"/>
    <s v="⚠️ Low"/>
    <n v="14109.423999999999"/>
    <s v="High"/>
    <x v="0"/>
  </r>
  <r>
    <x v="57"/>
    <s v="5eff05e59f905a49"/>
    <s v="Books"/>
    <s v="Â£26.77"/>
    <s v="Â£26.77"/>
    <s v="Â£0.00"/>
    <s v="In stock (4 available)"/>
    <n v="0"/>
    <s v="One"/>
    <x v="2"/>
    <s v="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 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 ...more"/>
    <s v="http://books.toscrape.com/media/cache/b1/5e/b15ec9da5c7b28e2d11347dd2e8c20e5.jpg"/>
    <s v="https://books.toscrape.com/catalogue/girl-with-a-pearl-earring_322/index.html"/>
    <n v="2420"/>
    <x v="1"/>
    <x v="1"/>
    <n v="1183"/>
    <x v="22"/>
    <n v="34.799999999999997"/>
    <n v="1"/>
    <n v="84216"/>
    <s v="OK"/>
    <x v="1"/>
    <x v="14"/>
    <s v="In Stock"/>
    <s v="⚠️ Low"/>
    <n v="16843.2"/>
    <s v="High"/>
    <x v="0"/>
  </r>
  <r>
    <x v="58"/>
    <s v="7feac4000cbc5859"/>
    <s v="Books"/>
    <s v="Â£21.07"/>
    <s v="Â£21.07"/>
    <s v="Â£0.00"/>
    <s v="In stock (3 available)"/>
    <n v="0"/>
    <s v="Five"/>
    <x v="2"/>
    <s v="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 ...more"/>
    <s v="http://books.toscrape.com/media/cache/6e/22/6e22497cbecedef59be86d1328e4b044.jpg"/>
    <s v="https://books.toscrape.com/catalogue/voyager-outlander-3_299/index.html"/>
    <n v="703"/>
    <x v="4"/>
    <x v="0"/>
    <n v="267"/>
    <x v="21"/>
    <n v="27.39"/>
    <n v="5"/>
    <n v="19255.170000000002"/>
    <s v="OK"/>
    <x v="1"/>
    <x v="6"/>
    <s v="In Stock"/>
    <s v="⚠️ Low"/>
    <n v="3851.0340000000006"/>
    <s v="High"/>
    <x v="0"/>
  </r>
  <r>
    <x v="59"/>
    <s v="3c456328b04a8ee8"/>
    <s v="Books"/>
    <s v="Â£35.66"/>
    <s v="Â£35.66"/>
    <s v="Â£0.00"/>
    <s v="In stock (3 available)"/>
    <n v="0"/>
    <s v="Five"/>
    <x v="2"/>
    <s v="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 ...more"/>
    <s v="http://books.toscrape.com/media/cache/15/59/155942710c3ae4bd4ed622df9a999b99.jpg"/>
    <s v="https://books.toscrape.com/catalogue/the-red-tent_273/index.html"/>
    <n v="1957"/>
    <x v="4"/>
    <x v="0"/>
    <n v="1159"/>
    <x v="0"/>
    <n v="46.36"/>
    <n v="5"/>
    <n v="90726.52"/>
    <s v="OK"/>
    <x v="0"/>
    <x v="6"/>
    <s v="In Stock"/>
    <s v="⚠️ Low"/>
    <n v="18145.304"/>
    <s v="High"/>
    <x v="0"/>
  </r>
  <r>
    <x v="60"/>
    <s v="476c7972e9b41891"/>
    <s v="Books"/>
    <s v="Â£55.55"/>
    <s v="Â£55.55"/>
    <s v="Â£0.00"/>
    <s v="In stock (3 available)"/>
    <n v="0"/>
    <s v="Two"/>
    <x v="2"/>
    <s v="This is what we long for: the profound pleasure of being swept into vivid new worlds, worlds peopled by characters so intriguing and real that we can't shake them, even long after the reading's done. In his earlier, award-winning novels, Dominic Smith demonstrated a gift for coaxing the past to life. Now, in The Last Painting of Sara de Vos, he deftly bridges the historica This is what we long for: the profound pleasure of being swept into vivid new worlds, worlds peopled by characters so intriguing and real that we can't shake them, even long after the reading's done. In his earlier, award-winning novels, Dominic Smith demonstrated a gift for coaxing the past to life. Now, in The Last Painting of Sara de Vos, he deftly bridges the historical and the contemporary, tracking a collision course between a rare landscape by a female Dutch painter of the golden age, an inheritor of the work in 1950s Manhattan, and a celebrated art historian who painted a forgery of it in her youth.In 1631, Sara de Vos is admitted as a master painter to the Guild of St. Luke's in Holland, the first woman to be so recognized. Three hundred years later, only one work attributed to de Vos is known to remain--a haunting winter scene, At the Edge of a Wood, which hangs over the bed of a wealthy descendant of the original owner. An Australian grad student, Ellie Shipley, struggling to stay afloat in New York, agrees to paint a forgery of the landscape, a decision that will haunt her. Because now, half a century later, she's curating an exhibit of female Dutch painters, and both versions threaten to arrive. As the three threads intersect, The Last Painting of Sara de Vos mesmerizes while it grapples with the demands of the artistic life, showing how the deceits of the past can forge the present. ...more"/>
    <s v="http://books.toscrape.com/media/cache/1c/e4/1ce4c2573d65ebdc3c85d9a6592d57b1.jpg"/>
    <s v="https://books.toscrape.com/catalogue/the-last-painting-of-sara-de-vos_259/index.html"/>
    <n v="877"/>
    <x v="4"/>
    <x v="1"/>
    <n v="1745"/>
    <x v="52"/>
    <n v="72.22"/>
    <n v="2"/>
    <n v="63336.94"/>
    <s v="OK"/>
    <x v="1"/>
    <x v="6"/>
    <s v="In Stock"/>
    <s v="⚠️ Low"/>
    <n v="12667.388000000001"/>
    <s v="High"/>
    <x v="0"/>
  </r>
  <r>
    <x v="61"/>
    <s v="4a0a276409968a73"/>
    <s v="Books"/>
    <s v="Â£49.53"/>
    <s v="Â£49.53"/>
    <s v="Â£0.00"/>
    <s v="In stock (3 available)"/>
    <n v="0"/>
    <s v="One"/>
    <x v="2"/>
    <s v="â 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 â 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â¦.As Juliet and her new correspondent exchange letters, Juliet is drawn into the world of this man and his friendsâand what a wonderfully eccentric world it is. The Guernsey Literary and Potato Peel Pie Societyâborn as a spur-of-the-moment alibi when its members were discovered breaking curfew by the Germans occupying their islandâboasts a charming, funny, deeply human cast of characters, from pig farmers to phrenologists, literature lovers all.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 ...more"/>
    <s v="http://books.toscrape.com/media/cache/98/e3/98e3925e5e6a66acf2cde918fc147205.jpg"/>
    <s v="https://books.toscrape.com/catalogue/the-guernsey-literary-and-potato-peel-pie-society_253/index.html"/>
    <n v="3163"/>
    <x v="0"/>
    <x v="1"/>
    <n v="993"/>
    <x v="53"/>
    <n v="64.39"/>
    <n v="1"/>
    <n v="203665.57"/>
    <s v="OK"/>
    <x v="1"/>
    <x v="6"/>
    <s v="In Stock"/>
    <s v="⚠️ Low"/>
    <n v="40733.114000000001"/>
    <s v="High"/>
    <x v="0"/>
  </r>
  <r>
    <x v="62"/>
    <s v="41fc5dce044f16f5"/>
    <s v="Books"/>
    <s v="Â£46.83"/>
    <s v="Â£46.83"/>
    <s v="Â£0.00"/>
    <s v="In stock (3 available)"/>
    <n v="0"/>
    <s v="Two"/>
    <x v="2"/>
    <s v="Amsterdam, 1943. Hanneke spends her days finding and delivering sought-after black market goods to paying customers, nights hiding the true nature of her work from her concerned parents, and every waking moment mourning her boyfriend, who was killed on the Dutch front lines when the German army invaded. Her illegal work keeps her family afloat, and Hanneke also likes to th Amsterdam, 1943. Hanneke spends her days finding and delivering sought-after black market goods to paying customers, nights hiding the true nature of her work from her concerned parents, and every waking moment mourning her boyfriend, who was killed on the Dutch front lines when the German army invaded. Her illegal work keeps her family afloat, and Hanneke also likes to think of it as a small act of rebellion against the Nazis.On a routine delivery, a client asks Hanneke for help. Expecting to hear that Mrs. Janssen wants meat or kerosene, Hanneke is shocked by the older womanâs frantic plea to find a person: a Jewish teenager Mrs. Janssen had been hiding, who has vanished without a trace from a secret room. Hanneke initially wants nothing to do with such a dangerous task but is ultimately drawn into a web of mysteries and stunning revelationsâwhere the only way out is through.Beautifully written, intricately plotted, and meticulously researched, Girl in the Blue Coat is an extraordinary, unforgettable story of bravery, grief, and love in impossible times. ...more"/>
    <s v="http://books.toscrape.com/media/cache/15/ea/15eaabd188af8916c4a37d135f7b8952.jpg"/>
    <s v="https://books.toscrape.com/catalogue/girl-in-the-blue-coat_160/index.html"/>
    <n v="2327"/>
    <x v="2"/>
    <x v="0"/>
    <n v="1614"/>
    <x v="54"/>
    <n v="60.88"/>
    <n v="2"/>
    <n v="141667.76"/>
    <s v="OK"/>
    <x v="1"/>
    <x v="6"/>
    <s v="In Stock"/>
    <s v="⚠️ Low"/>
    <n v="28333.552000000003"/>
    <s v="High"/>
    <x v="0"/>
  </r>
  <r>
    <x v="63"/>
    <s v="155e42df837ee5ff"/>
    <s v="Books"/>
    <s v="Â£20.79"/>
    <s v="Â£20.79"/>
    <s v="Â£0.00"/>
    <s v="In stock (3 available)"/>
    <n v="0"/>
    <s v="Five"/>
    <x v="2"/>
    <s v="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 ...more"/>
    <s v="http://books.toscrape.com/media/cache/df/45/df45004c7a4c3940946ad09f85805565.jpg"/>
    <s v="https://books.toscrape.com/catalogue/between-shades-of-gray_128/index.html"/>
    <n v="3764"/>
    <x v="2"/>
    <x v="1"/>
    <n v="703"/>
    <x v="55"/>
    <n v="27.03"/>
    <n v="5"/>
    <n v="101740.92"/>
    <s v="OK"/>
    <x v="1"/>
    <x v="6"/>
    <s v="In Stock"/>
    <s v="⚠️ Low"/>
    <n v="20348.184000000001"/>
    <s v="High"/>
    <x v="0"/>
  </r>
  <r>
    <x v="64"/>
    <s v="8ceb5c6aed2c5f8b"/>
    <s v="Books"/>
    <s v="Â£41.32"/>
    <s v="Â£41.32"/>
    <s v="Â£0.00"/>
    <s v="In stock (1 available)"/>
    <n v="0"/>
    <s v="Five"/>
    <x v="2"/>
    <s v="Everything she loved could so easily be lost.The end of World War II should have brought joy to Gwen Mullen. But on V-J Day, her worst fear is realized. As celebrating crowds gather in Times Square, a soldier appears on her doorstep to claim Mary, the baby abandoned to Gwen one year earlier. Suddenly Gwen is on the verge of losing the child she has nurtured and loves dearl Everything she loved could so easily be lost.The end of World War II should have brought joy to Gwen Mullen. But on V-J Day, her worst fear is realized. As celebrating crowds gather in Times Square, a soldier appears on her doorstep to claim Mary, the baby abandoned to Gwen one year earlier. Suddenly Gwen is on the verge of losing the child she has nurtured and loves dearly.With no legal claim to Mary, Gwen begins to teach Lieutenant John McKee how to care for his child, knowing that he will ultimately take Mary away. What starts as a contentious relationship, however, turns into something more, and Gwen must open her heart to learn that love means taking chances.While You Were Mine paints a vivid portrait of 1940s New York and tells an enchanting tale of the nature of love and trust. ...more"/>
    <s v="http://books.toscrape.com/media/cache/4f/7c/4f7cde01c9711886ef5a8fa14996a52d.jpg"/>
    <s v="https://books.toscrape.com/catalogue/while-you-were-mine_97/index.html"/>
    <n v="3038"/>
    <x v="3"/>
    <x v="1"/>
    <n v="1831"/>
    <x v="56"/>
    <n v="53.72"/>
    <n v="5"/>
    <n v="163201.35999999999"/>
    <s v="OK"/>
    <x v="1"/>
    <x v="7"/>
    <s v="In Stock"/>
    <s v="⚠️ Low"/>
    <n v="32640.271999999997"/>
    <s v="High"/>
    <x v="0"/>
  </r>
  <r>
    <x v="65"/>
    <s v="38f776ab9118aed7"/>
    <s v="Books"/>
    <s v="Â£34.56"/>
    <s v="Â£34.56"/>
    <s v="Â£0.00"/>
    <s v="In stock (1 available)"/>
    <n v="0"/>
    <s v="Three"/>
    <x v="2"/>
    <s v="In the fourteenth century, opportunities for women are limited to the home. But spirited young Madlen finds her calling as assistant to the cityâs trusted midwife, Clara. Working alongside Clara, Madlen develops a surprisingly soothing technique and quickly becomes a talented healer.After Claraâs tragic death, Madlen alone rushes to assist the birth of a local noblemanâs c In the fourteenth century, opportunities for women are limited to the home. But spirited young Madlen finds her calling as assistant to the cityâs trusted midwife, Clara. Working alongside Clara, Madlen develops a surprisingly soothing technique and quickly becomes a talented healer.After Claraâs tragic death, Madlen alone rushes to assist the birth of a local noblemanâs child. But rather than the joy of birth, Madlen walks into an accusation of murder and witchcraft because of her extraordinary gifts. Forced to flee her own town, she establishes a new identity in the home of her aunt. Yet even though it endangers her life, she cannot resist the urge to help the sick patients who seek out her miraculous treatment. When she meets handsome Johannesâan investigator hired by the Church to bring her to justice for sacrilegious actsâshe becomes drawn to the very man who could destroy her.Will Madlenâs gifts bring about her downfall? Or can love and reason prevail in a time of fearful superstition? ...more"/>
    <s v="http://books.toscrape.com/media/cache/3e/59/3e59b2225c72d3dcf40a306e2b983314.jpg"/>
    <s v="https://books.toscrape.com/catalogue/the-secret-healer_80/index.html"/>
    <n v="1382"/>
    <x v="0"/>
    <x v="1"/>
    <n v="1397"/>
    <x v="57"/>
    <n v="44.93"/>
    <n v="3"/>
    <n v="62093.26"/>
    <s v="OK"/>
    <x v="1"/>
    <x v="7"/>
    <s v="In Stock"/>
    <s v="⚠️ Low"/>
    <n v="12418.652000000002"/>
    <s v="High"/>
    <x v="0"/>
  </r>
  <r>
    <x v="66"/>
    <s v="e25164e5b3fe208b"/>
    <s v="Books"/>
    <s v="Â£25.83"/>
    <s v="Â£25.83"/>
    <s v="Â£0.00"/>
    <s v="In stock (1 available)"/>
    <n v="0"/>
    <s v="Three"/>
    <x v="2"/>
    <s v="On the morning of her wedding, Roma awakens to find that a 21st century eclipse has swept her through time and space to medieval Irelandâa land bedevilled with strife, conflict and danger at every possible turn. Soon caught up in an intricate spiderâs web of political intrigue, Roma is forced to ally herself and marry a man she passionately hatesâa cocky, rugged, silver-to On the morning of her wedding, Roma awakens to find that a 21st century eclipse has swept her through time and space to medieval Irelandâa land bedevilled with strife, conflict and danger at every possible turn. Soon caught up in an intricate spiderâs web of political intrigue, Roma is forced to ally herself and marry a man she passionately hatesâa cocky, rugged, silver-tongued Irish warriorâand the only man who can protect her from the dark forces at work on the Emerald Isleâ¦ For under the rolling green hills of the ancient Irish countryside lies a powerful force that even today is only spoken of in hushed tones. And as the war deepens, Roma finds herself falling for the one man she swore that she never wouldâher husband, Fionn, whose fierce passion drives her crazy despite herself. Romaâs a very long way from homeâbut her battle has only just begun, and now she needs Fionnâs help more than ever to succeedâ¦and craves his touch more than ever to survive. Rich in historical detail and breathtaking romance, prepare to be swept back in time to the lush mythology, epic legends, and Celtic magic of STARLARKâs medieval Irelandâand the spellbinding tale of a love so absolute it transcends time itselfâ¦ ...more"/>
    <s v="http://books.toscrape.com/media/cache/76/e2/76e2881d47f2da9283e52d3c57eef532.jpg"/>
    <s v="https://books.toscrape.com/catalogue/starlark_56/index.html"/>
    <n v="3082"/>
    <x v="3"/>
    <x v="1"/>
    <n v="1561"/>
    <x v="56"/>
    <n v="33.58"/>
    <n v="3"/>
    <n v="103493.56"/>
    <s v="OK"/>
    <x v="1"/>
    <x v="7"/>
    <s v="In Stock"/>
    <s v="⚠️ Low"/>
    <n v="20698.712"/>
    <s v="High"/>
    <x v="0"/>
  </r>
  <r>
    <x v="67"/>
    <s v="d510567580c8be52"/>
    <s v="Books"/>
    <s v="Â£27.70"/>
    <s v="Â£27.70"/>
    <s v="Â£0.00"/>
    <s v="In stock (1 available)"/>
    <n v="0"/>
    <s v="Four"/>
    <x v="2"/>
    <s v="England, 1921. Three years after her husband, Alex, disappeared, shot down over Germany, Jo Manders still mourns his loss. Working as a paid companion to Alex's wealthy, condescending aunt, Dottie Forsyth, Jo travels to the familyâs estate in the Sussex countryside. But there is much she never knew about her husbandâs originsâ¦and the revelation of a mysterious death in the England, 1921. Three years after her husband, Alex, disappeared, shot down over Germany, Jo Manders still mourns his loss. Working as a paid companion to Alex's wealthy, condescending aunt, Dottie Forsyth, Jo travels to the familyâs estate in the Sussex countryside. But there is much she never knew about her husbandâs originsâ¦and the revelation of a mysterious death in the Forsythsâ past is just the beginningâ¦All is not well at Wych Elm House. Dottie's husband is distant, and her son was grievously injured in the war. Footsteps follow Jo down empty halls, and items in her bedroom are eerily rearranged. The locals say the family is cursed, and that a ghost in the woods has never rested. And when Jo discovers her husbandâs darkest secrets, she wonders if she ever really knew him. Isolated in a place of deception and grief, she must find the truth or lose herself forever.And then a familiar stranger arrives at Wych Elm Houseâ¦ ...more"/>
    <s v="http://books.toscrape.com/media/cache/5f/03/5f0345cd81aaad65bb9f6a34ec0f6b9b.jpg"/>
    <s v="https://books.toscrape.com/catalogue/lost-among-the-living_31/index.html"/>
    <n v="2960"/>
    <x v="5"/>
    <x v="1"/>
    <n v="99"/>
    <x v="55"/>
    <n v="36.01"/>
    <n v="4"/>
    <n v="106589.59999999999"/>
    <s v="OK"/>
    <x v="1"/>
    <x v="7"/>
    <s v="In Stock"/>
    <s v="⚠️ Low"/>
    <n v="21317.919999999998"/>
    <s v="High"/>
    <x v="0"/>
  </r>
  <r>
    <x v="68"/>
    <s v="19fec36a1dfb4c16"/>
    <s v="Books"/>
    <s v="Â£16.97"/>
    <s v="Â£16.97"/>
    <s v="Â£0.00"/>
    <s v="In stock (1 available)"/>
    <n v="0"/>
    <s v="Five"/>
    <x v="2"/>
    <s v="In Englandâs Regency era, manners and elegance reign in public lifeâbut behind closed doors treason and tawdriness thrive. Nicholas Langdon is no stranger to reserved civility or bloody barbarity. After suffering a battlefield injury, the wealthy, well-connected British officer returns home to healâand to fulfill a dying soldierâs last wish by delivering his coded diary.At In Englandâs Regency era, manners and elegance reign in public lifeâbut behind closed doors treason and tawdriness thrive. Nicholas Langdon is no stranger to reserved civility or bloody barbarity. After suffering a battlefield injury, the wealthy, well-connected British officer returns home to healâand to fulfill a dying soldierâs last wish by delivering his coded diary.At the home of the Wilherns, one of Englandâs most powerful families, Langdon attends a lavish ball where he meets their beautiful and intelligent ward, Julia Grey. Determined to maintain propriety, he keeps his distanceâuntil the diary is stolen and all clues lead to Juliaâs guardian. As Langdon traces an evil plot that could be the nationâs undoing, he grows ever more intrigued by the lovely young woman. And when Julia realizes that Englandâand the man she is falling in love withâneed her help, she finds herself caught in the fray. Will the two succumb to their attraction while fighting to save their country? ...more"/>
    <s v="http://books.toscrape.com/media/cache/f9/6b/f96b60a7614c4e3e868b82f6811efc7c.jpg"/>
    <s v="https://books.toscrape.com/catalogue/a-spys-devotion-the-regency-spies-of-london-1_3/index.html"/>
    <n v="1766"/>
    <x v="2"/>
    <x v="0"/>
    <n v="94"/>
    <x v="58"/>
    <n v="22.06"/>
    <n v="5"/>
    <n v="38957.96"/>
    <s v="OK"/>
    <x v="1"/>
    <x v="7"/>
    <s v="In Stock"/>
    <s v="⚠️ Low"/>
    <n v="7791.5920000000006"/>
    <s v="High"/>
    <x v="0"/>
  </r>
  <r>
    <x v="69"/>
    <s v="3b1c02bac2a429e6"/>
    <s v="Books"/>
    <s v="Â£52.29"/>
    <s v="Â£52.29"/>
    <s v="Â£0.00"/>
    <s v="In stock (19 available)"/>
    <n v="0"/>
    <s v="Five"/>
    <x v="3"/>
    <s v="Scott Pilgrim's life is totally sweet. He's 23 years old, he's in a rockband, he's &quot;between jobs&quot; and he's dating a cute high school girl. Nothing could possibly go wrong, unless a seriously mind-blowing, dangerously fashionable, rollerblading delivery girl named Ramona Flowers starts cruising through his dreams and sailing by him at parties. Will Scott's awesome life get Scott Pilgrim's life is totally sweet. He's 23 years old, he's in a rockband, he's &quot;between jobs&quot;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 ...more"/>
    <s v="http://books.toscrape.com/media/cache/97/27/97275841c81e66d53bf9313cba06f23e.jpg"/>
    <s v="https://books.toscrape.com/catalogue/scott-pilgrims-precious-little-life-scott-pilgrim-1_987/index.html"/>
    <n v="2237"/>
    <x v="2"/>
    <x v="1"/>
    <n v="203"/>
    <x v="59"/>
    <n v="67.98"/>
    <n v="5"/>
    <n v="152071.26"/>
    <s v="OK"/>
    <x v="0"/>
    <x v="0"/>
    <s v="In Stock"/>
    <s v="OK"/>
    <n v="30414.252000000004"/>
    <s v="High"/>
    <x v="0"/>
  </r>
  <r>
    <x v="70"/>
    <s v="09555be379ad9253"/>
    <s v="Books"/>
    <s v="Â£16.28"/>
    <s v="Â£16.28"/>
    <s v="Â£0.00"/>
    <s v="In stock (16 available)"/>
    <n v="0"/>
    <s v="One"/>
    <x v="3"/>
    <s v="DUAL WORLDS, DUAL SIGHTS In the land of Nirai Kanai, there are two realms, one that is the &quot;outside&quot; world, and another that is &quot;inside&quot; and hidden from the rest of reality. At the request of the holy Himegami, Syaoran ventures into this inside realm to investigate an anomaly, but what he sees there is very different from what Fai and Kurogane see. What does this discrepa DUAL WORLDS, DUAL SIGHTS Â  In the land of Nirai Kanai, there are two realms, one that is the &quot;outside&quot; world, and another that is &quot;inside&quot; and hidden from the rest of reality. At the request of the holy Himegami, Syaoran ventures into this inside realm to investigate an anomaly, but what he sees there is very different from what Fai and Kurogane see. What does this discrepancy mean, and what can they do to overcome it?! ...more"/>
    <s v="http://books.toscrape.com/media/cache/8b/ab/8bab133ec9f8248a8d5f5ea5c09d0f56.jpg"/>
    <s v="https://books.toscrape.com/catalogue/tsubasa-world-chronicle-2-tsubasa-world-chronicle-2_949/index.html"/>
    <n v="634"/>
    <x v="2"/>
    <x v="0"/>
    <n v="1282"/>
    <x v="21"/>
    <n v="21.16"/>
    <n v="1"/>
    <n v="13415.44"/>
    <s v="OK"/>
    <x v="1"/>
    <x v="10"/>
    <s v="In Stock"/>
    <s v="OK"/>
    <n v="2683.0880000000002"/>
    <s v="High"/>
    <x v="0"/>
  </r>
  <r>
    <x v="71"/>
    <s v="51653ef291ab7ddc"/>
    <s v="Books"/>
    <s v="Â£19.49"/>
    <s v="Â£19.49"/>
    <s v="Â£0.00"/>
    <s v="In stock (16 available)"/>
    <n v="0"/>
    <s v="Four"/>
    <x v="3"/>
    <s v="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It's a summer of secrets and sorrow and growing up, and it's a good thing Rose and Windy have each other.In This One Summer two stellar creators redefine the teen graphic novel. Cousins Mariko and Jillian Tamaki, the team behind Skim, have collaborated on this gorgeous, heartbreaking, and ultimately hopeful story about a girl on the cusp of her teen age â a story of renewal and revelation. ...more"/>
    <s v="http://books.toscrape.com/media/cache/ee/43/ee4364a59d66bafb1b3264419ab3ed9e.jpg"/>
    <s v="https://books.toscrape.com/catalogue/this-one-summer_947/index.html"/>
    <n v="1451"/>
    <x v="1"/>
    <x v="0"/>
    <n v="1605"/>
    <x v="60"/>
    <n v="25.34"/>
    <n v="4"/>
    <n v="36768.339999999997"/>
    <s v="OK"/>
    <x v="1"/>
    <x v="10"/>
    <s v="In Stock"/>
    <s v="OK"/>
    <n v="7353.6679999999997"/>
    <s v="High"/>
    <x v="0"/>
  </r>
  <r>
    <x v="72"/>
    <s v="7d385d34d12e60ff"/>
    <s v="Books"/>
    <s v="Â£38.16"/>
    <s v="Â£38.16"/>
    <s v="Â£0.00"/>
    <s v="In stock (16 available)"/>
    <n v="0"/>
    <s v="Four"/>
    <x v="3"/>
    <s v="Every nation that invades the City gives it a new name. But before long, new invaders arrive and the City changes hands once again. The natives don't let themselves get caught up in the unending wars. To them, their home is the Nameless City, and those who try to name it are forever outsiders.Kaidu is one such outsider. He's a Dao born and bred--a member of the latest occu Every nation that invades the City gives it a new name. But before long, new invaders arrive and the City changes hands once again. The natives don't let themselves get caught up in the unending wars. To them, their home is the Nameless City, and those who try to name it are forever outsiders.Kaidu is one such outsider. He's a Dao born and bred--a member of the latest occupying nation. Rat is a native of the Nameless City. At first, she hates Kai for everything he stands for, but his love of his new home may be the one thing that can bring these two unlikely friends together. Let's hope so, because the fate of the Nameless City rests in their hands. ...more"/>
    <s v="http://books.toscrape.com/media/cache/19/de/19deee0778c2406da04a4dd0ea09188f.jpg"/>
    <s v="https://books.toscrape.com/catalogue/the-nameless-city-the-nameless-city-1_940/index.html"/>
    <n v="4425"/>
    <x v="3"/>
    <x v="0"/>
    <n v="1713"/>
    <x v="61"/>
    <n v="49.61"/>
    <n v="4"/>
    <n v="219524.25"/>
    <s v="OK"/>
    <x v="1"/>
    <x v="10"/>
    <s v="In Stock"/>
    <s v="OK"/>
    <n v="43904.850000000006"/>
    <s v="High"/>
    <x v="1"/>
  </r>
  <r>
    <x v="73"/>
    <s v="53a3d11bb568cc8b"/>
    <s v="Books"/>
    <s v="Â£51.04"/>
    <s v="Â£51.04"/>
    <s v="Â£0.00"/>
    <s v="In stock (16 available)"/>
    <n v="0"/>
    <s v="Two"/>
    <x v="3"/>
    <s v="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 Collects Saga #25-30."/>
    <s v="http://books.toscrape.com/media/cache/60/3c/603c8f3dd299efe67616a53e5bfb1d03.jpg"/>
    <s v="https://books.toscrape.com/catalogue/saga-volume-5-saga-collected-editions-5_923/index.html"/>
    <n v="2055"/>
    <x v="0"/>
    <x v="1"/>
    <n v="941"/>
    <x v="21"/>
    <n v="66.349999999999994"/>
    <n v="2"/>
    <n v="136349.25"/>
    <s v="OK"/>
    <x v="1"/>
    <x v="10"/>
    <s v="In Stock"/>
    <s v="OK"/>
    <n v="27269.850000000002"/>
    <s v="High"/>
    <x v="0"/>
  </r>
  <r>
    <x v="74"/>
    <s v="c82a3e358c773c73"/>
    <s v="Books"/>
    <s v="Â£50.40"/>
    <s v="Â£50.40"/>
    <s v="Â£0.00"/>
    <s v="In stock (16 available)"/>
    <n v="0"/>
    <s v="Three"/>
    <x v="3"/>
    <s v="Having survived the end of the world, the Queens follow Hannah back to where it all began: Mage University. A long perilous journey awaits the Rat Queens as they attempt to find out what happened to Hannah's father while battling their own demons. Collects RAT QUEENS #11-15"/>
    <s v="http://books.toscrape.com/media/cache/d5/d0/d5d015a9cf899301cce5d1a629bdd974.jpg"/>
    <s v="https://books.toscrape.com/catalogue/rat-queens-vol-3-demons-rat-queens-collected-editions-11-15_921/index.html"/>
    <n v="1388"/>
    <x v="3"/>
    <x v="1"/>
    <n v="33"/>
    <x v="62"/>
    <n v="65.52"/>
    <n v="3"/>
    <n v="90941.759999999995"/>
    <s v="OK"/>
    <x v="1"/>
    <x v="10"/>
    <s v="In Stock"/>
    <s v="OK"/>
    <n v="18188.351999999999"/>
    <s v="High"/>
    <x v="0"/>
  </r>
  <r>
    <x v="75"/>
    <s v="0fa6dceead7ce47a"/>
    <s v="Books"/>
    <s v="Â£13.61"/>
    <s v="Â£13.61"/>
    <s v="Â£0.00"/>
    <s v="In stock (16 available)"/>
    <n v="0"/>
    <s v="Five"/>
    <x v="3"/>
    <s v="THE LONG-AWAITED STORY OF FANGIRLS TAKING ON TOKYO!Special large-size 2-in-1 edition of over 400 pages!&quot;One of the best anime and manga for beginners. Enthusiasm - geeky and otherwise - is power in Princess Jellyfish. Enthusiasm saves the day and paves the road to the future.&quot; - Kotaku&quot;Princess Jellyfish's ambition is simple: to tell a delightful story in a delightful way. THE LONG-AWAITED STORY OF FANGIRLS TAKING ON TOKYO!Special large-size 2-in-1 edition of over 400 pages!&quot;One of the best anime and manga for beginners. Enthusiasm - geeky and otherwise - is power in Princess Jellyfish. Enthusiasm saves the day and paves the road to the future.&quot; - Kotaku&quot;Princess Jellyfish's ambition is simple: to tell a delightful story in a delightful way... It's a pretty deadly one-two punch.&quot; - Anime News Network&quot;Loaded with heart, soul, humor and insight.&quot; - About.comSTINGING BEAUTY Tsukimi Kurashita has a strange fascination with jellyfish. Sheâs loved them from a young age and has carried that love with her to her new life in the big city of Tokyo. There, she resides in Amamizukan, a safe-haven for girl geeks who regularly gush over a range of things from trains to Japanese dolls. However, a chance meeting at a pet shop has Tsukimi crossing paths with one of the things that the residents of Amamizukan have been desperately trying to avoidâa beautiful and fashionable woman! But thereâs much more to this woman than her trendy clothes! This odd encounter is only the beginning of a new and unexpected path for Tsukimi and her friends. ...more"/>
    <s v="http://books.toscrape.com/media/cache/6c/8f/6c8ffe949fb650ba60eff25be1692881.jpg"/>
    <s v="https://books.toscrape.com/catalogue/princess-jellyfish-2-in-1-omnibus-vol-01-princess-jellyfish-2-in-1-omnibus-1_920/index.html"/>
    <n v="3836"/>
    <x v="5"/>
    <x v="1"/>
    <n v="254"/>
    <x v="63"/>
    <n v="17.690000000000001"/>
    <n v="5"/>
    <n v="67858.840000000011"/>
    <s v="OK"/>
    <x v="1"/>
    <x v="10"/>
    <s v="In Stock"/>
    <s v="OK"/>
    <n v="13571.768000000004"/>
    <s v="Mid"/>
    <x v="0"/>
  </r>
  <r>
    <x v="76"/>
    <s v="e80f8e518b300dfe"/>
    <s v="Books"/>
    <s v="Â£18.97"/>
    <s v="Â£18.97"/>
    <s v="Â£0.00"/>
    <s v="In stock (16 available)"/>
    <n v="0"/>
    <s v="One"/>
    <x v="3"/>
    <s v="&quot;Pop Gun War is about childhood, self-discovery, oppression, guilt, dreams, loneliness, whatever. It is more about a feeling you, the reader, get from the story rather than a typical narrative. If you wanted to get literal, it is about an inner city boy, Sinclair, who discovers a pair of discarded angel wings. With these wings, Sinclair flies around the city and gets into &quot;Pop Gun War is about childhood, self-discovery, oppression, guilt, dreams, loneliness, whatever. It is more about a feeling you, the reader, get from the story rather than a typical narrative. If you wanted to get literal, it is about an inner city boy, Sinclair, who discovers a pair of discarded angel wings. With these wings, Sinclair flies around the city and gets into adventures.&quot; - Farel Dalrymple, series creator From Publishers Weekly: Collecting the first five issues of Dalrymple's acclaimed comic book series Pop Gun War, this book provides a capsule look at Dalrymple's vision of urban fantasy. Set in New York, his stories follow characters with wings, talking fish, giants, dwarves and other fantastical acquaintances and ideas. At the center of it all is a boy named Sinclair, who acquires a set of wings when a tattooed, disgruntled angel pays to have them cut off. Sinclair, a lonely kid prone to bowties and being teased, sets off on a series of encounters across the city. His older sister, a singer in a rock band, is an inspiration and worry; a homeless man of unknown powers and origins joins him; and a band of youths pursue him. Dalrymple renders this gang of eccentrics and mystics in a loose but realistic pen and ink style highly dynamic and tailor-made for depicting New York's teeming city streets. He has a flair for the dramatic as well scenes of Sinclair flying, or of a giant walking the streets, are genuinely affecting, while seeming completely natural and brings to life a subtle kind of cartoon surrealism. The story meanders a bit, and it's not always clear where it's headed, but the fun of Pop Gun War is in its vivid characters and details. It is a fine debut, reminiscent of DC Comics's Vertigo line, with which it should sit comfortably on bookstores' and adventurous readers' shelves. ...more"/>
    <s v="http://books.toscrape.com/media/cache/6f/7b/6f7b3b8445b943f4ff7426360daefb88.jpg"/>
    <s v="https://books.toscrape.com/catalogue/pop-gun-war-volume-1-gift_918/index.html"/>
    <n v="3158"/>
    <x v="2"/>
    <x v="0"/>
    <n v="1903"/>
    <x v="64"/>
    <n v="24.66"/>
    <n v="1"/>
    <n v="77876.28"/>
    <s v="OK"/>
    <x v="1"/>
    <x v="10"/>
    <s v="In Stock"/>
    <s v="OK"/>
    <n v="15575.256000000001"/>
    <s v="High"/>
    <x v="0"/>
  </r>
  <r>
    <x v="77"/>
    <s v="9429b4d59c537af5"/>
    <s v="Books"/>
    <s v="Â£10.16"/>
    <s v="Â£10.16"/>
    <s v="Â£0.00"/>
    <s v="In stock (16 available)"/>
    <n v="0"/>
    <s v="Three"/>
    <x v="3"/>
    <s v="Patience is a psychedelic science-fiction love story, veering with uncanny precision from violent destruction to deeply personal tenderness in a way that is both quintessentially âClowesianâ and utterly unique in the authorâs body of work. This 180-page, full-color original graphic novel affords Clowes the opportunity to draw some of the most exuberant and breathtaking pag Patience is a psychedelic science-fiction love story, veering with uncanny precision from violent destruction to deeply personal tenderness in a way that is both quintessentially âClowesianâ and utterly unique in the authorâs body of work. This 180-page, full-color original graphic novel affords Clowes the opportunity to draw some of the most exuberant and breathtaking pages of his life, and to tell his most suspenseful, surprising and affecting story yet. ...more"/>
    <s v="http://books.toscrape.com/media/cache/71/0c/710cdaa148f10aac35c27bb93b4f532e.jpg"/>
    <s v="https://books.toscrape.com/catalogue/patience_916/index.html"/>
    <n v="2261"/>
    <x v="0"/>
    <x v="0"/>
    <n v="1756"/>
    <x v="65"/>
    <n v="13.21"/>
    <n v="3"/>
    <n v="29867.81"/>
    <s v="OK"/>
    <x v="0"/>
    <x v="10"/>
    <s v="In Stock"/>
    <s v="OK"/>
    <n v="5973.5620000000008"/>
    <s v="Mid"/>
    <x v="0"/>
  </r>
  <r>
    <x v="78"/>
    <s v="889139b8e9c4cb36"/>
    <s v="Books"/>
    <s v="Â£15.44"/>
    <s v="Â£15.44"/>
    <s v="Â£0.00"/>
    <s v="In stock (16 available)"/>
    <n v="0"/>
    <s v="Four"/>
    <x v="3"/>
    <s v="NEW HORROR SERIES FROM THE WALKING DEAD CREATOR ROBERT KIRKMAN! Kyle Barnes has been plagued by demonic possession all his life and now he needs answers. Unfortunately, what he uncovers along the way could bring about the end of life on Earth as we know it. Collects OUTCAST BY KIRKMAN &amp; AZACETA #1-6."/>
    <s v="http://books.toscrape.com/media/cache/0c/8a/0c8ae80b592bc1b4c555d6b29d1cfa28.jpg"/>
    <s v="https://books.toscrape.com/catalogue/outcast-vol-1-a-darkness-surrounds-him-outcast-1_915/index.html"/>
    <n v="4612"/>
    <x v="3"/>
    <x v="0"/>
    <n v="323"/>
    <x v="66"/>
    <n v="20.07"/>
    <n v="4"/>
    <n v="92562.84"/>
    <s v="OK"/>
    <x v="1"/>
    <x v="10"/>
    <s v="In Stock"/>
    <s v="OK"/>
    <n v="18512.567999999999"/>
    <s v="High"/>
    <x v="1"/>
  </r>
  <r>
    <x v="79"/>
    <s v="11809b1d323b3057"/>
    <s v="Books"/>
    <s v="Â£48.41"/>
    <s v="Â£48.41"/>
    <s v="Â£0.00"/>
    <s v="In stock (16 available)"/>
    <n v="0"/>
    <s v="One"/>
    <x v="3"/>
    <s v="A Plea From the FutureOn the day that Naho begins 11th grade, she recieves a letter from herself ten years in the future. At first, she writes it off as a prank, but as the letterâs predictions come true one by one Naho realizes that the letter might be the real deal. Her future self tells Naho that a new transfer student, a boy named Kakeru, will soon join her class. The A Plea From the FutureOn the day that Naho begins 11th grade, she recieves a letter from herself ten years in the future. At first, she writes it off as a prank, but as the letterâ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 ...more"/>
    <s v="http://books.toscrape.com/media/cache/33/0b/330bf57e3f2e70548f87d39cb956f7eb.jpg"/>
    <s v="https://books.toscrape.com/catalogue/orange-the-complete-collection-1-orange-the-complete-collection-1_914/index.html"/>
    <n v="1849"/>
    <x v="2"/>
    <x v="0"/>
    <n v="903"/>
    <x v="18"/>
    <n v="62.93"/>
    <n v="1"/>
    <n v="116357.56999999999"/>
    <s v="OK"/>
    <x v="1"/>
    <x v="10"/>
    <s v="In Stock"/>
    <s v="OK"/>
    <n v="23271.513999999999"/>
    <s v="High"/>
    <x v="0"/>
  </r>
  <r>
    <x v="80"/>
    <s v="460089f796fb3f82"/>
    <s v="Books"/>
    <s v="Â£46.91"/>
    <s v="Â£46.91"/>
    <s v="Â£0.00"/>
    <s v="In stock (16 available)"/>
    <n v="0"/>
    <s v="Two"/>
    <x v="3"/>
    <s v="What a mystery!Jo, April, Mal, Molly, and Ripley are not your average campers and Miss Qiunzella Thiskwin Penniquiqul Thistle Crumpet's Camp for Hardcore Lady-Types is not your average summer camp. Between the river monsters, magic, and the art of friendship bracelets, this summer is only just beginning. Join the Lumberjanes as they take on raptors and a sibling rivalry th What a mystery!Jo, April, Mal, Molly, and Ripley are not your average campers and Miss Qiunzella Thiskwin Penniquiqul Thistle Crumpet's Camp for Hardcore Lady-Types is not your average summer camp. Between the river monsters, magic, and the art of friendship bracelets, this summer is only just beginning. Join the Lumberjanes as they take on raptors and a sibling rivalry that only myths are made of.This New York Times bestseller and Eisner Award-nominated series is written by awesome all-star Noelle Stevenson and brilliant newcomer Grace Ellis, and illustrated by the tremendously talented Brooke Allen.Lumberjanes, Vol. 2: Friendship to the Max includes issues 5-8 and the first fourteen pages of Giant Days, Vol. 1 by John Allison. ...more"/>
    <s v="http://books.toscrape.com/media/cache/67/f8/67f83a06f77d0ff3b06cb8ac04839422.jpg"/>
    <s v="https://books.toscrape.com/catalogue/lumberjanes-vol-2-friendship-to-the-max-lumberjanes-5-8_907/index.html"/>
    <n v="2706"/>
    <x v="2"/>
    <x v="0"/>
    <n v="934"/>
    <x v="67"/>
    <n v="60.98"/>
    <n v="2"/>
    <n v="165011.88"/>
    <s v="OK"/>
    <x v="1"/>
    <x v="10"/>
    <s v="In Stock"/>
    <s v="OK"/>
    <n v="33002.376000000004"/>
    <s v="High"/>
    <x v="0"/>
  </r>
  <r>
    <x v="81"/>
    <s v="b6ee99bcf06fc91f"/>
    <s v="Books"/>
    <s v="Â£45.61"/>
    <s v="Â£45.61"/>
    <s v="Â£0.00"/>
    <s v="In stock (16 available)"/>
    <n v="0"/>
    <s v="Three"/>
    <x v="3"/>
    <s v="FRIENDSHIP TO THE MAX!At Miss Qiunzilla Thiskwin Penniquiqul Thistle Crumpet's camp for hard-core lady-types, things are not what they seem. Three-eyed foxes. Secret caves. Anagrams. Luckily, Jo, April, Mal, Molly, and Ripley are five rad, butt-kicking best pals determined to have an awesome summer together... And they're not gonna let a magical quest or an array of supern FRIENDSHIP TO THE MAX!At Miss Qiunzilla Thiskwin Penniquiqul Thistle Crumpet's camp for hard-core lady-types, things are not what they seem. Three-eyed foxes. Secret caves. Anagrams. Luckily, Jo, April, Mal, Molly, and Ripley are five rad, butt-kicking best pals determined to have an awesome summer together... And they're not gonna let a magical quest or an array of supernatural critters get in their way! The mystery keeps getting bigger, and it all begins here. Collects Lumberjanes No. 1-4. ...more"/>
    <s v="http://books.toscrape.com/media/cache/1c/78/1c78cb31ededc4c662857cf65bd1619d.jpg"/>
    <s v="https://books.toscrape.com/catalogue/lumberjanes-vol-1-beware-the-kitten-holy-lumberjanes-1-4_906/index.html"/>
    <n v="508"/>
    <x v="0"/>
    <x v="1"/>
    <n v="1"/>
    <x v="26"/>
    <n v="59.29"/>
    <n v="3"/>
    <n v="30119.32"/>
    <s v="OK"/>
    <x v="0"/>
    <x v="10"/>
    <s v="In Stock"/>
    <s v="OK"/>
    <n v="6023.8640000000005"/>
    <s v="High"/>
    <x v="0"/>
  </r>
  <r>
    <x v="82"/>
    <s v="57e5a4d515c8ce44"/>
    <s v="Books"/>
    <s v="Â£19.92"/>
    <s v="Â£19.92"/>
    <s v="Â£0.00"/>
    <s v="In stock (16 available)"/>
    <n v="0"/>
    <s v="Two"/>
    <x v="3"/>
    <s v="This New York Times Bestselling series continues with Jo, April, Mal, Molly, and Ripley as they take on everything that goes bump in the night. From scary stories to magical portals that lead to a land untouched by time, it's definitely not your average summer. (Lumberjanes #9-12)"/>
    <s v="http://books.toscrape.com/media/cache/d6/9b/d69b7020c4210e12882ffca0428919a2.jpg"/>
    <s v="https://books.toscrape.com/catalogue/lumberjanes-vol-3-a-terrible-plan-lumberjanes-9-12_905/index.html"/>
    <n v="1926"/>
    <x v="5"/>
    <x v="1"/>
    <n v="1962"/>
    <x v="68"/>
    <n v="25.9"/>
    <n v="2"/>
    <n v="49883.399999999994"/>
    <s v="OK"/>
    <x v="0"/>
    <x v="10"/>
    <s v="In Stock"/>
    <s v="OK"/>
    <n v="9976.68"/>
    <s v="High"/>
    <x v="0"/>
  </r>
  <r>
    <x v="83"/>
    <s v="8d4eefad7a2b3915"/>
    <s v="Books"/>
    <s v="Â£29.17"/>
    <s v="Â£29.17"/>
    <s v="Â£0.00"/>
    <s v="In stock (16 available)"/>
    <n v="0"/>
    <s v="Two"/>
    <x v="3"/>
    <s v="From superstar writer and artist Skottie Young (Rocket Raccoon, Wizard of OZ, Fortunately, The Milk), comes the first volume of an all-new series of adventure and mayhem. An Adventure Time/Alice in Wonderland-style epic that smashes it's cute little face against grown-up, Tank Girl/Deadpool-esque violent madness. Follow Gert, a forty year old woman stuck in a six year olds From superstar writer and artist Skottie Young (Rocket Raccoon, Wizard of OZ, Fortunately, The Milk), comes the first volume of an all-new series of adventure and mayhem. An Adventure Time/Alice in Wonderland-style epic that smashes it's cute little face against grown-up, Tank Girl/Deadpool-esque violent madness. Follow Gert, a forty year old woman stuck in a six year olds body who has been stuck in the magical world of Fairyland for nearly thirty years. Join her and her giant battle-axe on a delightfully blood soaked journey to see who will survive the girl who HATES FAIRYLAND. Collecting Issues #1-5 for only $9.99. &quot;Skottie Young is an Eisner Award-Winning, New York Times Bestselling cartoonist who has been making comics and children's books for over fifteen years. Books such as Rocket Raccoon, the Wizard of Oz graphic novels, Little Marvel and Fortunately, The Milk have made him a fan favorite, critically-aclaimed writer and artist. Jean-Francios Beaulieu is the colorist behind the award-winning Wizard of OZ graphic graphic novels and has worked with Skottie Young for over ten years. Nate Piekos is an award-winning letter and designer who has created some of the industry's most popular fons and has used them to letter comic books for Marvel, DC, Oni Press, Dark Horse and many more.&quot; ...more"/>
    <s v="http://books.toscrape.com/media/cache/58/e2/58e2097169e92a95d973da420ce7cc98.jpg"/>
    <s v="https://books.toscrape.com/catalogue/i-hate-fairyland-vol-1-madly-ever-after-i-hate-fairyland-compilations-1-5_899/index.html"/>
    <n v="312"/>
    <x v="4"/>
    <x v="0"/>
    <n v="876"/>
    <x v="69"/>
    <n v="37.92"/>
    <n v="2"/>
    <n v="11831.04"/>
    <s v="OK"/>
    <x v="1"/>
    <x v="10"/>
    <s v="In Stock"/>
    <s v="OK"/>
    <n v="2366.2080000000001"/>
    <s v="High"/>
    <x v="0"/>
  </r>
  <r>
    <x v="84"/>
    <s v="1c89ae5bb804e4de"/>
    <s v="Books"/>
    <s v="Â£54.63"/>
    <s v="Â£54.63"/>
    <s v="Â£0.00"/>
    <s v="In stock (16 available)"/>
    <n v="0"/>
    <s v="Three"/>
    <x v="3"/>
    <s v="The zombie apocalypse has never been more surreal! A mentally unhinged manga artist witnesses the beginning of a zombie outbreak in Tokyo, and he's certain of only two things: he's destined to be the city's hero, and he possesses something very rare in Japan--an actual firearm! Kengo Hanazawa's award-winning series comes to Dark Horse, and this realistically-drawn internat The zombie apocalypse has never been more surreal! A mentally unhinged manga artist witnesses the beginning of a zombie outbreak in Tokyo, and he's certain of only two things: he's destined to be the city's hero, and he possesses something very rare in Japan--an actual firearm! Kengo Hanazawa's award-winning series comes to Dark Horse, and this realistically-drawn international bestseller takes us from initial small battles for survival to a huge, body-horror epidemic that threatens all of humanity! These special omnibus volumes will collect two of the original Japanese books into each Dark Horse edition and include all of the color pages.&quot;Probably the greatest zombie manga ever.&quot; --Jason Thompson (Manga: The Complete Guide) ...more"/>
    <s v="http://books.toscrape.com/media/cache/f7/4d/f74db5141becf01083abc03c078f4922.jpg"/>
    <s v="https://books.toscrape.com/catalogue/i-am-a-hero-omnibus-volume-1_898/index.html"/>
    <n v="2634"/>
    <x v="0"/>
    <x v="1"/>
    <n v="414"/>
    <x v="70"/>
    <n v="71.02"/>
    <n v="3"/>
    <n v="187066.68"/>
    <s v="OK"/>
    <x v="1"/>
    <x v="10"/>
    <s v="In Stock"/>
    <s v="OK"/>
    <n v="37413.336000000003"/>
    <s v="High"/>
    <x v="0"/>
  </r>
  <r>
    <x v="85"/>
    <s v="f2df3bb043a8abb0"/>
    <s v="Books"/>
    <s v="Â£22.11"/>
    <s v="Â£22.11"/>
    <s v="Â£0.00"/>
    <s v="In stock (16 available)"/>
    <n v="0"/>
    <s v="Two"/>
    <x v="3"/>
    <s v="Susan, Esther, and Daisy started at university three weeks ago and became fast friends. Now, away from home for the first time, all three want to reinvent themselves. But in the face of hand-wringing boys, âpersonal experimentation,â holiday balls, nu-chauvinism, and the willful, unwanted intrusion of âacademia,â they may be lucky just to make it to spring alive. Giant Day Susan, Esther, and Daisy started at university three weeks ago and became fast friends. Now, away from home for the first time, all three want to reinvent themselves. But in the face of hand-wringing boys, âpersonal experimentation,â holiday balls, nu-chauvinism, and the willful, unwanted intrusion of âacademia,â they may be lucky just to make it to spring alive. Giant Days , the comedic slice-of-life series from creator John Allison (Bad Machinery, Scary Go Round) and artist Lissa Treiman, has graduated to a second volume. ...more"/>
    <s v="http://books.toscrape.com/media/cache/d0/6f/d06ff4e3b9daf93b18bb21f1af19b5eb.jpg"/>
    <s v="https://books.toscrape.com/catalogue/giant-days-vol-2-giant-days-5-8_895/index.html"/>
    <n v="3336"/>
    <x v="4"/>
    <x v="0"/>
    <n v="1410"/>
    <x v="20"/>
    <n v="28.74"/>
    <n v="2"/>
    <n v="95876.64"/>
    <s v="OK"/>
    <x v="1"/>
    <x v="10"/>
    <s v="In Stock"/>
    <s v="OK"/>
    <n v="19175.328000000001"/>
    <s v="High"/>
    <x v="0"/>
  </r>
  <r>
    <x v="86"/>
    <s v="09b6cc87e62c2c58"/>
    <s v="Books"/>
    <s v="Â£51.99"/>
    <s v="Â£51.99"/>
    <s v="Â£0.00"/>
    <s v="In stock (16 available)"/>
    <n v="0"/>
    <s v="Four"/>
    <x v="3"/>
    <s v="Each year, the elite Hope's Peak Academy selects only the most gifted and talented students to enroll...plus one ordinary student, chosen by lottery. Makoto Naegi was that lucky person--or so he thought! When he shows up for class, he finds the elite students are a bizarre cast of oddballs under the ruthless authority of a robot teddy bear principal, Monokuma. The bear lay Each year, the elite Hope's Peak Academy selects only the most gifted and talented students to enroll...plus one ordinary student, chosen by lottery. Makoto Naegi was that lucky person--or so he thought! When he shows up for class, he finds the elite students are a bizarre cast of oddballs under the ruthless authority of a robot teddy bear principal, Monokuma. The bear lays down the school rules: the only way out of Hope's Peak is to not only murder another student...but get away with it, as every murder is followed by a tribunal where the surviving students cross-examine each other!Inspired by the Danganronpa videogame series and based on the anime of the same name, the Danganropa manga is a quirky, fun, weird, and dynamic take on the high school Battle Royale genre. ...more"/>
    <s v="http://books.toscrape.com/media/cache/ce/39/ce3942d9a10b6a17805136ace7c140fa.jpg"/>
    <s v="https://books.toscrape.com/catalogue/danganronpa-volume-1_889/index.html"/>
    <n v="2243"/>
    <x v="5"/>
    <x v="0"/>
    <n v="1862"/>
    <x v="71"/>
    <n v="67.59"/>
    <n v="4"/>
    <n v="151604.37"/>
    <s v="OK"/>
    <x v="1"/>
    <x v="10"/>
    <s v="In Stock"/>
    <s v="OK"/>
    <n v="30320.874"/>
    <s v="High"/>
    <x v="0"/>
  </r>
  <r>
    <x v="87"/>
    <s v="8754c83ab2a7ae71"/>
    <s v="Books"/>
    <s v="Â£36.72"/>
    <s v="Â£36.72"/>
    <s v="Â£0.00"/>
    <s v="In stock (16 available)"/>
    <n v="0"/>
    <s v="Four"/>
    <x v="3"/>
    <s v="&quot;What if the sexy Russian femme fatale was actually the main character?&quot; Mysterious young heiress Contessa Annika Malikova has been part of Manhattan high society for several years... but if they knew the truth, her dinner companions would faint! The white-haired Contessa is in fact the notorious criminal &quot;BABOUSHKA&quot; -- a former Moscow gang leader, now living in exile! But &quot;What if the sexy Russian femme fatale was actually the main character?&quot; Mysterious young heiress Contessa Annika Malikova has been part of Manhattan high society for several years... but if they knew the truth, her dinner companions would faint! The white-haired Contessa is in fact the notorious criminal &quot;BABOUSHKA&quot; -- a former Moscow gang leader, now living in exile! But Baboushka's retirement is about to be shattered, as the US government has somehow discovered her true identity, and blackmails her into working for them! Now she must infiltrate a secret conclave of global crime lords, on a cruise liner, to retrieve information for the Americans. But nobody reckoned on the boat being hijacked by pirates... Suitable for teens and up, CODENAME BABOUSHKA is an action-packed modern pulp spy thriller from writer ANTONY JOHNSTON (THE FUSE, THE COLDEST CITY, ALEX RIDER) and artist SHARI CHANKHAMMA (THE FUSE, SHELTERED, KILL SHAKESPEARE), filled with glamour, guns, exotic locations, guns, explosions, high-kicks, and did we mention guns? &quot;An ass-kicking spy heroine who will appeal to fans of Marvel's Black Widow.&quot;- The AV Club &quot;There are literally six different amazing comics all within this one series&quot;- Comics Alliance &quot;Codename Baboushka takes a more female-positive look at the James Bond-esque role. Fun, fast-paced action. Female assassin done right!&quot;- Dark Side Comics &quot;Johnston's exiled Russian heiress, former organized crime lord and deadly agent bursts out of the page and grabs the reader with both hands in a deadly grip of hot action and cold-hearted kills.&quot;- Jersey Journal THE CONCLAVE OF DEATH collects Baboushka's first 5-issue mission -- watch out for her next assignment, GHOST STATION ZERO, in 2016! &quot;Antony Johnston is an award-winning, New York Times bestselling author of graphic novels, video games, and books. His graphic novel THE COLDEST CITY is being adapted into a film starring Charlize Theron. His epic series WASTELAND is one of only a handful of such longform comic stories in the medium. His first video game, DEAD SPACE, redefined the survival horror genre. ...more"/>
    <s v="http://books.toscrape.com/media/cache/ed/a5/eda54d1bfcdd39488013f7aae1eaf659.jpg"/>
    <s v="https://books.toscrape.com/catalogue/codename-baboushka-volume-1-the-conclave-of-death_887/index.html"/>
    <n v="592"/>
    <x v="1"/>
    <x v="0"/>
    <n v="270"/>
    <x v="72"/>
    <n v="47.74"/>
    <n v="4"/>
    <n v="28262.080000000002"/>
    <s v="OK"/>
    <x v="1"/>
    <x v="10"/>
    <s v="In Stock"/>
    <s v="OK"/>
    <n v="5652.4160000000011"/>
    <s v="High"/>
    <x v="0"/>
  </r>
  <r>
    <x v="88"/>
    <s v="7b599c8bfcdd8d30"/>
    <s v="Books"/>
    <s v="Â£17.08"/>
    <s v="Â£17.08"/>
    <s v="Â£0.00"/>
    <s v="In stock (16 available)"/>
    <n v="0"/>
    <s v="Four"/>
    <x v="3"/>
    <s v="Ben 10 and Big Hero 6 creator Steven T. Seagle returns to comics with New Yorker Magazine cartoonist Jason Adam Katzenstein for a new graphic novel! Reluctant Skye is accidentally sent to the wrong summer camp. Not wanting to please her &quot;step monster,&quot; Skye is dead-set on not fitting in. That won't be a problem, as everyone at Camp Midnight-with the exception of fellow cam Ben 10 and Big Hero 6 creator Steven T. Seagle returns to comics with New Yorker Magazine cartoonist Jason Adam Katzenstein for a new graphic novel! Reluctant Skye is accidentally sent to the wrong summer camp. Not wanting to please her &quot;step monster,&quot; Skye is dead-set on not fitting in. That won't be a problem, as everyone at Camp Midnight-with the exception of fellow camper and fast-friend Mia-is a full-fledged monster! The perfect book for fans of Raina Telgemeier's &quot;Smile, &quot; but wish it had more bowls of gooey eyeballs. ...more"/>
    <s v="http://books.toscrape.com/media/cache/7a/67/7a671ecf69cdcd2ea9ebe85da1b5585f.jpg"/>
    <s v="https://books.toscrape.com/catalogue/camp-midnight_886/index.html"/>
    <n v="1778"/>
    <x v="0"/>
    <x v="1"/>
    <n v="1806"/>
    <x v="73"/>
    <n v="22.2"/>
    <n v="4"/>
    <n v="39471.599999999999"/>
    <s v="OK"/>
    <x v="1"/>
    <x v="10"/>
    <s v="In Stock"/>
    <s v="OK"/>
    <n v="7894.32"/>
    <s v="High"/>
    <x v="0"/>
  </r>
  <r>
    <x v="89"/>
    <s v="bdf415fd484ea8a7"/>
    <s v="Books"/>
    <s v="Â£37.92"/>
    <s v="Â£37.92"/>
    <s v="Â£0.00"/>
    <s v="In stock (16 available)"/>
    <n v="0"/>
    <s v="Two"/>
    <x v="3"/>
    <s v="Eisner Award-nominated writer Kelly Sue DeConnick (Pretty Deadly, Captain Marvel) and Valentine De Landro (X-Factor) team up to bring you the premiere volume of Bitch Planet, a deliciously vicious riff on women-in-prison sci-fi exploitation.In a future just a few years down the road in the wrong direction, a woman's failure to comply with her patriarchal overlords will res Eisner Award-nominated writer Kelly Sue DeConnick (Pretty Deadly, Captain Marvel) and Valentine De Landro (X-Factor) team up to bring you the premiere volume of Bitch Planet, a deliciously vicious riff on women-in-prison sci-fi exploitation.In a future just a few years down the road in the wrong direction, a woman's failure to comply with her patriarchal overlords will result in exile to the meanest penal planet in the galaxy. When the newest crop of fresh femmes arrive, can they work together to stay alive or will hidden agendas, crooked guards, and the deadliest sport on (or off!) Earth take them to their maker?Collects BITCH PLANET #1-5. ...more"/>
    <s v="http://books.toscrape.com/media/cache/9d/1d/9d1d68362670066b155936e37d61bc5b.jpg"/>
    <s v="https://books.toscrape.com/catalogue/bitch-planet-vol-1-extraordinary-machine-bitch-planet-collected-editions_882/index.html"/>
    <n v="4696"/>
    <x v="4"/>
    <x v="1"/>
    <n v="1331"/>
    <x v="19"/>
    <n v="49.3"/>
    <n v="2"/>
    <n v="231512.8"/>
    <s v="OK"/>
    <x v="1"/>
    <x v="10"/>
    <s v="In Stock"/>
    <s v="OK"/>
    <n v="46302.559999999998"/>
    <s v="High"/>
    <x v="1"/>
  </r>
  <r>
    <x v="90"/>
    <s v="d6361d16212664ed"/>
    <s v="Books"/>
    <s v="Â£33.14"/>
    <s v="Â£33.14"/>
    <s v="Â£0.00"/>
    <s v="In stock (15 available)"/>
    <n v="0"/>
    <s v="One"/>
    <x v="3"/>
    <s v="A VIBRANT HOMAGE TO A CLASSIC COMIC FROM TWO MASTERS OF THE MODERN GRAPHIC NOVEL. The Shadow Hero is based on golden-age comic series The Green Turtle, whose hero solved crimes and fought injustice just like any other comics hero. But this mysterious masked crusader was hiding more than your run-of-the-mill secret identity...The Green Turtle was the first Asian American su A VIBRANT HOMAGE TO A CLASSIC COMIC FROM TWO MASTERS OF THE MODERN GRAPHIC NOVEL. The Shadow Hero is based on golden-age comic series The Green Turtle, whose hero solved crimes and fought injustice just like any other comics hero. But this mysterious masked crusader was hiding more than your run-of-the-mill secret identity...The Green Turtle was the first Asian American superhero.Now, exactly seventy years later, New York Times-bestselling author Gene Luen Yang has revived this nearly forgotten, pioneering character in a new graphic novel that creates an origin story for the golden-age Green Turtle. With artwork by the unmatched Sonny Liew, this hilarious and insightful graphic novel about heroism and heritage is also a loving tribute to the long, rich tradition of American superhero comics. ...more"/>
    <s v="http://books.toscrape.com/media/cache/c3/d2/c3d2356443efca9bcad78eba8d249fc1.jpg"/>
    <s v="https://books.toscrape.com/catalogue/the-shadow-hero-the-shadow-hero_860/index.html"/>
    <n v="2627"/>
    <x v="5"/>
    <x v="1"/>
    <n v="618"/>
    <x v="65"/>
    <n v="43.08"/>
    <n v="1"/>
    <n v="113171.15999999999"/>
    <s v="OK"/>
    <x v="0"/>
    <x v="1"/>
    <s v="In Stock"/>
    <s v="OK"/>
    <n v="22634.232"/>
    <s v="High"/>
    <x v="0"/>
  </r>
  <r>
    <x v="91"/>
    <s v="65d034adf80834b7"/>
    <s v="Books"/>
    <s v="Â£41.62"/>
    <s v="Â£41.62"/>
    <s v="Â£0.00"/>
    <s v="In stock (15 available)"/>
    <n v="0"/>
    <s v="Four"/>
    <x v="3"/>
    <s v="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 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 ...more"/>
    <s v="http://books.toscrape.com/media/cache/51/e4/51e472da0b7be65921345af6d4ca9e51.jpg"/>
    <s v="https://books.toscrape.com/catalogue/fables-vol-1-legends-in-exile-fables-1_806/index.html"/>
    <n v="1791"/>
    <x v="3"/>
    <x v="0"/>
    <n v="325"/>
    <x v="54"/>
    <n v="54.11"/>
    <n v="4"/>
    <n v="96911.01"/>
    <s v="OK"/>
    <x v="1"/>
    <x v="1"/>
    <s v="In Stock"/>
    <s v="OK"/>
    <n v="19382.202000000001"/>
    <s v="High"/>
    <x v="0"/>
  </r>
  <r>
    <x v="92"/>
    <s v="7edc0527cf782e19"/>
    <s v="Books"/>
    <s v="Â£36.50"/>
    <s v="Â£36.50"/>
    <s v="Â£0.00"/>
    <s v="In stock (15 available)"/>
    <n v="0"/>
    <s v="Two"/>
    <x v="3"/>
    <s v="Taking place during Batman's early days of crime fighting, this new edition of the classic mystery tells the story of a mysterious killer who murders his prey only on holidays. Working with District Attorney Harvey Dent and Lieutenant James Gordon, Batman races against the calendar as he tries to discover who Holiday is before he claims his next victim each month. A myster Taking place during Batman's early days of crime fighting, this new edition of the classic mystery tells the story of a mysterious killer who murders his prey only on holidays.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This edition includes original 13-issue series as well as four additional story pages cut from the original series, which are presented fully colored and restored to their place in the story.Â  Also featured are sketches and an introduction by the director and writer of The Dark Knight Rises, Christopher Nolan and David Goyer. ...more"/>
    <s v="http://books.toscrape.com/media/cache/26/a6/26a6c3227af69348c542bc4e094279a4.jpg"/>
    <s v="https://books.toscrape.com/catalogue/batman-the-long-halloween-batman_793/index.html"/>
    <n v="4139"/>
    <x v="2"/>
    <x v="1"/>
    <n v="1790"/>
    <x v="74"/>
    <n v="47.45"/>
    <n v="2"/>
    <n v="196395.55000000002"/>
    <s v="OK"/>
    <x v="1"/>
    <x v="1"/>
    <s v="In Stock"/>
    <s v="OK"/>
    <n v="39279.110000000008"/>
    <s v="High"/>
    <x v="1"/>
  </r>
  <r>
    <x v="93"/>
    <s v="47271d8e08b5d31c"/>
    <s v="Books"/>
    <s v="Â£15.38"/>
    <s v="Â£15.38"/>
    <s v="Â£0.00"/>
    <s v="In stock (15 available)"/>
    <n v="0"/>
    <s v="Five"/>
    <x v="3"/>
    <s v="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 â 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 - or a clash of what were once the world's greatest superheroes?Over fifteen years after its debut, 'Batman: The Dark Knight Returns' remains an undisputed classic and one of the most influential stories ever told in the comics medium.Collecting BATMAN: THE DARK KNIGHT RETURNS #1-4 ...more"/>
    <s v="http://books.toscrape.com/media/cache/1e/38/1e381319aaf7cf69c27a5171520d53fe.jpg"/>
    <s v="https://books.toscrape.com/catalogue/batman-the-dark-knight-returns-batman_792/index.html"/>
    <n v="3291"/>
    <x v="1"/>
    <x v="1"/>
    <n v="1910"/>
    <x v="75"/>
    <n v="19.989999999999998"/>
    <n v="5"/>
    <n v="65787.09"/>
    <s v="OK"/>
    <x v="1"/>
    <x v="1"/>
    <s v="In Stock"/>
    <s v="OK"/>
    <n v="13157.418"/>
    <s v="Mid"/>
    <x v="0"/>
  </r>
  <r>
    <x v="94"/>
    <s v="047097293bb4d1c0"/>
    <s v="Books"/>
    <s v="Â£37.34"/>
    <s v="Â£37.34"/>
    <s v="Â£0.00"/>
    <s v="In stock (14 available)"/>
    <n v="0"/>
    <s v="Four"/>
    <x v="3"/>
    <s v="Following the New York Times #1 bestselling original graphic novels Batman: Earth One, Volume One and Superman: Earth One Volumes One and Two comes Wonder Woman: Earth One, Volume One!Critically acclaimed, best-selling writer Grant Morrison (All-Star Superman, Batman, Inc.) once again pushes the boundaries of the graphic novel page in his mind-bending new take on the most Following the New York Times #1 bestselling original graphic novels Batman: Earth One, Volume One and Superman: Earth One Volumes One and Two comes Wonder Woman: Earth One, Volume One!Critically acclaimed, best-selling writer Grant Morrison (All-Star Superman, Batman, Inc.) once again pushes the boundaries of the graphic novel page in his mind-bending new take on the most powerful woman in the DC Universe. With stunning art by Yanick Paquette (Swamp Thing), Wonder Woman: Earth One, Volume One is an easily accessible jumping on point for new readers. ...more"/>
    <s v="http://books.toscrape.com/media/cache/b6/6a/b66a733a0fd2c0ed2cffaf5d2d9dd146.jpg"/>
    <s v="https://books.toscrape.com/catalogue/wonder-woman-earth-one-volume-one-wonder-woman-earth-one-1_783/index.html"/>
    <n v="3808"/>
    <x v="0"/>
    <x v="1"/>
    <n v="1795"/>
    <x v="76"/>
    <n v="48.54"/>
    <n v="4"/>
    <n v="184840.32000000001"/>
    <s v="OK"/>
    <x v="1"/>
    <x v="2"/>
    <s v="In Stock"/>
    <s v="OK"/>
    <n v="36968.064000000006"/>
    <s v="High"/>
    <x v="0"/>
  </r>
  <r>
    <x v="95"/>
    <s v="92275cedf6d8ee15"/>
    <s v="Books"/>
    <s v="Â£53.90"/>
    <s v="Â£53.90"/>
    <s v="Â£0.00"/>
    <s v="In stock (14 available)"/>
    <n v="0"/>
    <s v="One"/>
    <x v="3"/>
    <s v="The teenagers of Gotham City have adopted the âRâ and made it their own. A new Robin? No, hundreds of new Robins! The Boy Wonder has inspired a movement in Gotham, where different people of all creeds, colors, genders and religions have donned the âRâ insignia to combat crime. But will this clean up the city...or make more trouble for everyone? Collecting WE ARE ROBIN #1-6 The teenagers of Gotham City have adopted the âRâ and made it their own. A new Robin? No, hundreds of new Robins! The Boy Wonder has inspired a movement in Gotham, where different people of all creeds, colors, genders and religions have donned the âRâ insignia to combat crime. But will this clean up the city...or make more trouble for everyone? Collecting WE ARE ROBIN #1-6 and the sneak peek story from CONVERGENCE: NEW TEEN TITANS #2! ...more"/>
    <s v="http://books.toscrape.com/media/cache/3e/61/3e611e2228ffe66b05f202cd3da0359c.jpg"/>
    <s v="https://books.toscrape.com/catalogue/we-are-robin-vol-1-the-vigilante-business-we-are-robin-1_778/index.html"/>
    <n v="1220"/>
    <x v="4"/>
    <x v="0"/>
    <n v="561"/>
    <x v="77"/>
    <n v="70.069999999999993"/>
    <n v="1"/>
    <n v="85485.4"/>
    <s v="OK"/>
    <x v="1"/>
    <x v="2"/>
    <s v="In Stock"/>
    <s v="OK"/>
    <n v="17097.079999999998"/>
    <s v="High"/>
    <x v="0"/>
  </r>
  <r>
    <x v="96"/>
    <s v="6e44bcbeac7f4360"/>
    <s v="Books"/>
    <s v="Â£25.38"/>
    <s v="Â£25.38"/>
    <s v="Â£0.00"/>
    <s v="In stock (14 available)"/>
    <n v="0"/>
    <s v="Two"/>
    <x v="3"/>
    <s v="'It came from the woods. Most strange things do.'Five mysterious, spine-tingling stories follow journeys into (and out of?) the eerie abyss.These chilling tales spring from the macabre imagination of acclaimed and award-winning comic creator Emily Carroll.Come take a walk in the woods and see what awaits you there..."/>
    <s v="http://books.toscrape.com/media/cache/ac/07/ac07aa5cfd42e6192bb801a749263bba.jpg"/>
    <s v="https://books.toscrape.com/catalogue/through-the-woods_772/index.html"/>
    <n v="2219"/>
    <x v="3"/>
    <x v="1"/>
    <n v="191"/>
    <x v="47"/>
    <n v="32.99"/>
    <n v="2"/>
    <n v="73204.81"/>
    <s v="OK"/>
    <x v="1"/>
    <x v="2"/>
    <s v="In Stock"/>
    <s v="OK"/>
    <n v="14640.962"/>
    <s v="High"/>
    <x v="0"/>
  </r>
  <r>
    <x v="97"/>
    <s v="ac8e3949d284e9a9"/>
    <s v="Books"/>
    <s v="Â£11.89"/>
    <s v="Â£11.89"/>
    <s v="Â£0.00"/>
    <s v="In stock (14 available)"/>
    <n v="0"/>
    <s v="Five"/>
    <x v="3"/>
    <s v="Superman is going through some changes. First, there's his new &quot;solar flare&quot; power, which releases tremendous amounts of energy but leaves him functionally human - fragile, vulnerable, prone to hangovers - for 24 hours.But an even bigger change is coming. A new company called Hordr has sprung up, and its business is secrets. If you have one that you want to keep hidden, Hr Superman is going through some changes. First, there's his new &quot;solar flare&quot; power, which releases tremendous amounts of energy but leaves him functionally human - fragile, vulnerable, prone to hangovers - for 24 hours.But an even bigger change is coming. A new company called Hordr has sprung up, and its business is secrets. If you have one that you want to keep hidden, Hrdr can control you - and no one has a bigger secret than Clark Kent.Now, Hordr is threatening to expose Clark's alter ego unless he does everything they command. Will Superman play into the hands of blackmailers to keep his loved ones out of danger? And if the truth that Superman has been hiding is exposed, will it set him free - or ruin his life?A new era for the Man of Steel begins here - crafted by National Book Award nominee Gene Luen Yang (American Born Chinese) and legendary artists John Romita Jr. (Kick-Ass, The Amazing Spider-Man) and Klaus Janson (BATMAN: THE DARK KNIGHT RETURNS). Collects issues #40-44 and the 8-page Superman story from DIVERGENCE: FCBD SPECIAL EDITION #1. ...more"/>
    <s v="http://books.toscrape.com/media/cache/31/32/3132ce8535ec612bf8588a5bc62998d4.jpg"/>
    <s v="https://books.toscrape.com/catalogue/superman-vol-1-before-truth-superman-by-gene-luen-yang-1_739/index.html"/>
    <n v="1193"/>
    <x v="4"/>
    <x v="1"/>
    <n v="1340"/>
    <x v="29"/>
    <n v="15.46"/>
    <n v="5"/>
    <n v="18443.780000000002"/>
    <s v="OK"/>
    <x v="1"/>
    <x v="2"/>
    <s v="In Stock"/>
    <s v="OK"/>
    <n v="3688.7560000000008"/>
    <s v="Mid"/>
    <x v="0"/>
  </r>
  <r>
    <x v="98"/>
    <s v="394f6d30cafc3edb"/>
    <s v="Books"/>
    <s v="Â£35.43"/>
    <s v="Â£35.43"/>
    <s v="Â£0.00"/>
    <s v="In stock (14 available)"/>
    <n v="0"/>
    <s v="Four"/>
    <x v="3"/>
    <s v="The Kobayashi twins, Megumu and Mitsuru, were named after historical figures, but only Megumu has grown up with a taste for history. So when Mitsuru is in danger of losing his weekends to extra history classes, he convinces his sister to swap clothes with him and ace his tests! After all, how hard can it be for them to play each other?Megumu is considering a career as a ma The Kobayashi twins, Megumu and Mitsuru, were named after historical figures, but only Megumu has grown up with a taste for history. So when Mitsuru is in danger of losing his weekends to extra history classes, he convinces his sister to swap clothes with him and ace his tests! After all, how hard can it be for them to play each other?Megumu is considering a career as a manga artist, but as Mitsuru so helpfully points out, her drawing skills could use a lot of improvement. That doesnât dim her enthusiasm, and she vows to practice drawing every day. But her first sketching session in a park is interrupted by an intense young man who goes ballistic when he sees the portrait of Aoi in her sketchbook! Who is this stranger, and why does he want to destroy her boyfriend?! ...more"/>
    <s v="http://books.toscrape.com/media/cache/53/ea/53ead08572cc44510da38edf559722d1.jpg"/>
    <s v="https://books.toscrape.com/catalogue/so-cute-it-hurts-vol-6-so-cute-it-hurts-6_734/index.html"/>
    <n v="2070"/>
    <x v="5"/>
    <x v="0"/>
    <n v="738"/>
    <x v="25"/>
    <n v="46.06"/>
    <n v="4"/>
    <n v="95344.200000000012"/>
    <s v="OK"/>
    <x v="1"/>
    <x v="2"/>
    <s v="In Stock"/>
    <s v="OK"/>
    <n v="19068.840000000004"/>
    <s v="High"/>
    <x v="0"/>
  </r>
  <r>
    <x v="99"/>
    <s v="85b2176b3b194030"/>
    <s v="Books"/>
    <s v="Â£47.82"/>
    <s v="Â£47.82"/>
    <s v="Â£0.00"/>
    <s v="In stock (14 available)"/>
    <n v="0"/>
    <s v="Three"/>
    <x v="3"/>
    <s v="Itâs Robins vs. cops! Robins vs. Robins! Robins vs. Batman! Robins vs. the Court of Owlsâ½Collecting: Robin War 1-2, Grayson 15, Detective Comics 47, We Are Robin... 7, Robin: Son of Batman 7, Gotham Academy 13, Red Hood/Arsenal 7, &amp; Teen Titans 15"/>
    <s v="http://books.toscrape.com/media/cache/08/e3/08e3fff11713d162620c920a2574e149.jpg"/>
    <s v="https://books.toscrape.com/catalogue/robin-war_730/index.html"/>
    <n v="4648"/>
    <x v="0"/>
    <x v="1"/>
    <n v="512"/>
    <x v="47"/>
    <n v="62.17"/>
    <n v="3"/>
    <n v="288966.16000000003"/>
    <s v="OK"/>
    <x v="1"/>
    <x v="2"/>
    <s v="In Stock"/>
    <s v="OK"/>
    <n v="57793.232000000011"/>
    <s v="High"/>
    <x v="1"/>
  </r>
  <r>
    <x v="100"/>
    <s v="31e2e2d9cca3778f"/>
    <s v="Books"/>
    <s v="Â£25.48"/>
    <s v="Â£25.48"/>
    <s v="Â£0.00"/>
    <s v="In stock (14 available)"/>
    <n v="0"/>
    <s v="Two"/>
    <x v="3"/>
    <s v="Red Hood and Arsenal are open for business! After working for the mysterious Tara Battleworth as on-staff outlaws, Roy and Jason have decided to branch out on their own as freelance problem solvers, investigators, and general butt-kicking specialists. But when the sinister corporate scourge of Underbelly rears its ugly head, can our heroes overcome pure evil and corruption Red Hood and Arsenal are open for business! After working for the mysterious Tara Battleworth as on-staff outlaws, Roy and Jason have decided to branch out on their own as freelance problem solvers, investigators, and general butt-kicking specialists. But when the sinister corporate scourge of Underbelly rears its ugly head, can our heroes overcome pure evil and corruption made manifest? Collects RED HOOD/ARSENAL #1-6. ...more"/>
    <s v="http://books.toscrape.com/media/cache/7a/23/7a2319e460168eff8d91828ff380849c.jpg"/>
    <s v="https://books.toscrape.com/catalogue/red-hoodarsenal-vol-1-open-for-business-red-hoodarsenal-1_729/index.html"/>
    <n v="4465"/>
    <x v="5"/>
    <x v="0"/>
    <n v="168"/>
    <x v="24"/>
    <n v="33.119999999999997"/>
    <n v="2"/>
    <n v="147880.79999999999"/>
    <s v="OK"/>
    <x v="1"/>
    <x v="2"/>
    <s v="In Stock"/>
    <s v="OK"/>
    <n v="29576.16"/>
    <s v="High"/>
    <x v="1"/>
  </r>
  <r>
    <x v="101"/>
    <s v="71e36f33981ddb74"/>
    <s v="Books"/>
    <s v="Â£38.39"/>
    <s v="Â£38.39"/>
    <s v="Â£0.00"/>
    <s v="In stock (14 available)"/>
    <n v="0"/>
    <s v="Two"/>
    <x v="3"/>
    <s v="Naruto is a young shinobi with an incorrigible knack for mischief. Heâs got a wild sense of humor, but Naruto is completely serious about his mission to be the worldâs greatest ninja!Itâs Deidara vs. Sasuke, but even Deidaraâs Ultimate Art may be no match for the all-powerful new Sasuke. The battle culminates in a giant explosion, leaving members of Team Kakashi concerned, Naruto is a young shinobi with an incorrigible knack for mischief. Heâs got a wild sense of humor, but Naruto is completely serious about his mission to be the worldâs greatest ninja!Itâs Deidara vs. Sasuke, but even Deidaraâs Ultimate Art may be no match for the all-powerful new Sasuke. The battle culminates in a giant explosion, leaving members of Team Kakashi concerned, especially when Karin cannot sense Sasukeâs chakra. Plus, deep inside the Land of Rain lies an Akatsuki secret that sheds doubt on the organizationâs true intentions, as well as their mysterious leader, Pain. ...more"/>
    <s v="http://books.toscrape.com/media/cache/0b/b8/0bb8bd42d6b58c7966ba67472a55f905.jpg"/>
    <s v="https://books.toscrape.com/catalogue/naruto-3-in-1-edition-vol-14-includes-vols-40-41-42-naruto-omnibus-14_721/index.html"/>
    <n v="2202"/>
    <x v="4"/>
    <x v="0"/>
    <n v="761"/>
    <x v="46"/>
    <n v="49.91"/>
    <n v="2"/>
    <n v="109901.81999999999"/>
    <s v="OK"/>
    <x v="0"/>
    <x v="2"/>
    <s v="In Stock"/>
    <s v="OK"/>
    <n v="21980.364000000001"/>
    <s v="High"/>
    <x v="0"/>
  </r>
  <r>
    <x v="102"/>
    <s v="a10c7515834240f3"/>
    <s v="Books"/>
    <s v="Â£51.51"/>
    <s v="Â£51.51"/>
    <s v="Â£0.00"/>
    <s v="In stock (14 available)"/>
    <n v="0"/>
    <s v="Two"/>
    <x v="3"/>
    <s v="The lovable trio from the acclaimed Lowriders in Space are back! Lupe Impala, Elirio Malaria, and El Chavo Octopus are living their dream at last. They're the proud owners of their very own garage. But when their beloved cat Genie goes missing, they need to do everything they can to find him. Little do they know the trail will lead them to the realm of Mictlantecuhtli, the The lovable trio from the acclaimed Lowriders in Space are back! Lupe Impala, Elirio Malaria, and El Chavo Octopus are living their dream at last. They're the proud owners of their very own garage. But when their beloved cat Genie goes missing, they need to do everything they can to find him. Little do they know the trail will lead them to the realm of Mictlantecuhtli, the Aztec god of the Underworld, who is keeping Genie prisoner! With cool Spanish phrases on every page, a glossary of terms, and an action-packed plot that sneaks in science as well as Aztec lore, Lowriders to the Center of the Earth is a linguistic and visual delight. Â¡Que suave! ...more"/>
    <s v="http://books.toscrape.com/media/cache/30/d0/30d033fe3d7be21522498ce2b30d58d6.jpg"/>
    <s v="https://books.toscrape.com/catalogue/lowriders-to-the-center-of-the-earth-lowriders-in-space-2_712/index.html"/>
    <n v="4838"/>
    <x v="0"/>
    <x v="1"/>
    <n v="1360"/>
    <x v="50"/>
    <n v="66.959999999999994"/>
    <n v="2"/>
    <n v="323952.48"/>
    <s v="OK"/>
    <x v="1"/>
    <x v="2"/>
    <s v="In Stock"/>
    <s v="OK"/>
    <n v="64790.495999999999"/>
    <s v="High"/>
    <x v="1"/>
  </r>
  <r>
    <x v="103"/>
    <s v="27c5968fe43cc06e"/>
    <s v="Books"/>
    <s v="Â£57.62"/>
    <s v="Â£57.62"/>
    <s v="Â£0.00"/>
    <s v="In stock (14 available)"/>
    <n v="0"/>
    <s v="Five"/>
    <x v="3"/>
    <s v="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school--in the hallway...in the teacher's lounge...in the bathroom! This is power. Maybe even superpower! Cece is on her way to becoming El Deafo, Listener for All. But the funny thing about being a superhero is that it's just another way of feeling different... and lonely. Can Cece channel her powers into finding the thing she wants most, a true friend?This funny perceptive graphic novel memoir about growing up hearing impaired is also an unforgettable book about growing up, and all the super and super embarrassing moments along the way. ...more"/>
    <s v="http://books.toscrape.com/media/cache/95/4b/954b63f24b0e4c1c5ce494b33f694b73.jpg"/>
    <s v="https://books.toscrape.com/catalogue/el-deafo_691/index.html"/>
    <n v="3559"/>
    <x v="4"/>
    <x v="0"/>
    <n v="1850"/>
    <x v="78"/>
    <n v="74.91"/>
    <n v="5"/>
    <n v="266604.69"/>
    <s v="OK"/>
    <x v="0"/>
    <x v="2"/>
    <s v="In Stock"/>
    <s v="OK"/>
    <n v="53320.938000000002"/>
    <s v="High"/>
    <x v="0"/>
  </r>
  <r>
    <x v="104"/>
    <s v="bf68dcb5fad3cc8c"/>
    <s v="Books"/>
    <s v="Â£32.01"/>
    <s v="Â£32.01"/>
    <s v="Â£0.00"/>
    <s v="In stock (14 available)"/>
    <n v="0"/>
    <s v="Two"/>
    <x v="3"/>
    <s v="The long-awaited 4-issue miniseries is collected in a new hardcover! The impossible has happened and Batman is on the verge of being taken down by an enemy he cannot defeat: a virus for which there is no cure! And the only hope for his salvation is The Joker! Who infected Batman, what does the Clown Prince of Crime know, and how will the Dark Knight get that information? T The long-awaited 4-issue miniseries is collected in a new hardcover! The impossible has happened and Batman is on the verge of being taken down by an enemy he cannot defeat: a virus for which there is no cure! And the only hope for his salvation is â¨The Joker! Who infected Batman, what does the Clown Prince of Crime know, and how will the Dark Knight get that information? Together, the enemies crisscross Europe, desperate to find answers before time runs out. ...more"/>
    <s v="http://books.toscrape.com/media/cache/dc/f7/dcf7314eb8526366ae9179d1f94bc78e.jpg"/>
    <s v="https://books.toscrape.com/catalogue/batman-europa_668/index.html"/>
    <n v="4830"/>
    <x v="2"/>
    <x v="1"/>
    <n v="1328"/>
    <x v="79"/>
    <n v="41.61"/>
    <n v="2"/>
    <n v="200976.3"/>
    <s v="OK"/>
    <x v="1"/>
    <x v="2"/>
    <s v="In Stock"/>
    <s v="OK"/>
    <n v="40195.26"/>
    <s v="High"/>
    <x v="1"/>
  </r>
  <r>
    <x v="105"/>
    <s v="ffdc825785c0ede8"/>
    <s v="Books"/>
    <s v="Â£48.80"/>
    <s v="Â£48.80"/>
    <s v="Â£0.00"/>
    <s v="In stock (14 available)"/>
    <n v="0"/>
    <s v="Three"/>
    <x v="3"/>
    <s v="Reggie Riot is no oneâs idea of a cultural savior. The latchkey child of a busy single mother, heâs grown up to be a resentful slacker whose idea of high culture is getting stoned and admiring the graffiti in the alley where he scores his weed. His mother, however, is not your average working parent. Sheâs the head of a secret organization called Art Ops, whose mission i Reggie Riot is no oneâs idea of a cultural savior. The latchkey child of a busy single mother, heâs grown up to be a resentful slacker whose idea of high culture is getting stoned and admiring the graffiti in the alley where he scores his weed. Â  His mother, however, is not your average working parent. Sheâs the head of a secret organization called Art Ops, whose mission is protecting the artistic treasures of the worldâwhich have a lot more life in them than a casual observer might realize. Â  Reggie has always shunned his momâs high-culture scene, but a devastating encounter with the shadowy forces menacing the worldâs masterpieces has left him with a permanent expression of the chaotic power of art flowing through his very veins. Â  So when Art Ops itself suddenly vanishes without a trace, leaving its final rescueâLa Gioconda, the Mona Lisa herselfâout in the cold, itâs up to Reggie and his motley crewâincluding a masked super-powered operative who writes sitcom scripts on spec, a girls-just-wanna-have-fun â80s music-video icon, and a suburban clerk from a mall-punk clothing chainâto come to the rescue. Â  But do they have what it takes to stand up to the dark side of human creativity? Â  From writer Shaun Simon (co-author of The True Lives of the Fabulous Killjoys with My Chemical Romanceâs Gerard Way) and artists Michael Allred (co-creator of iZOMBIE) and Matt Brundage (The Spirit: The New Adventures) comes ART OPS VOL. 1: HOW TO START A RIOT, collecting issues #1-5 of the ongoing VERTIGO series and featuring a special sketchbook section from Allred and Brundage. ...more"/>
    <s v="http://books.toscrape.com/media/cache/36/36/3636bc73e33a70300d8265667373d622.jpg"/>
    <s v="https://books.toscrape.com/catalogue/art-ops-vol-1_664/index.html"/>
    <n v="3321"/>
    <x v="0"/>
    <x v="0"/>
    <n v="338"/>
    <x v="29"/>
    <n v="63.44"/>
    <n v="3"/>
    <n v="210684.24"/>
    <s v="OK"/>
    <x v="1"/>
    <x v="2"/>
    <s v="In Stock"/>
    <s v="OK"/>
    <n v="42136.847999999998"/>
    <s v="High"/>
    <x v="0"/>
  </r>
  <r>
    <x v="106"/>
    <s v="5319169a72714c62"/>
    <s v="Books"/>
    <s v="Â£10.90"/>
    <s v="Â£10.90"/>
    <s v="Â£0.00"/>
    <s v="In stock (14 available)"/>
    <n v="0"/>
    <s v="Two"/>
    <x v="3"/>
    <s v="Are you a special snowflake? Do you enjoy networking to advance your career? Is adulthood an exciting new challenge for which you feel fully prepared? Ugh. Please go away.This book is for the rest of us. These comic document the wasting of entire beautiful weekends on the internet, the unbearable agony of holding hands on the street with a gorgeous guy, dreaming all day of Are you a special snowflake? Do you enjoy networking to advance your career? Is adulthood an exciting new challenge for which you feel fully prepared? Ugh. Please go away.This book is for the rest of us. These comic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 ...more"/>
    <s v="http://books.toscrape.com/media/cache/bd/b8/bdb8adf93cb0a6778930ccd543dd9b37.jpg"/>
    <s v="https://books.toscrape.com/catalogue/adulthood-is-a-myth-a-sarahs-scribbles-collection_659/index.html"/>
    <n v="3015"/>
    <x v="0"/>
    <x v="1"/>
    <n v="106"/>
    <x v="80"/>
    <n v="14.17"/>
    <n v="2"/>
    <n v="42722.55"/>
    <s v="OK"/>
    <x v="1"/>
    <x v="2"/>
    <s v="In Stock"/>
    <s v="OK"/>
    <n v="8544.51"/>
    <s v="Mid"/>
    <x v="0"/>
  </r>
  <r>
    <x v="107"/>
    <s v="97187f5cf0385da3"/>
    <s v="Books"/>
    <s v="Â£33.95"/>
    <s v="Â£33.95"/>
    <s v="Â£0.00"/>
    <s v="In stock (9 available)"/>
    <n v="0"/>
    <s v="Four"/>
    <x v="3"/>
    <s v="Finally - summer has arrived! While Tohru struggles through bipolar days of hope and anxiety, what will happen when Yuki comes face-to-face with the new member of the student council? Meanwhile, who is that Uo-chan's hanging out with? Is she c-r-a-z-y in love? In a bonus feature, Hana-chan's past is finally disclosed!"/>
    <s v="http://books.toscrape.com/media/cache/3f/97/3f97ab9d27352e8dd24671c945b1c5ac.jpg"/>
    <s v="https://books.toscrape.com/catalogue/fruits-basket-vol-9-fruits-basket-9_563/index.html"/>
    <n v="1846"/>
    <x v="1"/>
    <x v="0"/>
    <n v="811"/>
    <x v="29"/>
    <n v="44.14"/>
    <n v="4"/>
    <n v="81482.44"/>
    <s v="OK"/>
    <x v="1"/>
    <x v="15"/>
    <s v="In Stock"/>
    <s v="OK"/>
    <n v="16296.488000000001"/>
    <s v="High"/>
    <x v="0"/>
  </r>
  <r>
    <x v="108"/>
    <s v="aeb51dfbe8aeec59"/>
    <s v="Books"/>
    <s v="Â£14.10"/>
    <s v="Â£14.10"/>
    <s v="Â£0.00"/>
    <s v="In stock (8 available)"/>
    <n v="0"/>
    <s v="Five"/>
    <x v="3"/>
    <s v="For fans of Raina Telgemeierâs Smile, a heartwarming graphic novel about friendship and surviving junior high through the power of roller derby. Twelve-year-old Astrid has always done everything with her best friend Nicole. So when Astrid signs up for roller derby camp, she assumes Nicole will too. But Nicole signs up for dance camp with a new friend instead, and so begins For fans of Raina Telgemeierâs Smile, a heartwarming graphic novel about friendship and surviving junior high through the power of roller derby. Twelve-year-old Astrid has always done everything with her best friend Nicole. So when Astrid signs up for roller derby camp, she assumes Nicole will too. But Nicole signs up for dance camp with a new friend instead, and so begins the toughest summer of Astrid's life. There are bumps and bruises as Astrid learns who she is without Nicole...and what it takes to be a strong, tough roller girl. ...more"/>
    <s v="http://books.toscrape.com/media/cache/cf/cf/cfcfb88039ddab7d4ae399246529e401.jpg"/>
    <s v="https://books.toscrape.com/catalogue/roller-girl_540/index.html"/>
    <n v="1183"/>
    <x v="2"/>
    <x v="1"/>
    <n v="1281"/>
    <x v="81"/>
    <n v="18.329999999999998"/>
    <n v="5"/>
    <n v="21684.39"/>
    <s v="OK"/>
    <x v="1"/>
    <x v="3"/>
    <s v="In Stock"/>
    <s v="OK"/>
    <n v="4336.8779999999997"/>
    <s v="Mid"/>
    <x v="0"/>
  </r>
  <r>
    <x v="109"/>
    <s v="de6d7645f192d517"/>
    <s v="Books"/>
    <s v="Â£19.57"/>
    <s v="Â£19.57"/>
    <s v="Â£0.00"/>
    <s v="In stock (7 available)"/>
    <n v="0"/>
    <s v="One"/>
    <x v="3"/>
    <s v="Tohru and company have been having a lot more fun ever since Kisa came to visit. Now it's time for Tohru to meet another member of the Zodiac - the skillfully sarcastic grade-school student, Hiro! One way or another, this tyke will have to deal with his resentment of Tohru and his affection for Kisa. Where will he find the answers? In the fabulous 7th volume of the super-p Tohru and company have been having a lot more fun ever since Kisa came to visit. Now it's time for Tohru to meet another member of the Zodiac - the skillfully sarcastic grade-school student, Hiro! One way or another, this tyke will have to deal with his resentment of Tohru and his affection for Kisa. Where will he find the answers? In the fabulous 7th volume of the super-popular Fruits Basket, of course! ...more"/>
    <s v="http://books.toscrape.com/media/cache/c3/36/c3366ab246bf5e4baec15cdf55915b69.jpg"/>
    <s v="https://books.toscrape.com/catalogue/fruits-basket-vol-7-fruits-basket-7_468/index.html"/>
    <n v="4224"/>
    <x v="0"/>
    <x v="1"/>
    <n v="625"/>
    <x v="82"/>
    <n v="25.44"/>
    <n v="1"/>
    <n v="107458.56000000001"/>
    <s v="OK"/>
    <x v="1"/>
    <x v="4"/>
    <s v="In Stock"/>
    <s v="OK"/>
    <n v="21491.712000000003"/>
    <s v="High"/>
    <x v="1"/>
  </r>
  <r>
    <x v="110"/>
    <s v="97258f576d4bb672"/>
    <s v="Books"/>
    <s v="Â£20.96"/>
    <s v="Â£20.96"/>
    <s v="Â£0.00"/>
    <s v="In stock (6 available)"/>
    <n v="0"/>
    <s v="Four"/>
    <x v="3"/>
    <s v="Delving into the recesses of Kyo's past, we find the Sohma trio returning home on a rainy day. There, a mysterious man who has known Kyo for a long time meets them. Trust, loyalty and the bonds of family and friendship are tested, as Tohru must help Kyo deal with the &quot;monsters&quot; that he's been trying to avoid."/>
    <s v="http://books.toscrape.com/media/cache/cd/b5/cdb5bd3a70cd857879120b4a90192bda.jpg"/>
    <s v="https://books.toscrape.com/catalogue/fruits-basket-vol-6-fruits-basket-6_427/index.html"/>
    <n v="4092"/>
    <x v="3"/>
    <x v="1"/>
    <n v="1486"/>
    <x v="83"/>
    <n v="27.25"/>
    <n v="4"/>
    <n v="111507"/>
    <s v="OK"/>
    <x v="1"/>
    <x v="5"/>
    <s v="In Stock"/>
    <s v="OK"/>
    <n v="22301.4"/>
    <s v="High"/>
    <x v="1"/>
  </r>
  <r>
    <x v="111"/>
    <s v="6e06d0f00f6da20f"/>
    <s v="Books"/>
    <s v="Â£36.39"/>
    <s v="Â£36.39"/>
    <s v="Â£0.00"/>
    <s v="In stock (6 available)"/>
    <n v="0"/>
    <s v="Three"/>
    <x v="3"/>
    <s v="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Give-and-TakeAlthough they've collected plenty of evidence tying the seven Yotsuba members to the newest Kira, Light, L and the rest of the taskforce are no closer to discovering which one actually possesses the Death Note. Desperate for some headway, L recruits Misa to infiltrate the group and feed them information calculated to bring Kira into the open. But the Shinigami Rem reveals to Misa who the Kiras really are, and, armed with this knowledge, Misa will do anything to help Light. But what will that mean for L...? ...more"/>
    <s v="http://books.toscrape.com/media/cache/c7/11/c7117547293ca3bb7a6a78e6603f2f8e.jpg"/>
    <s v="https://books.toscrape.com/catalogue/death-note-vol-6-give-and-take-death-note-6_425/index.html"/>
    <n v="794"/>
    <x v="4"/>
    <x v="1"/>
    <n v="1432"/>
    <x v="84"/>
    <n v="47.31"/>
    <n v="3"/>
    <n v="37564.14"/>
    <s v="OK"/>
    <x v="1"/>
    <x v="5"/>
    <s v="In Stock"/>
    <s v="OK"/>
    <n v="7512.8280000000004"/>
    <s v="High"/>
    <x v="0"/>
  </r>
  <r>
    <x v="112"/>
    <s v="3fd83dcf37bf1bc0"/>
    <s v="Books"/>
    <s v="Â£16.33"/>
    <s v="Â£16.33"/>
    <s v="Â£0.00"/>
    <s v="In stock (5 available)"/>
    <n v="0"/>
    <s v="One"/>
    <x v="3"/>
    <s v="For a springtime treat, Shigure arranges for Tohru and the gang to spend Golden Week at the Sohmas' vacation home. On a rainy day, as the holiday draws to a close, who should make a surprise visit but Hatsuharu! But what's that he's hiding in the bundle under his arm?"/>
    <s v="http://books.toscrape.com/media/cache/8e/25/8e259f84683adbaa30452df5aaa142b3.jpg"/>
    <s v="https://books.toscrape.com/catalogue/fruits-basket-vol-5-fruits-basket-5_376/index.html"/>
    <n v="435"/>
    <x v="3"/>
    <x v="0"/>
    <n v="1546"/>
    <x v="58"/>
    <n v="21.23"/>
    <n v="1"/>
    <n v="9235.0500000000011"/>
    <s v="OK"/>
    <x v="1"/>
    <x v="13"/>
    <s v="In Stock"/>
    <s v="OK"/>
    <n v="1847.0100000000002"/>
    <s v="High"/>
    <x v="0"/>
  </r>
  <r>
    <x v="113"/>
    <s v="1c0a38899c82b60a"/>
    <s v="Books"/>
    <s v="Â£52.41"/>
    <s v="Â£52.41"/>
    <s v="Â£0.00"/>
    <s v="In stock (5 available)"/>
    <n v="0"/>
    <s v="One"/>
    <x v="3"/>
    <s v="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WhiteoutAfter a week locked up with no one but Ryuk for company, Light is ready to give up his Death Note and all memories of it. Freed from his past actions, Light is convinced he's innocent. But L is ready to keep Light under lock and key forever, especially since the killings stopped once Light was incarcerated. Then a new wave of Kira crimes hits Japan. Someone else has gotten their hands on a Death Note, and these new deaths aren't focused on making the world a better place, they're focused on making money. Big business can be murder, and Kira has gone corporate. ...more"/>
    <s v="http://books.toscrape.com/media/cache/93/d9/93d98563d32936ffd8db2c19f7857478.jpg"/>
    <s v="https://books.toscrape.com/catalogue/death-note-vol-5-whiteout-death-note-5_368/index.html"/>
    <n v="948"/>
    <x v="4"/>
    <x v="1"/>
    <n v="479"/>
    <x v="85"/>
    <n v="68.13"/>
    <n v="1"/>
    <n v="64587.24"/>
    <s v="OK"/>
    <x v="1"/>
    <x v="13"/>
    <s v="In Stock"/>
    <s v="OK"/>
    <n v="12917.448"/>
    <s v="High"/>
    <x v="0"/>
  </r>
  <r>
    <x v="114"/>
    <s v="df53c2948b32bde3"/>
    <s v="Books"/>
    <s v="Â£27.88"/>
    <s v="Â£27.88"/>
    <s v="Â£0.00"/>
    <s v="In stock (4 available)"/>
    <n v="0"/>
    <s v="Two"/>
    <x v="3"/>
    <s v="On her sixteenth birthday, orphan Himari Momochi inherits her ancestral estate that sheâs never seen. Momochi House exists on the barrier between the human and spiritual realms, and Himari is meant to act as guardian between the two worlds. But on the day she moves in, she finds three handsome squatters already living in the house, and one seems to have already taken over On her sixteenth birthday, orphan Himari Momochi inherits her ancestral estate that sheâs never seen. Momochi House exists on the barrier between the human and spiritual realms, and Himari is meant to act as guardian between the two worlds. But on the day she moves in, she finds three handsome squatters already living in the house, and one seems to have already taken over her role! ...more"/>
    <s v="http://books.toscrape.com/media/cache/20/99/20995345e7a87cdfb4503283ae991e84.jpg"/>
    <s v="https://books.toscrape.com/catalogue/the-demon-prince-of-momochi-house-vol-4-the-demon-prince-of-momochi-house-4_344/index.html"/>
    <n v="1302"/>
    <x v="5"/>
    <x v="1"/>
    <n v="879"/>
    <x v="8"/>
    <n v="36.24"/>
    <n v="2"/>
    <n v="47184.480000000003"/>
    <s v="OK"/>
    <x v="1"/>
    <x v="14"/>
    <s v="In Stock"/>
    <s v="⚠️ Low"/>
    <n v="9436.8960000000006"/>
    <s v="High"/>
    <x v="0"/>
  </r>
  <r>
    <x v="115"/>
    <s v="8fff1084aa085a13"/>
    <s v="Books"/>
    <s v="Â£50.44"/>
    <s v="Â£50.44"/>
    <s v="Â£0.00"/>
    <s v="In stock (4 available)"/>
    <n v="0"/>
    <s v="Four"/>
    <x v="3"/>
    <s v="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 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re acting like animals! ...more"/>
    <s v="http://books.toscrape.com/media/cache/77/0b/770bf7bcb38eaacc6a9392dd0b7af1e4.jpg"/>
    <s v="https://books.toscrape.com/catalogue/fruits-basket-vol-4-fruits-basket-4_321/index.html"/>
    <n v="1360"/>
    <x v="4"/>
    <x v="1"/>
    <n v="1342"/>
    <x v="86"/>
    <n v="65.569999999999993"/>
    <n v="4"/>
    <n v="89175.2"/>
    <s v="OK"/>
    <x v="1"/>
    <x v="14"/>
    <s v="In Stock"/>
    <s v="⚠️ Low"/>
    <n v="17835.04"/>
    <s v="High"/>
    <x v="0"/>
  </r>
  <r>
    <x v="116"/>
    <s v="a33ed2e6068df53e"/>
    <s v="Books"/>
    <s v="Â£14.41"/>
    <s v="Â£14.41"/>
    <s v="Â£0.00"/>
    <s v="In stock (3 available)"/>
    <n v="0"/>
    <s v="Three"/>
    <x v="3"/>
    <s v="After the detonation of FANDEMONIUM the gods-as-pop-stars of THE WICKED + THE DIVINE try living in the long dark shadow. Team WicDiv are joined by a stellar cast of guest artists to put the spotlight on each of the gods. The multiple Eisner Award nominated series continues in the only way it knows how: darker, weirder, faster. Don't worry. It's going to be okay.Collects TH After the detonation of FANDEMONIUM the gods-as-pop-stars of THE WICKED + THE DIVINE try living in the long dark shadow. Team WicDiv are joined by a stellar cast of guest artists to put the spotlight on each of the gods. The multiple Eisner Award nominated series continues in the only way it knows how: darker, weirder, faster. Don't worry. It's going to be okay.Collects THE WICKED + THE DIVINE #12-17 ...more"/>
    <s v="http://books.toscrape.com/media/cache/33/cb/33cb44fb2984e4d09dc2263c50b36927.jpg"/>
    <s v="https://books.toscrape.com/catalogue/the-wicked-the-divine-vol-3-commercial-suicide-the-wicked-the-divine_287/index.html"/>
    <n v="3508"/>
    <x v="1"/>
    <x v="1"/>
    <n v="186"/>
    <x v="87"/>
    <n v="18.73"/>
    <n v="3"/>
    <n v="65704.84"/>
    <s v="OK"/>
    <x v="1"/>
    <x v="6"/>
    <s v="In Stock"/>
    <s v="⚠️ Low"/>
    <n v="13140.968000000001"/>
    <s v="Mid"/>
    <x v="0"/>
  </r>
  <r>
    <x v="117"/>
    <s v="91eb9605998a7c03"/>
    <s v="Books"/>
    <s v="Â£55.55"/>
    <s v="Â£55.55"/>
    <s v="Â£0.00"/>
    <s v="In stock (3 available)"/>
    <n v="0"/>
    <s v="Five"/>
    <x v="3"/>
    <s v="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â20 ...more"/>
    <s v="http://books.toscrape.com/media/cache/df/96/df96b9a9739d2421620bfb3622f3c2d0.jpg"/>
    <s v="https://books.toscrape.com/catalogue/the-sandman-vol-3-dream-country-the-sandman-volumes-3_279/index.html"/>
    <n v="4935"/>
    <x v="5"/>
    <x v="0"/>
    <n v="1441"/>
    <x v="88"/>
    <n v="72.22"/>
    <n v="5"/>
    <n v="356405.7"/>
    <s v="OK"/>
    <x v="1"/>
    <x v="6"/>
    <s v="In Stock"/>
    <s v="⚠️ Low"/>
    <n v="71281.14"/>
    <s v="High"/>
    <x v="1"/>
  </r>
  <r>
    <x v="118"/>
    <s v="7b870bf85d01c2dc"/>
    <s v="Books"/>
    <s v="Â£21.57"/>
    <s v="Â£21.57"/>
    <s v="Â£0.00"/>
    <s v="In stock (3 available)"/>
    <n v="0"/>
    <s v="Five"/>
    <x v="3"/>
    <s v="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 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nally close in on their targets.Collects issues 13-18. ...more"/>
    <s v="http://books.toscrape.com/media/cache/55/89/5589eb7a8127d04add1c4205186d91d4.jpg"/>
    <s v="https://books.toscrape.com/catalogue/saga-volume-3-saga-collected-editions-3_216/index.html"/>
    <n v="570"/>
    <x v="0"/>
    <x v="1"/>
    <n v="194"/>
    <x v="89"/>
    <n v="28.04"/>
    <n v="5"/>
    <n v="15982.8"/>
    <s v="OK"/>
    <x v="0"/>
    <x v="6"/>
    <s v="In Stock"/>
    <s v="⚠️ Low"/>
    <n v="3196.56"/>
    <s v="High"/>
    <x v="0"/>
  </r>
  <r>
    <x v="119"/>
    <s v="9707989a439757b4"/>
    <s v="Books"/>
    <s v="Â£43.63"/>
    <s v="Â£43.63"/>
    <s v="Â£0.00"/>
    <s v="In stock (3 available)"/>
    <n v="0"/>
    <s v="Three"/>
    <x v="3"/>
    <s v="The second book in the best-selling Legend trilogy comes to life in this vibrant graphic novel adaptation.After escaping from the Republic's stronghold, Day and June are on the run in Vegas when the country learns that their Elector Primo has died and his son has stepped in to take his place. They meet up with the rebel stronghold of the Patriotsâa large organization strad The second book in the best-selling Legend trilogy comes to life in this vibrant graphic novel adaptation.After escaping from the Republic's stronghold, Day and June are on the run in Vegas when the country learns that their Elector Primo has died and his son has stepped in to take his place. They meet up with the rebel stronghold of the Patriotsâa large organization straddling the line between the Republic and its warring neighbor, the Coloniesâand learn about an assassination plot against the Elector. Using threats and blackmail to get what he wants, the Patriots' leader, Razor, convinces June to let herself be captured by Republic soldiers so she can win over the Elector and feed him a decoy assassination plan. But when June realizes that the new Elector is nothing like his father, she must work with Day to try to stop the Patriots' plot before Razor can fulfill his own devastating plans. ...more"/>
    <s v="http://books.toscrape.com/media/cache/1b/8b/1b8b733db667fc3a7bbca0d65fa078f1.jpg"/>
    <s v="https://books.toscrape.com/catalogue/prodigy-the-graphic-novel-legend-the-graphic-novel-2_207/index.html"/>
    <n v="3202"/>
    <x v="4"/>
    <x v="0"/>
    <n v="2"/>
    <x v="90"/>
    <n v="56.72"/>
    <n v="3"/>
    <n v="181617.44"/>
    <s v="OK"/>
    <x v="1"/>
    <x v="6"/>
    <s v="In Stock"/>
    <s v="⚠️ Low"/>
    <n v="36323.488000000005"/>
    <s v="High"/>
    <x v="0"/>
  </r>
  <r>
    <x v="120"/>
    <s v="cb62418129b864a3"/>
    <s v="Books"/>
    <s v="Â£39.13"/>
    <s v="Â£39.13"/>
    <s v="Â£0.00"/>
    <s v="In stock (3 available)"/>
    <n v="0"/>
    <s v="One"/>
    <x v="3"/>
    <s v="A New York Times Notable BookA Time Magazine âBest Comix of the YearâA San Francisco Chronicle and Los Angeles Times Best-sellerWise, funny, and heartbreaking, Persepolis is Marjane Satrapiâs memoir of growing up in Iran during the Islamic Revolution. In powerful black-and-white comic strip images, Satrapi tells the story of her life in Tehran from ages six to fourteen, ye A New York Times Notable BookA Time Magazine âBest Comix of the YearâA San Francisco Chronicle and Los Angeles Times Best-sellerWise, funny, and heartbreaking, Persepolis is Marjane Satrapiâs memoir of growing up in Iran during the Islamic Revolution. In powerful black-and-white comic strip images, Satrapi tells the story of her life in Tehran from ages six to fourteen, years that saw the overthrow of the Shahâs regime, the triumph of the Islamic Revolution, and the devastating effects of war with Iraq. The intelligent and outspoken only child of committed Marxists and the great-granddaughter of one of Iranâs last emperors, Marjane bears witness to a childhood uniquely entwined with the history of her country.Persepolis paints an unforgettable portrait of daily life in Iran and of the bewildering contradictions between home life and public life. Marjaneâs childâ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 ...more"/>
    <s v="http://books.toscrape.com/media/cache/9d/5f/9d5f4a231a2ee898ed76f603b3e40163.jpg"/>
    <s v="https://books.toscrape.com/catalogue/persepolis-the-story-of-a-childhood-persepolis-1-2_206/index.html"/>
    <n v="3176"/>
    <x v="1"/>
    <x v="1"/>
    <n v="437"/>
    <x v="46"/>
    <n v="50.87"/>
    <n v="1"/>
    <n v="161563.12"/>
    <s v="OK"/>
    <x v="0"/>
    <x v="6"/>
    <s v="In Stock"/>
    <s v="⚠️ Low"/>
    <n v="32312.624"/>
    <s v="High"/>
    <x v="0"/>
  </r>
  <r>
    <x v="121"/>
    <s v="c59283b05905c853"/>
    <s v="Books"/>
    <s v="Â£31.45"/>
    <s v="Â£31.45"/>
    <s v="Â£0.00"/>
    <s v="In stock (3 available)"/>
    <n v="0"/>
    <s v="Three"/>
    <x v="3"/>
    <s v="In this Banksy-inspired illustrated novel, an escalating sibling rivalry train wrecks and vengeance is a street-art act of warIntrovert Frankie Neumann hates his life, and understandably so. Heâs got a weird, tutu-wearing sister, Lou, and even weirder parents, Bridget and BrettâFrank Sinatra and Dr. Frank-N-Furter impersonators, respectively. And, heâs just the guy who mak In this Banksy-inspired illustrated novel, an escalating sibling rivalry train wrecks and vengeance is a street-art act of warIntrovert Frankie Neumann hates his life, and understandably so. Heâs got a weird, tutu-wearing sister, Lou, and even weirder parents, Bridget and BrettâFrank Sinatra and Dr. Frank-N-Furter impersonators, respectively. And, heâs just the guy who makes pizza at Pizza Vendetta. Though he has secret artistic aspirations of his own, his over-the-top family makes him want to stay in the background. But Frankie's life is about to changeâbecoming way more interesting, even a little dangerous, but definitely cool.After his shift at the pizzeria one night, Frankie meets David and Rory, cousins and errand runners for the mysterious Uncle Epic, a legendary anonymous street artist and Frankieâs absolute idol. Little could Frankie dream that his new adventures with Uncle Epic would lead to the perfect opportunity to strike back at his insufferable sister for a lifetime of torture. But things go haywire quicker than you can say âstreet art kicks righteous ass,â and the lines are suddenly blurred between art and Frankieâs real life. ...more"/>
    <s v="http://books.toscrape.com/media/cache/39/99/3999845b6800427aad3d45041586a171.jpg"/>
    <s v="https://books.toscrape.com/catalogue/original-fake_203/index.html"/>
    <n v="4931"/>
    <x v="3"/>
    <x v="0"/>
    <n v="976"/>
    <x v="91"/>
    <n v="40.89"/>
    <n v="3"/>
    <n v="201628.59"/>
    <s v="OK"/>
    <x v="1"/>
    <x v="6"/>
    <s v="In Stock"/>
    <s v="⚠️ Low"/>
    <n v="40325.718000000001"/>
    <s v="High"/>
    <x v="1"/>
  </r>
  <r>
    <x v="122"/>
    <s v="4f6985aca357ae09"/>
    <s v="Books"/>
    <s v="Â£42.72"/>
    <s v="Â£42.72"/>
    <s v="Â£0.00"/>
    <s v="In stock (3 available)"/>
    <n v="0"/>
    <s v="One"/>
    <x v="3"/>
    <s v="In this collection, Grayson faces some of his most difficult challenges! Not only must he take on Lex Luthor, and risks losing his position with Spyral, but Dick finds that in order to save Agent 1 he must face off with... himself! And who is the mysterious shadow leader behind Spyral, and what does he want with Dick? The super-spy finds himself in a clandestine hunt for t In this collection, Grayson faces some of his most difficult challenges! Not only must he take on Lex Luthor, and risks losing his position with Spyral, but Dick finds that in order to save Agent 1 he must face off with... himself! And who is the mysterious shadow leader behind Spyral, and what does he want with Dick? The super-spy finds himself in a clandestine hunt for the true identity of Agent Zero!Collecting Grayson 10-14 ...more"/>
    <s v="http://books.toscrape.com/media/cache/a9/10/a9105d5dbdc6a339c21d6635b3dc1697.jpg"/>
    <s v="https://books.toscrape.com/catalogue/grayson-vol-3-nemesis-grayson-3_164/index.html"/>
    <n v="3884"/>
    <x v="5"/>
    <x v="0"/>
    <n v="159"/>
    <x v="10"/>
    <n v="55.54"/>
    <n v="1"/>
    <n v="215717.36"/>
    <s v="OK"/>
    <x v="1"/>
    <x v="6"/>
    <s v="In Stock"/>
    <s v="⚠️ Low"/>
    <n v="43143.472000000002"/>
    <s v="High"/>
    <x v="0"/>
  </r>
  <r>
    <x v="123"/>
    <s v="d5f5a122a593b580"/>
    <s v="Books"/>
    <s v="Â£45.17"/>
    <s v="Â£45.17"/>
    <s v="Â£0.00"/>
    <s v="In stock (3 available)"/>
    <n v="0"/>
    <s v="Two"/>
    <x v="3"/>
    <s v="A family with an ancient curse...And the girl who will change their lives forever...It's Valentines Day and you know what that means - lots of chocolates for the cutest boys at school! In this case, it's a pretty close tie between hot-headed Kyo Sohma and &quot;Prince Charming&quot; Yuki Sohma. Of course the kind-hearted Tohru, guest of the Sohma family, has chocolates for everyone! A family with an ancient curse...And the girl who will change their lives forever...It's Valentines Day and you know what that means - lots of chocolates for the cutest boys at school! In this case, it's a pretty close tie between hot-headed Kyo Sohma and &quot;Prince Charming&quot; Yuki Sohma. Of course the kind-hearted Tohru, guest of the Sohma family, has chocolates for everyone! But when White Day comes around, what will the Sohma family give her in return? ...more"/>
    <s v="http://books.toscrape.com/media/cache/85/d2/85d2821dbc2d274f516582449199015e.jpg"/>
    <s v="https://books.toscrape.com/catalogue/fruits-basket-vol-3-fruits-basket-3_159/index.html"/>
    <n v="4384"/>
    <x v="5"/>
    <x v="0"/>
    <n v="271"/>
    <x v="41"/>
    <n v="58.72"/>
    <n v="2"/>
    <n v="257428.47999999998"/>
    <s v="OK"/>
    <x v="1"/>
    <x v="6"/>
    <s v="In Stock"/>
    <s v="⚠️ Low"/>
    <n v="51485.695999999996"/>
    <s v="High"/>
    <x v="1"/>
  </r>
  <r>
    <x v="124"/>
    <s v="15f415d436888b2d"/>
    <s v="Books"/>
    <s v="Â£49.31"/>
    <s v="Â£49.31"/>
    <s v="Â£0.00"/>
    <s v="In stock (3 available)"/>
    <n v="0"/>
    <s v="One"/>
    <x v="3"/>
    <s v="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
    <s v="http://books.toscrape.com/media/cache/86/bb/86bb13ef73474e6e96acea6e5ff44231.jpg"/>
    <s v="https://books.toscrape.com/catalogue/black-butler-vol-1-black-butler-1_130/index.html"/>
    <n v="2109"/>
    <x v="1"/>
    <x v="0"/>
    <n v="1215"/>
    <x v="38"/>
    <n v="64.099999999999994"/>
    <n v="1"/>
    <n v="135186.9"/>
    <s v="OK"/>
    <x v="1"/>
    <x v="6"/>
    <s v="In Stock"/>
    <s v="⚠️ Low"/>
    <n v="27037.38"/>
    <s v="High"/>
    <x v="0"/>
  </r>
  <r>
    <x v="125"/>
    <s v="1d89a2aa9f6ce50f"/>
    <s v="Books"/>
    <s v="Â£38.02"/>
    <s v="Â£38.02"/>
    <s v="Â£0.00"/>
    <s v="In stock (3 available)"/>
    <n v="0"/>
    <s v="Two"/>
    <x v="3"/>
    <s v="Cardinal rule #1 for surviving school: Don't get noticed by the mean kids.Cardinal rule #2 for surviving school: Seek out groups with similar interests and join them.On her first day at her new school, Penelope--Peppi--Torres reminds herself of these basics. But when she trips into a quiet boy in the hall, Jaime Thompson, she's already broken the first rule, and the mean k Cardinal rule #1 for surviving school: Don't get noticed by the mean kids.Cardinal rule #2 for surviving school: Seek out groups with similar interests and join them.On her first day at her new school, Penelope--Peppi--Torres reminds herself of these basics. But when she trips into a quiet boy in the hall, Jaime Thompson, she's already broken the first rule, and the mean kids start calling her the &quot;nerder girlfriend.&quot; How does she handle this crisis? By shoving poor Jaime and running away!Falling back on rule two and surrounding herself with new friends in the art club, Peppi still can't help feeling ashamed about the way she treated Jaime. Things are already awkward enough between the two, but to make matters worse, he's a member of her own club's archrivals--the science club! And when the two clubs go to war, Peppi realizes that sometimes you have to break the rules to survive middle school! ...more"/>
    <s v="http://books.toscrape.com/media/cache/71/82/718278fb0edaa50e1f1930cdd2048d87.jpg"/>
    <s v="https://books.toscrape.com/catalogue/awkward_124/index.html"/>
    <n v="4582"/>
    <x v="3"/>
    <x v="1"/>
    <n v="463"/>
    <x v="83"/>
    <n v="49.43"/>
    <n v="2"/>
    <n v="226488.26"/>
    <s v="OK"/>
    <x v="1"/>
    <x v="6"/>
    <s v="In Stock"/>
    <s v="⚠️ Low"/>
    <n v="45297.652000000002"/>
    <s v="High"/>
    <x v="1"/>
  </r>
  <r>
    <x v="126"/>
    <s v="276dc716b1da8899"/>
    <s v="Books"/>
    <s v="Â£54.81"/>
    <s v="Â£54.81"/>
    <s v="Â£0.00"/>
    <s v="In stock (2 available)"/>
    <n v="0"/>
    <s v="One"/>
    <x v="3"/>
    <s v="A being who has existed since the beginning of the universe, Dream of the Endless rules over the realm of dreams. In THE DOLLâS HOUSE, after a decades-long imprisonment, the Sandman has returned to find that a few dreams and nightmares have escaped to reality. Looking to recapture his lost possessions, Morpheus ventures to the human plane only to learn that a woman named R A being who has existed since the beginning of the universe, Dream of the Endless rules over the realm of dreams. In THE DOLLâ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Collecting issues #9-16, this new edition of THE DOLLâS HOUSE features the improved production values and coloring from the Absolute Edition. ...more"/>
    <s v="http://books.toscrape.com/media/cache/b3/48/b3481a7849a7d98131ced57476bb2f26.jpg"/>
    <s v="https://books.toscrape.com/catalogue/the-sandman-vol-2-the-dolls-house-the-sandman-volumes-2_110/index.html"/>
    <n v="144"/>
    <x v="5"/>
    <x v="0"/>
    <n v="1063"/>
    <x v="2"/>
    <n v="71.25"/>
    <n v="1"/>
    <n v="10260"/>
    <s v="OK"/>
    <x v="1"/>
    <x v="16"/>
    <s v="In Stock"/>
    <s v="⚠️ Low"/>
    <n v="2052"/>
    <s v="High"/>
    <x v="0"/>
  </r>
  <r>
    <x v="127"/>
    <s v="9189fd009df41d0e"/>
    <s v="Books"/>
    <s v="Â£11.75"/>
    <s v="Â£11.75"/>
    <s v="Â£0.00"/>
    <s v="In stock (2 available)"/>
    <n v="0"/>
    <s v="Three"/>
    <x v="3"/>
    <s v="From award-winning writer BRIAN K. VAUGHAN (Pride of Baghdad, Ex Machina) and critically acclaimed artist FIONA STAPLES (Mystery Society, Done to Death), SAGA is sweeping tale of one young family fighting to find their place in the universe. Thanks to her star-crossed parents Marko and Alana, newborn baby Hazel has already survived lethal assassins, rampaging armies, and h From award-winning writer BRIAN K. VAUGHAN (Pride of Baghdad, Ex Machina) and critically acclaimed artist FIONA STAPLES (Mystery Society, Done to Death), SAGA is sweeping tale of one young family fighting to find their place in the universe. Thanks to her star-crossed parents Marko and Alana, newborn baby Hazel has already survived lethal assassins, rampaging armies, and horrific monsters, but in the cold vastness of outer space, the little girl encounters her strangest adventure yet... grandparents.Collects Saga issues #7-12 ...more"/>
    <s v="http://books.toscrape.com/media/cache/bd/1e/bd1e9e86b838676121bc4954ab40712a.jpg"/>
    <s v="https://books.toscrape.com/catalogue/saga-volume-2-saga-collected-editions-2_107/index.html"/>
    <n v="988"/>
    <x v="0"/>
    <x v="0"/>
    <n v="1392"/>
    <x v="92"/>
    <n v="15.28"/>
    <n v="3"/>
    <n v="15096.64"/>
    <s v="OK"/>
    <x v="1"/>
    <x v="16"/>
    <s v="In Stock"/>
    <s v="⚠️ Low"/>
    <n v="3019.328"/>
    <s v="Mid"/>
    <x v="0"/>
  </r>
  <r>
    <x v="128"/>
    <s v="c0db71f6bb14db11"/>
    <s v="Books"/>
    <s v="Â£11.64"/>
    <s v="Â£11.64"/>
    <s v="Â£0.00"/>
    <s v="In stock (2 available)"/>
    <n v="0"/>
    <s v="Five"/>
    <x v="3"/>
    <s v="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for her keeping the &quot;Cat&quot; in the bag and the &quot;Dog&quot; on a leash. ...more"/>
    <s v="http://books.toscrape.com/media/cache/87/36/8736be56d958f5d8d855108afb206c9f.jpg"/>
    <s v="https://books.toscrape.com/catalogue/fruits-basket-vol-2-fruits-basket-2_100/index.html"/>
    <n v="4448"/>
    <x v="4"/>
    <x v="0"/>
    <n v="911"/>
    <x v="93"/>
    <n v="15.13"/>
    <n v="5"/>
    <n v="67298.240000000005"/>
    <s v="OK"/>
    <x v="1"/>
    <x v="16"/>
    <s v="In Stock"/>
    <s v="⚠️ Low"/>
    <n v="13459.648000000001"/>
    <s v="Mid"/>
    <x v="1"/>
  </r>
  <r>
    <x v="129"/>
    <s v="09d26b5f819c6a36"/>
    <s v="Books"/>
    <s v="Â£18.51"/>
    <s v="Â£18.51"/>
    <s v="Â£0.00"/>
    <s v="In stock (1 available)"/>
    <n v="0"/>
    <s v="Four"/>
    <x v="3"/>
    <s v="&quot;Y&quot;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 &quot;Y&quot;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Ã© MarzÃ¡n Jr. have given us a great read!Collects Y: The Last Man issues #01-#05 ...more"/>
    <s v="http://books.toscrape.com/media/cache/31/3f/313fb7d006c8c507d63ce7e96b56d925.jpg"/>
    <s v="https://books.toscrape.com/catalogue/y-the-last-man-vol-1-unmanned-y-the-last-man-1_98/index.html"/>
    <n v="2235"/>
    <x v="2"/>
    <x v="1"/>
    <n v="19"/>
    <x v="94"/>
    <n v="24.06"/>
    <n v="4"/>
    <n v="53774.1"/>
    <s v="OK"/>
    <x v="0"/>
    <x v="7"/>
    <s v="In Stock"/>
    <s v="⚠️ Low"/>
    <n v="10754.82"/>
    <s v="High"/>
    <x v="0"/>
  </r>
  <r>
    <x v="130"/>
    <s v="dac9d1e654fac737"/>
    <s v="Books"/>
    <s v="Â£36.52"/>
    <s v="Â£36.52"/>
    <s v="Â£0.00"/>
    <s v="In stock (1 available)"/>
    <n v="0"/>
    <s v="Two"/>
    <x v="3"/>
    <s v="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âre immortal, doesnât mean youâre going to live forev 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âre immortal, doesnât mean youâre going to live forever. Collects THE WICKED + THE DIVINE #1-5 ...more"/>
    <s v="http://books.toscrape.com/media/cache/2a/29/2a296946d7a2ed3829e57d6b155be43b.jpg"/>
    <s v="https://books.toscrape.com/catalogue/the-wicked-the-divine-vol-1-the-faust-act-the-wicked-the-divine_86/index.html"/>
    <n v="2836"/>
    <x v="3"/>
    <x v="1"/>
    <n v="16"/>
    <x v="36"/>
    <n v="47.48"/>
    <n v="2"/>
    <n v="134653.28"/>
    <s v="OK"/>
    <x v="0"/>
    <x v="7"/>
    <s v="In Stock"/>
    <s v="⚠️ Low"/>
    <n v="26930.656000000003"/>
    <s v="High"/>
    <x v="0"/>
  </r>
  <r>
    <x v="131"/>
    <s v="5faefdc861684eb1"/>
    <s v="Books"/>
    <s v="Â£54.12"/>
    <s v="Â£54.12"/>
    <s v="Â£0.00"/>
    <s v="In stock (1 available)"/>
    <n v="0"/>
    <s v="Three"/>
    <x v="3"/>
    <s v="In 1916, Dream is captured and encased in a glass globe in a failed attempt by a fictional Edwardian magician (very much in the vein of Aleister Crowley) named Roderick Burgess to bind Death and attain immortality. Dream bides his time for decades until Burgess dies. Afterwards, his son Alexander becomes Dream's new captor. Finally, in 1988, Alex's guards grow careless and In 1916, Dream is captured and encased in a glass globe in a failed attempt by a fictional Edwardian magician (very much in the vein of Aleister Crowley) named Roderick Burgess to bind Death and attain immortality. Dream bides his time for decades until Burgess dies. Afterwards, his son Alexander becomes Dream's new captor. Finally, in 1988, Alex's guards grow careless and the guards watching him fall asleep in his presence, allowing Dream to use the sand from their dream to his benefit. When the guards awake and break the seal Dream was in, he is then able to escape. Dream punishes Alex by cursing him to experience an unending series of nightmares. The rest of the story concerns Dream's quest to recover his totems of power, which were dispersed following his capture: a pouch of sand, a helm and a ruby. The pouch is being kept by a former girlfriend of John Constantine's. Once that is recovered, Dream travels to hell to regain the helm from a demon, where he incurs the wrath of Lucifer (an enmity that will have major repercussions later in the series). The ruby is in the possession of John Dee, a.k.a. Doctor Destiny, a supervillain from the Justice League of America series. He has warped and corrupted the ruby, rendering Dream unable to use it, and with it he nearly tears apart the Dreaming. However, thinking that it will kill Dream, Dee shatters the ruby, inadvertently releasing the power that Dream had stored in the ruby and restoring Dream to his full power. The collection ends with &quot;The Sound of Her Wings&quot;, an epilogue to the first story-arc. This issue introduces a character who has become one of the series' most popular and prominent personalities: Dream's older sister Death. She is depicted as an attractive, down-to-earth young goth girl, very unlike the traditional personification of death, and spends the issue talking Dream out of his brief post-quest depression. ...more"/>
    <s v="http://books.toscrape.com/media/cache/35/18/3518d80c6b73f9c76e9713af42b9c8e1.jpg"/>
    <s v="https://books.toscrape.com/catalogue/the-sandman-vol-1-preludes-and-nocturnes-the-sandman-volumes-1_79/index.html"/>
    <n v="963"/>
    <x v="4"/>
    <x v="1"/>
    <n v="1424"/>
    <x v="54"/>
    <n v="70.36"/>
    <n v="3"/>
    <n v="67756.679999999993"/>
    <s v="OK"/>
    <x v="1"/>
    <x v="7"/>
    <s v="In Stock"/>
    <s v="⚠️ Low"/>
    <n v="13551.335999999999"/>
    <s v="High"/>
    <x v="0"/>
  </r>
  <r>
    <x v="132"/>
    <s v="3301af038a720587"/>
    <s v="Books"/>
    <s v="Â£10.64"/>
    <s v="Â£10.64"/>
    <s v="Â£0.00"/>
    <s v="In stock (1 available)"/>
    <n v="0"/>
    <s v="Three"/>
    <x v="3"/>
    <s v="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 ...more"/>
    <s v="http://books.toscrape.com/media/cache/e5/0f/e50f35f47d84efaa739eff59b3dd4f7c.jpg"/>
    <s v="https://books.toscrape.com/catalogue/the-complete-maus-maus-1-2_62/index.html"/>
    <n v="2454"/>
    <x v="2"/>
    <x v="0"/>
    <n v="703"/>
    <x v="95"/>
    <n v="13.83"/>
    <n v="3"/>
    <n v="33938.82"/>
    <s v="OK"/>
    <x v="1"/>
    <x v="7"/>
    <s v="In Stock"/>
    <s v="⚠️ Low"/>
    <n v="6787.7640000000001"/>
    <s v="Mid"/>
    <x v="0"/>
  </r>
  <r>
    <x v="133"/>
    <s v="2ac720f76384c57e"/>
    <s v="Books"/>
    <s v="Â£42.12"/>
    <s v="Â£42.12"/>
    <s v="Â£0.00"/>
    <s v="In stock (1 available)"/>
    <n v="0"/>
    <s v="Three"/>
    <x v="3"/>
    <s v="Kyoko always thought that Sho, whose family took her in when she was small, was her prince charming. However, when Sho heads for Tokyo to make it big as a musician, Kyoko goes with him and has to quit high school to support his dream. But soon, being in the big city makes Kyoko realize that she has show business ambitions of her own!"/>
    <s v="http://books.toscrape.com/media/cache/03/0a/030af2f71cc40b03f7d79a0929ac9c18.jpg"/>
    <s v="https://books.toscrape.com/catalogue/skip-beat-vol-01-skip-beat-1_55/index.html"/>
    <n v="3611"/>
    <x v="5"/>
    <x v="0"/>
    <n v="1673"/>
    <x v="50"/>
    <n v="54.76"/>
    <n v="3"/>
    <n v="197738.36"/>
    <s v="OK"/>
    <x v="1"/>
    <x v="7"/>
    <s v="In Stock"/>
    <s v="⚠️ Low"/>
    <n v="39547.671999999999"/>
    <s v="High"/>
    <x v="0"/>
  </r>
  <r>
    <x v="134"/>
    <s v="4f64568dfefa3ce7"/>
    <s v="Books"/>
    <s v="Â£28.48"/>
    <s v="Â£28.48"/>
    <s v="Â£0.00"/>
    <s v="In stock (1 available)"/>
    <n v="0"/>
    <s v="One"/>
    <x v="3"/>
    <s v="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 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rama for adults. Collects Saga issues #1-6. ...more"/>
    <s v="http://books.toscrape.com/media/cache/86/01/860132d9f65dd9df2143fb9071a40115.jpg"/>
    <s v="https://books.toscrape.com/catalogue/saga-volume-1-saga-collected-editions-1_48/index.html"/>
    <n v="1345"/>
    <x v="2"/>
    <x v="0"/>
    <n v="246"/>
    <x v="19"/>
    <n v="37.020000000000003"/>
    <n v="1"/>
    <n v="49791.9"/>
    <s v="OK"/>
    <x v="1"/>
    <x v="7"/>
    <s v="In Stock"/>
    <s v="⚠️ Low"/>
    <n v="9958.380000000001"/>
    <s v="High"/>
    <x v="0"/>
  </r>
  <r>
    <x v="135"/>
    <s v="3cdca3b4a93980f5"/>
    <s v="Books"/>
    <s v="Â£46.96"/>
    <s v="Â£46.96"/>
    <s v="Â£0.00"/>
    <s v="In stock (1 available)"/>
    <n v="0"/>
    <s v="Five"/>
    <x v="3"/>
    <s v="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 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n old school genre is a violent monster-killing epic that is like Buffy meets Tank Girl in a Lord of the Rings world on crack! Collecting Rat Queens #1-5! ...more"/>
    <s v="http://books.toscrape.com/media/cache/70/da/70daa09e4ddebe1d60f50720c0b49976.jpg"/>
    <s v="https://books.toscrape.com/catalogue/rat-queens-vol-1-sass-sorcery-rat-queens-collected-editions-1-5_46/index.html"/>
    <n v="3766"/>
    <x v="3"/>
    <x v="0"/>
    <n v="1761"/>
    <x v="96"/>
    <n v="61.05"/>
    <n v="5"/>
    <n v="229914.3"/>
    <s v="OK"/>
    <x v="1"/>
    <x v="7"/>
    <s v="In Stock"/>
    <s v="⚠️ Low"/>
    <n v="45982.86"/>
    <s v="High"/>
    <x v="0"/>
  </r>
  <r>
    <x v="136"/>
    <s v="bcbcbcf0f6ed196f"/>
    <s v="Books"/>
    <s v="Â£21.71"/>
    <s v="Â£21.71"/>
    <s v="Â£0.00"/>
    <s v="In stock (1 available)"/>
    <n v="0"/>
    <s v="Four"/>
    <x v="3"/>
    <s v="In the early hours after Halloween of 1988, four 12-year-old newspaper delivery girls uncover the most important story of all time. Suburban drama and otherworldly mysteries collide in this smash-hit series about nostalgia, first jobs, and the last days of childhood.Collects Paper Girls #1-5."/>
    <s v="http://books.toscrape.com/media/cache/87/b3/87b3b5ff42301d1c7eeb0c81055f1633.jpg"/>
    <s v="https://books.toscrape.com/catalogue/paper-girls-vol-1-paper-girls-1-5_44/index.html"/>
    <n v="76"/>
    <x v="4"/>
    <x v="1"/>
    <n v="864"/>
    <x v="97"/>
    <n v="28.22"/>
    <n v="4"/>
    <n v="2144.7199999999998"/>
    <s v="OK"/>
    <x v="1"/>
    <x v="7"/>
    <s v="In Stock"/>
    <s v="⚠️ Low"/>
    <n v="428.94399999999996"/>
    <s v="High"/>
    <x v="0"/>
  </r>
  <r>
    <x v="137"/>
    <s v="326825e02a198cf6"/>
    <s v="Books"/>
    <s v="Â£29.87"/>
    <s v="Â£29.87"/>
    <s v="Â£0.00"/>
    <s v="In stock (1 available)"/>
    <n v="0"/>
    <s v="Three"/>
    <x v="3"/>
    <s v="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
    <s v="http://books.toscrape.com/media/cache/27/33/27334267037a79caed4d7b0092d59fb5.jpg"/>
    <s v="https://books.toscrape.com/catalogue/ouran-high-school-host-club-vol-1-ouran-high-school-host-club-1_43/index.html"/>
    <n v="2207"/>
    <x v="5"/>
    <x v="0"/>
    <n v="1421"/>
    <x v="74"/>
    <n v="38.83"/>
    <n v="3"/>
    <n v="85697.81"/>
    <s v="OK"/>
    <x v="1"/>
    <x v="7"/>
    <s v="In Stock"/>
    <s v="⚠️ Low"/>
    <n v="17139.562000000002"/>
    <s v="High"/>
    <x v="0"/>
  </r>
  <r>
    <x v="138"/>
    <s v="35a60467893aa168"/>
    <s v="Books"/>
    <s v="Â£39.39"/>
    <s v="Â£39.39"/>
    <s v="Â£0.00"/>
    <s v="In stock (1 available)"/>
    <n v="0"/>
    <s v="Four"/>
    <x v="3"/>
    <s v="Marvel Comics presents the new Ms. Marvel, the groundbreaking heroine that has become an international sensation! Kamala Khan is an ordinary girl from Jersey City â until she's suddenly empowered with extraordinary gifts. But who truly is the new Ms. Marvel? Teenager? Muslim? Inhuman? Find out as she takes the Marvel Universe by storm! When Kamala discovers the dangers of Marvel Comics presents the new Ms. Marvel, the groundbreaking heroine that has become an international sensation! Kamala Khan is an ordinary girl from Jersey City â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Jersey! It's history in the making from acclaimed writer G. Willow Wilson (Air, Cairo) and beloved artist Adrian Alphona (RUNAWAYS)! Collecting MS. MARVEL (2014) #1-5 and material from ALL-NEW MARVEL NOW! POINT ONE #1. ...more"/>
    <s v="http://books.toscrape.com/media/cache/99/f5/99f511d2d38ef356701341d405a1cca2.jpg"/>
    <s v="https://books.toscrape.com/catalogue/ms-marvel-vol-1-no-normal-ms-marvel-2014-2015-1_34/index.html"/>
    <n v="4150"/>
    <x v="5"/>
    <x v="1"/>
    <n v="270"/>
    <x v="98"/>
    <n v="51.21"/>
    <n v="4"/>
    <n v="212521.5"/>
    <s v="OK"/>
    <x v="1"/>
    <x v="7"/>
    <s v="In Stock"/>
    <s v="⚠️ Low"/>
    <n v="42504.3"/>
    <s v="High"/>
    <x v="1"/>
  </r>
  <r>
    <x v="139"/>
    <s v="6fe02600f322a0a9"/>
    <s v="Books"/>
    <s v="Â£45.24"/>
    <s v="Â£45.24"/>
    <s v="Â£0.00"/>
    <s v="In stock (1 available)"/>
    <n v="0"/>
    <s v="Three"/>
    <x v="3"/>
    <s v="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 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lieve what is on The Tape! What is the Vagabond Code? Matt Fraction pens a Hawkeye thriller that spans the globe...and the darkest parts of Hawkeye's mind. Barton and Bishop mean double the Hawkeye and double the trouble...and stealing from the rich never looked so good.COLLECTING: Hawkeye 1-5, Young Avengers Presents 6 ...more"/>
    <s v="http://books.toscrape.com/media/cache/66/97/6697a03eedbac77c2e957788e48b70a8.jpg"/>
    <s v="https://books.toscrape.com/catalogue/hawkeye-vol-1-my-life-as-a-weapon-hawkeye-1_24/index.html"/>
    <n v="1513"/>
    <x v="5"/>
    <x v="0"/>
    <n v="978"/>
    <x v="99"/>
    <n v="58.81"/>
    <n v="3"/>
    <n v="88979.53"/>
    <s v="OK"/>
    <x v="0"/>
    <x v="7"/>
    <s v="In Stock"/>
    <s v="⚠️ Low"/>
    <n v="17795.905999999999"/>
    <s v="High"/>
    <x v="0"/>
  </r>
  <r>
    <x v="140"/>
    <s v="eb0fe24bbc845ecc"/>
    <s v="Books"/>
    <s v="Â£56.76"/>
    <s v="Â£56.76"/>
    <s v="Â£0.00"/>
    <s v="In stock (1 available)"/>
    <n v="0"/>
    <s v="Four"/>
    <x v="3"/>
    <s v="Susan, Esther, and Daisy started at university three weeks ago and became fast friends. Now, away from home for the first time, all three want to reinvent themselves. But in the face of handwringing boys, âpersonal experimentation,â influenza, mystery mold, nuchauvinism, and the willful, unwanted intrusion of âacademia,â they may be lucky just to make it to spring alive. C Susan, Esther, and Daisy started at university three weeks ago and became fast friends. Now, away from home for the first time, all three want to reinvent themselves. But in the face of handwringing boys, âpersonal experimentation,â influenza, mystery mold, nuchauvinism, and the willful, unwanted intrusion of âacademia,â they may be lucky just to make it to spring alive. Collects issues #1-4. ...more"/>
    <s v="http://books.toscrape.com/media/cache/eb/20/eb2063bd8d636cb8200c4b2c7cb6c773.jpg"/>
    <s v="https://books.toscrape.com/catalogue/giant-days-vol-1-giant-days-1-4_22/index.html"/>
    <n v="4208"/>
    <x v="5"/>
    <x v="0"/>
    <n v="145"/>
    <x v="100"/>
    <n v="73.790000000000006"/>
    <n v="4"/>
    <n v="310508.32"/>
    <s v="OK"/>
    <x v="1"/>
    <x v="7"/>
    <s v="In Stock"/>
    <s v="⚠️ Low"/>
    <n v="62101.664000000004"/>
    <s v="High"/>
    <x v="1"/>
  </r>
  <r>
    <x v="141"/>
    <s v="72e6fbf4f6382557"/>
    <s v="Books"/>
    <s v="Â£40.28"/>
    <s v="Â£40.28"/>
    <s v="Â£0.00"/>
    <s v="In stock (1 available)"/>
    <n v="0"/>
    <s v="Five"/>
    <x v="3"/>
    <s v="A family with an ancient curse...And the girl who will change their lives forever...Tohru Honda was an orphan with no place to go until the mysterious Sohma family offered her a place to call home. Now her ordinary high school life is turned upside down as she's introduced to the Sohma's world of magical curses and family secrets."/>
    <s v="http://books.toscrape.com/media/cache/03/c5/03c51e2b5bf51a3f55deecbf8c9e8515.jpg"/>
    <s v="https://books.toscrape.com/catalogue/fruits-basket-vol-1-fruits-basket-1_21/index.html"/>
    <n v="921"/>
    <x v="2"/>
    <x v="0"/>
    <n v="468"/>
    <x v="101"/>
    <n v="52.36"/>
    <n v="5"/>
    <n v="48223.56"/>
    <s v="OK"/>
    <x v="1"/>
    <x v="7"/>
    <s v="In Stock"/>
    <s v="⚠️ Low"/>
    <n v="9644.7119999999995"/>
    <s v="High"/>
    <x v="0"/>
  </r>
  <r>
    <x v="142"/>
    <s v="099fae4a0705d63b"/>
    <s v="Books"/>
    <s v="Â£34.65"/>
    <s v="Â£34.65"/>
    <s v="Â£0.00"/>
    <s v="In stock (1 available)"/>
    <n v="0"/>
    <s v="Five"/>
    <x v="3"/>
    <s v="Hot-tempered 15-year-old Ichigo Kurosaki, the hero of the popular fantasy-adventure Bleach , has the unsettling ability to see spirits who are unable to rest in peace. His sixth sense leads him to Rukia, a Soul Reaper who destroys Hollows (soul-devouring monsters) and ensures the deceased find repose with the Soul Society. When she's injured in battle, Rukia transfers h Hot-tempered 15-year-old Ichigo Kurosaki, the hero of the popular fantasy-adventure Bleach ,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 ...more"/>
    <s v="http://books.toscrape.com/media/cache/48/b0/48b07e2daa02d7e5485aa546dec5a25e.jpg"/>
    <s v="https://books.toscrape.com/catalogue/bleach-vol-1-strawberry-and-the-soul-reapers-bleach-1_7/index.html"/>
    <n v="2494"/>
    <x v="5"/>
    <x v="0"/>
    <n v="784"/>
    <x v="72"/>
    <n v="45.05"/>
    <n v="5"/>
    <n v="112354.7"/>
    <s v="OK"/>
    <x v="1"/>
    <x v="7"/>
    <s v="In Stock"/>
    <s v="⚠️ Low"/>
    <n v="22470.940000000002"/>
    <s v="High"/>
    <x v="0"/>
  </r>
  <r>
    <x v="143"/>
    <s v="bfd5e1701c862ac3"/>
    <s v="Books"/>
    <s v="Â£57.06"/>
    <s v="Â£57.06"/>
    <s v="Â£0.00"/>
    <s v="In stock (1 available)"/>
    <n v="0"/>
    <s v="Four"/>
    <x v="3"/>
    <s v="High school student Kei Nagai is struck dead in a grizzly traffic accident, but immediately revives to learn that he may not be like every other human. Instead, he may be a mysterious almost immortal being granted not only the powers of rejuvination but the abilities to see super-natural beings. Scared, he runs away, and is aided in his escape from society by his friend. U High school student Kei Nagai is struck dead in a grizzly traffic accident, but immediately revives to learn that he may not be like every other human. Instead, he may be a mysterious almost immortal being granted not only the powers of rejuvination but the abilities to see super-natural beings. Scared, he runs away, and is aided in his escape from society by his friend. Unfortunately for Kei, the manhunt is on and he will soon be caught within a conflict between mankind and others like him as they prepare to fight a new war based on terror. ...more"/>
    <s v="http://books.toscrape.com/media/cache/30/98/309814b6eeba469f4c741147aaaa076a.jpg"/>
    <s v="https://books.toscrape.com/catalogue/ajin-demi-human-volume-1-ajin-demi-human-1_4/index.html"/>
    <n v="4208"/>
    <x v="1"/>
    <x v="1"/>
    <n v="182"/>
    <x v="74"/>
    <n v="74.180000000000007"/>
    <n v="4"/>
    <n v="312149.44"/>
    <s v="OK"/>
    <x v="1"/>
    <x v="7"/>
    <s v="In Stock"/>
    <s v="⚠️ Low"/>
    <n v="62429.888000000006"/>
    <s v="High"/>
    <x v="1"/>
  </r>
  <r>
    <x v="144"/>
    <s v="abbb492978ff656d"/>
    <s v="Books"/>
    <s v="Â£15.08"/>
    <s v="Â£15.08"/>
    <s v="Â£0.00"/>
    <s v="In stock (5 available)"/>
    <n v="0"/>
    <s v="Four"/>
    <x v="4"/>
    <s v="When orphaned Mary Lennox comes to live at her uncle's great house on the Yorkshire Moors, she finds it full of secrets. The mansion has nearly one hundred rooms, and her uncle keeps himself locked up. And at night, she hears the sound of crying down one of the long corridors.The gardens surrounding the large property are Mary's only escape. Then, Mary discovers a secret g When orphaned Mary Lennox comes to live at her uncle's great house on the Yorkshire Moors, she finds it full of secrets. The mansion has nearly one hundred rooms, and her uncle keeps himself locked up. And at night, she hears the sound of crying down one of the long corridors.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 ...more"/>
    <s v="http://books.toscrape.com/media/cache/f1/78/f17805e88aed31aae352ab250b2a379d.jpg"/>
    <s v="https://books.toscrape.com/catalogue/the-secret-garden_413/index.html"/>
    <n v="1679"/>
    <x v="5"/>
    <x v="0"/>
    <n v="1496"/>
    <x v="75"/>
    <n v="19.600000000000001"/>
    <n v="4"/>
    <n v="32908.400000000001"/>
    <s v="OK"/>
    <x v="1"/>
    <x v="13"/>
    <s v="In Stock"/>
    <s v="OK"/>
    <n v="6581.68"/>
    <s v="Mid"/>
    <x v="0"/>
  </r>
  <r>
    <x v="145"/>
    <s v="93379e3a2072a01b"/>
    <s v="Books"/>
    <s v="Â£28.58"/>
    <s v="Â£28.58"/>
    <s v="Â£0.00"/>
    <s v="In stock (5 available)"/>
    <n v="0"/>
    <s v="One"/>
    <x v="4"/>
    <s v="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 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quot; With thi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 -- though absurdly comic -- meditation on human feelings of inadequacy, guilt, and isolation, The Metamorphosis has taken its place as one of the most widely read and influential works of twentieth-century fiction. As W.H. Auden wrote, &quot;Kafka is important to us because his predicament is the predicament of modern man.&quot; ...more"/>
    <s v="http://books.toscrape.com/media/cache/9b/33/9b33c3c40c8d27054a3edf96cbf6a2fb.jpg"/>
    <s v="https://books.toscrape.com/catalogue/the-metamorphosis_409/index.html"/>
    <n v="1302"/>
    <x v="5"/>
    <x v="1"/>
    <n v="1650"/>
    <x v="102"/>
    <n v="37.15"/>
    <n v="1"/>
    <n v="48369.299999999996"/>
    <s v="OK"/>
    <x v="0"/>
    <x v="13"/>
    <s v="In Stock"/>
    <s v="OK"/>
    <n v="9673.8599999999988"/>
    <s v="High"/>
    <x v="0"/>
  </r>
  <r>
    <x v="146"/>
    <s v="6053ddf69c967d5f"/>
    <s v="Books"/>
    <s v="Â£50.26"/>
    <s v="Â£50.26"/>
    <s v="Â£0.00"/>
    <s v="In stock (4 available)"/>
    <n v="0"/>
    <s v="Two"/>
    <x v="4"/>
    <s v="Often rated as important as the Bible as a Christian document, 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 Often rated as important as the Bible as a Christian document, 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 ...more"/>
    <s v="http://books.toscrape.com/media/cache/91/2a/912acfe6ee354d9d9bf3c1fa517c4252.jpg"/>
    <s v="https://books.toscrape.com/catalogue/the-pilgrims-progress_353/index.html"/>
    <n v="3113"/>
    <x v="1"/>
    <x v="0"/>
    <n v="209"/>
    <x v="103"/>
    <n v="65.34"/>
    <n v="2"/>
    <n v="203403.42"/>
    <s v="OK"/>
    <x v="1"/>
    <x v="14"/>
    <s v="In Stock"/>
    <s v="⚠️ Low"/>
    <n v="40680.684000000008"/>
    <s v="High"/>
    <x v="0"/>
  </r>
  <r>
    <x v="147"/>
    <s v="6587f46697fc4443"/>
    <s v="Books"/>
    <s v="Â£14.82"/>
    <s v="Â£14.82"/>
    <s v="Â£0.00"/>
    <s v="In stock (4 available)"/>
    <n v="0"/>
    <s v="Two"/>
    <x v="4"/>
    <s v="Holmes and Watson are faced with their most terrifying case yet. The legend of the devil-beast that haunts the moors around the Baskerville family's home warns the descendants of that ancient clan never to venture out in those dark hours when the power of evil is exalted. Now, the most recent Baskerville, Sir Charles, is dead and the footprints of a giant hound have been f Holmes and Watson are faced with their most terrifying case yet. The legend of the devil-beast that haunts the moors around the Baskerville family's home warns the descendants of that ancient clan never to venture out in those dark hours when the power of evil is exalted. Now, the most recent Baskerville, Sir Charles, is dead and the footprints of a giant hound have been found near his body. Will the new heir meet the same fate? ...more"/>
    <s v="http://books.toscrape.com/media/cache/9d/fe/9dfe2a73c6a1a1c09927c904de641ebf.jpg"/>
    <s v="https://books.toscrape.com/catalogue/the-hound-of-the-baskervilles-sherlock-holmes-5_348/index.html"/>
    <n v="1373"/>
    <x v="4"/>
    <x v="1"/>
    <n v="211"/>
    <x v="66"/>
    <n v="19.27"/>
    <n v="2"/>
    <n v="26457.71"/>
    <s v="OK"/>
    <x v="1"/>
    <x v="14"/>
    <s v="In Stock"/>
    <s v="⚠️ Low"/>
    <n v="5291.5420000000004"/>
    <s v="Mid"/>
    <x v="0"/>
  </r>
  <r>
    <x v="148"/>
    <s v="deda806b68b0aa11"/>
    <s v="Books"/>
    <s v="Â£28.07"/>
    <s v="Â£28.07"/>
    <s v="Â£0.00"/>
    <s v="In stock (4 available)"/>
    <n v="0"/>
    <s v="Four"/>
    <x v="4"/>
    <s v="Little Women is the heartwarming story of the March family that has thrilled generations of readers. It is the story of four sisters--Jo, Meg, Amy and Beth-- and of the courage, humor and ingenuity they display to survive poverty and the absence of their father during the Civil War."/>
    <s v="http://books.toscrape.com/media/cache/55/a9/55a942b0c092c40bdbb6a1f1be340984.jpg"/>
    <s v="https://books.toscrape.com/catalogue/little-women-little-women-1_331/index.html"/>
    <n v="4468"/>
    <x v="0"/>
    <x v="0"/>
    <n v="641"/>
    <x v="83"/>
    <n v="36.49"/>
    <n v="4"/>
    <n v="163037.32"/>
    <s v="OK"/>
    <x v="1"/>
    <x v="14"/>
    <s v="In Stock"/>
    <s v="⚠️ Low"/>
    <n v="32607.464000000004"/>
    <s v="High"/>
    <x v="1"/>
  </r>
  <r>
    <x v="149"/>
    <s v="23310ce84d3c9f85"/>
    <s v="Books"/>
    <s v="Â£32.49"/>
    <s v="Â£32.49"/>
    <s v="Â£0.00"/>
    <s v="In stock (4 available)"/>
    <n v="0"/>
    <s v="Three"/>
    <x v="4"/>
    <s v="Margaret Mitchell's epic novel of love and war won the Pulitzer Prize and one of the most popular and celebrated movies of all time. Many novels have been written about the Civil War and its aftermath. None take us into the burning fields and cities of the American South as Gone With the Wind does, creating haunting scenes and thrilling portraits of characters so vivid tha Margaret Mitchell's epic novel of love and war won the Pulitzer Prize and one of the most popular and celebrated movies of all time. Many novels have been written about the Civil War and its aftermath. None take us into the burning fields and cities of the American South as Gone With the Wind does, creating haunting scenes and thrilling portraits of characters so vivid that we remember their words and feel their fear and hunger for the rest of our lives. In the two main characters, the white-shouldered, irresistible Scarlett and the flashy, contemptuous Rhett, Margaret Mitchell not only conveyed a timeless story of survival under the harshest of circumstances, she also created two of the most famous lovers in the English-speaking world since Romeo and Juliet. ...more"/>
    <s v="http://books.toscrape.com/media/cache/ac/ee/acee20cff19be38cc3efc5e9b50afae4.jpg"/>
    <s v="https://books.toscrape.com/catalogue/gone-with-the-wind_324/index.html"/>
    <n v="4394"/>
    <x v="1"/>
    <x v="1"/>
    <n v="752"/>
    <x v="104"/>
    <n v="42.24"/>
    <n v="3"/>
    <n v="185602.56"/>
    <s v="OK"/>
    <x v="1"/>
    <x v="14"/>
    <s v="In Stock"/>
    <s v="⚠️ Low"/>
    <n v="37120.512000000002"/>
    <s v="High"/>
    <x v="1"/>
  </r>
  <r>
    <x v="150"/>
    <s v="2798974abc8a58a8"/>
    <s v="Books"/>
    <s v="Â£58.63"/>
    <s v="Â£58.63"/>
    <s v="Â£0.00"/>
    <s v="In stock (4 available)"/>
    <n v="0"/>
    <s v="Three"/>
    <x v="4"/>
    <s v="Brought up in the household of a powerful Baron, Candide is an open-minded young man, whose tutor, Pangloss, has instilled in him the belief that 'all is for the best'. But when his love for the Baron's rosy-cheeked daughter is discovered, Candide is cast out to make his own way in the world. And so he and his various companions begin a breathless tour of Europe, South Ame Brought up in the household of a powerful Baron, Candide is an open-minded young man, whose tutor, Pangloss, has instilled in him the belief that 'all is for the best'. But when his love for the Baron's rosy-cheeked daughter is discovered, Candide is cast out to make his own way in the world. And so he and his various companions begin a breathless tour of Europe, South America and Asia, as an outrageous series of disasters befall them - earthquakes, syphilis, a brush with the Inquisition, murder - sorely testing the young hero's optimism. ...more"/>
    <s v="http://books.toscrape.com/media/cache/e7/7d/e77d917c495e649216225bd47e006482.jpg"/>
    <s v="https://books.toscrape.com/catalogue/candide_316/index.html"/>
    <n v="54"/>
    <x v="3"/>
    <x v="0"/>
    <n v="1804"/>
    <x v="72"/>
    <n v="76.22"/>
    <n v="3"/>
    <n v="4115.88"/>
    <s v="OK"/>
    <x v="1"/>
    <x v="14"/>
    <s v="In Stock"/>
    <s v="⚠️ Low"/>
    <n v="823.17600000000004"/>
    <s v="High"/>
    <x v="0"/>
  </r>
  <r>
    <x v="151"/>
    <s v="1451b55e5e56bb89"/>
    <s v="Books"/>
    <s v="Â£57.22"/>
    <s v="Â£57.22"/>
    <s v="Â£0.00"/>
    <s v="In stock (4 available)"/>
    <n v="0"/>
    <s v="Three"/>
    <x v="4"/>
    <s v="Tired of their servitude to man, a group of farm animals revolt and establish their own society, only to be betrayed into worse servitude by their leaders, the pigs, whose slogan becomes: &quot;All animals are equal, but some animals are more equal than others.&quot; This 1945 satire addresses the socialist/communist philosophy of Stalin in the Soviet Union."/>
    <s v="http://books.toscrape.com/media/cache/73/b9/73b9d68a89e6d037f1afdc70f96bad09.jpg"/>
    <s v="https://books.toscrape.com/catalogue/animal-farm_313/index.html"/>
    <n v="4956"/>
    <x v="4"/>
    <x v="0"/>
    <n v="612"/>
    <x v="105"/>
    <n v="74.39"/>
    <n v="3"/>
    <n v="368676.84"/>
    <s v="OK"/>
    <x v="1"/>
    <x v="14"/>
    <s v="In Stock"/>
    <s v="⚠️ Low"/>
    <n v="73735.368000000002"/>
    <s v="High"/>
    <x v="1"/>
  </r>
  <r>
    <x v="152"/>
    <s v="5a7ff9aaa3168878"/>
    <s v="Books"/>
    <s v="Â£17.73"/>
    <s v="Â£17.73"/>
    <s v="Â£0.00"/>
    <s v="In stock (3 available)"/>
    <n v="0"/>
    <s v="Three"/>
    <x v="4"/>
    <s v="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 Wuthering Heights is a wild, passionate story of the intense and almost demonic love between Catherine Earnshaw and Heathcliff, a foundling adopted by Catherine's father. After Mr Earnshaw's death, Heathcliff is bullied and humiliated by Catherine's brother Hindley and wrongly believing that his love for Catherine is not reciprocated, leaves Wuthering Heights, only to return years later as a wealthy and polished man. He proceeds to exact a terrible revenge for his former miseries. The action of the story is chaotic and unremittingly violent, but the accomplished handling of a complex structure, the evocative descriptions of the lonely moorland setting and the poetic grandeur of vision combine to make this unique novel a masterpiece of English literature. ...more"/>
    <s v="http://books.toscrape.com/media/cache/d8/64/d8644073d00c000cb60643256080cc4b.jpg"/>
    <s v="https://books.toscrape.com/catalogue/wuthering-heights_307/index.html"/>
    <n v="2705"/>
    <x v="5"/>
    <x v="1"/>
    <n v="280"/>
    <x v="13"/>
    <n v="23.05"/>
    <n v="3"/>
    <n v="62350.25"/>
    <s v="OK"/>
    <x v="0"/>
    <x v="6"/>
    <s v="In Stock"/>
    <s v="⚠️ Low"/>
    <n v="12470.050000000001"/>
    <s v="High"/>
    <x v="0"/>
  </r>
  <r>
    <x v="153"/>
    <s v="b9f6305a3d650e2c"/>
    <s v="Books"/>
    <s v="Â£29.70"/>
    <s v="Â£29.70"/>
    <s v="Â£0.00"/>
    <s v="In stock (3 available)"/>
    <n v="0"/>
    <s v="Two"/>
    <x v="4"/>
    <s v="Introduction by Jeffrey Eugenides Written in his distinctively dazzling manner, Oscar Wildeâs story of a fashionable young man who sells his soul for eternal youth and beauty is the authorâs most popular work. The tale of Dorian Grayâs moral disintegration caused a scandal when it ï¬rst appeared in 1890, but though Wilde was attacked for the novelâs corrupting inï¬uence, he ï»¿Introduction by Jeffrey Eugenides Â ï»¿Written in his distinctively dazzling manner, Oscar Wildeâs story of a fashionable young man who sells his soul for eternal youth and beauty is the authorâs most popular work. The tale of Dorian Grayâs moral disintegration caused a scandal when it ï¬rst appeared in 1890, but though Wilde was attacked for the novelâs corrupting inï¬uence, he responded that there is, in fact, âa terrible moral in Dorian Gray.â Just a few years later, the book and the aesthetic/moral dilemma it presented became issues in the trials occasioned by Wildeâs homosexual liaisons, which resulted in his imprisonment. Of Dorian Grayâs relationship to autobiography, Wilde noted in a letter, âBasil Hallward is what I think I am: Lord Henry what the world thinks me: Dorian what I would like to beâin other ages, perhaps.â ...more"/>
    <s v="http://books.toscrape.com/media/cache/67/29/67297ff3ae6cb02884c52e5250fe7c1a.jpg"/>
    <s v="https://books.toscrape.com/catalogue/the-picture-of-dorian-gray_270/index.html"/>
    <n v="4052"/>
    <x v="2"/>
    <x v="1"/>
    <n v="783"/>
    <x v="106"/>
    <n v="38.61"/>
    <n v="2"/>
    <n v="156447.72"/>
    <s v="OK"/>
    <x v="0"/>
    <x v="6"/>
    <s v="In Stock"/>
    <s v="⚠️ Low"/>
    <n v="31289.544000000002"/>
    <s v="High"/>
    <x v="1"/>
  </r>
  <r>
    <x v="154"/>
    <s v="cad70d6ffd53912f"/>
    <s v="Books"/>
    <s v="Â£26.78"/>
    <s v="Â£26.78"/>
    <s v="Â£0.00"/>
    <s v="In stock (3 available)"/>
    <n v="0"/>
    <s v="Four"/>
    <x v="4"/>
    <s v="This single volume brings together all of Poe's stories and poems, and illuminates the diverse and multifaceted genius of one of the greatest and most influential figures in American literary history."/>
    <s v="http://books.toscrape.com/media/cache/55/2d/552d55d44dcc0f27e98b3e7dc3959e1a.jpg"/>
    <s v="https://books.toscrape.com/catalogue/the-complete-stories-and-poems-the-works-of-edgar-allan-poe-cameo-edition_238/index.html"/>
    <n v="209"/>
    <x v="1"/>
    <x v="1"/>
    <n v="1584"/>
    <x v="64"/>
    <n v="34.81"/>
    <n v="4"/>
    <n v="7275.2900000000009"/>
    <s v="OK"/>
    <x v="1"/>
    <x v="6"/>
    <s v="In Stock"/>
    <s v="⚠️ Low"/>
    <n v="1455.0580000000002"/>
    <s v="High"/>
    <x v="0"/>
  </r>
  <r>
    <x v="155"/>
    <s v="3fb69f34e178d494"/>
    <s v="Books"/>
    <s v="Â£38.35"/>
    <s v="Â£38.35"/>
    <s v="Â£0.00"/>
    <s v="In stock (3 available)"/>
    <n v="0"/>
    <s v="Two"/>
    <x v="4"/>
    <s v="The national bestseller and winner of the Whitbread Award. Composed toward the end of the first millennium, Beowulf is the classic Northern epic of a heroâs triumphs as a young warrior and his fated death as a defender of his people. The poem is about encountering the monstrous, defeating it, and then having to live on, physically and psychically exposed in the exhausted a The national bestseller and winner of the Whitbread Award. Composed toward the end of the first millennium, Beowulf is the classic Northern epic of a heroâs triumphs as a young warrior and his fated death as a defender of his people. The poem is about encountering the monstrous, defeating it, and then having to live on, physically and psychically exposed in the exhausted aftermath. It is not hard to draw parallels in this story to the historical curve of consciousness in the twentieth century, but the poem also transcends such considerations, telling us psychological and spiritual truths that are permanent and liberating.Beowulf is considered to have been composed between the 8th and the early 11th century. According to Wikipedia, it was first PUBLISHED in 1814 in a version by John Josias Conybeare. ...more"/>
    <s v="http://books.toscrape.com/media/cache/3d/8c/3d8cd7a42d3e57cb10e02f9ab76bd549.jpg"/>
    <s v="https://books.toscrape.com/catalogue/beowulf_126/index.html"/>
    <n v="966"/>
    <x v="4"/>
    <x v="1"/>
    <n v="1665"/>
    <x v="13"/>
    <n v="49.86"/>
    <n v="2"/>
    <n v="48164.76"/>
    <s v="OK"/>
    <x v="0"/>
    <x v="6"/>
    <s v="In Stock"/>
    <s v="⚠️ Low"/>
    <n v="9632.9520000000011"/>
    <s v="High"/>
    <x v="0"/>
  </r>
  <r>
    <x v="156"/>
    <s v="cfe350b20d23b02b"/>
    <s v="Books"/>
    <s v="Â£35.01"/>
    <s v="Â£35.01"/>
    <s v="Â£0.00"/>
    <s v="In stock (3 available)"/>
    <n v="0"/>
    <s v="Two"/>
    <x v="4"/>
    <s v="First, there were ten - a curious assortment of strangers summoned as weekend guests to a private island off the coast of Devon. Their host, an eccentric millionaire unknown to all of them, is nowhere to be found. All that the guests have in common is a wicked past they're unwilling to reveal - and a secret that will seal their fate. For each has been marked for murder. On First, there were ten - a curious assortment of strangers summoned as weekend guests to a private island off the coast of Devon. Their host, an eccentric millionaire unknown to all of them, is nowhere to be found. All that the guests have in common is a wicked past they're unwilling to reveal - and a secret that will seal their fate. For each has been marked for murder. One by one they fall prey. Before the weekend is out, there will be none. And only the dead are above suspicion. ...more"/>
    <s v="http://books.toscrape.com/media/cache/6f/b0/6fb0c3064656f888125ab577b6a01867.jpg"/>
    <s v="https://books.toscrape.com/catalogue/and-then-there-were-none_119/index.html"/>
    <n v="3023"/>
    <x v="4"/>
    <x v="0"/>
    <n v="1542"/>
    <x v="107"/>
    <n v="45.51"/>
    <n v="2"/>
    <n v="137576.72999999998"/>
    <s v="OK"/>
    <x v="1"/>
    <x v="6"/>
    <s v="In Stock"/>
    <s v="⚠️ Low"/>
    <n v="27515.345999999998"/>
    <s v="High"/>
    <x v="0"/>
  </r>
  <r>
    <x v="157"/>
    <s v="32d035df92ab9080"/>
    <s v="Books"/>
    <s v="Â£43.19"/>
    <s v="Â£43.19"/>
    <s v="Â£0.00"/>
    <s v="In stock (1 available)"/>
    <n v="0"/>
    <s v="Four"/>
    <x v="4"/>
    <s v="The Story of Hong Gildong is arguably the single most important work of classic Korean fiction. Like its English counterpart, Robin Hood, it has been adapted into countless movies, television shows, novels and comics. Its memorable lines are known to virtually every Korean by heart. Until now, this incredible 19th century fable has been all but inaccessible to English read The Story of Hong Gildong is arguably the single most important work of classic Korean fiction. Like its English counterpart, Robin Hood, it has been adapted into countless movies, television shows, novels and comics. Its memorable lines are known to virtually every Korean by heart. Until now, this incredible 19th century fable has been all but inaccessible to English readers.Hong Gildong, the brilliant but illegitimate son of a government minister, cannot advance in society due to his secondary status, so he leaves home to become the leader of a band of outlaws who rob the rich to give to the poor. On the way to building his own empire and gaining acceptance from his family, Hong Gildong vanquishes assassins, battles monsters, and conquers kingdoms. Minsoo Kang's expressive and animated new translation finally makes the original text of this classic available in English, re-introducing a noble and righteous outlaw and sharing a beloved hallmark of Korean culture. ...more"/>
    <s v="http://books.toscrape.com/media/cache/b5/5b/b55be7e5c18b62cef6ebeae404f7f643.jpg"/>
    <s v="https://books.toscrape.com/catalogue/the-story-of-hong-gildong_84/index.html"/>
    <n v="2569"/>
    <x v="5"/>
    <x v="0"/>
    <n v="1790"/>
    <x v="76"/>
    <n v="56.15"/>
    <n v="4"/>
    <n v="144249.35"/>
    <s v="OK"/>
    <x v="1"/>
    <x v="7"/>
    <s v="In Stock"/>
    <s v="⚠️ Low"/>
    <n v="28849.870000000003"/>
    <s v="High"/>
    <x v="0"/>
  </r>
  <r>
    <x v="158"/>
    <s v="1aeca7d078d57deb"/>
    <s v="Books"/>
    <s v="Â£45.42"/>
    <s v="Â£45.42"/>
    <s v="Â£0.00"/>
    <s v="In stock (1 available)"/>
    <n v="0"/>
    <s v="Two"/>
    <x v="4"/>
    <s v="Moral allegory and spiritual autobiography, The Little Prince is the most translated book in the French language. With a timeless charm it tells the story of a little boy who leaves the safety of his own tiny planet to travel the universe, learning the vagaries of adult behaviour through a series of extraordinary encounters. His personal odyssey culminates in a voyage to E Moral allegory and spiritual autobiography, The Little Prince is the most translated book in the French language. With a timeless charm it tells the story of a little boy who leaves the safety of his own tiny planet to travel the universe, learning the vagaries of adult behaviour through a series of extraordinary encounters. His personal odyssey culminates in a voyage to Earth and further adventures. ...more"/>
    <s v="http://books.toscrape.com/media/cache/c0/d6/c0d67625e62981155f5e1f553bda1a94.jpg"/>
    <s v="https://books.toscrape.com/catalogue/the-little-prince_72/index.html"/>
    <n v="2011"/>
    <x v="0"/>
    <x v="0"/>
    <n v="272"/>
    <x v="70"/>
    <n v="59.05"/>
    <n v="2"/>
    <n v="118749.54999999999"/>
    <s v="OK"/>
    <x v="1"/>
    <x v="7"/>
    <s v="In Stock"/>
    <s v="⚠️ Low"/>
    <n v="23749.91"/>
    <s v="High"/>
    <x v="0"/>
  </r>
  <r>
    <x v="159"/>
    <s v="35e44170702139a4"/>
    <s v="Books"/>
    <s v="Â£37.46"/>
    <s v="Â£37.46"/>
    <s v="Â£0.00"/>
    <s v="In stock (1 available)"/>
    <n v="0"/>
    <s v="One"/>
    <x v="4"/>
    <s v="'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 '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âand its threatened lossâ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 ...more"/>
    <s v="http://books.toscrape.com/media/cache/a8/57/a857deea83c7d4c66e2920e1cf5d8fe0.jpg"/>
    <s v="https://books.toscrape.com/catalogue/sense-and-sensibility_49/index.html"/>
    <n v="524"/>
    <x v="2"/>
    <x v="1"/>
    <n v="1313"/>
    <x v="71"/>
    <n v="48.7"/>
    <n v="1"/>
    <n v="25518.800000000003"/>
    <s v="OK"/>
    <x v="1"/>
    <x v="7"/>
    <s v="In Stock"/>
    <s v="⚠️ Low"/>
    <n v="5103.7600000000011"/>
    <s v="High"/>
    <x v="0"/>
  </r>
  <r>
    <x v="160"/>
    <s v="39592d9d72e717c4"/>
    <s v="Books"/>
    <s v="Â£47.11"/>
    <s v="Â£47.11"/>
    <s v="Â£0.00"/>
    <s v="In stock (1 available)"/>
    <n v="0"/>
    <s v="Two"/>
    <x v="4"/>
    <s v="The compelling story of two outsiders striving to find their place in an unforgiving world. Drifters in search of work, George and his simple-minded friend Lennie have nothing in the world except each other and a dream--a dream that one day they will have some land of their own. Eventually they find work on a ranch in Californiaâs Salinas Valley, but their hopes are doomed The compelling story of two outsiders striving to find their place in an unforgiving world. Drifters in search of work, George and his simple-minded friend Lennie have nothing in the world except each other and a dream--a dream that one day they will have some land of their own. Eventually they find work on a ranch in Californiaâs Salinas Valley, but their hopes are doomed as Lennie, struggling against extreme cruelty, misunderstanding and feelings of jealousy, becomes a victim of his own strength. Tackling universal themes such as the friendship of a shared vision, and giving voice to Americaâs lonely and dispossessed, Of Mice and Men has proved one of Steinbeckâs most popular works, achieving success as a novel, a Broadway play and three acclaimed films. ...more"/>
    <s v="http://books.toscrape.com/media/cache/a0/bb/a0bb0881c8ee6f5866804cf0a437853f.jpg"/>
    <s v="https://books.toscrape.com/catalogue/of-mice-and-men_37/index.html"/>
    <n v="2023"/>
    <x v="2"/>
    <x v="1"/>
    <n v="1386"/>
    <x v="21"/>
    <n v="61.24"/>
    <n v="2"/>
    <n v="123888.52"/>
    <s v="OK"/>
    <x v="1"/>
    <x v="7"/>
    <s v="In Stock"/>
    <s v="⚠️ Low"/>
    <n v="24777.704000000002"/>
    <s v="High"/>
    <x v="0"/>
  </r>
  <r>
    <x v="161"/>
    <s v="2e69730561ed70ad"/>
    <s v="Books"/>
    <s v="Â£32.93"/>
    <s v="Â£32.93"/>
    <s v="Â£0.00"/>
    <s v="In stock (1 available)"/>
    <n v="0"/>
    <s v="Two"/>
    <x v="4"/>
    <s v="'I never have been in love; it is not my way, or my nature; and I do not think I ever shall.'Beautiful, clever, rich - and single - Emma Woodhouse is perfectly content with her life and sees no need for either love or marriage. Nothing, however, delights her more than interfering in the romantic lives of others. But when she ignores the warnings of her good friend Mr. Knig 'I never have been in love; it is not my way, or my nature; and I do not think I ever shall.'Beautiful,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This edition includes a new chronology and additional suggestions for further reading. ...more"/>
    <s v="http://books.toscrape.com/media/cache/ae/98/ae98d08a6f427491dd8eda6b51af41fe.jpg"/>
    <s v="https://books.toscrape.com/catalogue/emma_17/index.html"/>
    <n v="4697"/>
    <x v="2"/>
    <x v="0"/>
    <n v="292"/>
    <x v="108"/>
    <n v="42.81"/>
    <n v="2"/>
    <n v="201078.57"/>
    <s v="OK"/>
    <x v="1"/>
    <x v="7"/>
    <s v="In Stock"/>
    <s v="⚠️ Low"/>
    <n v="40215.714000000007"/>
    <s v="High"/>
    <x v="1"/>
  </r>
  <r>
    <x v="162"/>
    <s v="cd2a2a70dd5d176d"/>
    <s v="Books"/>
    <s v="Â£55.53"/>
    <s v="Â£55.53"/>
    <s v="Â£0.00"/>
    <s v="In stock (1 available)"/>
    <n v="0"/>
    <s v="One"/>
    <x v="4"/>
    <m/>
    <s v="http://books.toscrape.com/media/cache/99/df/99df494c230127c3d5ff53153d1f23a3.jpg"/>
    <s v="https://books.toscrape.com/catalogue/alice-in-wonderland-alices-adventures-in-wonderland-1_5/index.html"/>
    <n v="695"/>
    <x v="3"/>
    <x v="0"/>
    <n v="140"/>
    <x v="7"/>
    <n v="72.19"/>
    <n v="1"/>
    <n v="50172.049999999996"/>
    <s v="OK"/>
    <x v="1"/>
    <x v="7"/>
    <s v="In Stock"/>
    <s v="⚠️ Low"/>
    <n v="10034.41"/>
    <s v="High"/>
    <x v="0"/>
  </r>
  <r>
    <x v="163"/>
    <s v="6be3beb0793a53e7"/>
    <s v="Books"/>
    <s v="Â£15.94"/>
    <s v="Â£15.94"/>
    <s v="Â£0.00"/>
    <s v="In stock (18 available)"/>
    <n v="0"/>
    <s v="Five"/>
    <x v="5"/>
    <s v="A page-turning novel that is also an exploration of the great philosophical concepts of Western thought, Sophieâs World has fired the imagination of readers all over the world, with more than twenty million copies in print.One day fourteen-year-old Sophie Amundsen comes home from school to find in her mailbox two notes, with one question on each: âWho are you?â and âWhere A page-turning novel that is also an exploration of the great philosophical concepts of Western thought, Sophieâs World has fired the imagination of readers all over the world, with more than twenty million copies in print.One day fourteen-year-old Sophie Amundsen comes home from school to find in her mailbox two notes, with one question on each: âWho are you?â and âWhere does the world come from?â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 ...more"/>
    <s v="http://books.toscrape.com/media/cache/d7/39/d73914232130fdf90d66f02fd9798f2b.jpg"/>
    <s v="https://books.toscrape.com/catalogue/sophies-world_966/index.html"/>
    <n v="751"/>
    <x v="4"/>
    <x v="1"/>
    <n v="1086"/>
    <x v="109"/>
    <n v="20.72"/>
    <n v="5"/>
    <n v="15560.72"/>
    <s v="OK"/>
    <x v="1"/>
    <x v="9"/>
    <s v="In Stock"/>
    <s v="OK"/>
    <n v="3112.1440000000002"/>
    <s v="High"/>
    <x v="0"/>
  </r>
  <r>
    <x v="164"/>
    <s v="bd261725b99f5983"/>
    <s v="Books"/>
    <s v="Â£58.11"/>
    <s v="Â£58.11"/>
    <s v="Â£0.00"/>
    <s v="In stock (16 available)"/>
    <n v="0"/>
    <s v="Four"/>
    <x v="5"/>
    <s v="Do you believe human life is inherently valuable? Unfortunately, in the secularized age of state-sanctioned euthanasia and abortion-on-demand, many are losing faith in the simple value of human life. To the disillusioned, human beings are a cosmic accident whose intrinsic value is worth no more than other animals.The Death of Humanity explores our culture's declining respe Do you believe human life is inherently valuable? Unfortunately, in the secularized age of state-sanctioned euthanasia and abortion-on-demand, many are losing faith in the simple value of human life. To the disillusioned, human beings are a cosmic accident whose intrinsic value is worth no more than other animals.The Death of Humanity explores our culture's declining respect for the sanctity of human life, drawing on philosophy and history to reveal the dark road ahead for society if we lose our faith in human life. ...more"/>
    <s v="http://books.toscrape.com/media/cache/3f/f6/3ff6fe5d0c5ca7ab2ed8b5971e299caa.jpg"/>
    <s v="https://books.toscrape.com/catalogue/the-death-of-humanity-and-the-case-for-life_932/index.html"/>
    <n v="4031"/>
    <x v="3"/>
    <x v="1"/>
    <n v="1153"/>
    <x v="29"/>
    <n v="75.540000000000006"/>
    <n v="4"/>
    <n v="304501.74000000005"/>
    <s v="OK"/>
    <x v="1"/>
    <x v="10"/>
    <s v="In Stock"/>
    <s v="OK"/>
    <n v="60900.348000000013"/>
    <s v="High"/>
    <x v="1"/>
  </r>
  <r>
    <x v="165"/>
    <s v="f5a92cff83897d48"/>
    <s v="Books"/>
    <s v="Â£17.44"/>
    <s v="Â£17.44"/>
    <s v="Â£0.00"/>
    <s v="In stock (15 available)"/>
    <n v="0"/>
    <s v="Four"/>
    <x v="5"/>
    <s v="This is an alternate cover edition for ISBN 0679720200.Through the story of an ordinary man unwittingly drawn into a senseless murder on an Algerian beach, Camus explored what he termed &quot;the nakedness of man faced with the absurd.&quot; First published in English in 1946; now in a new translation by Matthew Ward."/>
    <s v="http://books.toscrape.com/media/cache/c8/1a/c81aea97de1daaa0081d96f8564c204c.jpg"/>
    <s v="https://books.toscrape.com/catalogue/the-stranger_861/index.html"/>
    <n v="616"/>
    <x v="3"/>
    <x v="0"/>
    <n v="17"/>
    <x v="9"/>
    <n v="22.67"/>
    <n v="4"/>
    <n v="13964.720000000001"/>
    <s v="OK"/>
    <x v="1"/>
    <x v="1"/>
    <s v="In Stock"/>
    <s v="OK"/>
    <n v="2792.9440000000004"/>
    <s v="High"/>
    <x v="0"/>
  </r>
  <r>
    <x v="166"/>
    <s v="d56d0710668bb39c"/>
    <s v="Books"/>
    <s v="Â£54.21"/>
    <s v="Â£54.21"/>
    <s v="Â£0.00"/>
    <s v="In stock (8 available)"/>
    <n v="0"/>
    <s v="One"/>
    <x v="5"/>
    <s v="Leading theologian Matthew Levering presents a thoroughgoing critical survey of the proofs of God's existence for readers interested in traditional Christian responses to the problem of atheism. Beginning with Tertullian and ending with Karl Barth, Levering covers twenty-one theologians and philosophers from the early church to the modern period, examining how they answere Leading theologian Matthew Levering presents a thoroughgoing critical survey of the proofs of God's existence for readers interested in traditional Christian responses to the problem of atheism. Beginning with Tertullian and ending with Karl Barth, Levering covers twenty-one theologians and philosophers from the early church to the modern period, examining how they answered the critics of their day. He also shows the relevance of the classical arguments to contemporary debates and challenges to Christianity. In addition to students, this book will appeal to readers of apologetics. ...more"/>
    <s v="http://books.toscrape.com/media/cache/f6/cb/f6cb2300a1235a344f1c11b2be9a605d.jpg"/>
    <s v="https://books.toscrape.com/catalogue/proofs-of-god-classical-arguments-from-tertullian-to-barth_538/index.html"/>
    <n v="4413"/>
    <x v="4"/>
    <x v="0"/>
    <n v="1249"/>
    <x v="47"/>
    <n v="70.47"/>
    <n v="1"/>
    <n v="310984.11"/>
    <s v="OK"/>
    <x v="1"/>
    <x v="3"/>
    <s v="In Stock"/>
    <s v="OK"/>
    <n v="62196.822"/>
    <s v="High"/>
    <x v="1"/>
  </r>
  <r>
    <x v="167"/>
    <s v="0cf57cb49272fd37"/>
    <s v="Books"/>
    <s v="Â£47.13"/>
    <s v="Â£47.13"/>
    <s v="Â£0.00"/>
    <s v="In stock (8 available)"/>
    <n v="0"/>
    <s v="One"/>
    <x v="5"/>
    <s v="Soren Kierkegaard (1813-1855) had a mission. The church had become weak, flabby and inconsequential. Being a Christian was more a cultural heritage than a spiritual reality. His mission reintroduce the Christian faith to Christians. How could he break through to people who were members of the church and thought they were Christians already? Like an Old Testament prophet, K Soren Kierkegaard (1813-1855) had a mission. The church had become weak, flabby and inconsequential. Being a Christian was more a cultural heritage than a spiritual reality. His mission reintroduce the Christian faith to Christians. How could he break through to people who were members of the church and thought they were Christians already? Like an Old Testament prophet, Kierkegaard used a variety of pointed and dramatic ways to shake people from their slumber. He incisively diagnosed the spiritual ailments of his age and offered a fresh take on classic Christian teaching. Mark Tietjen thinks that Kierkegaard's critique of his contemporaries strikes close to home today. We also need to listen to one of the most insightful yet complex Christian thinkers of any era. Through an examination of core Christian doctrines the person of Jesus Christ, human nature, Christian witness and love Tietjen helps us hear Kierkegaard's missionary message to a church that often fails to follow Christ with purity of heart.&quot; ...more"/>
    <s v="http://books.toscrape.com/media/cache/bf/90/bf90ad2c3cab628096db8fca010797b4.jpg"/>
    <s v="https://books.toscrape.com/catalogue/kierkegaard-a-christian-missionary-to-christians_527/index.html"/>
    <n v="1080"/>
    <x v="2"/>
    <x v="0"/>
    <n v="1331"/>
    <x v="110"/>
    <n v="61.27"/>
    <n v="1"/>
    <n v="66171.600000000006"/>
    <s v="OK"/>
    <x v="0"/>
    <x v="3"/>
    <s v="In Stock"/>
    <s v="OK"/>
    <n v="13234.320000000002"/>
    <s v="High"/>
    <x v="0"/>
  </r>
  <r>
    <x v="168"/>
    <s v="6b52904b2ab91bf6"/>
    <s v="Books"/>
    <s v="Â£29.93"/>
    <s v="Â£29.93"/>
    <s v="Â£0.00"/>
    <s v="In stock (7 available)"/>
    <n v="0"/>
    <s v="Five"/>
    <x v="5"/>
    <s v="Paris, near the turn of 1933. Three young friends meet over apricot cocktails at the Bec-de-Gaz bar on the rue Montparnasse. They are Jean-Paul Sartre, Simone de Beauvoir and their friend Raymond Aron, who opens their eyes to a radical new way of thinking. Pointing to his drink, he says, 'You can make philosophy out of this cocktail!'From this moment of inspiration, Sartre Paris, near the turn of 1933. Three young friends meet over apricot cocktails at the Bec-de-Gaz bar on the rue Montparnasse. They are Jean-Paul Sartre, Simone de Beauvoir and their friend Raymond Aron, who opens their eyes to a radical new way of thinking. Pointing to his drink, he says, 'You can make philosophy out of this cocktail!'From this moment of inspiration, Sartre will create his own extraordinary philosophy of real, experienced life â of love and desire, of freedom and being, of cafÃ©s and waiters, of friendships and revolutionary fervour. It is a philosophy that will enthral Paris and sweep through the world, leaving its mark on post-war liberation movements, from the student uprisings of 1968 to civil rights pioneers.At the Existentialist CafÃ© tells the story of modern existentialism as one of passionate encounters between people, minds and ideas. From the âking and queen of existentialism' â Sartre and de Beauvoir â to their wider circle of friends and adversaries including Albert Camus, Martin Heidegger, Maurice Merleau-Ponty and Iris Murdoch, this book is an enjoyable and original journey through a captivating intellectual movement. Weaving biography and thought, Sarah Bakewell takes us to the heart of a philosophy about life that also changed lives, and that tackled the biggest questions of all: what we are and how we are to live. ...more"/>
    <s v="http://books.toscrape.com/media/cache/ce/da/ceda6d577d0609261f997bd99872013b.jpg"/>
    <s v="https://books.toscrape.com/catalogue/at-the-existentialist-cafe-freedom-being-and-apricot-cocktails-with-jean-paul-sartre-simone-de-beauvoir-albert-camus-martin-heidegger-edmund-husserl-karl-jaspers-maurice-merleau-ponty-and-others_459/index.html"/>
    <n v="1101"/>
    <x v="4"/>
    <x v="0"/>
    <n v="336"/>
    <x v="85"/>
    <n v="38.909999999999997"/>
    <n v="5"/>
    <n v="42839.909999999996"/>
    <s v="OK"/>
    <x v="1"/>
    <x v="4"/>
    <s v="In Stock"/>
    <s v="OK"/>
    <n v="8567.982"/>
    <s v="High"/>
    <x v="0"/>
  </r>
  <r>
    <x v="169"/>
    <s v="429b4a811bef386c"/>
    <s v="Books"/>
    <s v="Â£20.75"/>
    <s v="Â£20.75"/>
    <s v="Â£0.00"/>
    <s v="In stock (5 available)"/>
    <n v="0"/>
    <s v="One"/>
    <x v="5"/>
    <s v="This entirely new translation of Critique of Pure Reason is the most accurate and informative English translation ever produced of this epochal philosophical text. Though its simple, direct style will make it suitable for all new readers of Kant, the translation displays a philosophical and textual sophistication that will enlighten Kant scholars as well. This translation This entirely new translation of Critique of Pure Reason is the most accurate and informative English translation ever produced of this epochal philosophical text. Though its simple, direct style will make it suitable for all new readers of Kant, the translation displays a philosophical and textual sophistication that will enlighten Kant scholars as well. This translation recreates as far as possible a text with the same interpretative nuances and richness as the original.This translation of Kant's Critique is a superb volume that forms the heart of Cambridge's excellent series of translations of Kant's works. Because of the quality of the translation, but also because of the various supplementary materials which it provides...it will very likely replace Norman Kemp Smith's translation as the standard edition for scholars. It is difficult to imagine that anyone would be able to improve on this volume in the foreseeable future. ...more"/>
    <s v="http://books.toscrape.com/media/cache/3b/28/3b28ec3663a81d36272a08e5a49644f2.jpg"/>
    <s v="https://books.toscrape.com/catalogue/critique-of-pure-reason_366/index.html"/>
    <n v="3943"/>
    <x v="0"/>
    <x v="0"/>
    <n v="901"/>
    <x v="97"/>
    <n v="26.98"/>
    <n v="1"/>
    <n v="106382.14"/>
    <s v="OK"/>
    <x v="1"/>
    <x v="13"/>
    <s v="In Stock"/>
    <s v="OK"/>
    <n v="21276.428"/>
    <s v="High"/>
    <x v="0"/>
  </r>
  <r>
    <x v="170"/>
    <s v="b0e479be03911916"/>
    <s v="Books"/>
    <s v="Â£20.02"/>
    <s v="Â£20.02"/>
    <s v="Â£0.00"/>
    <s v="In stock (2 available)"/>
    <n v="0"/>
    <s v="One"/>
    <x v="5"/>
    <s v="A life shared with pets brings many emotions. We feel love for our companions, certainly, and happiness at the thought that weâre providing them with a safe, healthy life. But thereâs another emotion, less often acknowledged, that can be nearly as powerful: guilt. When we see our cats gazing wistfully out the window, or watch a goldfish swim lazy circles in a bowl, we canâ A life shared with pets brings many emotions. We feel love for our companions, certainly, and happiness at the thought that weâre providing them with a safe, healthy life. But thereâs another emotion, less often acknowledged, that can be nearly as powerful: guilt. When we see our cats gazing wistfully out the window, or watch a goldfish swim lazy circles in a bowl, we canât help but wonder: are we doing the right thing, keeping these independent beings locked up, subject to our control? Is keeping pets actually good for the pets themselves? Â  Thatâs the question that animates Jessica Pierceâs powerful Run, Spot, Run. A lover of pets herself (including, over the years, dogs, cats, fish, rats, hermit crabs, and more), Pierce understands the joys that pets bring us. But she also refuses to deny the ambiguous ethics at the heart of the relationship, and through a mix of personal stories, philosophical reflections, and scientifically informed analyses of animal behavior and natural history, she puts pet-keeping to the test. Is it ethical to keep pets at all? Are some species more suited to the relationship than others? Are there species one should never attempt to own? And are there ways that we can improve our petsâ lives, so that we can be confident that we are giving them as much as they give us? Â  Deeply empathetic, yet rigorous and unflinching in her thinking, Pierce has written a book that is sure to help any pet owner, unsettling assumptions but also giving them the knowledge to build deeper, better relationships with the animals with whom theyâve chosen to share their lives. ...more"/>
    <s v="http://books.toscrape.com/media/cache/8c/bf/8cbf4667b5798cb8195f1e126ddd6a5c.jpg"/>
    <s v="https://books.toscrape.com/catalogue/run-spot-run-the-ethics-of-keeping-pets_106/index.html"/>
    <n v="4553"/>
    <x v="4"/>
    <x v="1"/>
    <n v="719"/>
    <x v="111"/>
    <n v="26.03"/>
    <n v="1"/>
    <n v="118514.59000000001"/>
    <s v="OK"/>
    <x v="1"/>
    <x v="16"/>
    <s v="In Stock"/>
    <s v="⚠️ Low"/>
    <n v="23702.918000000005"/>
    <s v="High"/>
    <x v="1"/>
  </r>
  <r>
    <x v="171"/>
    <s v="5c10b64db3e4f228"/>
    <s v="Books"/>
    <s v="Â£36.34"/>
    <s v="Â£36.34"/>
    <s v="Â£0.00"/>
    <s v="In stock (1 available)"/>
    <n v="0"/>
    <s v="One"/>
    <x v="5"/>
    <s v="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 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âs work has had a profound and lasting influence on all subsequent Western thought about ethical matters.J. A. K. Thomsonâs translation has been revised by Hugh Tredennick, and is accompanied by a new introduction by Jonathan Barnes. This edition also includes an updated list for further reading and a new chronology of Aristotleâs life and works.Previously published as Ethics ...more"/>
    <s v="http://books.toscrape.com/media/cache/16/f4/16f4518319f7dcadc23d020279f78545.jpg"/>
    <s v="https://books.toscrape.com/catalogue/the-nicomachean-ethics_75/index.html"/>
    <n v="1402"/>
    <x v="5"/>
    <x v="1"/>
    <n v="1479"/>
    <x v="112"/>
    <n v="47.24"/>
    <n v="1"/>
    <n v="66230.48"/>
    <s v="OK"/>
    <x v="1"/>
    <x v="7"/>
    <s v="In Stock"/>
    <s v="⚠️ Low"/>
    <n v="13246.096"/>
    <s v="High"/>
    <x v="0"/>
  </r>
  <r>
    <x v="172"/>
    <s v="4f19709e47883df5"/>
    <s v="Books"/>
    <s v="Â£25.89"/>
    <s v="Â£25.89"/>
    <s v="Â£0.00"/>
    <s v="In stock (1 available)"/>
    <n v="0"/>
    <s v="Two"/>
    <x v="5"/>
    <s v="Written in Greek, without any intention of publication, by the only Roman emperor who was also a philosopher, the Meditations of Marcus Aurelius (AD 121-180) offer a remarkable series of challenging spiritual reflections and exercises developed as the emperor struggled to understand himself and make sense of the universe. Ranging from doubt and despair to conviction and ex Written in Greek, without any intention of publication, by the only Roman emperor who was also a philosopher, the Meditations of Marcus Aurelius (AD 121-180) offer a remarkable series of challenging spiritual reflections and exercises developed as the emperor struggled to understand himself and make sense of the universe. Ranging from doubt and despair to conviction and exaltation, they cover such diverse topics as the nature of moral virtue, human rationality, divine providence, and Marcus' own emotions. But while the Meditations were composed to provide personal consolation and encouragement, in developing his beliefs Marcus Aurelius also created one of the greatest of all works of philosophy: a timeless collection of extended meditations and short aphorisms that has been consulted and admired by statesmen, thinkers and readers through the centuries. ...more"/>
    <s v="http://books.toscrape.com/media/cache/90/f7/90f79652caecac36bc97bf7b769c8fc4.jpg"/>
    <s v="https://books.toscrape.com/catalogue/meditations_33/index.html"/>
    <n v="2221"/>
    <x v="4"/>
    <x v="0"/>
    <n v="436"/>
    <x v="82"/>
    <n v="33.659999999999997"/>
    <n v="2"/>
    <n v="74758.859999999986"/>
    <s v="OK"/>
    <x v="1"/>
    <x v="7"/>
    <s v="In Stock"/>
    <s v="⚠️ Low"/>
    <n v="14951.771999999997"/>
    <s v="High"/>
    <x v="0"/>
  </r>
  <r>
    <x v="173"/>
    <s v="08672cd59171d5e4"/>
    <s v="Books"/>
    <s v="Â£43.38"/>
    <s v="Â£43.38"/>
    <s v="Â£0.00"/>
    <s v="In stock (1 available)"/>
    <n v="0"/>
    <s v="One"/>
    <x v="5"/>
    <s v="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Michael Tanner ...more"/>
    <s v="http://books.toscrape.com/media/cache/d1/7f/d17f326e3fcaf84c37d6d51e3470bcc6.jpg"/>
    <s v="https://books.toscrape.com/catalogue/beyond-good-and-evil_6/index.html"/>
    <n v="4372"/>
    <x v="1"/>
    <x v="0"/>
    <n v="1286"/>
    <x v="9"/>
    <n v="56.39"/>
    <n v="1"/>
    <n v="246537.08000000002"/>
    <s v="OK"/>
    <x v="1"/>
    <x v="7"/>
    <s v="In Stock"/>
    <s v="⚠️ Low"/>
    <n v="49307.416000000005"/>
    <s v="High"/>
    <x v="1"/>
  </r>
  <r>
    <x v="174"/>
    <s v="c2e46a2ee3b4a322"/>
    <s v="Books"/>
    <s v="Â£25.27"/>
    <s v="Â£25.27"/>
    <s v="Â£0.00"/>
    <s v="In stock (19 available)"/>
    <n v="0"/>
    <s v="Five"/>
    <x v="6"/>
    <s v="A Michelin two-star chef at twenty-eight, Violette Lenoir could handle anything, including a cocky burglar who broke into her restaurant in the middle of the night.Or so she thought.Elite counterterrorist operative Chase âSmithâ had been through things that made Hell Week look easy. But nothing had prepared him for a leather-clad blonde who held him at bay at knifepoint an A Michelin two-star chef at twenty-eight, Violette Lenoir could handle anything, including a cocky burglar who broke into her restaurant in the middle of the night.Or so she thought.Elite counterterrorist operative Chase âSmithâ had been through things that made Hell Week look easy. But nothing had prepared him for a leather-clad blonde who held him at bay at knifepoint and dared him to take her on.Now if only saving the world didnât require he ruin her life.Two people who thought they could handle anything now have to take on each other. It's a battle neither one expected. But with their futures on the line, they have nothing to lose...but their hearts.Warning: This book contains one arrogant Navy SEAL, nights of Paris passion, and a woman who wants to have it all. ...more"/>
    <s v="http://books.toscrape.com/media/cache/6c/84/6c84fcf7a53b02b6e763de7272934842.jpg"/>
    <s v="https://books.toscrape.com/catalogue/chase-me-paris-nights-2_977/index.html"/>
    <n v="3516"/>
    <x v="0"/>
    <x v="1"/>
    <n v="1532"/>
    <x v="91"/>
    <n v="32.85"/>
    <n v="5"/>
    <n v="115500.6"/>
    <s v="OK"/>
    <x v="1"/>
    <x v="0"/>
    <s v="In Stock"/>
    <s v="OK"/>
    <n v="23100.120000000003"/>
    <s v="High"/>
    <x v="0"/>
  </r>
  <r>
    <x v="175"/>
    <s v="00bfed9e18bb36f3"/>
    <s v="Books"/>
    <s v="Â£34.53"/>
    <s v="Â£34.53"/>
    <s v="Â£0.00"/>
    <s v="In stock (19 available)"/>
    <n v="0"/>
    <s v="Five"/>
    <x v="6"/>
    <s v="No matter how busy he keeps himself, successful Broadway musician Tobias Spence canât outrun the memory of a tragic car crash from his past that claimed a friendâs life and permanently injured his former boyfriend, Emmett.Even after losing Tobias, Emmett Henderson made peace with that awful night, living in his Indiana hometown where he has become a revered choral director No matter how busy he keeps himself, successful Broadway musician Tobias Spence canât outrun the memory of a tragic car crash from his past that claimed a friendâs life and permanently injured his former boyfriend, Emmett.Even after losing Tobias, Emmett Henderson made peace with that awful night, living in his Indiana hometown where he has become a revered choral director. When his students are asked to perform in New York City, he decides to chance reconnecting with his former love, if for no other reason than to get a proper goodbye.When Emmett and Tobias finally meet 15 years after parting ways, it is clear to both of them that their feelings for each other have not changed. As they explore their renewed relationship, the two men face old hurts and the new challenges of a long-distance romance. Will Tobias lose his second chance at love to the ghosts he canât seem to put to rest? ...more"/>
    <s v="http://books.toscrape.com/media/cache/a4/0a/a40af95beab828af1a4757ad1ee17da3.jpg"/>
    <s v="https://books.toscrape.com/catalogue/black-dust_976/index.html"/>
    <n v="1785"/>
    <x v="1"/>
    <x v="1"/>
    <n v="310"/>
    <x v="113"/>
    <n v="44.89"/>
    <n v="5"/>
    <n v="80128.649999999994"/>
    <s v="OK"/>
    <x v="1"/>
    <x v="0"/>
    <s v="In Stock"/>
    <s v="OK"/>
    <n v="16025.73"/>
    <s v="High"/>
    <x v="0"/>
  </r>
  <r>
    <x v="176"/>
    <s v="2a97cffe61c3c4c7"/>
    <s v="Books"/>
    <s v="Â£33.97"/>
    <s v="Â£33.97"/>
    <s v="Â£0.00"/>
    <s v="In stock (16 available)"/>
    <n v="0"/>
    <s v="One"/>
    <x v="6"/>
    <s v="One little white lie leads to more than she plannedâ¦Straight-laced lawyer Kate Matthews always plays by the rules. But when her ex gets engaged and a big promotion is on the line at work, she blurts out that she has a new boyfriend. And now that sheâs proved she âhas a lifeâ outside of work, everything is perfect. Except for one teeny little detailâthere is no boyfriend. A One little white lie leads to more than she plannedâ¦Straight-laced lawyer Kate Matthews always plays by the rules. But when her ex gets engaged and a big promotion is on the line at work, she blurts out that she has a new boyfriend. And now that sheâs proved she âhas a lifeâ outside of work, everything is perfect. Except for one teeny little detailâthere is no boyfriend. And now Kateâs liable for her little white lieâ¦Dominic Sorensen is hot, charming, and very definitely not Kateâs type. But not only does Dominic want to help Kate renovate her home, heâs also willing to play âboyfriend.â All he wants in return is a little pro bono work for his sister. Now instead of Mr. Right, Kate has a delectable Mr. Fix-It-Rightâand some unbelievable sexual chemistry. And if falling for Dominic is a breach of contract, Kate is guilty as chargedâ¦ ...more"/>
    <s v="http://books.toscrape.com/media/cache/41/ee/41ee38c1d15f0139a3fb17b730dc4347.jpg"/>
    <s v="https://books.toscrape.com/catalogue/her-backup-boyfriend-the-sorensen-family-1_896/index.html"/>
    <n v="4467"/>
    <x v="2"/>
    <x v="0"/>
    <n v="1883"/>
    <x v="114"/>
    <n v="44.16"/>
    <n v="1"/>
    <n v="197262.71999999997"/>
    <s v="OK"/>
    <x v="1"/>
    <x v="10"/>
    <s v="In Stock"/>
    <s v="OK"/>
    <n v="39452.543999999994"/>
    <s v="High"/>
    <x v="1"/>
  </r>
  <r>
    <x v="177"/>
    <s v="9e28048cea8d41f7"/>
    <s v="Books"/>
    <s v="Â£15.97"/>
    <s v="Â£15.97"/>
    <s v="Â£0.00"/>
    <s v="In stock (16 available)"/>
    <n v="0"/>
    <s v="Four"/>
    <x v="6"/>
    <s v="Caleb Stone was raised on the Upper East Side, where wealth and lineage reigns, and âalternative lifestylesâ are hidden. It took him years to come out to his family, but heâs still stuck in the stranglehold of their expectations. Caleb knows he has to build his confidence and shake things up, but he doesnât know howâ¦ until Oliver Buckley enters the picture.Oli is everythin Caleb Stone was raised on the Upper East Side, where wealth and lineage reigns, and âalternative lifestylesâ are hidden. It took him years to come out to his family, but heâs still stuck in the stranglehold of their expectations. Caleb knows he has to build his confidence and shake things up, but he doesnât know howâ¦ until Oliver Buckley enters the picture.Oli is everything Caleb isnâtârisk-taking, provocative, and fiercely independent. Disowned by his family, Oli has made his own way in the world and is beholden to no one. After a chance encounter on New Yearâs Eve, Caleb is smitten.As Caleb sheds the insecurities that have held him back for years, he makes bold steps toward changing his career and escaping years of sexual repression. But for Caleb to take full control of his life, he has to be brave enough to confront his feelings and trust Oli with his heart. ...more"/>
    <s v="http://books.toscrape.com/media/cache/01/a5/01a5285b17e7ec0e7e56294a8f8af28d.jpg"/>
    <s v="https://books.toscrape.com/catalogue/first-and-first-five-boroughs-3_893/index.html"/>
    <n v="1697"/>
    <x v="2"/>
    <x v="1"/>
    <n v="843"/>
    <x v="110"/>
    <n v="20.76"/>
    <n v="4"/>
    <n v="35229.72"/>
    <s v="OK"/>
    <x v="0"/>
    <x v="10"/>
    <s v="In Stock"/>
    <s v="OK"/>
    <n v="7045.9440000000004"/>
    <s v="High"/>
    <x v="0"/>
  </r>
  <r>
    <x v="178"/>
    <s v="7add3f8e49ec0826"/>
    <s v="Books"/>
    <s v="Â£21.96"/>
    <s v="Â£21.96"/>
    <s v="Â£0.00"/>
    <s v="In stock (16 available)"/>
    <n v="0"/>
    <s v="One"/>
    <x v="6"/>
    <s v="Daunted by the singular sexual tastes and dark secrets of the beautiful, tormented young entrepreneur Christian Grey, Anastasia Steele has broken off their relationship to start a new career with a Seattle publishing house.But desire for Christian still dominates her every waking thought, and when he proposes a new arrangement, Anastasia cannot resist. They rekindle their Daunted by the singular sexual tastes and dark secrets of the beautiful, tormented young entrepreneur Christian Grey, Anastasia Steele has broken off their relationship to start a new career with a Seattle publishing house.But desire for Christian still dominates her every waking thought, and when he proposes a new arrangement, Anastasia cannot resist. They rekindle their searing sensual affair, and Anastasia learns more about the harrowing past of her damaged, driven, and demanding Fifty Shades.While Christian wrestles with his inner demons, Anastasia must confront her anger and envy of the women who came before her and make the most important decision of her life.Erotic, sparkling and suspenseful, Fifty Shades Darker is the irresistibly addictive second part of the Fifty Shades trilogy.Learn more about E. L. James at thewriterscoffeeshop.com/ejames and on Twitter @E_L_JamesNeed the first Fifty Shades? Search Fifty Shades of Grey ...more"/>
    <s v="http://books.toscrape.com/media/cache/51/86/51862681bebec59be61f36f937c71fce.jpg"/>
    <s v="https://books.toscrape.com/catalogue/fifty-shades-darker-fifty-shades-2_892/index.html"/>
    <n v="2603"/>
    <x v="5"/>
    <x v="1"/>
    <n v="1261"/>
    <x v="50"/>
    <n v="28.55"/>
    <n v="1"/>
    <n v="74315.650000000009"/>
    <s v="OK"/>
    <x v="1"/>
    <x v="10"/>
    <s v="In Stock"/>
    <s v="OK"/>
    <n v="14863.130000000003"/>
    <s v="High"/>
    <x v="0"/>
  </r>
  <r>
    <x v="179"/>
    <s v="623e1a180426039b"/>
    <s v="Books"/>
    <s v="Â£24.12"/>
    <s v="Â£24.12"/>
    <s v="Â£0.00"/>
    <s v="In stock (15 available)"/>
    <n v="0"/>
    <s v="One"/>
    <x v="6"/>
    <s v="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 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state sale. It looks brand-new-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quot;redeemed.&quot;Charlotte's search for the gown's history-and its new bride-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s heritage, the power of courage and faith, and the timeless beauty of finding true love. ...more"/>
    <s v="http://books.toscrape.com/media/cache/29/3b/293bd9cd6fe1f8c82d1688aefe6cc5f7.jpg"/>
    <s v="https://books.toscrape.com/catalogue/the-wedding-dress_864/index.html"/>
    <n v="3318"/>
    <x v="5"/>
    <x v="0"/>
    <n v="1406"/>
    <x v="14"/>
    <n v="31.36"/>
    <n v="1"/>
    <n v="104052.48"/>
    <s v="OK"/>
    <x v="1"/>
    <x v="1"/>
    <s v="In Stock"/>
    <s v="OK"/>
    <n v="20810.495999999999"/>
    <s v="High"/>
    <x v="0"/>
  </r>
  <r>
    <x v="180"/>
    <s v="203b7f94b7d6115f"/>
    <s v="Books"/>
    <s v="Â£55.99"/>
    <s v="Â£55.99"/>
    <s v="Â£0.00"/>
    <s v="In stock (15 available)"/>
    <n v="0"/>
    <s v="Two"/>
    <x v="6"/>
    <s v="Mia Lassiter is thrilled to finally put her artistic skills to use working for her auntâs interior design shop in her hometown of East Beach. While renovating an old mansion overlooking stunning Lake Haven, she encounters a scruffy but attractive man named Brennanâthe ownerâs son. She doesnât realize this sexy recluse is actually Everett Alden, the world-famous rock star i Mia Lassiter is thrilled to finally put her artistic skills to use working for her auntâs interior design shop in her hometown of East Beach. While renovating an old mansion overlooking stunning Lake Haven, she encounters a scruffy but attractive man named Brennanâthe ownerâs son. She doesnât realize this sexy recluse is actually Everett Alden, the world-famous rock star in hiding whoâs nursing his own artistic and personal crises.As their personalities clash, tension simmers between the struggling artist and jaded musician, and their time spent alone together in the gorgeous old house only serves to turn up the heat. Soon, Mia and Brennanâs creative passions boil over to inspire passions of another kindâ¦But reality comes crashing in when Miaâs celeb-obsessed cousin discovers Brennanâs true identityâand reveals it to the world. As paparazzi swarm the mansion, Brennan is thrust back into his rock star lifestyle. Will Mia lose her soul mate just when sheâs finally found him? Can their love survive the glaring spotlight? ...more"/>
    <s v="http://books.toscrape.com/media/cache/58/bb/58bb81b052b6ad90adcd57e95da99a50.jpg"/>
    <s v="https://books.toscrape.com/catalogue/suddenly-in-love-lake-haven-1_835/index.html"/>
    <n v="3109"/>
    <x v="5"/>
    <x v="0"/>
    <n v="906"/>
    <x v="115"/>
    <n v="72.790000000000006"/>
    <n v="2"/>
    <n v="226304.11000000002"/>
    <s v="OK"/>
    <x v="1"/>
    <x v="1"/>
    <s v="In Stock"/>
    <s v="OK"/>
    <n v="45260.822000000007"/>
    <s v="High"/>
    <x v="0"/>
  </r>
  <r>
    <x v="181"/>
    <s v="ca71e72655bece85"/>
    <s v="Books"/>
    <s v="Â£16.24"/>
    <s v="Â£16.24"/>
    <s v="Â£0.00"/>
    <s v="In stock (15 available)"/>
    <n v="0"/>
    <s v="Four"/>
    <x v="6"/>
    <s v="Katy Lewis has it all: a sports reporting job she loves, a great roommate, and two brothers who, while nosy, always have her back. But when Conner Roberts, Katyâs unrequited first crush, suddenly shows upâand shows interestâafter nine years, she reverts to a sweaty, panicked sixteen-year-old once more.And if trying to read Connerâs signals isnât tough enough, Katyâs heart Katy Lewis has it all: a sports reporting job she loves, a great roommate, and two brothers who, while nosy, always have her back. But when Conner Roberts, Katyâs unrequited first crush, suddenly shows upâand shows interestâafter nine years, she reverts to a sweaty, panicked sixteen-year-old once more.And if trying to read Connerâs signals isnât tough enough, Katyâs heart is sending some mixed messages of its own. When a beautiful blonde coworker starts pursuing Katyâs boss, Dylan Sterlingâher longtime mentor and friendâshe realizes she may have a problem with that. A reunion with Conner is what sheâs dreamed of for so longâ¦so why canât she stop thinking about Dylan?For the first time ever, Katy must fact-check her heart. Should she go after the guy she thought she always wanted or see if thereâs something more with the one whoâs been there all along? ...more"/>
    <s v="http://books.toscrape.com/media/cache/b8/f9/b8f9e0169c3811f9ed145c3824208de6.jpg"/>
    <s v="https://books.toscrape.com/catalogue/something-more-than-this_834/index.html"/>
    <n v="3638"/>
    <x v="0"/>
    <x v="0"/>
    <n v="1761"/>
    <x v="25"/>
    <n v="21.11"/>
    <n v="4"/>
    <n v="76798.179999999993"/>
    <s v="OK"/>
    <x v="1"/>
    <x v="1"/>
    <s v="In Stock"/>
    <s v="OK"/>
    <n v="15359.635999999999"/>
    <s v="High"/>
    <x v="0"/>
  </r>
  <r>
    <x v="182"/>
    <s v="3a11bb962ff45b78"/>
    <s v="Books"/>
    <s v="Â£35.61"/>
    <s v="Â£35.61"/>
    <s v="Â£0.00"/>
    <s v="In stock (15 available)"/>
    <n v="0"/>
    <s v="Three"/>
    <x v="6"/>
    <s v="Voted Most Likely to Succeed, Melanie Bartlett ended up anything but. The down-on-her-luck single mom wants a complete do-overâis that too much to ask? With her family long gone from River Bend, strong, independent Mel is as surprised as anyone to end up in the quaint small town she once called home. But with her friends, Jo and Zoe, by her side, and a comfortable room at Voted Most Likely to Succeed, Melanie Bartlett ended up anything but. The down-on-her-luck single mom wants a complete do-overâis that too much to ask? With her family long gone from River Bend, strong, independent Mel is as surprised as anyone to end up in the quaint small town she once called home. But with her friends, Jo and Zoe, by her side, and a comfortable room at Miss Ginaâs quirky bed-and-breakfast, she just might have turned the corner on a new life.Wyatt Gibson never liked the big city. River Bend suits the ruggedly handsome builder just fine. Wyatt knows heâs home, even if that means being charmed by the appearance of Melanie and her spunky, adorable daughter. Is Wyattâs calm devotionâeven amid a coming stormâenough to convince Mel she may have found a home to call her own, a family that never leaves, and a true love to last a lifetime? ...more"/>
    <s v="http://books.toscrape.com/media/cache/4b/91/4b91460323973e9e140626d00474d74c.jpg"/>
    <s v="https://books.toscrape.com/catalogue/doing-it-over-most-likely-to-1_802/index.html"/>
    <n v="4289"/>
    <x v="3"/>
    <x v="0"/>
    <n v="444"/>
    <x v="27"/>
    <n v="46.29"/>
    <n v="3"/>
    <n v="198537.81"/>
    <s v="OK"/>
    <x v="0"/>
    <x v="1"/>
    <s v="In Stock"/>
    <s v="OK"/>
    <n v="39707.562000000005"/>
    <s v="High"/>
    <x v="1"/>
  </r>
  <r>
    <x v="183"/>
    <s v="c5cb9f885d8b3621"/>
    <s v="Books"/>
    <s v="Â£32.61"/>
    <s v="Â£32.61"/>
    <s v="Â£0.00"/>
    <s v="In stock (14 available)"/>
    <n v="0"/>
    <s v="Three"/>
    <x v="6"/>
    <s v="New York Times and USA Today bestselling author Katee Robert continues her smoking-hot series about the O'Malleysâwealthy, powerful, and full of scandalous family secrets. Carrigan O'Malley has always known her arranged marriage would be more about power and prestige than passion. But after one taste of the hard-bodied, whiskey-voiced James Halloran, she's ruined for anyo New York Times and USA Today bestselling author Katee Robert continues her smoking-hot series about the O'Malleysâwealthy, powerful, and full of scandalous family secrets. Carrigan O'Malley has always known her arranged marriage would be more about power and prestige than passion. But after one taste of the hard-bodied, whiskey-voiced James Halloran, she's ruined for anyone else. Too bad James and his family are enemy number 1. Hallorans vs. O'Malleysâthat's how it's always been. James should be thinking more about how to expand his family's empire instead of how silky Carrigan's skin is against his and how he can next get her into his bed. Those are dangerous thoughts. But not nearly as dangerous as he'll be if he can't get what he wants: Carrigan by his side for the rest of their lives. ...more"/>
    <s v="http://books.toscrape.com/media/cache/21/53/21539e305aa09ec40b36daa43db3f2fe.jpg"/>
    <s v="https://books.toscrape.com/catalogue/the-wedding-pact-the-omalleys-2_767/index.html"/>
    <n v="3748"/>
    <x v="4"/>
    <x v="1"/>
    <n v="177"/>
    <x v="47"/>
    <n v="42.39"/>
    <n v="3"/>
    <n v="158877.72"/>
    <s v="OK"/>
    <x v="1"/>
    <x v="2"/>
    <s v="In Stock"/>
    <s v="OK"/>
    <n v="31775.544000000002"/>
    <s v="High"/>
    <x v="0"/>
  </r>
  <r>
    <x v="184"/>
    <s v="0b165bd4b9f42fd5"/>
    <s v="Books"/>
    <s v="Â£28.82"/>
    <s v="Â£28.82"/>
    <s v="Â£0.00"/>
    <s v="In stock (14 available)"/>
    <n v="0"/>
    <s v="One"/>
    <x v="6"/>
    <s v="In the remote Rocky Mountains, lives depend on the Search &amp; Rescue brotherhood. But in a place this far off the map, trust is hard to come by and secrets can be murder...As the captain of Field County's ice rescue dive team, Callum Cook is driven to perfection. But when he meets new diver Louise &quot;Lou&quot; Sparks, all that hard-won order is obliterated in an instant. Lou is In the remote Rocky Mountains, lives depend on the Search &amp; Rescue brotherhood. But in a place this far off the map, trust is hard to come by and secrets can be murder...As the captain of Field County's ice rescue dive team, Callum Cook is driven to perfection. But when he meets new diver Louise &quot;Lou&quot; Sparks, all that hard-won order is obliterated in an instant. Lou is a hurricane. A walking disaster. And with her, he's never felt more alive...even if keeping her safe may just kill him.Lou's new to the Rockies, intent on escaping her controlling ex, and she's determined to make it on her own terms...no matter how tempting Callum may be. But when a routine training exercise unearths a body, Lou and Callum find themselves thrust into a deadly game of cat and mouse with a killer who will stop at nothing to silence Lou-and prove that not even her new Search and Rescue family can keep her safe forever. ...more"/>
    <s v="http://books.toscrape.com/media/cache/3d/4d/3d4d8e92429144f6c807adc4b15b7f80.jpg"/>
    <s v="https://books.toscrape.com/catalogue/hold-your-breath-search-and-rescue-1_700/index.html"/>
    <n v="1041"/>
    <x v="1"/>
    <x v="1"/>
    <n v="1836"/>
    <x v="63"/>
    <n v="37.47"/>
    <n v="1"/>
    <n v="39006.269999999997"/>
    <s v="OK"/>
    <x v="1"/>
    <x v="2"/>
    <s v="In Stock"/>
    <s v="OK"/>
    <n v="7801.2539999999999"/>
    <s v="High"/>
    <x v="0"/>
  </r>
  <r>
    <x v="185"/>
    <s v="df7e628bad5782b4"/>
    <s v="Books"/>
    <s v="Â£40.83"/>
    <s v="Â£40.83"/>
    <s v="Â£0.00"/>
    <s v="In stock (12 available)"/>
    <n v="0"/>
    <s v="Four"/>
    <x v="6"/>
    <s v="The last thing Vaughan Hewson expects to find when he returns to his childhood home is a broken hearted bride in his shower, let alone the drama and chaos that comes with her.Lydia Green doesn't know whether to burn down the church or sit and cry in a corner. Discovering the love of your life is having an affair on your wedding day is bad enough. Finding out it's with his The last thing Vaughan Hewson expects to find when he returns to his childhood home is a broken hearted bride in his shower, let alone the drama and chaos that comes with her.Lydia Green doesn't know whether to burn down the church or sit and cry in a corner. Discovering the love of your life is having an affair on your wedding day is bad enough. Finding out it's with his best man is another thing all together. She narrowly escapes tying the knot and meets Vaughan only hours later.Vaughan is the exact opposite of the picture perfect, respected businessman she thought she'd marry. This former musician-turned-bartender is rough around the edges and unsettled. But she already tried Mr. Right and discovered he's all wrong-maybe it's time to give Mr. Right Now a chance.After all, what's wrong with getting dirty? ...more"/>
    <s v="http://books.toscrape.com/media/cache/77/54/77540d564fb77611a18b57f12a910b73.jpg"/>
    <s v="https://books.toscrape.com/catalogue/dirty-dive-bar-1_615/index.html"/>
    <n v="2080"/>
    <x v="0"/>
    <x v="0"/>
    <n v="205"/>
    <x v="116"/>
    <n v="53.08"/>
    <n v="4"/>
    <n v="110406.39999999999"/>
    <s v="OK"/>
    <x v="1"/>
    <x v="11"/>
    <s v="In Stock"/>
    <s v="OK"/>
    <n v="22081.279999999999"/>
    <s v="High"/>
    <x v="0"/>
  </r>
  <r>
    <x v="186"/>
    <s v="cf62fa272b5f0fa3"/>
    <s v="Books"/>
    <s v="Â£53.98"/>
    <s v="Â£53.98"/>
    <s v="Â£0.00"/>
    <s v="In stock (11 available)"/>
    <n v="0"/>
    <s v="Three"/>
    <x v="6"/>
    <s v="A rocker gets a taste of unexpected passion in the latest red-hot Rock Star Romance from the award-winning author of I Want You to Want Me. Calix Bourbon might seem like a free spirit, but thatâs all a front. In reality heâs just trying to keep his fractured family together while working as a session musician. When Blue Fire hires him to replace their keyboardist, Calix i A rocker gets a taste of unexpected passion in the latest red-hot Rock Star Romance from the award-winning author of I Want You to Want Me. Â  Calix Bourbon might seem like a free spirit, but thatâs all a front. In reality heâs just trying to keep his fractured family together while working as a session musician. When Blue Fire hires him to replace their keyboardist, Calix is determined to make the most of the opportunityâbut he canât help being distracted by the bandâs sexy personal chef. Â  Mimiâs temporary gig is great, but she has her heart set on auditioning for a televised cooking show. Thereâs just one problem: she only has a week to acquire the skills necessary to survive the competition. Luckily, the bandâs new keyboard player can teach her exactly what she needs, in the kitchen and in the bedroom... ...more"/>
    <s v="http://books.toscrape.com/media/cache/33/72/337240d247fdf020755566e4477e17ca.jpg"/>
    <s v="https://books.toscrape.com/catalogue/take-me-home-tonight-rock-star-romance-3_605/index.html"/>
    <n v="1890"/>
    <x v="1"/>
    <x v="1"/>
    <n v="286"/>
    <x v="117"/>
    <n v="70.17"/>
    <n v="3"/>
    <n v="132621.30000000002"/>
    <s v="OK"/>
    <x v="0"/>
    <x v="12"/>
    <s v="In Stock"/>
    <s v="OK"/>
    <n v="26524.260000000006"/>
    <s v="High"/>
    <x v="0"/>
  </r>
  <r>
    <x v="187"/>
    <s v="b783ce08802cd1d1"/>
    <s v="Books"/>
    <s v="Â£47.67"/>
    <s v="Â£47.67"/>
    <s v="Â£0.00"/>
    <s v="In stock (11 available)"/>
    <n v="0"/>
    <s v="Three"/>
    <x v="6"/>
    <s v="Welcome to The Buoys, a West Coast haven where love comes in with the tide. Perfect for readers of Jill Shalvis and Susan Mallery, the Fishing for Trouble series features three unforgettable brothersâeach of whom is a great catch.Major league pitcher Liam O'Donnell knows his best days are probably behind him, but that doesn't mean he's ready to retire and become a fishing Welcome to The Buoys, a West Coast haven where love comes in with the tide. Perfect for readers of Jill Shalvis and Susan Mallery, the Fishing for Trouble series features three unforgettable brothersâeach of whom is a great catch.Major league pitcher Liam O'Donnell knows his best days are probably behind him, but that doesn't mean he's ready to retire and become a fishing guide. Still, after all the time he's spent chasing his dreams, he owes it to his brothers to pull his weight around the lodge. The Buoys is their father's legacy, and they can't let some developer take it from them. The one snag Liam isn't counting on is a blast from the past: his ex-wife.The moment Kate Hadley steps out of the seaplane, she knows this assignment is going to be trickier than she thought. She has to persuade the owners to sellâand one of them is Liam O'Donnell. Ten years ago, she made the biggest mistake of her life when she married Liam during a fling in Vegas. Now he's her only lifeline in the middle of nowhere. Kate's trying to keep things cool, but Liam just reminds her of the scorching few nights they spent togetherâand tempts her to make new memories that are just as steamy as the old. ...more"/>
    <s v="http://books.toscrape.com/media/cache/bc/21/bc214639946c501cd70ff6b752439c76.jpg"/>
    <s v="https://books.toscrape.com/catalogue/off-the-hook-fishing-for-trouble-1_601/index.html"/>
    <n v="574"/>
    <x v="4"/>
    <x v="0"/>
    <n v="1541"/>
    <x v="1"/>
    <n v="61.97"/>
    <n v="3"/>
    <n v="35570.78"/>
    <s v="OK"/>
    <x v="1"/>
    <x v="12"/>
    <s v="In Stock"/>
    <s v="OK"/>
    <n v="7114.1559999999999"/>
    <s v="High"/>
    <x v="0"/>
  </r>
  <r>
    <x v="188"/>
    <s v="40c4bf520c17de54"/>
    <s v="Books"/>
    <s v="Â£14.75"/>
    <s v="Â£14.75"/>
    <s v="Â£0.00"/>
    <s v="In stock (11 available)"/>
    <n v="0"/>
    <s v="Five"/>
    <x v="6"/>
    <s v="Power, privilege, and the rigid rules of class leave two hearts yearning for connection in the sizzling new Society of Gentlemen novel from K. J. Charles. Among his eccentric though strictly principled group of friends, Lord Richard Vane is the confidant on whom everyone depends for advice, moral rectitude, and discreet assistance. Yet when Richard has a problem, he turns Power, privilege, and the rigid rules of class leave two hearts yearning for connection in the sizzling new Society of Gentlemen novel from K. J. Charles.Â  Among his eccentric though strictly principled group of friends, Lord Richard Vane is the confidant on whom everyone depends for advice, moral rectitude, and discreet assistance. Yet when Richard has a problem, he turns to his valet, a fixer of unparalleled geniusâand the object of Richardâs deepest desires. If there is one rule a gentleman must follow, it is never to dally with servants. But when David is close enough to touch, the rules of class collide with the basest sort of animal instinct: overpowering lust. Â  For David Cyprian, burglary and blackmail are as much in a dayâs work as bootblackingâanything for the man heâs devoted to. But the one thing he wants for himself is the one thing Richard refuses to give: his heart. With the tension between them growing to be unbearable, Davidâs seemingly incorruptible master has left him no choice. Putting his finely honed skills of seduction and manipulation to good use, he will convince Richard to forget all about his well-meaning objections and give in to sweet, sinful temptation. Â Includes a special message from the editor, as well as an excerpt from another Loveswept title. ...more"/>
    <s v="http://books.toscrape.com/media/cache/82/aa/82aa7770711dfc5edc1f5f69a731d08b.jpg"/>
    <s v="https://books.toscrape.com/catalogue/a-gentlemans-position-society-of-gentlemen-3_584/index.html"/>
    <n v="2819"/>
    <x v="3"/>
    <x v="0"/>
    <n v="252"/>
    <x v="118"/>
    <n v="19.18"/>
    <n v="5"/>
    <n v="54068.42"/>
    <s v="OK"/>
    <x v="1"/>
    <x v="12"/>
    <s v="In Stock"/>
    <s v="OK"/>
    <n v="10813.684000000001"/>
    <s v="Mid"/>
    <x v="0"/>
  </r>
  <r>
    <x v="189"/>
    <s v="bd087cf6a846db75"/>
    <s v="Books"/>
    <s v="Â£20.90"/>
    <s v="Â£20.90"/>
    <s v="Â£0.00"/>
    <s v="In stock (7 available)"/>
    <n v="0"/>
    <s v="Three"/>
    <x v="6"/>
    <s v="Take one abrasive professional athlete, a quirky out-of-work schoolteacher, and an overweight geriatric dog, and you're ready for a lesson in love...Tippy style.Pro baseball pitcher Cal Crawford is not a dog guy. When he inherits his deceased mother's elderly dog, Tippy, he's quick to call on a pet-sitting service.Gina isn't thrilled to be a dog sitter when her aspirations Take one abrasive professional athlete, a quirky out-of-work schoolteacher, and an overweight geriatric dog, and you're ready for a lesson in love...Tippy style.Pro baseball pitcher Cal Crawford is not a dog guy. When he inherits his deceased mother's elderly dog, Tippy, he's quick to call on a pet-sitting service.Gina isn't thrilled to be a dog sitter when her aspirations lie in the classroom. Furthermore, she can't abide the unfriendly Cal, a man with all the charm of a wet towel. But with no other prospects and a deep love for all things canine, she takes the job caring for Tippy.As Gina travels through Cal's world with Tippy in tow, she begins to see Cal in a different light. Gina longs to show Cal the God-given blessings in his life that have nothing to do with baseball or fame. When her longing blooms into attraction, Gina does her best to suppress it. But Cal is falling in love with her too...Discover the charming story of Tippy, the dog who brought a family together. ...more"/>
    <s v="http://books.toscrape.com/media/cache/48/2c/482c14200688df579ab2ed0fcbddcb86.jpg"/>
    <s v="https://books.toscrape.com/catalogue/sit-stay-love_486/index.html"/>
    <n v="222"/>
    <x v="1"/>
    <x v="0"/>
    <n v="1207"/>
    <x v="119"/>
    <n v="27.17"/>
    <n v="3"/>
    <n v="6031.7400000000007"/>
    <s v="OK"/>
    <x v="1"/>
    <x v="4"/>
    <s v="In Stock"/>
    <s v="OK"/>
    <n v="1206.3480000000002"/>
    <s v="High"/>
    <x v="0"/>
  </r>
  <r>
    <x v="190"/>
    <s v="cf3b86489890b9f2"/>
    <s v="Books"/>
    <s v="Â£31.30"/>
    <s v="Â£31.30"/>
    <s v="Â£0.00"/>
    <s v="In stock (5 available)"/>
    <n v="0"/>
    <s v="One"/>
    <x v="6"/>
    <s v="NEW YORK TIMES BESTSELLER â¢ In this powerful and uplifting novel, a mother and her daughter-in-law bravely leave their troubled marriages and face the challenge of starting over. Leaning on each other, Nichole and Leanne discover that their inner strength and capacity for love are greater than they ever imagined. When Nichole discovers that her husband, Jake, has been unfa NEW YORK TIMES BESTSELLER â¢ In this powerful and uplifting novel, a mother and her daughter-in-law bravely leave their troubled marriages and face the challenge of starting over. Leaning on each other, Nichole and Leanne discover that their inner strength and capacity for love are greater than they ever imagined. When Nichole discovers that her husband, Jake, has been unfaithful, the illusion of her perfect life is indelibly shattered. While juggling her young son, a new job, and volunteer work, Nichole meets Rocco, who is the opposite of Jake in nearly every way. Though blunt-spoken and rough around the edges, Rocco proves to be a dedicated father and thoughtful friend. But just as their relationship begins to blossom, Jake wagers everything on winning Nichole backâincluding their son Owenâs happiness. Somehow, Nichole must find the courage to defy her fears and follow her heart, with far-reaching consequences for them all. Leanne has quietly ignored her husbandâs cheating for decades, but is jolted into action by the echo of Nicholeâs all-too-familiar crisis. While volunteering as a teacher of English as a second language, Leanne meets Nikolai, a charming, talented baker from Ukraine. Resolved to avoid the heartache and complications of romantic entanglements, Leanne nonetheless finds it difficult to resist Nikolaiâs effusive overturesâuntil an unexpected tragedy tests the very fabric of her commitments. An inspiring novel of friendship, reinvention, and hope, A Girlâs Guide to Moving On affirms the ability of every woman to forge a new path, believe in love, and fearlessly find happiness.Praise for A Girlâs Guide to Moving On âDebbie Macomberâs finest novel. Betrayal and sorrow can happen in any stage of life and, in this wonderful story, her very nimble hands weave a spectacular kaleidoscope of courage, struggles, and finally joyous redemption and reinvention. Macomber totally understands the human heart. I absolutely loved it!ââDorothea Benton Frank, New York Times bestselling author of All the Single Ladies âWhispers a message of love, hope, and, yes, reinvention to every woman who has ever wondered âIs that all there is?â I predict every diehard Macomber fanâas well as legions of readers new to the Macomber magicâwill be cheering for Leanne and Nichole, and clamoring for more, more, more.ââMary Kay Andrews, New York Times bestselling author of Beach Town, Ladiesâ Night, and Summer Rental âMacomber is a master at pulling heartstrings, and readers will delight in this heartwarming story of friendship, love, and second chances. Leanne, Nichole, Rocco, and Nikolai will renew your faith in love and hope. The perfect read curled up in front of the fire or on a beach, itâs as satisfying as a slice of freshly baked breadâwholesome, pleasantly filling, and delicious.ââKaren White, New York Times bestselling author of Flight Patterns âBeloved author Debbie Macomber reaches new heights in this wise and beautiful novel. Itâs the kind of reading experience that comes along only rarely, bearing the hallmarks of a classic. The timeless wisdom in these pages will stay with you long after the book is closed.ââSusan Wiggs, #1 New York Times bestselling author of Starlight on Willow Lake âDebbie dazzles! A wonderful story of friendship, forgiveness and the power of love. I devoured every page!ââSusan Mallery, #1 New York Times bestselling author of The Friends We Keep ...more"/>
    <s v="http://books.toscrape.com/media/cache/17/94/17940ad8d367ea5f28db57e7fc32dac9.jpg"/>
    <s v="https://books.toscrape.com/catalogue/a-girls-guide-to-moving-on-new-beginnings-2_359/index.html"/>
    <n v="4869"/>
    <x v="0"/>
    <x v="0"/>
    <n v="1495"/>
    <x v="120"/>
    <n v="40.69"/>
    <n v="1"/>
    <n v="198119.61"/>
    <s v="OK"/>
    <x v="1"/>
    <x v="13"/>
    <s v="In Stock"/>
    <s v="OK"/>
    <n v="39623.921999999999"/>
    <s v="High"/>
    <x v="1"/>
  </r>
  <r>
    <x v="191"/>
    <s v="9cc207168a03470d"/>
    <s v="Books"/>
    <s v="Â£59.99"/>
    <s v="Â£59.99"/>
    <s v="Â£0.00"/>
    <s v="In stock (4 available)"/>
    <n v="0"/>
    <s v="Three"/>
    <x v="6"/>
    <s v="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But when Mick sets his mind to win, nothing will stop him. And he has the perfect play in mind. ...more"/>
    <s v="http://books.toscrape.com/media/cache/b0/be/b0be8b72b97ba3185f7d55235d0be76f.jpg"/>
    <s v="https://books.toscrape.com/catalogue/the-perfect-play-play-by-play-1_352/index.html"/>
    <n v="4587"/>
    <x v="4"/>
    <x v="1"/>
    <n v="786"/>
    <x v="31"/>
    <n v="77.989999999999995"/>
    <n v="3"/>
    <n v="357740.13"/>
    <s v="OK"/>
    <x v="1"/>
    <x v="14"/>
    <s v="In Stock"/>
    <s v="⚠️ Low"/>
    <n v="71548.025999999998"/>
    <s v="High"/>
    <x v="1"/>
  </r>
  <r>
    <x v="192"/>
    <s v="2b69d289279aabfd"/>
    <s v="Books"/>
    <s v="Â£12.87"/>
    <s v="Â£12.87"/>
    <s v="Â£0.00"/>
    <s v="In stock (4 available)"/>
    <n v="0"/>
    <s v="One"/>
    <x v="6"/>
    <s v="Also see: Alternate Cover Editions for this ISBN [ACE] ACE #1 In the shadows of the night in Caldwell, New York, there's a deadly turf war going on between vampires and their slayers. There exists a secret band of brothers like no other-six vampire warriors, defenders of their race. Yet none of them relishes killing more than Wrath, the leader of The Black Dagger Brotherh Also see: Alternate Cover Editions for this ISBN [ACE] ACE #1 In the shadows of the night in Caldwell, New York, there's a deadly turf war going on between vampires and their slayers. There exists a secret band of brothers like no other-six vampire warriors, defenders of their race. Yet none of them relishes killing more than Wrath, the leader of The Black Dagger Brotherhood.The only purebred vampire left on earth, Wrath has a score to settle with the slayers who murdered his parents centuries ago. But, when one of his most trusted fighters is killed-leaving his half-breed daughter unaware of his existence or her fate-Wrath must usher her into the world of the undead-a world of sensuality beyond her wildest dreams.Also see: Alternate Cover Editions for this ISBN [ACE] ACE #1 ...more"/>
    <s v="http://books.toscrape.com/media/cache/d8/bd/d8bdea8d4e7db9af8e0cb1b36db448d2.jpg"/>
    <s v="https://books.toscrape.com/catalogue/dark-lover-black-dagger-brotherhood-1_319/index.html"/>
    <n v="1935"/>
    <x v="5"/>
    <x v="0"/>
    <n v="719"/>
    <x v="18"/>
    <n v="16.73"/>
    <n v="1"/>
    <n v="32372.55"/>
    <s v="OK"/>
    <x v="1"/>
    <x v="14"/>
    <s v="In Stock"/>
    <s v="⚠️ Low"/>
    <n v="6474.51"/>
    <s v="Mid"/>
    <x v="0"/>
  </r>
  <r>
    <x v="193"/>
    <s v="aaebac5fda798b1b"/>
    <s v="Books"/>
    <s v="Â£13.38"/>
    <s v="Â£13.38"/>
    <s v="Â£0.00"/>
    <s v="In stock (4 available)"/>
    <n v="0"/>
    <s v="Three"/>
    <x v="6"/>
    <s v="Most people play by the rules. Gavin and Liz aren't most people....Win at any cost. That's always been the mantra of sports agent Liz Darnell. When she carries things too far and risks losing her number-one client, baseball pro Gavin Riley, Liz realizes that she'll have to work extra innings to win him back. It might not be too much of a stretch. She's had a thing for this Most people play by the rules. Gavin and Liz aren't most people....Win at any cost. That's always been the mantra of sports agent Liz Darnell. When she carries things too far and risks losing her number-one client, baseball pro Gavin Riley, Liz realizes that she'll have to work extra innings to win him back. It might not be too much of a stretch. She's had a thing for this player's moves since she first laid eyes on him, and by the looks of it, he wants her just as bad.Gavin's more than readyâespecially when Liz is offering herself as part of the bargain. And as much of her as Gavin wants. For added thrills, he decides to throw a little curve ball Liz's way to see just how far she's truly willing to go to keep him as a client. But when love unexpectedly enters the playing field, neither Liz nor Gavin are ready for the biggest game-changer of them all. ...more"/>
    <s v="http://books.toscrape.com/media/cache/7a/6a/7a6a89af2f591d86df6f7c65649463db.jpg"/>
    <s v="https://books.toscrape.com/catalogue/changing-the-game-play-by-play-2_317/index.html"/>
    <n v="4870"/>
    <x v="5"/>
    <x v="1"/>
    <n v="1972"/>
    <x v="77"/>
    <n v="17.39"/>
    <n v="3"/>
    <n v="84689.3"/>
    <s v="OK"/>
    <x v="1"/>
    <x v="14"/>
    <s v="In Stock"/>
    <s v="⚠️ Low"/>
    <n v="16937.86"/>
    <s v="Mid"/>
    <x v="1"/>
  </r>
  <r>
    <x v="194"/>
    <s v="aead11697d14ea36"/>
    <s v="Books"/>
    <s v="Â£56.43"/>
    <s v="Â£56.43"/>
    <s v="Â£0.00"/>
    <s v="In stock (4 available)"/>
    <n v="0"/>
    <s v="One"/>
    <x v="6"/>
    <s v="Every April, when the wind blows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 Every April, when the wind blows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Did You Know?-That Jamie was named after Nicholas's editor, Jamie Raab?That Landon is the name of his third son?That Nicholas Sparks recorded his own reading for the audio version of the novel? ...more"/>
    <s v="http://books.toscrape.com/media/cache/fe/a9/fea9278c15f5ad41f5d478196cf4132d.jpg"/>
    <s v="https://books.toscrape.com/catalogue/a-walk-to-remember_312/index.html"/>
    <n v="1854"/>
    <x v="5"/>
    <x v="1"/>
    <n v="879"/>
    <x v="13"/>
    <n v="73.36"/>
    <n v="1"/>
    <n v="136009.44"/>
    <s v="OK"/>
    <x v="0"/>
    <x v="14"/>
    <s v="In Stock"/>
    <s v="⚠️ Low"/>
    <n v="27201.888000000003"/>
    <s v="High"/>
    <x v="0"/>
  </r>
  <r>
    <x v="195"/>
    <s v="969f6c7e86554814"/>
    <s v="Books"/>
    <s v="Â£12.25"/>
    <s v="Â£12.25"/>
    <s v="Â£0.00"/>
    <s v="In stock (3 available)"/>
    <n v="0"/>
    <s v="One"/>
    <x v="6"/>
    <s v="Can a love built on secrets survive?Rugged, hot, and rock hard, Dred Zander is exactly the type of man that normally sends Pixie running. Not dreaming about running her hands down his washboard abs...and lower. The lead singer and guitarist for the band Preload embodies trouble behind his quick smile and guarded eyes, and Pixie left trouble behind her years ago along with Can a love built on secrets survive?Rugged, hot, and rock hard, Dred Zander is exactly the type of man that normally sends Pixie running. Not dreaming about running her hands down his washboard abs...and lower. The lead singer and guitarist for the band Preload embodies trouble behind his quick smile and guarded eyes, and Pixie left trouble behind her years ago along with the name Sarah Jane Travers and the pathetic trailer her mom called home. With her abusive past in her past, she has a new life, a new family at Second Circle, and a dream of opening her own business. She needs capital and time. What she doesn't need is a tempting long-haired rocker or the paparazzi that follow him around.But Dred has other ideas. Pixie's sweet hazel eyes, purple hair and kaleidoscopic tattoo of exotic flowers that swirl up her arm haunt his dreams, and he knows she wants him too. He just has to convince her. But as a juicy exposÃ© threatens to expose their pasts, and a blackmailer terrorizes their present, Pixie and Dred have to decide what really matters and fight like hell to keep it. ...more"/>
    <s v="http://books.toscrape.com/media/cache/c2/9d/c29dbb9c163edb0e885f897063d619f3.jpg"/>
    <s v="https://books.toscrape.com/catalogue/the-purest-hook-second-circle-tattoos-3_271/index.html"/>
    <n v="108"/>
    <x v="4"/>
    <x v="0"/>
    <n v="644"/>
    <x v="73"/>
    <n v="15.93"/>
    <n v="1"/>
    <n v="1720.44"/>
    <s v="OK"/>
    <x v="1"/>
    <x v="6"/>
    <s v="In Stock"/>
    <s v="⚠️ Low"/>
    <n v="344.08800000000002"/>
    <s v="Mid"/>
    <x v="0"/>
  </r>
  <r>
    <x v="196"/>
    <s v="ee441c8e027caa66"/>
    <s v="Books"/>
    <s v="Â£45.43"/>
    <s v="Â£45.43"/>
    <s v="Â£0.00"/>
    <s v="In stock (3 available)"/>
    <n v="0"/>
    <s v="One"/>
    <x v="6"/>
    <s v="The riveting new novel from the #1 New York Times bestselling author of The Liar.Naomi Bowes lost her innocence the night she followed her father into the woods. In freeing the girl trapped in the root cellar, Naomi revealed the horrible extent of her fatherâs crimes and made him infamous.Now a successful photographer living under the name Naomi Carson, she has found a pla The riveting new novel from the #1 New York Times bestselling author of The Liar.Naomi Bowes lost her innocence the night she followed her father into the woods. In freeing the girl trapped in the root cellar, Naomi revealed the horrible extent of her fatherâs crimes and made him infamous.Now a successful photographer living under the name Naomi Carson, she has found a place that calls to her, thousands of miles away from everything sheâs ever known. Naomi wants to embrace the solitude, but the residents of Sunrise Cove keep forcing her to open upâespecially the determined Xander Keaton.Naomi can feel her defenses failing, and knows that the connection her new life offers is something sheâs always secretly craved. But as sheâs learned time and again, her past is never more than a nightmare away. ...more"/>
    <s v="http://books.toscrape.com/media/cache/a6/38/a63804d7adf6fb90b70b226702cb4f7b.jpg"/>
    <s v="https://books.toscrape.com/catalogue/the-obsession_268/index.html"/>
    <n v="631"/>
    <x v="3"/>
    <x v="0"/>
    <n v="1620"/>
    <x v="121"/>
    <n v="59.06"/>
    <n v="1"/>
    <n v="37266.86"/>
    <s v="OK"/>
    <x v="1"/>
    <x v="6"/>
    <s v="In Stock"/>
    <s v="⚠️ Low"/>
    <n v="7453.3720000000003"/>
    <s v="High"/>
    <x v="0"/>
  </r>
  <r>
    <x v="197"/>
    <s v="ecdf73ee66c33b17"/>
    <s v="Books"/>
    <s v="Â£11.10"/>
    <s v="Â£11.10"/>
    <s v="Â£0.00"/>
    <s v="In stock (3 available)"/>
    <n v="0"/>
    <s v="Three"/>
    <x v="6"/>
    <s v="Widowers Maggie OâBrien and Carson Jennings are both on a journey to rediscover who they are. Maggie, an adventurous former pastorâs wife of thirty-nine years, hopes to find closure in the place she and her husband spent their honeymoon. Carson, a retired judge, is living his lifelong dream of traveling across the U.S. in his RV. When their paths cross in the tranquil sett Widowers Maggie OâBrien and Carson Jennings are both on a journey to rediscover who they are. Maggie, an adventurous former pastorâs wife of thirty-nine years, hopes to find closure in the place she and her husband spent their honeymoon. Carson, a retired judge, is living his lifelong dream of traveling across the U.S. in his RV. When their paths cross in the tranquil setting of Mason Springs, New Mexico, love is the last thing that either of them expects to find.When this mix matched pair comes together they find themselves in some hilarious and even precarious situations. As the romance begins to blossom they face many obstacles that threaten to tear them apart, and what Maggie discovers about herself in New Mexico will redefine her future and alienate one of her children. Will Carson and Maggieâs love for one another be strong enough to weather the storms or will their love for their children keep them apart? ...more"/>
    <s v="http://books.toscrape.com/media/cache/7a/13/7a13d10c37d4b975145bfa493f69fbf0.jpg"/>
    <s v="https://books.toscrape.com/catalogue/reservations-for-two_211/index.html"/>
    <n v="532"/>
    <x v="0"/>
    <x v="1"/>
    <n v="286"/>
    <x v="24"/>
    <n v="14.43"/>
    <n v="3"/>
    <n v="7676.76"/>
    <s v="OK"/>
    <x v="1"/>
    <x v="6"/>
    <s v="In Stock"/>
    <s v="⚠️ Low"/>
    <n v="1535.3520000000001"/>
    <s v="Mid"/>
    <x v="0"/>
  </r>
  <r>
    <x v="198"/>
    <s v="67dea6c75d6a1075"/>
    <s v="Books"/>
    <s v="Â£27.41"/>
    <s v="Â£27.41"/>
    <s v="Â£0.00"/>
    <s v="In stock (3 available)"/>
    <n v="0"/>
    <s v="Two"/>
    <x v="6"/>
    <s v="An irresistible new love story from the #1 New York Times bestselling author of the Fool's Gold series, set in a town Library Journal calls &quot;so appealing, readers will want to start scoping out real estate.&quot; To overcome her painful past, baker Shelby Gilmore goes on the hunt for a friendâa male friendâto convince her stubborn psyche that men can be trusted. But where An irresistible new love story from the #1 New York Times bestselling author of the Fool's Gold series, set in a town Library Journal calls &quot;so appealing, readers will want to start scoping out real estate.&quot;Â  To overcome her painful past, baker Shelby Gilmore goes on the hunt for a friendâa male friendâto convince her stubborn psyche that men can be trusted. But where in a town as small as Fool's Gold will the petite blonde find a guy willing to not date her?Â Dark, charming Aidan Mitchell puts the &quot;adventure&quot; in Mitchell Adventure Toursâ¦and into the beds of his many willing female tourists. Until he realizes he's inadvertently become that guyâthe one-night Casanovaâand worse, everyone in town knows it. Maybe Shelby's boy/girl experiment will help him see women as more than just conquests so he can change his ways and win back his self-respect.Â As Aidan and Shelby explore the secret lives of men and women, the heat between them fires up the Fool's Gold rumor mill. If no one will believe they're just friends, maybe they should give the gossips something to really talk about! ...more"/>
    <s v="http://books.toscrape.com/media/cache/c1/0a/c10a83087db24c35f88555f2b8511e9e.jpg"/>
    <s v="https://books.toscrape.com/catalogue/best-of-my-love-fools-gold-20_127/index.html"/>
    <n v="1925"/>
    <x v="5"/>
    <x v="0"/>
    <n v="507"/>
    <x v="122"/>
    <n v="35.630000000000003"/>
    <n v="2"/>
    <n v="68587.75"/>
    <s v="OK"/>
    <x v="1"/>
    <x v="6"/>
    <s v="In Stock"/>
    <s v="⚠️ Low"/>
    <n v="13717.550000000001"/>
    <s v="High"/>
    <x v="0"/>
  </r>
  <r>
    <x v="199"/>
    <s v="def389ddfda6991b"/>
    <s v="Books"/>
    <s v="Â£39.77"/>
    <s v="Â£39.77"/>
    <s v="Â£0.00"/>
    <s v="In stock (1 available)"/>
    <n v="0"/>
    <s v="Three"/>
    <x v="6"/>
    <s v="Do you know what it feels like right before lightning strikes? How you can feel the current running through your veins? The trembles of warning that ripple through the air? It was a thrill Tamar King chased all her life until it became the very thing she had to escape. For the last four years, Tamar King has hidden herself in an isolated world she created. She was safe. No Do you know what it feels like right before lightning strikes? How you can feel the current running through your veins? The trembles of warning that ripple through the air? It was a thrill Tamar King chased all her life until it became the very thing she had to escape. For the last four years, Tamar King has hidden herself in an isolated world she created. She was safe. No one could touch her. Until Lyrik West walked through her door. Heâs the lead guitarist for Sunder and everything she can never have. The dark and beautiful rock star becomes everything she craves. Lyrikâs life has been devoted to his band and that success has cost him. Bitter, hard, and filled with regret, he refuses to lose himself again, but from the moment he sees her, he wants one night with Tamar King. The gorgeous bartender is more than he bargained for. Their attraction is consuming. Their desire overpowering. With one touch, they ignite. But is it worth the cost of getting burned?Sheâs a gorgeous nightmare and heâs a wicked dreamâ¦WHERE LIGHTNING STRIKES, a Bleeding Stars Stand-Alone Novel ...more"/>
    <s v="http://books.toscrape.com/media/cache/a3/50/a35037c93fbc48a1a62dc74c71f62779.jpg"/>
    <s v="https://books.toscrape.com/catalogue/where-lightning-strikes-bleeding-stars-3_96/index.html"/>
    <n v="602"/>
    <x v="4"/>
    <x v="0"/>
    <n v="567"/>
    <x v="123"/>
    <n v="51.7"/>
    <n v="3"/>
    <n v="31123.4"/>
    <s v="OK"/>
    <x v="1"/>
    <x v="7"/>
    <s v="In Stock"/>
    <s v="⚠️ Low"/>
    <n v="6224.68"/>
    <s v="High"/>
    <x v="0"/>
  </r>
  <r>
    <x v="200"/>
    <s v="d6d98d3508c30f57"/>
    <s v="Books"/>
    <s v="Â£48.71"/>
    <s v="Â£48.71"/>
    <s v="Â£0.00"/>
    <s v="In stock (1 available)"/>
    <n v="0"/>
    <s v="One"/>
    <x v="6"/>
    <s v="Fame, fortune, and stadiums full of screaming fans are right around the corner for the rock band at the heart of Stina Lindenblattâs steamy, intense Pushing Limits series. But itâs an epic love affair that steals the show in this opening act.When Nolan Kincaid skipped town to chase the music career of his dreams, he knew he wouldnât miss the reminders of his broken familyâ Fame, fortune, and stadiums full of screaming fans are right around the corner for the rock band at the heart of Stina Lindenblattâs steamy, intense Pushing Limits series. But itâs an epic love affair that steals the show in this opening act.When Nolan Kincaid skipped town to chase the music career of his dreams, he knew he wouldnât miss the reminders of his broken familyâhe wasnât so sure he could forget the girl he left behind. Now his band is touring nonstop, the recording sessions go all night, and the groupies are crazed. But when he hears that Hailey Wilkins is in trouble, he drops everything.Hailey thought sheâd missed her chance with Nolan. Five years ago, the moment she realized she loved him was the moment he decided to leave. Now, when a brutal assault lands her in the ICU, Nolan flies straight to her bedside, acting like nothingâs changed. Whatâs a rock star like him doing, canceling shows and risking his record deal, just to nurse an old friend back to health? And why should Hailey believe heâll stay this time?With her attacker still at large, Nolanâs ready to rise to the occasion. He knows he let Hailey down once before, but heâs ready to give her everything, heart and soulâand heâll fight for the chance to prove it. ...more"/>
    <s v="http://books.toscrape.com/media/cache/bb/8b/bb8b7e644c005aba53d55240b54952ae.jpg"/>
    <s v="https://books.toscrape.com/catalogue/this-one-moment-pushing-limits-1_88/index.html"/>
    <n v="307"/>
    <x v="1"/>
    <x v="0"/>
    <n v="1320"/>
    <x v="63"/>
    <n v="63.32"/>
    <n v="1"/>
    <n v="19439.240000000002"/>
    <s v="OK"/>
    <x v="1"/>
    <x v="7"/>
    <s v="In Stock"/>
    <s v="⚠️ Low"/>
    <n v="3887.8480000000004"/>
    <s v="High"/>
    <x v="0"/>
  </r>
  <r>
    <x v="201"/>
    <s v="9efb397067eb7e8a"/>
    <s v="Books"/>
    <s v="Â£28.34"/>
    <s v="Â£28.34"/>
    <s v="Â£0.00"/>
    <s v="In stock (1 available)"/>
    <n v="0"/>
    <s v="Two"/>
    <x v="6"/>
    <s v="Twenty-six-year-old Gaby Barreto might be a lot of things (loyal, sarcastic, one of the guys and a pain in the butt depending on which family member you ask), but dumb isnât one of them. When her twin brother invites her to go on tour as his bandâs merch girl, she isnât exactly screaming at the top of her lungs with joy. With no job opportunities pounding on her door, an e Twenty-six-year-old Gaby Barreto might be a lot of things (loyal, sarcastic, one of the guys and a pain in the butt depending on which family member you ask), but dumb isnât one of them. When her twin brother invites her to go on tour as his bandâs merch girl, she isnât exactly screaming at the top of her lungs with joy. With no job opportunities pounding on her door, an ex-boyfriend she would still like to castrate, and no end in sight to moving out of her parentsâ house in Dallasâ¦ it would be dumb to say no to the chance of a lifetime. Two bands, three continents, one tour. Spending the next ninety-plus days with three beloved idiots and eight complete strangers shouldnât be a big deal, right? If only the singer of the headlining band didnât have tattoos... a great personalityâ¦ a fantastic bodyâ¦ and if he wasnât so funnyâ¦. Letâs be real: Gaby never had a chance against Sacha Malykhin. ...more"/>
    <s v="http://books.toscrape.com/media/cache/1e/c9/1ec952e4d14d37dc7b6d74fa07f1ea37.jpg"/>
    <s v="https://books.toscrape.com/catalogue/rhythm-chord-malykhin_47/index.html"/>
    <n v="2756"/>
    <x v="5"/>
    <x v="1"/>
    <n v="172"/>
    <x v="103"/>
    <n v="36.840000000000003"/>
    <n v="2"/>
    <n v="101531.04000000001"/>
    <s v="OK"/>
    <x v="1"/>
    <x v="7"/>
    <s v="In Stock"/>
    <s v="⚠️ Low"/>
    <n v="20306.208000000002"/>
    <s v="High"/>
    <x v="0"/>
  </r>
  <r>
    <x v="202"/>
    <s v="fd78f89878479f56"/>
    <s v="Books"/>
    <s v="Â£38.92"/>
    <s v="Â£38.92"/>
    <s v="Â£0.00"/>
    <s v="In stock (1 available)"/>
    <n v="0"/>
    <s v="Two"/>
    <x v="6"/>
    <s v="What happens in Aspenis definitely not staying in Aspen. . .A girlsâ trip to Aspen was exactly what Shay needed to forget about her toxic ex-boyfriend. Sheâs got her girls, pristine slopes for skiing, and hot guys everywhere. Of course, her epic self-rediscovery goes completely to hell when a wild (and deliciously hot) skier knocks Shay on her ass . . . and war is declared What happens in Aspenis definitely not staying in Aspen. . .A girlsâ trip to Aspen was exactly what Shay needed to forget about her toxic ex-boyfriend. Sheâs got her girls, pristine slopes for skiing, and hot guys everywhere. Of course, her epic self-rediscovery goes completely to hell when a wild (and deliciously hot) skier knocks Shay on her ass . . . and war is declared. Kolton doesnât know what it is about Shay that makes him lose it. Not just his coolâalthough she does have an unholy gift for thatâbut his restraint. When anger gives way to explosive chemistry, theyâre both shaken with the intensity of it. But somewhere between lust and hate, Kolton and Shay realize they could have something real . . . if they donât kill each other first. ...more"/>
    <s v="http://books.toscrape.com/media/cache/2e/fa/2efa13faabc899f61c2a181ab0de7ef8.jpg"/>
    <s v="https://books.toscrape.com/catalogue/my-perfect-mistake-over-the-top-1_35/index.html"/>
    <n v="630"/>
    <x v="2"/>
    <x v="1"/>
    <n v="508"/>
    <x v="124"/>
    <n v="50.6"/>
    <n v="2"/>
    <n v="31878"/>
    <s v="OK"/>
    <x v="1"/>
    <x v="7"/>
    <s v="In Stock"/>
    <s v="⚠️ Low"/>
    <n v="6375.6"/>
    <s v="High"/>
    <x v="0"/>
  </r>
  <r>
    <x v="203"/>
    <s v="6e712ea24e77bd96"/>
    <s v="Books"/>
    <s v="Â£58.99"/>
    <s v="Â£58.99"/>
    <s v="Â£0.00"/>
    <s v="In stock (1 available)"/>
    <n v="0"/>
    <s v="Three"/>
    <x v="6"/>
    <s v="In New York Times and USA Today bestselling author Kristen Probyâs brand new series, five best friends open a hot new restaurant, but one of them gets much more than she bargained for when a sexy former rock star walks through the doorsâand into her heart.Seduction is quickly becoming the hottest new restaurant in Portland, and Addison Wade is proud to claim 1/5 of the cre In New York Times and USA Today bestselling author Kristen Probyâs brand new series, five best friends open a hot new restaurant, but one of them gets much more than she bargained for when a sexy former rock star walks through the doorsâand into her heart.Seduction is quickly becoming the hottest new restaurant in Portland, and Addison Wade is proud to claim 1/5 of the credit. Sheâs determined to make it a success and canât think of a better way to bring in new customers than live music. But when former rock star Jake Keller swaggers through the doors to apply for the weekend gig, she knows sheâs in trouble. Addie instantly recognizes himâhis posters were plastered all over her bedroom walls in high schoolâheâs all bad boy...exactly her type and exactly what she doesnât need.Jake Keller walked away from the limelight five years ago and yearns to return to whatâs always driven him: the music. If he gets to work for a smart-mouthed, funny-as-hell bombshell, all the better. But talking Addie into giving him the job is far easier than persuading her that he wants more than a romp in her bed. Just when she begins to drop her walls, Jakeâs past finally catches up with him.Will Addie be torn apart once again or will Jake be able to convince her to drown out her doubts and listen to her heart? ...more"/>
    <s v="http://books.toscrape.com/media/cache/98/85/9885b87053dcd05803ef58e9817e935a.jpg"/>
    <s v="https://books.toscrape.com/catalogue/listen-to-me-fusion-1_29/index.html"/>
    <n v="4261"/>
    <x v="0"/>
    <x v="1"/>
    <n v="1133"/>
    <x v="125"/>
    <n v="76.69"/>
    <n v="3"/>
    <n v="326776.08999999997"/>
    <s v="OK"/>
    <x v="1"/>
    <x v="7"/>
    <s v="In Stock"/>
    <s v="⚠️ Low"/>
    <n v="65355.217999999993"/>
    <s v="High"/>
    <x v="1"/>
  </r>
  <r>
    <x v="204"/>
    <s v="f28f7299d38c0932"/>
    <s v="Books"/>
    <s v="Â£34.74"/>
    <s v="Â£34.74"/>
    <s v="Â£0.00"/>
    <s v="In stock (1 available)"/>
    <n v="0"/>
    <s v="Four"/>
    <x v="6"/>
    <s v="Imperfect harmony can still be beautifulâ¦John Fletcher, a former musician, is stuck in limbo after losing his long-term partner two years ago. Heâs shut himself off from everything that reminds him of what heâs lost. When his neighbour persuades him to join the local community choir, John rediscovers his love of music and finds a reason to start living again.Rhys Callingto Imperfect harmony can still be beautifulâ¦John Fletcher, a former musician, is stuck in limbo after losing his long-term partner two years ago. Heâs shut himself off from everything that reminds him of what heâs lost. When his neighbour persuades him to join the local community choir, John rediscovers his love of music and finds a reason to start living again.Rhys Callington, the talented and charismatic choir leader, captures Johnâs attention from the first moment they meet. He appears to be the polar opposite of John: young, vibrant, and full of life. But Rhys has darkness in his own past that is holding him back from following his dreams.Despite the nineteen-year age gap, the two men grow close and a fragile relationship blossoms. Ghosts of the past and insecurities about the future threaten their newfound happiness. If theyâre going to harmonise in life and love as they do in their music, theyâll need to start following the same score. ...more"/>
    <s v="http://books.toscrape.com/media/cache/f1/49/f1498baf6cb055e0a9188d5e57c5f686.jpg"/>
    <s v="https://books.toscrape.com/catalogue/imperfect-harmony_26/index.html"/>
    <n v="1999"/>
    <x v="1"/>
    <x v="0"/>
    <n v="1230"/>
    <x v="36"/>
    <n v="45.16"/>
    <n v="4"/>
    <n v="90274.84"/>
    <s v="OK"/>
    <x v="0"/>
    <x v="7"/>
    <s v="In Stock"/>
    <s v="⚠️ Low"/>
    <n v="18054.968000000001"/>
    <s v="High"/>
    <x v="0"/>
  </r>
  <r>
    <x v="205"/>
    <s v="6390772a3094939d"/>
    <s v="Books"/>
    <s v="Â£39.24"/>
    <s v="Â£39.24"/>
    <s v="Â£0.00"/>
    <s v="In stock (1 available)"/>
    <n v="0"/>
    <s v="Three"/>
    <x v="6"/>
    <s v="***BONUS CONTENT: The first two chapters of JB Salsbury's stand alone novel SPLIT included!Axelleâs broken.I live to hold her together.Killian McCreery only has two dreams . . .Fight for the UFL.And Axelle.Heâs watched her give her time and her body to men who donât deserve to breathe her air. Heâs waited, worked hard to become the kind of man she deserves, hoping one day, ***BONUS CONTENT: The first two chapters of JB Salsbury's stand alone novel SPLIT included!Axelleâs broken.I live to hold her together.Killian McCreery only has two dreams . . .Fight for the UFL.And Axelle.Heâs watched her give her time and her body to men who donât deserve to breathe her air. Heâs waited, worked hard to become the kind of man she deserves, hoping one day, when the time is right, heâd get the opportunity to make her happy. After a painful anniversary, he finally gets his chance.But life has a way of sucker-punching its victimsâstriking when they least expect it in the most devastating ways.Killian loves me.But I screwed up. Big time.Axelle Daniels appears to be the typical college studentâparties, hangovers, and men. No one knows that inside sheâs a mess, and no amount of booze or meaningless relationships have managed to fill the cracks in her heart. But Killian knows. Heâs been there since the night it all began and has never left her side.When she wakes up one morning to find the consequences of her actions have caught up to her, even Killianâs white-knighthood canât save her now.Fate is put to the test when, for the first time in their five-year friendship, they no longer have each other to lean on. When he becomes a UFL superstar, she hardly recognizes the man he used to be. And she no longer needs him to hold her together.With the foundation of their friendship gone, theyâll discover that even a love that is meant to be needs to be fought for and destiny is a choice. ...more"/>
    <s v="http://books.toscrape.com/media/cache/ba/a6/baa64eeda5e10952da4610f8efc1be76.jpg"/>
    <s v="https://books.toscrape.com/catalogue/fighting-fate-fighting-6_18/index.html"/>
    <n v="2331"/>
    <x v="3"/>
    <x v="0"/>
    <n v="1228"/>
    <x v="16"/>
    <n v="51.01"/>
    <n v="3"/>
    <n v="118904.31"/>
    <s v="OK"/>
    <x v="1"/>
    <x v="7"/>
    <s v="In Stock"/>
    <s v="⚠️ Low"/>
    <n v="23780.862000000001"/>
    <s v="High"/>
    <x v="0"/>
  </r>
  <r>
    <x v="206"/>
    <s v="0072b94dfa30608e"/>
    <s v="Books"/>
    <s v="Â£47.09"/>
    <s v="Â£47.09"/>
    <s v="Â£0.00"/>
    <s v="In stock (1 available)"/>
    <n v="0"/>
    <s v="Five"/>
    <x v="6"/>
    <s v="Alternate cover edition for 9781682302262Myla is beautiful, a dove with clipped wings, captive by the wolf, a vicious drug lord. One look into her eyes and Kyle could see the pain, the fearâ¦the desperation. Or so it seems. Heâs been fooled before by a woman and it cost him everything and everyone he loved. He wonât be fooled again.Tall, dark, and deadly, these are the stor Alternate cover edition for 9781682302262Myla is beautiful, a dove with clipped wings, captive by the wolf, a vicious drug lord. One look into her eyes and Kyle could see the pain, the fearâ¦the desperation. Or so it seems. Heâs been fooled before by a woman and it cost him everything and everyone he loved. He wonât be fooled again.Tall, dark, and deadly, these are the stories of the men who run Walker security. Each man is unique in his methods and skills, but all share key similarities. They are passionate about those they love, relentless when fighting for a cause they believe in, and all believe that no case is too hard, no danger too dark. Dedication is what they deliver, results are their reward. ...more"/>
    <s v="http://books.toscrape.com/media/cache/b6/bd/b6bd7cd6500f96e717c147deb8d89af2.jpg"/>
    <s v="https://books.toscrape.com/catalogue/deep-under-walker-security-1_15/index.html"/>
    <n v="4026"/>
    <x v="3"/>
    <x v="0"/>
    <n v="1476"/>
    <x v="122"/>
    <n v="61.22"/>
    <n v="5"/>
    <n v="246471.72"/>
    <s v="OK"/>
    <x v="1"/>
    <x v="7"/>
    <s v="In Stock"/>
    <s v="⚠️ Low"/>
    <n v="49294.344000000005"/>
    <s v="High"/>
    <x v="1"/>
  </r>
  <r>
    <x v="207"/>
    <s v="a96404cb928895f3"/>
    <s v="Books"/>
    <s v="Â£41.24"/>
    <s v="Â£41.24"/>
    <s v="Â£0.00"/>
    <s v="In stock (1 available)"/>
    <n v="0"/>
    <s v="One"/>
    <x v="6"/>
    <s v="From the Winner of 2015's Inspirational Readers Choice Award for The Ransom comes a new romantic adventure ! Suspected of killing her husband, Charity Westcott flees on the first ship out of Portsmouth, England heading for the colonies. Loathing all men after her abusive marriage, she hopes to reunite with her family in Charles Towne, but the shipâs destination is Nassau. From the Winner of 2015's Inspirational Readers Choice Award for The Ransom comes a new romantic adventure ! Suspected of killing her husband, Charity Westcott flees on the first ship out of Portsmouth, England heading for the colonies. Loathing all men after her abusive marriage, she hopes to reunite with her family in Charles Towne, but the shipâs destination is Nassau. When she spots her husbandâs brother, who is intent on seeing her hang, boarding her ship, she jumps overboard. Elias Dutton, missionary and son of the famous pirate, Rowan Dutton, must get to Barbados as soon as possible. His sister is in danger, and his parents have charged him with her safety. He cannot let them downâagain. But after rescuing a madcap woman from the bay, he now finds himself tricked into masquerading as her husband so they both can procure passage to Barbados. Pirates, storms, shipwreck and betrayal threaten to delay the couple in their journey even as sparks fly between them. With her brother-in-law in fast pursuit, the last thing Charity wants is help from a man, especially a religious one, but she has no choice. After Eliasâ heart was broken by a sordid woman who nearly ruined his life, he seeks a godly woman pure as the virgin sands of the Caribbean. He believes he has found such a woman in Charity. Until he discovers she is a murderer and is now faced with two choices: letting her go or turning her in to the authorities. Amazon Categories &gt;Pirate Romance &gt;Inspirational Romance &gt;Time Travel Romance &gt;Historical Romance &gt;Romantic Suspense &gt;Christian Romance &gt;Clean Pirate Romance ...more"/>
    <s v="http://books.toscrape.com/media/cache/b6/42/b642b7415804929612c29d87656edea1.jpg"/>
    <s v="https://books.toscrape.com/catalogue/charitys-cross-charles-towne-belles-4_12/index.html"/>
    <n v="1805"/>
    <x v="4"/>
    <x v="0"/>
    <n v="1244"/>
    <x v="86"/>
    <n v="53.61"/>
    <n v="1"/>
    <n v="96766.05"/>
    <s v="OK"/>
    <x v="1"/>
    <x v="7"/>
    <s v="In Stock"/>
    <s v="⚠️ Low"/>
    <n v="19353.210000000003"/>
    <s v="High"/>
    <x v="0"/>
  </r>
  <r>
    <x v="208"/>
    <s v="abc0b15f2c907ff0"/>
    <s v="Books"/>
    <s v="Â£37.26"/>
    <s v="Â£37.26"/>
    <s v="Â£0.00"/>
    <s v="In stock (1 available)"/>
    <n v="0"/>
    <s v="Four"/>
    <x v="6"/>
    <s v="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 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âs been about learning to live with less, because thereâs no way to get more. Dekeâs also watched all his friends go down to the women who gave them what they needed. He wants that for himself. But he knows that search isnât going to be easy because heâs a rider. His home is the road. Thatâs the only place he can breathe. And the woman who takes her place at his side has to do it sitting on the back of his bike. When Deke meets Justice, he knows sheâs not that woman. Sheâs cute. Sheâs sweet. And sheâs into him, but sheâs got it all and Deke knows he wonât fit into that. So he holds her at armâs length. Establishes boundaries. And Justice will take it because she wants Deke any way heâll let her have him.But when Justice finds herself a pawn in a dangerous game, Deke makes a decision. When he does, he has no idea heâs just opened himself up to bounty. ...more"/>
    <s v="http://books.toscrape.com/media/cache/7d/18/7d18f04705f25aa7659b2aa6153c1a4f.jpg"/>
    <s v="https://books.toscrape.com/catalogue/bounty-colorado-mountain-7_9/index.html"/>
    <n v="4467"/>
    <x v="3"/>
    <x v="1"/>
    <n v="583"/>
    <x v="17"/>
    <n v="48.44"/>
    <n v="4"/>
    <n v="216381.47999999998"/>
    <s v="OK"/>
    <x v="1"/>
    <x v="7"/>
    <s v="In Stock"/>
    <s v="⚠️ Low"/>
    <n v="43276.296000000002"/>
    <s v="High"/>
    <x v="1"/>
  </r>
  <r>
    <x v="209"/>
    <s v="fd8585283fc7d2d7"/>
    <s v="Books"/>
    <s v="Â£57.36"/>
    <s v="Â£57.36"/>
    <s v="Â£0.00"/>
    <s v="In stock (15 available)"/>
    <n v="0"/>
    <s v="Four"/>
    <x v="7"/>
    <s v="The New York Times bestselling authors of Nice Is Just a Place in France and creators of the online humor and advice phenomenon Betches.com and Instagram account @Betches explain the brutal truths of how to date like a true betch, with insights from the Head Pro.In the age of Tinder, Hinge, or any other dating app that matches you with randos, the dating game has grown com The New York Times bestselling authors of Nice Is Just a Place in France and creators of the online humor and advice phenomenon Betches.com and Instagram account @Betches explain the brutal truths of how to date like a true betch, with insights from the Head Pro.In the age of Tinder, Hinge, or any other dating app that matches you with randos, the dating game has grown complex and confusing. Cue the Betchesâfirst, we helped you win at basically everything, and now weâre going to help you win the most important battle a betch can face. Maybe youâre a Delusional Dater who needs to get in touch with reality (seriously, heâs just NOT that f***ing into you) or perhaps youâre a TGF who needs to stop being so desperate and start playing the game. Or maybe youâre just tired of swiping left and ready for the pro of your dreams to put a 15-karat diamond ring on it so you can stop pretending to do work. Either way, weâve got you covered. With insight from the Betchesâ own Head Pro, this book is a must-have bible for any betch looking for love. So put away the Ben &amp; Jerryâs fro-yo (just because itâs low fat doesnât mean itâs okay to eat the whole tub) and start dating like a winner. ...more"/>
    <s v="http://books.toscrape.com/media/cache/60/e9/60e9df360fec611b15a1bbb4c28aad22.jpg"/>
    <s v="https://books.toscrape.com/catalogue/i-had-a-nice-time-and-other-lies-how-to-find-love-sht-like-that_814/index.html"/>
    <n v="1133"/>
    <x v="2"/>
    <x v="1"/>
    <n v="1595"/>
    <x v="109"/>
    <n v="74.569999999999993"/>
    <n v="4"/>
    <n v="84487.81"/>
    <s v="OK"/>
    <x v="1"/>
    <x v="1"/>
    <s v="In Stock"/>
    <s v="OK"/>
    <n v="16897.562000000002"/>
    <s v="High"/>
    <x v="0"/>
  </r>
  <r>
    <x v="210"/>
    <s v="077b635ff2afc578"/>
    <s v="Books"/>
    <s v="Â£13.86"/>
    <s v="Â£13.86"/>
    <s v="Â£0.00"/>
    <s v="In stock (12 available)"/>
    <n v="0"/>
    <s v="Three"/>
    <x v="7"/>
    <s v="Marjorie Plum never meant to peak in high school. She was Queen Bee. Now, 10 years later, she's lost her sparkle. At her bleakest moment, sheâs surprised by renewed interest from a questionable childhood crush, and the bickering with her cranky bossâat a potentially game-changing new jobâgrows increasingly like flirtatious banter. Suddenly, sheâs faced with a choice betwee Marjorie Plum never meant to peak in high school. She was Queen Bee. Now, 10 years later, she's lost her sparkle. At her bleakest moment, sheâs surprised by renewed interest from a questionable childhood crush, and the bickering with her cranky bossâat a potentially game-changing new jobâgrows increasingly like flirtatious banter. Suddenly, sheâs faced with a choice between the life she always dreamed of and one she never thought to imagine. With the help of a precocious 11-year-old tutee, who unknowingly becomes the Ghost of Marjorie Past, and a musician roommate, who looks like a pixie and talks like the Dalai Lama, Marjorie struggles with the ultimate question: Who does she want to be? Nora Zelevanskyâs Will You Wonât You Want Me? is a funny, often surprising, novel about growing up when you are already supposed to be grown. ...more"/>
    <s v="http://books.toscrape.com/media/cache/b9/ef/b9efe934eaeb1f51ad31a971188d7bc3.jpg"/>
    <s v="https://books.toscrape.com/catalogue/will-you-wont-you-want-me_644/index.html"/>
    <n v="4727"/>
    <x v="5"/>
    <x v="0"/>
    <n v="1927"/>
    <x v="80"/>
    <n v="18.02"/>
    <n v="3"/>
    <n v="85180.54"/>
    <s v="OK"/>
    <x v="1"/>
    <x v="11"/>
    <s v="In Stock"/>
    <s v="OK"/>
    <n v="17036.108"/>
    <s v="Mid"/>
    <x v="1"/>
  </r>
  <r>
    <x v="211"/>
    <s v="20dc4f1ac5d4fd9c"/>
    <s v="Books"/>
    <s v="Â£20.46"/>
    <s v="Â£20.46"/>
    <s v="Â£0.00"/>
    <s v="In stock (11 available)"/>
    <n v="0"/>
    <s v="Four"/>
    <x v="7"/>
    <s v="Two sisters share the surprising highs and cringe-worthy lows of social media fame, when their most private thoughts become incredibly public in this fresh and funny debut novel. Sisters Cassie and Sid Sunday have not done a bang-up job of keeping in touch. In their defense, it hasnât been easy: life veered in sharply different directions for the once-close sisters. Today, Two sisters share the surprising highs and cringe-worthy lows of social media fame, when their most private thoughts become incredibly public in this fresh and funny debut novel. Sisters Cassie and Sid Sunday have not done a bang-up job of keeping in touch. In their defense, it hasnât been easy: life veered in sharply different directions for the once-close sisters. Today, beautiful and big-hearted Sid lives an expatâs life of leisure in far-off Singapore, while harried, iPhone-clutching Cassie canât seem to make it work as a wife and a mom to twin toddlers in Manhattan. Â  It doesn't help that Sid spurns all social media while Cassie is addicted to Facebook. So when Sid issues a challenge to reconnect the old-fashioned wayâthrough real, handwritten lettersâCassie figures, why not? Â  The experiment exceeds both of their expectations, and the letters become a kind of mutual confessional that have real and soul-satisfying effects. And they just might have the power to help Cassie save her marriage, and give Sid the strength to get her life back on track. Â  But first, one of Cassieâs infamous lapses in judgment comes back to bite her, and all of the letters wind up the one place youâd never, ever want to see them: the Internet... ...more"/>
    <s v="http://books.toscrape.com/media/cache/9c/84/9c845ad6a9d4ecf44d53ac0e3b8f54ae.jpg"/>
    <s v="https://books.toscrape.com/catalogue/keep-me-posted_594/index.html"/>
    <n v="4770"/>
    <x v="1"/>
    <x v="1"/>
    <n v="1414"/>
    <x v="116"/>
    <n v="26.6"/>
    <n v="4"/>
    <n v="126882"/>
    <s v="OK"/>
    <x v="1"/>
    <x v="12"/>
    <s v="In Stock"/>
    <s v="OK"/>
    <n v="25376.400000000001"/>
    <s v="High"/>
    <x v="1"/>
  </r>
  <r>
    <x v="212"/>
    <s v="b5953ca1f8a0b8d7"/>
    <s v="Books"/>
    <s v="Â£48.49"/>
    <s v="Â£48.49"/>
    <s v="Â£0.00"/>
    <s v="In stock (11 available)"/>
    <n v="0"/>
    <s v="Four"/>
    <x v="7"/>
    <s v="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âuntil the 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âuntil the day that Anastasia Steele falls into his office, in a tangle of shapely limbs and tumbling brown hair.Â He tries to forget her, but instead is swept up in a storm of emotion he cannot comprehend and cannot resist.Â Unlike any woman he has known before, shy, unworldly Ana seems to see right through himâpast the business prodigy and the penthouse lifestyle to Christianâs cold,Â wounded heart.Â Â Will being with Ana dispel the horrors of his childhood that haunt Christian every night? Or will his dark sexual desires, his compulsion to control, and the self-loathing that fills his soul drive this girl away and destroy the fragile hope she offers him?This book is intended for mature audiences. ...more"/>
    <s v="http://books.toscrape.com/media/cache/c8/06/c806501c08d2b2cd72f2362a3da6ab80.jpg"/>
    <s v="https://books.toscrape.com/catalogue/grey-fifty-shades-4_592/index.html"/>
    <n v="3922"/>
    <x v="5"/>
    <x v="1"/>
    <n v="54"/>
    <x v="126"/>
    <n v="63.04"/>
    <n v="4"/>
    <n v="247242.88"/>
    <s v="OK"/>
    <x v="0"/>
    <x v="12"/>
    <s v="In Stock"/>
    <s v="OK"/>
    <n v="49448.576000000001"/>
    <s v="High"/>
    <x v="0"/>
  </r>
  <r>
    <x v="213"/>
    <s v="725cd8d23d78cdca"/>
    <s v="Books"/>
    <s v="Â£43.58"/>
    <s v="Â£43.58"/>
    <s v="Â£0.00"/>
    <s v="In stock (7 available)"/>
    <n v="0"/>
    <s v="Three"/>
    <x v="7"/>
    <s v="The novel your book club must discuss!Meghann Foye was interviewed on The TODAY Show and The View regarding her new book Meternity.&quot;A fresh, contemporary take on love and work, marriage and motherhood, Meternity is guaranteed to surprise and delight!&quot; Ã¢&quot;Emily Giffin, #1 New York Times bestselling author of Something Borrowed and First Comes LoveLike everyone in New York me The novel your book club must discuss!Meghann Foye was interviewed on The TODAY Show and The View regarding her new book Meternity.&quot;A fresh, contemporary take on love and work, marriage and motherhood, Meternity is guaranteed to surprise and delight!&quot; Ã¢â¬&quot;Emily Giffin, #1 New York Times bestselling author of Something Borrowed and First Comes LoveLike everyone in New York media, editor Liz Buckley runs on cupcakes, caffeine and cocktails. But at thirty-one, she's plateaued at Paddy Cakes, a glossy baby magazine that flogs thousand-dollar strollers to entitled, hypercompetitive spawn-havers.Liz has spent years working a gazillion hours a week picking up the slack for coworkers with kids, and she's tired of it. So one day when her stress-related nausea is mistaken for morning sickness by her bossesÃ¢â¬&quot;boom! Liz is promoted to the mommy track. She decides to run with it and plans to use her paid time off to figure out her life: work, love and otherwise. It'll be her &quot;meternity&quot; leave.By day, Liz rocks a foam-rubber belly under fab maternity outfits. By night, she dumps the bump for karaoke nights and boozy dinners out. But how long can she keep up her charadeÃ¢â¬Â¦and hide it from the guy who might just be The One?As her &quot;due date&quot; approaches, Liz is exhaustedÃ¢â¬&quot;and exhilaratedÃ¢â¬&quot;by the ruse, the guilt and the feelings brought on by a totally fictional belly-tenantÃ¢â¬Â¦about happiness, success, family and the nature of love. ...more"/>
    <s v="http://books.toscrape.com/media/cache/e3/33/e33394096291284ed1f80c5b13c4e1f3.jpg"/>
    <s v="https://books.toscrape.com/catalogue/meternity_478/index.html"/>
    <n v="2040"/>
    <x v="0"/>
    <x v="1"/>
    <n v="1736"/>
    <x v="127"/>
    <n v="56.65"/>
    <n v="3"/>
    <n v="115566"/>
    <s v="OK"/>
    <x v="1"/>
    <x v="4"/>
    <s v="In Stock"/>
    <s v="OK"/>
    <n v="23113.200000000001"/>
    <s v="High"/>
    <x v="0"/>
  </r>
  <r>
    <x v="214"/>
    <s v="31f5bbf4974d29c9"/>
    <s v="Books"/>
    <s v="Â£13.73"/>
    <s v="Â£13.73"/>
    <s v="Â£0.00"/>
    <s v="In stock (4 available)"/>
    <n v="0"/>
    <s v="Five"/>
    <x v="7"/>
    <s v="An engrossing and thought provoking novel that examines the intricacies of marriage, friendship, and the power of unexpected connectionsâ¦Annabel Ford has everything under control, devoting her time to her twin five-year-old boys and to keeping her household running seamlessly. So when her husband of a decade announces that heâs leaving her, without warning, sheâs blindside An engrossing and thought provoking novel that examines the intricacies of marriage, friendship, and the power of unexpected connectionsâ¦Annabel Ford has everything under control, devoting her time to her twin five-year-old boys and to keeping her household running seamlessly. So when her husband of a decade announces that heâs leaving her, without warning, sheâs blindsided. And suddenly her world begins to unravel.Single mother Piper Whitley has always done her best to balance it allâraising her daughter Fern by herself and advancing her career as a crime reporter. Only now that sheâs finally met the man of her dreams, Fernâs absentee father arrives on the scene and throws everything into a tailspin.Married to the heir of a thriving media conglomerate, Mackenzie Mead has many reasons to count her blessings. But with an imperious mother-in-lawâwhoâs also her bossâand a husband with whom she can no longer seem to connect, something has to give.On the surface, these three women may not have much in common. Yet when their lives are thrust together and unlikely friendships are formedâat a time when they all need someone to lean onâAnnabel, Piper, and Mackenzie band together to help each navigate their new realities. ...more"/>
    <s v="http://books.toscrape.com/media/cache/2f/71/2f710e4c53d98e47b73e4d34702a6751.jpg"/>
    <s v="https://books.toscrape.com/catalogue/some-women_341/index.html"/>
    <n v="3924"/>
    <x v="5"/>
    <x v="1"/>
    <n v="1734"/>
    <x v="11"/>
    <n v="17.850000000000001"/>
    <n v="5"/>
    <n v="70043.400000000009"/>
    <s v="OK"/>
    <x v="1"/>
    <x v="14"/>
    <s v="In Stock"/>
    <s v="⚠️ Low"/>
    <n v="14008.680000000002"/>
    <s v="Mid"/>
    <x v="0"/>
  </r>
  <r>
    <x v="215"/>
    <s v="38199c5d7da0c0ef"/>
    <s v="Books"/>
    <s v="Â£48.39"/>
    <s v="Â£48.39"/>
    <s v="Â£0.00"/>
    <s v="In stock (4 available)"/>
    <n v="0"/>
    <s v="Five"/>
    <x v="7"/>
    <s v="Life has been good for Becky Bloomwood: Sheâs become the best personal shopper at Barneys, she and her successful entrepreneurial boyfriend, Luke, are living happily in Manhattanâs West Village, and her new next-door neighbor is a fashion designer! But with her best friend, Suze, engaged, how can Becky fail to notice that her own ring finger is bare? Not that sheâs been th Life has been good for Becky Bloomwood: Sheâs become the best personal shopper at Barneys, she and her successful entrepreneurial boyfriend, Luke, are living happily in Manhattanâs West Village, and her new next-door neighbor is a fashion designer! But with her best friend, Suze, engaged, how can Becky fail to notice that her own ring finger is bare? Not that sheâs been thinking of marriage (or diamonds) or anything . . . Then Luke proposes! Bridal registries dance in Beckyâs head. Problem is, two other people are planning her wedding: Beckyâs overjoyed mother has been waiting forever to host a backyard wedding, with the bride resplendent in Mumâs frilly old gown. While Lukeâs high-society mother is insisting on a glamorous, all-expenses-paid affair at the Plaza. Both weddings for the same day. And Becky canât seem to turn down either one. Can everyoneâs favorite shopaholic tie the knot before everything unravels? ...more"/>
    <s v="http://books.toscrape.com/media/cache/d0/f8/d0f8f438caa5e7adc1c727da4f06ca64.jpg"/>
    <s v="https://books.toscrape.com/catalogue/shopaholic-ties-the-knot-shopaholic-3_340/index.html"/>
    <n v="3384"/>
    <x v="4"/>
    <x v="0"/>
    <n v="1348"/>
    <x v="128"/>
    <n v="62.91"/>
    <n v="5"/>
    <n v="212887.44"/>
    <s v="OK"/>
    <x v="0"/>
    <x v="14"/>
    <s v="In Stock"/>
    <s v="⚠️ Low"/>
    <n v="42577.488000000005"/>
    <s v="High"/>
    <x v="0"/>
  </r>
  <r>
    <x v="216"/>
    <s v="0812f54c93d726ce"/>
    <s v="Books"/>
    <s v="Â£21.94"/>
    <s v="Â£21.94"/>
    <s v="Â£0.00"/>
    <s v="In stock (4 available)"/>
    <n v="0"/>
    <s v="One"/>
    <x v="7"/>
    <s v="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 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â¦Until Emma comes face-to-face with Jack Harper, the company's elusive CEO, a man who knows every single humiliating detail about her... ...more"/>
    <s v="http://books.toscrape.com/media/cache/e1/24/e124fe015a3ffa6857eb35c39e89cd61.jpg"/>
    <s v="https://books.toscrape.com/catalogue/can-you-keep-a-secret_315/index.html"/>
    <n v="1609"/>
    <x v="5"/>
    <x v="0"/>
    <n v="1793"/>
    <x v="119"/>
    <n v="28.52"/>
    <n v="1"/>
    <n v="45888.68"/>
    <s v="OK"/>
    <x v="1"/>
    <x v="14"/>
    <s v="In Stock"/>
    <s v="⚠️ Low"/>
    <n v="9177.7360000000008"/>
    <s v="High"/>
    <x v="0"/>
  </r>
  <r>
    <x v="217"/>
    <s v="8ebad30219b8679c"/>
    <s v="Books"/>
    <s v="Â£42.80"/>
    <s v="Â£42.80"/>
    <s v="Â£0.00"/>
    <s v="In stock (3 available)"/>
    <n v="0"/>
    <s v="Two"/>
    <x v="7"/>
    <s v="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quot;twenties&quot; girls learn some surprising truths from and about each other. Written with all the irrepressible charm and humor that have made Sophie Kinsella's books beloved by millions, Twenties Girl is also a deeply moving testament to the transcendent bonds of friendship and family. ...more"/>
    <s v="http://books.toscrape.com/media/cache/49/ec/49ec020f1dfa44313313495b809f74f1.jpg"/>
    <s v="https://books.toscrape.com/catalogue/twenties-girl_292/index.html"/>
    <n v="822"/>
    <x v="0"/>
    <x v="0"/>
    <n v="617"/>
    <x v="129"/>
    <n v="55.64"/>
    <n v="2"/>
    <n v="45736.08"/>
    <s v="OK"/>
    <x v="1"/>
    <x v="6"/>
    <s v="In Stock"/>
    <s v="⚠️ Low"/>
    <n v="9147.2160000000003"/>
    <s v="High"/>
    <x v="0"/>
  </r>
  <r>
    <x v="218"/>
    <s v="813cff2aefa5d1f0"/>
    <s v="Books"/>
    <s v="Â£45.75"/>
    <s v="Â£45.75"/>
    <s v="Â£0.00"/>
    <s v="In stock (3 available)"/>
    <n v="0"/>
    <s v="Four"/>
    <x v="7"/>
    <s v="Workaholic attorney Samantha Sweeting has just done the unthinkable. Sheâs made a mistake so huge, itâll wreck any chance of a partnership. Going into utter meltdown, she walks out of her London office, gets on a train, and ends up in the middle of nowhere. Asking for directions at a big, beautiful house, sheâs mistaken for an interviewee and finds herself being offered a Workaholic attorney Samantha Sweeting has just done the unthinkable. Sheâs made a mistake so huge, itâll wreck any chance of a partnership. Going into utter meltdown, she walks out of her London office, gets on a train, and ends up in the middle of nowhere. Asking for directions at a big, beautiful house, sheâs mistaken for an interviewee and finds herself being offered a job as housekeeper. Her employers have no idea theyâve hired a lawyerâand Samantha has no idea how to work the oven. She canât sew on a button, bake a potato, or get the #@%# ironing board to open. How she takes a deep breath and begins to copeâand finds loveâis a story as delicious as the bread she learns to bake. But will her old life ever catch up with her? And if it doesâ¦will she want it back? ...more"/>
    <s v="http://books.toscrape.com/media/cache/e3/e9/e3e95f631eb64252324768ce795b50d7.jpg"/>
    <s v="https://books.toscrape.com/catalogue/the-undomestic-goddess_286/index.html"/>
    <n v="844"/>
    <x v="1"/>
    <x v="1"/>
    <n v="420"/>
    <x v="111"/>
    <n v="59.48"/>
    <n v="4"/>
    <n v="50201.119999999995"/>
    <s v="OK"/>
    <x v="1"/>
    <x v="6"/>
    <s v="In Stock"/>
    <s v="⚠️ Low"/>
    <n v="10040.224"/>
    <s v="High"/>
    <x v="0"/>
  </r>
  <r>
    <x v="219"/>
    <s v="6263c1d2997b8ce0"/>
    <s v="Books"/>
    <s v="Â£52.53"/>
    <s v="Â£52.53"/>
    <s v="Â£0.00"/>
    <s v="In stock (3 available)"/>
    <n v="0"/>
    <s v="Five"/>
    <x v="7"/>
    <s v="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Ã¨s bag. Those who take it personally need not apply.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Written by two former nannies, The Nanny Diaries deftly punctures the glamour of Manhattan's upper class. ...more"/>
    <s v="http://books.toscrape.com/media/cache/e3/4e/e34e69942bf1327c602ef9754d02a022.jpg"/>
    <s v="https://books.toscrape.com/catalogue/the-nanny-diaries-nanny-1_265/index.html"/>
    <n v="3581"/>
    <x v="2"/>
    <x v="1"/>
    <n v="1060"/>
    <x v="121"/>
    <n v="68.290000000000006"/>
    <n v="5"/>
    <n v="244546.49000000002"/>
    <s v="OK"/>
    <x v="1"/>
    <x v="6"/>
    <s v="In Stock"/>
    <s v="⚠️ Low"/>
    <n v="48909.29800000001"/>
    <s v="High"/>
    <x v="0"/>
  </r>
  <r>
    <x v="220"/>
    <s v="a6ab0cb7106a67f2"/>
    <s v="Books"/>
    <s v="Â£44.29"/>
    <s v="Â£44.29"/>
    <s v="Â£0.00"/>
    <s v="In stock (3 available)"/>
    <n v="0"/>
    <s v="One"/>
    <x v="7"/>
    <s v="A delightfully dishy novel about the all-time most impossible boss in the history of impossible bosses. Andrea Sachs, a small-town girl fresh out of college, lands the job âa million girls would die for.â Hired as the assistant to Miranda Priestly, the high-profile, fabulously successful editor of &quot;Runway &quot;magazine, Andrea finds herself in an office that shouts &quot;Prada! Arm A delightfully dishy novel about the all-time most impossible boss in the history of impossible bosses. Andrea Sachs, a small-town girl fresh out of college, lands the job âa million girls would die for.â Hired as the assistant to Miranda Priestly, the high-profile, fabulously successful editor of &quot;Runway &quot;magazine, Andrea finds herself in an office that shouts &quot;Prada! Armani! Versace!&quot;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aning to complaints about âThe Boss from Hell.â Narrated in Andreaâs smart, refreshingly disarming voice, it traces a deep, dark, devilish view of life at the top only hinted at in gossip columns and over Cosmopolitans at the trendiest cocktail parties. From sending the latest, not-yet-in-stores Harry Potter to Mirandaâs children in Paris by private jet, to locating an unnamed antique store where Miranda had at some point admired a vintage dresser, to serving lattes to Miranda at precisely the piping hot temperature she prefers, Andrea is sorely tested each and every dayâ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 ...more"/>
    <s v="http://books.toscrape.com/media/cache/21/ac/21acb843702d1448519cc8bf0d5da728.jpg"/>
    <s v="https://books.toscrape.com/catalogue/the-devil-wears-prada-the-devil-wears-prada-1_243/index.html"/>
    <n v="2952"/>
    <x v="1"/>
    <x v="0"/>
    <n v="1242"/>
    <x v="130"/>
    <n v="57.58"/>
    <n v="1"/>
    <n v="169976.16"/>
    <s v="OK"/>
    <x v="1"/>
    <x v="6"/>
    <s v="In Stock"/>
    <s v="⚠️ Low"/>
    <n v="33995.232000000004"/>
    <s v="High"/>
    <x v="0"/>
  </r>
  <r>
    <x v="221"/>
    <s v="ac27ab4bcd9c492e"/>
    <s v="Books"/>
    <s v="Â£48.96"/>
    <s v="Â£48.96"/>
    <s v="Â£0.00"/>
    <s v="In stock (3 available)"/>
    <n v="0"/>
    <s v="Five"/>
    <x v="7"/>
    <s v="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 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 ...more"/>
    <s v="http://books.toscrape.com/media/cache/82/ed/82ed95c8c6c3ee6171fe3b55d766a9ec.jpg"/>
    <s v="https://books.toscrape.com/catalogue/something-borrowed-darcy-rachel-1_224/index.html"/>
    <n v="3519"/>
    <x v="1"/>
    <x v="0"/>
    <n v="1043"/>
    <x v="104"/>
    <n v="63.65"/>
    <n v="5"/>
    <n v="223984.35"/>
    <s v="OK"/>
    <x v="1"/>
    <x v="6"/>
    <s v="In Stock"/>
    <s v="⚠️ Low"/>
    <n v="44796.87"/>
    <s v="High"/>
    <x v="0"/>
  </r>
  <r>
    <x v="222"/>
    <s v="3fc9d51d1c4d6ba7"/>
    <s v="Books"/>
    <s v="Â£54.62"/>
    <s v="Â£54.62"/>
    <s v="Â£0.00"/>
    <s v="In stock (3 available)"/>
    <n v="0"/>
    <s v="One"/>
    <x v="7"/>
    <s v="Following the smash-hit Something Borrowed comes story of betrayal, redemption, and forgivenessDarcy Rhone has always been able to rely on a few things: Her beauty and charm.Her fiance, Dex. Her lifelong best friend, Rachel.She never needed anything else.Or so she thinks until Dex calls off their dream wedding and she uncovers the ultimate betrayal. Blaming everyone but he Following the smash-hit Something Borrowed comes story of betrayal, redemption, and forgivenessÂ Darcy Rhone has always been able to rely on a few things: Her beauty and charm.Â Her fiance, Dex. Her lifelong best friend, Rachel.Â She never needed anything else.Â 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âand that her luck has finally expired. It is only then that she can begin her journey toward redemption, forgiveness, and true love. ...more"/>
    <s v="http://books.toscrape.com/media/cache/29/26/2926c885f673e84d7fc46240b1f77eb2.jpg"/>
    <s v="https://books.toscrape.com/catalogue/something-blue-darcy-rachel-2_223/index.html"/>
    <n v="3417"/>
    <x v="4"/>
    <x v="1"/>
    <n v="386"/>
    <x v="5"/>
    <n v="71.010000000000005"/>
    <n v="1"/>
    <n v="242641.17"/>
    <s v="OK"/>
    <x v="0"/>
    <x v="6"/>
    <s v="In Stock"/>
    <s v="⚠️ Low"/>
    <n v="48528.234000000004"/>
    <s v="High"/>
    <x v="0"/>
  </r>
  <r>
    <x v="223"/>
    <s v="6b32b561dab8036c"/>
    <s v="Books"/>
    <s v="Â£19.69"/>
    <s v="Â£19.69"/>
    <s v="Â£0.00"/>
    <s v="In stock (3 available)"/>
    <n v="0"/>
    <s v="One"/>
    <x v="7"/>
    <s v="Iâve lost it. :( The only thing in the world I wasnât supposed to lose. My engagement ring. Itâs been in Magnusâs family for three generations. And now the very same day his parents are coming, Iâve lost it. The very same day! Do not hyperventilate, Poppy. Stay positive :) !! Poppy Wyatt has never felt luckier. She is about to marry her ideal man, Magnus Tavish, but in on Iâve lost it. :( The only thing in the world I wasnât supposed to lose. My engagement ring. Itâs been in Magnusâs family for three generations. And now the very same day his parents are coming, Iâve lost it. The very same day! Do not hyperventilate, Poppy. Stay positive :) !! Â  Poppy Wyatt has never felt luckier. She is about to marry her ideal man, Magnus Tavish, but in one afternoon her âhappily ever afterâ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Â  Well, perfect except that the phoneâs owner, businessman Sam Roxton, doesnât agree. He wants his phone back and doesnât appreciate Poppy reading his messages and wading into his personal life. Â  What ensues is a hilarious and unpredictable turn of events as Poppy and Sam increasingly upend each otherâs lives through emails and text messages. As Poppy juggles wedding preparations, mysterious phone calls, and hiding her left hand from Magnus and his parents . . . she soon realizes that she is in for the biggest surprise of her life. ...more"/>
    <s v="http://books.toscrape.com/media/cache/3d/40/3d407a69fe55223fb4cfec577a9a8ee2.jpg"/>
    <s v="https://books.toscrape.com/catalogue/ive-got-your-number_173/index.html"/>
    <n v="3875"/>
    <x v="0"/>
    <x v="0"/>
    <n v="1531"/>
    <x v="85"/>
    <n v="25.6"/>
    <n v="1"/>
    <n v="99200"/>
    <s v="OK"/>
    <x v="1"/>
    <x v="6"/>
    <s v="In Stock"/>
    <s v="⚠️ Low"/>
    <n v="19840"/>
    <s v="High"/>
    <x v="0"/>
  </r>
  <r>
    <x v="224"/>
    <s v="29fc016c459aeb14"/>
    <s v="Books"/>
    <s v="Â£19.18"/>
    <s v="Â£19.18"/>
    <s v="Â£0.00"/>
    <s v="In stock (1 available)"/>
    <n v="0"/>
    <s v="Four"/>
    <x v="7"/>
    <s v="Monday 27 Januaryâ7:15 a.m. Hurrah! The wilderness years are over. For four weeks and five days now have been in functional relationship with adult male, thereby proving am not love pariah as recently feared.âLurching from the cappuccino bars of Notting Hill to the blissed-out shores of Thailand, Bridget Jones searches for The Truth in spite of pathetically unevolved men, Monday 27 Januaryâ7:15 a.m. Hurrah! The wilderness years are over. For four weeks and five days now have been in functional relationship with adult male, thereby proving am not love pariah as recently feared.âLurching from the cappuccino bars of Notting Hill to the blissed-out shores of Thailand, Bridget Jones searches for The Truth in spite of pathetically unevolved men, insane dating theories, and Smug Married advice (&quot;I'm just calling to say in the potty! In the potty! Well, do it in Daddy's hand then!&quot;). She experiences a zeitgeist-esque Spiritual Epiphany somewhere between the pages of How to Find the Love You Want Without Seeking It (&quot;can self-help books really help self?&quot;), protective custody, and a lightly chilled Chardonnay.Wednesday 5 Marchâ7:08 p.m. Am assured, receptive, responsive woman of substance. My sense of self comes not from other people but... from... myself? That canât be right.âWith another devastatingly hilarious, ridiculous, unnervingly accurate take on modern womanhood, Bridget Jones is back. ...more"/>
    <s v="http://books.toscrape.com/media/cache/a1/4f/a14f3bc2743e3956cb10fddaaf62a1f9.jpg"/>
    <s v="https://books.toscrape.com/catalogue/the-edge-of-reason-bridget-jones-2_63/index.html"/>
    <n v="493"/>
    <x v="1"/>
    <x v="0"/>
    <n v="802"/>
    <x v="87"/>
    <n v="24.93"/>
    <n v="4"/>
    <n v="12290.49"/>
    <s v="OK"/>
    <x v="1"/>
    <x v="7"/>
    <s v="In Stock"/>
    <s v="⚠️ Low"/>
    <n v="2458.098"/>
    <s v="High"/>
    <x v="0"/>
  </r>
  <r>
    <x v="225"/>
    <s v="a2b4b685dfa94733"/>
    <s v="Books"/>
    <s v="Â£29.82"/>
    <s v="Â£29.82"/>
    <s v="Â£0.00"/>
    <s v="In stock (1 available)"/>
    <n v="0"/>
    <s v="One"/>
    <x v="7"/>
    <s v="Meet Bridget Jonesâa 30-something Singleton who is certain she would have all the answers if she could:a. lose 7 poundsb. stop smokingc. develop Inner Poise&quot;123 lbs. (how is it possible to put on 4 pounds in the middle of the night? Could flesh have somehow solidified becoming denser and heavier? Repulsive, horrifying notion), alcohol units 4 (excellent), cigarettes 21 (po Meet Bridget Jonesâa 30-something Singleton who is certain she would have all the answers if she could:a. lose 7 poundsb. stop smokingc. develop Inner Poise&quot;123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quot;Bridget Jones' Diary is the devastatingly self-aware, laugh-out-loud daily chronicle of Bridget's permanent, doomed quest for self-improvement â a year in which she resolves to: reduce the circumference of each thigh by 1.5 inches, visit the gym three times a week not just to buy a sandwich, form a functional relationship with a responsible adult, and learn to program the VCR.Over the course of the year, Bridget loses a total of 72 pounds but gains a total of 74. She remains, however, optimistic. Through it all, Bridget will have you helpless with laughter, and â like millions of readers the world round â you'll find yourself shouting, &quot;Bridget Jones is me!&quot; ...more"/>
    <s v="http://books.toscrape.com/media/cache/67/2f/672f2e3753cfc59c5843d23c88784326.jpg"/>
    <s v="https://books.toscrape.com/catalogue/bridget-joness-diary-bridget-jones-1_10/index.html"/>
    <n v="856"/>
    <x v="1"/>
    <x v="0"/>
    <n v="605"/>
    <x v="41"/>
    <n v="38.770000000000003"/>
    <n v="1"/>
    <n v="33187.120000000003"/>
    <s v="OK"/>
    <x v="1"/>
    <x v="7"/>
    <s v="In Stock"/>
    <s v="⚠️ Low"/>
    <n v="6637.4240000000009"/>
    <s v="High"/>
    <x v="0"/>
  </r>
  <r>
    <x v="226"/>
    <s v="6957f44c3847a760"/>
    <s v="Books"/>
    <s v="Â£50.10"/>
    <s v="Â£50.10"/>
    <s v="Â£0.00"/>
    <s v="In stock (20 available)"/>
    <n v="0"/>
    <s v="One"/>
    <x v="8"/>
    <s v="Dans une France assez proche de la nÃ´tre, un homme sâengage dans la carriÃ¨re universitaire. Peu motivÃ© par lâenseignement, il sâattend Ã  une vie ennuyeuse mais calme, protÃ©gÃ©e des grands drames historiques. Cependant les forces en jeu dans le pays ont fissurÃ© le systÃ¨me politique jusquâÃ  provoquer son effondrement. Cette implosion sans soubresauts, sans vraie rÃ©volution, s Dans une France assez proche de la nÃ´tre, un homme sâengage dans la carriÃ¨re universitaire. Peu motivÃ© par lâenseignement, il sâattend Ã  une vie ennuyeuse mais calme, protÃ©gÃ©e des grands drames historiques. Cependant les forces en jeu dans le pays ont fissurÃ© le systÃ¨me politique jusquâÃ  provoquer son effondrement. Cette implosion sans soubresauts, sans vraie rÃ©volution, se dÃ©veloppe comme un mauvais rÃªve.Le talent de lâauteur, sa force visionnaire nous entraÃ®nent sur un terrain ambigu et glissant ; son regard sur notre civilisation vieillissante fait coexister dans ce roman les intuitions poÃ©tiques, les effets comiques, une mÃ©lancolie fataliste.Ce livre est une saisissante fable politique et morale. ...more"/>
    <s v="http://books.toscrape.com/media/cache/ee/cf/eecfe998905e455df12064dba399c075.jpg"/>
    <s v="https://books.toscrape.com/catalogue/soumission_998/index.html"/>
    <n v="546"/>
    <x v="2"/>
    <x v="0"/>
    <n v="1323"/>
    <x v="126"/>
    <n v="65.13"/>
    <n v="1"/>
    <n v="35560.979999999996"/>
    <s v="OK"/>
    <x v="0"/>
    <x v="8"/>
    <s v="In Stock"/>
    <s v="OK"/>
    <n v="7112.1959999999999"/>
    <s v="High"/>
    <x v="0"/>
  </r>
  <r>
    <x v="227"/>
    <s v="b12b89017878a60d"/>
    <s v="Books"/>
    <s v="Â£47.61"/>
    <s v="Â£47.61"/>
    <s v="Â£0.00"/>
    <s v="In stock (17 available)"/>
    <n v="0"/>
    <s v="Five"/>
    <x v="8"/>
    <s v="Paris is burning--and only Private's Jack Morgan can put out the fire.When Jack Morgan stops by Private's Paris office, he envisions a quick hello during an otherwise relaxing trip filled with fine food and sightseeing. But Jack is quickly pressed into duty after a call from his client Sherman Wilkerson, asking Jack to track down his young granddaughter who is on the run f Paris is burning--and only Private's Jack Morgan can put out the fire.When Jack Morgan stops by Private's Paris office, he envisions a quick hello during an otherwise relaxing trip filled with fine food and sightseeing. But Jack is quickly pressed into duty after a call from his client Sherman Wilkerson, asking Jack to track down his young granddaughter who is on the run from a brutal drug dealer.Before Jack can locate her, several members of France's cultural elite are found dead--murdered in stunning, symbolic fashion. The only link between the crimes is a mysterious graffiti tag. As religious and ethnic tensions simmer in the City of Lights, only Jack and his Private team can connect the dots before the smoldering powder keg explodes. ...more"/>
    <s v="http://books.toscrape.com/media/cache/05/87/0587ab519222a61f803fa4570c325ad2.jpg"/>
    <s v="https://books.toscrape.com/catalogue/private-paris-private-10_958/index.html"/>
    <n v="3348"/>
    <x v="3"/>
    <x v="0"/>
    <n v="111"/>
    <x v="131"/>
    <n v="61.89"/>
    <n v="5"/>
    <n v="207207.72"/>
    <s v="OK"/>
    <x v="1"/>
    <x v="17"/>
    <s v="In Stock"/>
    <s v="OK"/>
    <n v="41441.544000000002"/>
    <s v="High"/>
    <x v="0"/>
  </r>
  <r>
    <x v="228"/>
    <s v="8d455c7539795d2a"/>
    <s v="Books"/>
    <s v="Â£50.27"/>
    <s v="Â£50.27"/>
    <s v="Â£0.00"/>
    <s v="In stock (16 available)"/>
    <n v="0"/>
    <s v="Five"/>
    <x v="8"/>
    <s v="The Freeman family--Charles, Laurel, and their daughters, teenage Charlotte and nine-year-old Callie--have been invited to the Toneybee Institute in rural Massachusetts to participate in a research experiment. They will live in an apartment on campus with Charlie, a young chimp abandoned by his mother. The Freemans were selected for the experiment because they know sign la The Freeman family--Charles, Laurel, and their daughters, teenage Charlotte and nine-year-old Callie--have been invited to the Toneybee Institute in rural Massachusetts to participate in a research experiment. They will live in an apartment on campus with Charlie, a young chimp abandoned by his mother. The Freemans were selected for the experiment because they know sign language; they are supposed to teach it to Charlie and welcome him as a member of their family. Isolated in their new, nearly all-white community not just by their race but by their strange living situation, the Freemans come undone. And when Charlotte discovers the truth about the Instituteâs history of questionable studies, the secrets of the past begin to invade the present. The power of this novel resides in Kaitlyn Greenidgeâs undeniable storytelling talents. What appears to be a story of mothers and daughters, of sisterhood put to the test, of adolescent love and grown-up misconduct, and of historyâs long reach, becomes a provocative and compelling exploration of Americaâs failure to find a language to talk about race. ...more"/>
    <s v="http://books.toscrape.com/media/cache/87/a2/87a2fddd7f6b240c0351e1eb950b6716.jpg"/>
    <s v="https://books.toscrape.com/catalogue/we-love-you-charlie-freeman_954/index.html"/>
    <n v="2829"/>
    <x v="2"/>
    <x v="0"/>
    <n v="1605"/>
    <x v="78"/>
    <n v="65.349999999999994"/>
    <n v="5"/>
    <n v="184875.15"/>
    <s v="OK"/>
    <x v="0"/>
    <x v="10"/>
    <s v="In Stock"/>
    <s v="OK"/>
    <n v="36975.03"/>
    <s v="High"/>
    <x v="0"/>
  </r>
  <r>
    <x v="229"/>
    <s v="709822d0b5bcb7f4"/>
    <s v="Books"/>
    <s v="Â£17.27"/>
    <s v="Â£17.27"/>
    <s v="Â£0.00"/>
    <s v="In stock (16 available)"/>
    <n v="0"/>
    <s v="Five"/>
    <x v="8"/>
    <s v="On a searing summer Friday, Eddie Chapman has been stuck for hours in a traffic jam. There are accidents along the highway, but ambulances and police are conspicuously absent. When he decides to abandon his car and run home, he sees that the trees along the edge of a stream have been burnt, and the water in the streambed is gone. Something is very wrong.When he arrives hom On a searing summer Friday, Eddie Chapman has been stuck for hours in a traffic jam. There are accidents along the highway, but ambulances and police are conspicuously absent. When he decides to abandon his car and run home, he sees that the trees along the edge of a stream have been burnt, and the water in the streambed is gone. Something is very wrong.When he arrives home, the power is out and there is no running water. The pipes everywhere, it seems, have gone dry. Eddie and his wife, Laura, find themselves thrust together with their neighbors while a sense of unease thickens in the stifling night air. Thirst takes place in the immediate aftermath of a mysterious disaster--the Chapmans and their neighbors suffer the effects of the heat, their thirst, and the terrifying realization that no one is coming to help. As violence rips through the community, Eddie and Laura are forced to recall secrets from their past and question their present humanity. In crisp and convincing prose, Ben Warner compels readers to do the same. What might you do to survive? ...more"/>
    <s v="http://books.toscrape.com/media/cache/8c/54/8c54a50576c204b80165a13545f73028.jpg"/>
    <s v="https://books.toscrape.com/catalogue/thirst_946/index.html"/>
    <n v="945"/>
    <x v="0"/>
    <x v="1"/>
    <n v="1838"/>
    <x v="132"/>
    <n v="22.45"/>
    <n v="5"/>
    <n v="21215.25"/>
    <s v="OK"/>
    <x v="1"/>
    <x v="10"/>
    <s v="In Stock"/>
    <s v="OK"/>
    <n v="4243.05"/>
    <s v="High"/>
    <x v="0"/>
  </r>
  <r>
    <x v="230"/>
    <s v="d01ac97e2b8947c2"/>
    <s v="Books"/>
    <s v="Â£54.11"/>
    <s v="Â£54.11"/>
    <s v="Â£0.00"/>
    <s v="In stock (16 available)"/>
    <n v="0"/>
    <s v="Three"/>
    <x v="8"/>
    <s v="Given the opportunity, would you assume someone else's identity and leave your old life behind? A serendipitous crossing of paths between Lisa Barnes, a down-on-her-luck job seeker, and Julie Forman, a personal trainer to an Olympic hopeful, forever changes the course of both women's lives. One winds up dead and the other finds herself a fugitive, hiding behind one lie aft Given the opportunity, would you assume someone else's identity and leave your old life behind? A serendipitous crossing of paths between Lisa Barnes, a down-on-her-luck job seeker, and Julie Forman, a personal trainer to an Olympic hopeful, forever changes the course of both women's lives. One winds up dead and the other finds herself a fugitive, hiding behind one lie after another as a cold-blooded killer methodically hunts her. Desperately trying to stay alive, the terrified woman enlists the help of Forensic Instincts, a rogue investigative team that clandestinely operates in the gray area between legal and illegal. Safeguarding their client's deception, Forensic Instincts digs into dangerous territory as they try to find out who's after their client and why. Meanwhile, bodies are piling up in Chicago, New Jersey, and Vermont as a megalomaniacal genius will stop at nothing to eradicate anyone who threatens the success of his medical breakthrough. With an unhinged client and a monstrous criminal enterprise as its adversary, Forensic Instincts is forced into uncharted territory to protect their client and save one of their own from becoming the next corpse. Forensic Instincts is an unorthodox, criminal investigative team that carefully navigates the fine line between legal and illegal. The team consists of a behaviorist, a former Navy SEAL, a techo-wiz, an intuitive, a pickpocket, a retired FBI agent, and a human scent evidence dog.&quot; ...more"/>
    <s v="http://books.toscrape.com/media/cache/29/e0/29e036acd8a6e3daa787ce2bc05bdbbb.jpg"/>
    <s v="https://books.toscrape.com/catalogue/the-murder-that-never-was-forensic-instincts-5_939/index.html"/>
    <n v="2086"/>
    <x v="0"/>
    <x v="0"/>
    <n v="1625"/>
    <x v="27"/>
    <n v="70.34"/>
    <n v="3"/>
    <n v="146729.24000000002"/>
    <s v="OK"/>
    <x v="0"/>
    <x v="10"/>
    <s v="In Stock"/>
    <s v="OK"/>
    <n v="29345.848000000005"/>
    <s v="High"/>
    <x v="0"/>
  </r>
  <r>
    <x v="231"/>
    <s v="b8736690cf263a3c"/>
    <s v="Books"/>
    <s v="Â£21.04"/>
    <s v="Â£21.04"/>
    <s v="Â£0.00"/>
    <s v="In stock (15 available)"/>
    <n v="0"/>
    <s v="Two"/>
    <x v="8"/>
    <s v="âIn one sentence, Ms. Prentiss captures a sense of intoxication and possibility that six seasons of voice-overs from Sarah Jessica Parker never couldâ¦Ms. Prentiss concludes her novel on a note thatâs both ethereal and brutally realistic. She cauterizes wounds, but theyâre still visible and bare. But for her charactersâfor this promising authorâitâs enough.â âThe New York T âIn one sentence, Ms. Prentiss captures a sense of intoxication and possibility that six seasons of voice-overs from Sarah Jessica Parker never couldâ¦Ms. Prentiss concludes her novel on a note thatâs both ethereal and brutally realistic. She cauterizes wounds, but theyâre still visible and bare. But for her charactersâfor this promising authorâitâs enough.â âThe New York TimesâAn intoxicating Manhattan fairy taleâ¦As affecting as it is absorbing. A thrilling debut.â âKirkus Reviews (starred review) âA vital, sensuous, edgy, and suspenseful tale of longing, rage, fear, compulsion, and love.â âBooklist (starred review) An intoxicating and transcendent debut novel that follows a critic, an artist, and a desirous, determined young woman as they find their wayâand ultimately collideâamid the ever-evolving New York City art scene of the 1980s.Welcome to SoHo at the onset of the eighties: a gritty, not-yet-gentrified playground for artists and writers looking to make it in the big city. Among them: James Bennett, a synesthetic art critic for The New York Times whose unlikely condition enables him to describe art in profound, magical ways, and Raul Engales, an exiled Argentinian painter running from his past and the Dirty War that has enveloped his country. As the two men ascend in the downtown arts scene, dual tragedies strike, and each is faced with a loss that acutely affects his relationship to life and to art. It is not until they are inadvertently brought together by Lucy Olliasonâa small town beauty and Raulâs museâand a young orphan boy sent mysteriously from Buenos Aires, that James and Raul are able to rediscover some semblance of what theyâve lost.As inventive as Jennifer Egan's A Visit From The Goon Squad and as sweeping as Meg Wolitzer's The Interestings, Tuesday Nights in 1980 boldly renders a complex moment when the meaning and nature of art is being all but upended, and New York City as a whole is reinventing itself. In risk-taking prose that is as powerful as it is playful, Molly Prentiss deftly explores the need for beauty, community, creation, and love in an ever-changing urban landscape. ...more"/>
    <s v="http://books.toscrape.com/media/cache/a3/ad/a3ade5edecde67449329c1ebb016c049.jpg"/>
    <s v="https://books.toscrape.com/catalogue/tuesday-nights-in-1980_870/index.html"/>
    <n v="1619"/>
    <x v="4"/>
    <x v="0"/>
    <n v="1955"/>
    <x v="33"/>
    <n v="27.35"/>
    <n v="2"/>
    <n v="44279.65"/>
    <s v="OK"/>
    <x v="1"/>
    <x v="1"/>
    <s v="In Stock"/>
    <s v="OK"/>
    <n v="8855.93"/>
    <s v="High"/>
    <x v="0"/>
  </r>
  <r>
    <x v="232"/>
    <s v="fd3a622648667296"/>
    <s v="Books"/>
    <s v="Â£42.15"/>
    <s v="Â£42.15"/>
    <s v="Â£0.00"/>
    <s v="In stock (15 available)"/>
    <n v="0"/>
    <s v="Four"/>
    <x v="8"/>
    <s v="An irresistible, deftly observed novel about the secrets, joys, and jealousies that rise to the surface over the course of an American familyâs two-week stay in Mallorca. For the Posts, a two-week trip to the Balearic island of Mallorca with their extended family and friends is a celebration: Franny and Jim are observing their thirty-fifth wedding anniversary, and their da An irresistible, deftly observed novel about the secrets, joys, and jealousies that rise to the surface over the course of an American familyâs two-week stay in Mallorca. For the Posts, a two-week trip to the Balearic island of Mallorca with their extended family and friends is a celebration: Franny and Jim are observing their thirty-fifth wedding anniversary, and their daughter, Sylvia, has graduated from high school. The sunlit island, its mountains and beaches, its tapas and tennis courts, also promise an escape from the tensions simmering at home in Manhattan. But all does not go according to plan: over the course of the vacation, secrets come to light, old and new humiliations are experienced, childhood rivalries resurface, and ancient wounds are exacerbated. This is a story of the sides of ourselves that we choose to show and those we try to conceal, of the ways we tear each other down and build each other up again, and the bonds that ultimately hold us together. With wry humor and tremendous heart, Emma Straub delivers a richly satisfying story of a family in the midst of a maelstrom of change, emerging irrevocably altered yet whole. ...more"/>
    <s v="http://books.toscrape.com/media/cache/34/c9/34c988a76c3cd7c04566d3030d8e7331.jpg"/>
    <s v="https://books.toscrape.com/catalogue/the-vacationers_863/index.html"/>
    <n v="1608"/>
    <x v="5"/>
    <x v="1"/>
    <n v="490"/>
    <x v="133"/>
    <n v="54.8"/>
    <n v="4"/>
    <n v="88118.399999999994"/>
    <s v="OK"/>
    <x v="1"/>
    <x v="1"/>
    <s v="In Stock"/>
    <s v="OK"/>
    <n v="17623.68"/>
    <s v="High"/>
    <x v="0"/>
  </r>
  <r>
    <x v="233"/>
    <s v="0651062381f0636a"/>
    <s v="Books"/>
    <s v="Â£51.36"/>
    <s v="Â£51.36"/>
    <s v="Â£0.00"/>
    <s v="In stock (15 available)"/>
    <n v="0"/>
    <s v="Five"/>
    <x v="8"/>
    <s v="In a world beset by amassing forces of darkness, one organizationâthe Regional Officeâand its coterie of super-powered female assassins protects the globe from annihilation. At its helm, the mysterious Oyemi and her oracles seek out new recruits and root out evil plots. Then a prophecy suggests that someone from inside might bring about its downfall. And now, the Regional In a world beset by amassing forces of darkness, one organizationâthe Regional Officeâand its coterie of super-powered female assassins protects the globe from annihilation. At its helm, the mysterious Oyemi and her oracles seek out new recruits and root out evil plots. Then a prophecy suggests that someone from inside might bring about its downfall. And now, the Regional Office is under attack. Â  Recruited by a defector from within, Rose is a young assassin leading the attack, eager to stretch into her powers and prove herself on her first mission. Defending the Regional Office is Sarahâwho may or may not have a mechanical armâfiercely devoted to the organization that took her in as a young woman in the wake of her motherâs sudden disappearance. On the day that the Regional Office is attacked, Roseâs and Sarahâs stories will overlap, their lives will collide, and the world as they know it just might end. ...more"/>
    <s v="http://books.toscrape.com/media/cache/d4/73/d473f01f077b91ce04e345305a3fa217.jpg"/>
    <s v="https://books.toscrape.com/catalogue/the-regional-office-is-under-attack_858/index.html"/>
    <n v="4443"/>
    <x v="5"/>
    <x v="0"/>
    <n v="1013"/>
    <x v="97"/>
    <n v="66.77"/>
    <n v="5"/>
    <n v="296659.11"/>
    <s v="OK"/>
    <x v="1"/>
    <x v="1"/>
    <s v="In Stock"/>
    <s v="OK"/>
    <n v="59331.822"/>
    <s v="High"/>
    <x v="1"/>
  </r>
  <r>
    <x v="234"/>
    <s v="edb3097e71330040"/>
    <s v="Books"/>
    <s v="Â£53.53"/>
    <s v="Â£53.53"/>
    <s v="Â£0.00"/>
    <s v="In stock (15 available)"/>
    <n v="0"/>
    <s v="Five"/>
    <x v="8"/>
    <s v="A masterful, intensely suspenseful novel about a reader whose obsession with a reclusive writer goes far too farâa book about the power of storytelling, starring the same trio of unlikely and winning heroes King introduced in Mr. MercedesâWake up, genius.â So begins Kingâs instantly riveting story about a vengeful reader. The genius is John Rothstein, an iconic author who A masterful, intensely suspenseful novel about a reader whose obsession with a reclusive writer goes far too farâa book about the power of storytelling, starring the same trio of unlikely and winning heroes King introduced in Mr. MercedesâWake up, genius.â So begins Kingâs instantly riveting story about a vengeful reader. The genius is John Rothstein, an iconic author who created a famous character, Jimmy Gold, but who hasnâ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âs released from prison after thirty-five years.Not since Misery has King played with the notion of a reader whose obsession with a writer gets dangerous. Finders Keepers is spectacular, heart-pounding suspense, but it is also King writing about how literature shapes a lifeâfor good, for bad, forever. ...more"/>
    <s v="http://books.toscrape.com/media/cache/76/80/76804e1881b630a110794fef5aad02cf.jpg"/>
    <s v="https://books.toscrape.com/catalogue/finders-keepers-bill-hodges-trilogy-2_807/index.html"/>
    <n v="3725"/>
    <x v="5"/>
    <x v="0"/>
    <n v="790"/>
    <x v="56"/>
    <n v="69.59"/>
    <n v="5"/>
    <n v="259222.75"/>
    <s v="OK"/>
    <x v="1"/>
    <x v="1"/>
    <s v="In Stock"/>
    <s v="OK"/>
    <n v="51844.55"/>
    <s v="High"/>
    <x v="0"/>
  </r>
  <r>
    <x v="235"/>
    <s v="e9906e2f0d189745"/>
    <s v="Books"/>
    <s v="Â£27.88"/>
    <s v="Â£27.88"/>
    <s v="Â£0.00"/>
    <s v="In stock (14 available)"/>
    <n v="0"/>
    <s v="Five"/>
    <x v="8"/>
    <s v="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 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 ...more"/>
    <s v="http://books.toscrape.com/media/cache/37/d1/37d108ff5b19028a52ddd73dba35d543.jpg"/>
    <s v="https://books.toscrape.com/catalogue/the-time-keeper_766/index.html"/>
    <n v="1198"/>
    <x v="3"/>
    <x v="1"/>
    <n v="230"/>
    <x v="134"/>
    <n v="36.24"/>
    <n v="5"/>
    <n v="43415.520000000004"/>
    <s v="OK"/>
    <x v="1"/>
    <x v="2"/>
    <s v="In Stock"/>
    <s v="OK"/>
    <n v="8683.1040000000012"/>
    <s v="High"/>
    <x v="0"/>
  </r>
  <r>
    <x v="236"/>
    <s v="081305e6df719dff"/>
    <s v="Books"/>
    <s v="Â£52.67"/>
    <s v="Â£52.67"/>
    <s v="Â£0.00"/>
    <s v="In stock (14 available)"/>
    <n v="0"/>
    <s v="Four"/>
    <x v="8"/>
    <s v="Provocative, haunting, and indelible, Colm TÃ³ibÃ­nâs portrait of Mary presents her as a solitary older woman still seeking to understand the events that become the narrative of the New Testament and the foundation of Christianity.In the ancient town of Ephesus, Mary lives alone, years after her son's crucifixion. She has no interest in collaborating with the authors of the Provocative, haunting, and indelible, Colm TÃ³ibÃ­nâs portrait of Mary presents her as a solitary older woman still seeking to understand the events that become the narrative of the New Testament and the foundation of Christianity.In the ancient town of Ephesus, Mary lives alone, years after her son's crucifixion. She has no interest in collaborating with the authors of the Gospelâher keepers, who provide her with food and shelter and visit her regularly. She does not agree that her son is the Son of God; nor that his death was âworth it;â nor that the âgroup of misfits he gathered around him, men who could not look a woman in the eye,â were holy disciples. Mary judges herself ruthlessly (she did not stay at the foot of the Cross until her son diedâshe fled, to save herself), and is equally harsh on her judgment of others. This woman who we know from centuries of paintings and scripture as the docile, loving, silent, long-suffering, obedient, worshipful mother of Christ becomes, in Toibinâs searing evocation, a tragic heroine with the relentless eloquence of Electra or Medea or Antigone. This tour de force of imagination and language is a portrait so vivid and convincing that our image of Mary will be forever transformed. ...more"/>
    <s v="http://books.toscrape.com/media/cache/06/a6/06a62270c0700ae3c537cf394cf145ee.jpg"/>
    <s v="https://books.toscrape.com/catalogue/the-testament-of-mary_765/index.html"/>
    <n v="3506"/>
    <x v="0"/>
    <x v="0"/>
    <n v="493"/>
    <x v="129"/>
    <n v="68.47"/>
    <n v="4"/>
    <n v="240055.82"/>
    <s v="OK"/>
    <x v="1"/>
    <x v="2"/>
    <s v="In Stock"/>
    <s v="OK"/>
    <n v="48011.164000000004"/>
    <s v="High"/>
    <x v="0"/>
  </r>
  <r>
    <x v="237"/>
    <s v="a86972014275e072"/>
    <s v="Books"/>
    <s v="Â£25.85"/>
    <s v="Â£25.85"/>
    <s v="Â£0.00"/>
    <s v="In stock (14 available)"/>
    <n v="0"/>
    <s v="Three"/>
    <x v="8"/>
    <s v="âThe president of the United States . . . is missing.âWith these words, New York Times journalist J. B. Collins, reporting from the scene of a devastating attack by ISIS terrorists in Amman, Jordan, puts the entire world on high alert. The leaders of Israel and Palestine are critically injured, Jordanâs king is fighting for his life, and the U.S. president is missing and p âThe president of the United States . . . is missing.âWith these words, New York Times journalist J. B. Collins, reporting from the scene of a devastating attack by ISIS terrorists in Amman, Jordan, puts the entire world on high alert. The leaders of Israel and Palestine are critically injured, Jordanâs king is fighting for his life, and the U.S. president is missing and presumed captured.As the U.S. government faces a constitutional crisis and Jordan battles for its very existence, Collins must do his best to keep the world informed while working to convince the FBI that his stories are not responsible for the terror attack on the Jordanian capital. And ISIS still has chemical weapons . . .Struggling to clear his name, Collins and the Secret Service try frantically to locate and rescue the leader of the free world before ISISâs threats become a catastrophic reality. ...more"/>
    <s v="http://books.toscrape.com/media/cache/81/3e/813e1d11126330de52d9368e78d116cc.jpg"/>
    <s v="https://books.toscrape.com/catalogue/the-first-hostage-jb-collins-2_749/index.html"/>
    <n v="1553"/>
    <x v="3"/>
    <x v="0"/>
    <n v="1023"/>
    <x v="50"/>
    <n v="33.61"/>
    <n v="3"/>
    <n v="52196.33"/>
    <s v="OK"/>
    <x v="1"/>
    <x v="2"/>
    <s v="In Stock"/>
    <s v="OK"/>
    <n v="10439.266000000001"/>
    <s v="High"/>
    <x v="0"/>
  </r>
  <r>
    <x v="238"/>
    <s v="2c04320e110a14a3"/>
    <s v="Books"/>
    <s v="Â£45.21"/>
    <s v="Â£45.21"/>
    <s v="Â£0.00"/>
    <s v="In stock (14 available)"/>
    <n v="0"/>
    <s v="Three"/>
    <x v="8"/>
    <s v="August Shroeder, a burned-out teacher, has been sober since his 19-year-old son died. Every year he's spent the summer on the road, but making it to Yellowstone this year means everything. The plan had been to travel there with his son, but now August is making the trip with Philip's ashes instead. An unexpected twist of fate lands August with two extra passengers for his August Shroeder, a burned-out teacher, has been sober since his 19-year-old son died. Every year he's spent the summer on the road, but making it to Yellowstone this year means everything. The plan had been to travel there with his son, but now August is making the trip with Philip's ashes instead. An unexpected twist of fate lands August with two extra passengers for his journey, two half-orphans with nowhere else to go.What none of them could have known was how transformative both the trip and the bonds that develop between them would prove, driving each to create a new destiny together. ...more"/>
    <s v="http://books.toscrape.com/media/cache/bd/ad/bdad8933d15df7d7c6f3a16a9315048b.jpg"/>
    <s v="https://books.toscrape.com/catalogue/take-me-with-you_741/index.html"/>
    <n v="2331"/>
    <x v="5"/>
    <x v="1"/>
    <n v="1306"/>
    <x v="135"/>
    <n v="58.77"/>
    <n v="3"/>
    <n v="136992.87"/>
    <s v="OK"/>
    <x v="1"/>
    <x v="2"/>
    <s v="In Stock"/>
    <s v="OK"/>
    <n v="27398.574000000001"/>
    <s v="High"/>
    <x v="0"/>
  </r>
  <r>
    <x v="239"/>
    <s v="fe44cc816576c652"/>
    <s v="Books"/>
    <s v="Â£26.41"/>
    <s v="Â£26.41"/>
    <s v="Â£0.00"/>
    <s v="In stock (14 available)"/>
    <n v="0"/>
    <s v="Three"/>
    <x v="8"/>
    <s v="A superb love story from Anna Quindlen, the #1 New York Times bestselling author of Rise and Shine, Blessings, and A Short Guide to a Happy Life Still Life with Bread Crumbs begins with an imagined gunshot and ends with a new tin roof. Between the two is a wry and knowing portrait of Rebecca Winter, a photographer whose work made her an unlikely heroine for many women. Her A superb love story from Anna Quindlen, the #1 New York Times bestselling author of Rise and Shine, Blessings, and A Short Guide to a Happy Life Â Still Life with Bread Crumbs begins with an imagined gunshot and ends with a new tin roof. Between the two is a wry and knowing portrait of Rebecca Winter, a photographer whose work made her an unlikely heroine for many women. Her career is now descendent, her bank balance shaky, and she has fled the city for the middle of nowhere. There she discovers, in a tree stand with a roofer named Jim Bates, that what she sees through a camera lens is not all there is to life. Â  Brilliantly written, powerfully observed, Still Life with Bread Crumbs is a deeply moving and often very funny story of unexpected love, and a stunningly crafted journey into the life of a woman, her heart, her mind, her days, as she discovers that life is a story with many levels, a story that is longer and more exciting than she ever imagined. ...more"/>
    <s v="http://books.toscrape.com/media/cache/a3/eb/a3ebe1ca5df0d3ff3e3d2b8fb8b2a551.jpg"/>
    <s v="https://books.toscrape.com/catalogue/still-life-with-bread-crumbs_738/index.html"/>
    <n v="3839"/>
    <x v="5"/>
    <x v="1"/>
    <n v="1216"/>
    <x v="136"/>
    <n v="34.33"/>
    <n v="3"/>
    <n v="131792.87"/>
    <s v="OK"/>
    <x v="1"/>
    <x v="2"/>
    <s v="In Stock"/>
    <s v="OK"/>
    <n v="26358.574000000001"/>
    <s v="High"/>
    <x v="0"/>
  </r>
  <r>
    <x v="240"/>
    <s v="830fb3967c74866d"/>
    <s v="Books"/>
    <s v="Â£55.84"/>
    <s v="Â£55.84"/>
    <s v="Â£0.00"/>
    <s v="In stock (14 available)"/>
    <n v="0"/>
    <s v="Four"/>
    <x v="8"/>
    <s v="Powerful, darkly funny and heart-breaking, Shtum is a story about fathers and sons, autism, and dysfunctional relationships.Ben Jewell has hit breaking point. His ten-year-old son Jonah has severe autism and Ben and his wife, Emma, are struggling to cope.When Ben and Emma fake a separation - a strategic decision to further Jonah's case in an upcoming tribunal - Ben and Jon Powerful, darkly funny and heart-breaking, Shtum is a story about fathers and sons, autism, and dysfunctional relationships.Ben Jewell has hit breaking point. His ten-year-old son Jonah has severe autism and Ben and his wife, Emma, are struggling to cope.When Ben and Emma fake a separation - a strategic decision to further Jonah's case in an upcoming tribunal - Ben and Jonah move in with Georg, Ben's elderly father. In a small house in North London, three generations of men - one who can't talk; two who won't - are thrown together.A powerful, emotional, but above all enjoyable read, perfect for fans of THE SHOCK OF THE FALL and THE CURIOUS INCIDENT OF THE DOG IN THE NIGHT-TIME. ...more"/>
    <s v="http://books.toscrape.com/media/cache/63/62/63623a0b014b1f26e49aa61786e6e708.jpg"/>
    <s v="https://books.toscrape.com/catalogue/shtum_733/index.html"/>
    <n v="2096"/>
    <x v="2"/>
    <x v="0"/>
    <n v="145"/>
    <x v="91"/>
    <n v="72.59"/>
    <n v="4"/>
    <n v="152148.64000000001"/>
    <s v="OK"/>
    <x v="1"/>
    <x v="2"/>
    <s v="In Stock"/>
    <s v="OK"/>
    <n v="30429.728000000003"/>
    <s v="High"/>
    <x v="0"/>
  </r>
  <r>
    <x v="241"/>
    <s v="727bf2b86b19ad88"/>
    <s v="Books"/>
    <s v="Â£41.56"/>
    <s v="Â£41.56"/>
    <s v="Â£0.00"/>
    <s v="In stock (14 available)"/>
    <n v="0"/>
    <s v="One"/>
    <x v="8"/>
    <s v="A new book by Pulitzer Prize winner Elizabeth Strout is cause for celebration. Her bestselling novels, including Olive Kitteridge and The Burgess Boys,have illuminated our most tender relationships. Now, in My Name Is Lucy Barton, this extraordinary writer shows how a simple hospital visit becomes a portal to the most tender relationship of allâthe one between mother and d A new book by Pulitzer Prize winner Elizabeth Strout is cause for celebration. Her bestselling novels, including Olive Kitteridge and The Burgess Boys,Â have illuminated our most tender relationships. Now, in My Name Is Lucy Barton, this extraordinary writer shows how a simple hospital visit becomes a portal to the most tender relationship of allâthe one between mother and daughter. Â  Lucy Barton is recovering slowly from what should have been a simple operation. Her mother, to whom she hasnât spoken for many years, comes to see her. Gentle gossip about people from Lucyâs childhood in Amgash, Illinois, seems to reconnect them, but just below the surface lie the tension and longing that have informed every aspect of Lucyâs life: her escape from her troubled family, her desire to become a writer, her marriage, her love for her two daughters. Knitting this powerful narrative together is the brilliant storytelling voice of Lucy herself: keenly observant, deeply human, and truly unforgettable. ...more"/>
    <s v="http://books.toscrape.com/media/cache/28/db/28db43984c765a1d02fd3495f5c52eb6.jpg"/>
    <s v="https://books.toscrape.com/catalogue/my-name-is-lucy-barton_720/index.html"/>
    <n v="667"/>
    <x v="0"/>
    <x v="1"/>
    <n v="1081"/>
    <x v="5"/>
    <n v="54.03"/>
    <n v="1"/>
    <n v="36038.01"/>
    <s v="OK"/>
    <x v="0"/>
    <x v="2"/>
    <s v="In Stock"/>
    <s v="OK"/>
    <n v="7207.6020000000008"/>
    <s v="High"/>
    <x v="0"/>
  </r>
  <r>
    <x v="242"/>
    <s v="cc82685d9f49bc2c"/>
    <s v="Books"/>
    <s v="Â£24.48"/>
    <s v="Â£24.48"/>
    <s v="Â£0.00"/>
    <s v="In stock (14 available)"/>
    <n v="0"/>
    <s v="Three"/>
    <x v="8"/>
    <s v="From William Norwich, the well-known fashion writer and editor, an unforgettable novel about a woman with a secret who travels to New York City on a determined quest to buy a special dress that represents everything she wants to say about that secretâ¦and herself.Sometimes a dress isnât just a dress.Emilia Brown is a woman of a certain age. She has spent a frugal, useful, a From William Norwich, the well-known fashion writer and editor, an unforgettable novel about a woman with a secret who travels to New York City on a determined quest to buy a special dress that represents everything she wants to say about that secretâ¦and herself.Sometimes a dress isnât just a dress.Emilia Brown is a woman of a certain age. She has spent a frugal, useful, and wholly restrained life in Ashville, a small town in Rhode Island. Overlooked especially by the industries of fashion and media, Mrs. Brown is one of todayâs silent generations of women whose quiet no-frills existences would make them seem invisible. She is a genteel woman who has known her share of personal sorrows and quietly carried on, who makes a modest living cleaning and running errands at the local beauty parlor, who delights in evening chats with her much younger neighbor, twenty-three-year-old Alice Danvers.When the grand dame of Ashville passes away, Mrs. Brown is called upon to inventory her estate and comes across a dress that changes everything. This isnât a Cinderella confection; itâs a simple yet exquisitely tailored Oscar de la Renta sheath and jacketâa suit that Mrs. Brown realizes, with startling clarity, will say everything she has ever wished to convey. She must have it. And so Mrs. Brown begins her odyssey to purchase the dress. For not only is the owning of the Oscar de la Renta a must, the intimidating trip to purchase it on Madison Avenue is essential as well. If the dress is to give Mrs. Brown a voice, then she must prepare by making the daunting journeyâboth to the emerald city and within herself.Timeless, poignant, and appealing, My Mrs. Brown is a novel for every mother in the world, every woman who ever wanted the perfect dress, and every child who wanted to give it to her. ...more"/>
    <s v="http://books.toscrape.com/media/cache/2d/a3/2da3464fa2010bebedfba9eca77e42be.jpg"/>
    <s v="https://books.toscrape.com/catalogue/my-mrs-brown_719/index.html"/>
    <n v="3680"/>
    <x v="5"/>
    <x v="0"/>
    <n v="1820"/>
    <x v="137"/>
    <n v="31.82"/>
    <n v="3"/>
    <n v="117097.60000000001"/>
    <s v="OK"/>
    <x v="1"/>
    <x v="2"/>
    <s v="In Stock"/>
    <s v="OK"/>
    <n v="23419.520000000004"/>
    <s v="High"/>
    <x v="0"/>
  </r>
  <r>
    <x v="243"/>
    <s v="caa2e5b3fb1b2d4c"/>
    <s v="Books"/>
    <s v="Â£28.90"/>
    <s v="Â£28.90"/>
    <s v="Â£0.00"/>
    <s v="In stock (14 available)"/>
    <n v="0"/>
    <s v="One"/>
    <x v="8"/>
    <s v="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In another part of town, months l 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In another part of town, months later, a retired cop named Bill Hodges is still haunted by the unsolved crime. When he gets a crazed letter from someone who self-identifies as the &quot;perk&quot; and threatens an even more diabolical attack, Hodges wakes up from his depressed and vacant retirement, hell-bent on preventing another tragedy.Brady Hartfield lives with his alcoholic mother in the house where he was born. He loved the feel of death under the wheels of the Mercedes, and he wants that rush again.Only Bill Hodges, with a couple of highly unlikely allies, can apprehend the killer before he strikes again. And they have no time to lose, because Bradyâs next mission, if it succeeds, will kill or maim thousands.Mr. Mercedes is a war between good and evil, from the master of suspense whose insight into the mind of this obsessed, insane killer is chilling and unforgettable. ...more"/>
    <s v="http://books.toscrape.com/media/cache/65/7f/657f9a3b7c0579c7fa499dddddd59422.jpg"/>
    <s v="https://books.toscrape.com/catalogue/mr-mercedes-bill-hodges-trilogy-1_717/index.html"/>
    <n v="4558"/>
    <x v="1"/>
    <x v="1"/>
    <n v="24"/>
    <x v="116"/>
    <n v="37.57"/>
    <n v="1"/>
    <n v="171244.06"/>
    <s v="OK"/>
    <x v="1"/>
    <x v="2"/>
    <s v="In Stock"/>
    <s v="OK"/>
    <n v="34248.811999999998"/>
    <s v="High"/>
    <x v="1"/>
  </r>
  <r>
    <x v="244"/>
    <s v="aeff7b87a8e83ebb"/>
    <s v="Books"/>
    <s v="Â£10.60"/>
    <s v="Â£10.60"/>
    <s v="Â£0.00"/>
    <s v="In stock (14 available)"/>
    <n v="0"/>
    <s v="Four"/>
    <x v="8"/>
    <s v="A breakneck race against time...and an implacable enemy.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 A breakneck race against time...and an implacable enemy.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Pilgrim. ...more"/>
    <s v="http://books.toscrape.com/media/cache/8d/a3/8da36f821f35b795a3a420c84ca9737e.jpg"/>
    <s v="https://books.toscrape.com/catalogue/i-am-pilgrim-pilgrim-1_703/index.html"/>
    <n v="852"/>
    <x v="0"/>
    <x v="1"/>
    <n v="739"/>
    <x v="31"/>
    <n v="13.78"/>
    <n v="4"/>
    <n v="11740.56"/>
    <s v="OK"/>
    <x v="1"/>
    <x v="2"/>
    <s v="In Stock"/>
    <s v="OK"/>
    <n v="2348.1120000000001"/>
    <s v="Mid"/>
    <x v="0"/>
  </r>
  <r>
    <x v="245"/>
    <s v="9eaf58b03a2779cc"/>
    <s v="Books"/>
    <s v="Â£27.09"/>
    <s v="Â£27.09"/>
    <s v="Â£0.00"/>
    <s v="In stock (14 available)"/>
    <n v="0"/>
    <s v="Three"/>
    <x v="8"/>
    <s v="A Modern Retelling of Pride and PrejudiceThis version of the Bennet familyâand Mr. Darcyâis one that you have and havenât met before: Liz is a magazine writer in her late thirties who, like her yoga instructor older sister, Jane, lives in New York City. When their father has a health scare, they return to their childhood home in Cincinnati to helpâand discover that the spr A Modern Retelling of Pride and PrejudiceThis version of the Bennet familyâand Mr. Darcyâis one that you have and havenât met before: Liz is a magazine writer in her late thirties who, like her yoga instructor older sister, Jane, lives in New York City. When their father has a health scare, they return to their childhood home in Cincinnati to helpâand discover that the sprawling Tudor they grew up in is crumbling and the family is in disarray.Youngest sisters Kitty and Lydia are too busy with their CrossFit workouts and Paleo diets to get jobs. Mary, the middle sister, is earning her third online masterâs degree and barely leaves her room, except for those mysterious Tuesday-night outings she wonât discuss. And Mrs. Bennet has one thing on her mind: how to marry off her daughters, especially as Janeâs fortieth birthday fast approaches.Enter Chip Bingley, a handsome new-in-town doctor who recently appeared on the juggernaut reality TV dating show Eligible. At a Fourth of July barbecue, Chip takes an immediate interest in Jane, but Chipâs friend neurosurgeon Fitzwilliam Darcy reveals himself to Liz to be much less charming. . . .And yet, first impressions can be deceiving. ...more"/>
    <s v="http://books.toscrape.com/media/cache/0a/9a/0a9a0b211bee87b544bd97a8320a0b73.jpg"/>
    <s v="https://books.toscrape.com/catalogue/eligible-the-austen-project-4_692/index.html"/>
    <n v="464"/>
    <x v="3"/>
    <x v="1"/>
    <n v="1912"/>
    <x v="2"/>
    <n v="35.22"/>
    <n v="3"/>
    <n v="16342.08"/>
    <s v="OK"/>
    <x v="1"/>
    <x v="2"/>
    <s v="In Stock"/>
    <s v="OK"/>
    <n v="3268.4160000000002"/>
    <s v="High"/>
    <x v="0"/>
  </r>
  <r>
    <x v="246"/>
    <s v="1d6dd0c87d90fe92"/>
    <s v="Books"/>
    <s v="Â£14.39"/>
    <s v="Â£14.39"/>
    <s v="Â£0.00"/>
    <s v="In stock (14 available)"/>
    <n v="0"/>
    <s v="Four"/>
    <x v="8"/>
    <s v="There are secrets you share, and secrets you hideâ¦Growing up on her familyâs Sonoma vineyard, Georgia Ford learned some important secrets. The secret number of grapes it takes to make a bottle of wine: eight hundred. The secret ingredient in her motherâs lasagna: chocolate. The secret behind ending a fight: hold hands.But just a week before her wedding, thirty-year-old Geo There are secrets you share, and secrets you hideâ¦Growing up on her familyâs Sonoma vineyard, Georgia Ford learned some important secrets. The secret number of grapes it takes to make a bottle of wine: eight hundred. The secret ingredient in her motherâs lasagna: chocolate. The secret behind ending a fight: hold hands.But just a week before her wedding, thirty-year-old Georgia discovers her beloved fiancÃ© has been keeping a secret so explosive, it will change their lives forever.Georgia does what sheâs always done: she returns to the family vineyard, expecting the comfort of her long-married parents, and her brothers, and everything familiar. But it turns out her fiancÃ© is not the only one whoâs been keeping secretsâ¦ ...more"/>
    <s v="http://books.toscrape.com/media/cache/5b/34/5b34d6d54467af2d5e44a5f91031adf2.jpg"/>
    <s v="https://books.toscrape.com/catalogue/eight-hundred-grapes_690/index.html"/>
    <n v="4478"/>
    <x v="0"/>
    <x v="1"/>
    <n v="648"/>
    <x v="58"/>
    <n v="18.71"/>
    <n v="4"/>
    <n v="83783.38"/>
    <s v="OK"/>
    <x v="1"/>
    <x v="2"/>
    <s v="In Stock"/>
    <s v="OK"/>
    <n v="16756.676000000003"/>
    <s v="Mid"/>
    <x v="1"/>
  </r>
  <r>
    <x v="247"/>
    <s v="94a958ea126cdcd5"/>
    <s v="Books"/>
    <s v="Â£11.21"/>
    <s v="Â£11.21"/>
    <s v="Â£0.00"/>
    <s v="In stock (14 available)"/>
    <n v="0"/>
    <s v="Five"/>
    <x v="8"/>
    <s v="Dear Mr. Knightley is a contemporary epistolary novel with a delightful dash of Jane Austen.Samantha Moore survived years of darkness in the foster care system by hiding behind her favorite characters in literature, even adopting their very words. Her fictional friends give her an identity, albeit a borrowed one. But most importantly, they protect her from revealing her tr Dear Mr. Knightley is a contemporary epistolary novel with a delightful dash of Jane Austen.Samantha Moore survived years of darkness in the foster care system by hiding behind her favorite characters in literature, even adopting their very words. Her fictional friends give her an identity, albeit a borrowed one. But most importantly, they protect her from revealing her true self and encountering more pain.After college, Samantha receives an extraordinary opportunity. The anonymous âMr. Knightleyâ offers her a full scholarship to earn her graduate degree at the prestigious Medill School of Journalism. The sole condition is that Sam write to Mr. Knightley regularly to keep him apprised of her progress.As Samâs true identity begins to reveal itself through her letters, her heart begins to soften to those around herâa damaged teenager and fellow inhabitant of Grace House, her classmates at Medill, and, most powerfully, successful novelist Alex Powell. But just as Sam finally begins to trust, she learns that Alex has secrets of his ownâsecrets that, for better or for worse, make it impossible for Sam to hide behind either her characters or her letters. ...more"/>
    <s v="http://books.toscrape.com/media/cache/e1/8d/e18dc724d16d7501dcaaa56bdb49c16d.jpg"/>
    <s v="https://books.toscrape.com/catalogue/dear-mr-knightley_684/index.html"/>
    <n v="170"/>
    <x v="4"/>
    <x v="1"/>
    <n v="270"/>
    <x v="138"/>
    <n v="14.57"/>
    <n v="5"/>
    <n v="2476.9"/>
    <s v="OK"/>
    <x v="1"/>
    <x v="2"/>
    <s v="In Stock"/>
    <s v="OK"/>
    <n v="495.38000000000005"/>
    <s v="Mid"/>
    <x v="0"/>
  </r>
  <r>
    <x v="248"/>
    <s v="28cf0d1c51b491e5"/>
    <s v="Books"/>
    <s v="Â£25.01"/>
    <s v="Â£25.01"/>
    <s v="Â£0.00"/>
    <s v="In stock (14 available)"/>
    <n v="0"/>
    <s v="Three"/>
    <x v="8"/>
    <s v="Cometh the Hour opens with the reading of a suicide note, which has devastating consequences for Harry and Emma Clifton, Giles Barrington and Lady Virginia.Giles must decide if he should withdraw from politics and try to rescue Karin, the woman he loves, from behind the Iron Curtain. But is Karin truly in love with him, or is she a spy?Lady Virginia is facing bankruptcy, a Cometh the Hour opens with the reading of a suicide note, which has devastating consequences for Harry and Emma Clifton, Giles Barrington and Lady Virginia.Giles must decide if he should withdraw from politics and try to rescue Karin, the woman he loves, from behind the Iron Curtain. But is Karin truly in love with him, or is she a spy?Lady Virginia is facing bankruptcy, and can see no way out of her financial problems, until she is introduced to the hapless Cyrus T. Grant III from Baton Rouge, Louisiana, who's in England to see his horse run at Royal Ascot.Sebastian Clifton is now the Chief Executive of Farthings Bank and a workaholic, whose personal life is thrown into disarray when he falls for Priya, a beautiful Indian girl. But her parents have already chosen the man she is going to marry. Meanwhile, Sebastian's rivals Adrian Sloane and Desmond Mellor are still plotting to bring him and his chairman Hakim Bishara down, so they can take over Farthings.Harry Clifton remains determined to get Anatoly Babakov released from a gulag in Siberia, following the international success of his acclaimed book, Uncle Joe. But then something unexpected happens that none of them could have anticipated.Cometh the Hour is the penultimate book in the Clifton Chronicles and, like the five previous novels - which were all New York Times bestsellers - showcases Jeffrey Archer's extraordinary storytelling with his trademark twists. ...more"/>
    <s v="http://books.toscrape.com/media/cache/a0/f6/a0f6ff77c5f4604f88b1c74bbf669995.jpg"/>
    <s v="https://books.toscrape.com/catalogue/cometh-the-hour-the-clifton-chronicles-6_681/index.html"/>
    <n v="814"/>
    <x v="1"/>
    <x v="1"/>
    <n v="792"/>
    <x v="47"/>
    <n v="32.51"/>
    <n v="3"/>
    <n v="26463.14"/>
    <s v="OK"/>
    <x v="1"/>
    <x v="2"/>
    <s v="In Stock"/>
    <s v="OK"/>
    <n v="5292.6280000000006"/>
    <s v="High"/>
    <x v="0"/>
  </r>
  <r>
    <x v="249"/>
    <s v="9b65f676984c9f0c"/>
    <s v="Books"/>
    <s v="Â£17.03"/>
    <s v="Â£17.03"/>
    <s v="Â£0.00"/>
    <s v="In stock (14 available)"/>
    <n v="0"/>
    <s v="Three"/>
    <x v="8"/>
    <s v="BALLOON ANIMALS is a pilgrimage and road-trip of unusual dimensions.Follow me, Jonny Rowe, on a wild goose-chase from Ireland to the USA with my American grandfather's remains in my red birthday balloon. I use 'remains' in the loosest sense of the word: my grandfather, 45, puffed his last breaths of air into my birthday balloon before suffering a massive heart attack right BALLOON ANIMALS is a pilgrimage and road-trip of unusual dimensions.Follow me, Jonny Rowe, on a wild goose-chase from Ireland to the USA with my American grandfather's remains in my red birthday balloon. I use 'remains' in the loosest sense of the word: my grandfather, 45, puffed his last breaths of air into my birthday balloon before suffering a massive heart attack right there at my birthday party which becomes his deathday party.Feeling responsible for 45's death, and as a thank-you for filling Clinical Dad's void after leaving that questionable suicide note, I make it my quest to return 45 to his birthplace amongst the corn of Iowa, USA, suspended inside his soul-bubble. This journey might also help me with my identity-crisis ... I'm a genealogy student, by the way. And who knows, maybe I'll find love - I tend to find things when I'm not looking for them.Join me on a desperate race against time to unveil the truth as my birthday balloon begins to deflate and loose 45 forever to the wind ...more"/>
    <s v="http://books.toscrape.com/media/cache/f3/fc/f3fc38185b3b6ede38fd9dea2590c01f.jpg"/>
    <s v="https://books.toscrape.com/catalogue/balloon-animals_665/index.html"/>
    <n v="1986"/>
    <x v="5"/>
    <x v="0"/>
    <n v="1762"/>
    <x v="72"/>
    <n v="22.14"/>
    <n v="3"/>
    <n v="43970.04"/>
    <s v="OK"/>
    <x v="1"/>
    <x v="2"/>
    <s v="In Stock"/>
    <s v="OK"/>
    <n v="8794.0079999999998"/>
    <s v="High"/>
    <x v="0"/>
  </r>
  <r>
    <x v="250"/>
    <s v="8682c03de6a844ff"/>
    <s v="Books"/>
    <s v="Â£39.72"/>
    <s v="Â£39.72"/>
    <s v="Â£0.00"/>
    <s v="In stock (14 available)"/>
    <n v="0"/>
    <s v="One"/>
    <x v="8"/>
    <s v="A grumpy yet loveable man finds his solitary world turned on its head when a boisterous young family moves in next door.Meet Ove. He's a curmudgeon, the kind of man who points at people he dislikes as if they were burglars caught outside his bedroom window. He has staunch principles, strict routines, and a short fuse. People call him the bitter neighbor from hell, but must A grumpy yet loveable man finds his solitary world turned on its head when a boisterous young family moves in next door.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 ...more"/>
    <s v="http://books.toscrape.com/media/cache/e9/e2/e9e22f047d6733f6c9dbbb8bf5342b09.jpg"/>
    <s v="https://books.toscrape.com/catalogue/a-man-called-ove_653/index.html"/>
    <n v="1412"/>
    <x v="4"/>
    <x v="0"/>
    <n v="1718"/>
    <x v="19"/>
    <n v="51.64"/>
    <n v="1"/>
    <n v="72915.680000000008"/>
    <s v="OK"/>
    <x v="1"/>
    <x v="2"/>
    <s v="In Stock"/>
    <s v="OK"/>
    <n v="14583.136000000002"/>
    <s v="High"/>
    <x v="0"/>
  </r>
  <r>
    <x v="251"/>
    <s v="ce1ae197ada2aec4"/>
    <s v="Books"/>
    <s v="Â£46.29"/>
    <s v="Â£46.29"/>
    <s v="Â£0.00"/>
    <s v="In stock (12 available)"/>
    <n v="0"/>
    <s v="Five"/>
    <x v="8"/>
    <s v="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the run all those years ago, and what secrets are being kept now? As Riley works to uncover the truth, her discoveries will put into question everything she thought she knew about her family. Riley must decide what the past means for her present, and what she will do with her newfound reality, in this engrossing mystery from international bestselling author Diane Chamberlain. ...more"/>
    <s v="http://books.toscrape.com/media/cache/98/df/98df70802a22c17dac6026645da4ab87.jpg"/>
    <s v="https://books.toscrape.com/catalogue/the-silent-sister-riley-macpherson-1_641/index.html"/>
    <n v="3379"/>
    <x v="2"/>
    <x v="0"/>
    <n v="1164"/>
    <x v="139"/>
    <n v="60.18"/>
    <n v="5"/>
    <n v="203348.22"/>
    <s v="OK"/>
    <x v="1"/>
    <x v="11"/>
    <s v="In Stock"/>
    <s v="OK"/>
    <n v="40669.644"/>
    <s v="High"/>
    <x v="0"/>
  </r>
  <r>
    <x v="252"/>
    <s v="c6ca293d4810e0d5"/>
    <s v="Books"/>
    <s v="Â£56.54"/>
    <s v="Â£56.54"/>
    <s v="Â£0.00"/>
    <s v="In stock (12 available)"/>
    <n v="0"/>
    <s v="Two"/>
    <x v="8"/>
    <s v="This Passover Seder is not just any Passover Seder. Yes, there will be a quick service and then a festive meal afterwards, but this night is different from all other nights. This will be the night the Golds of Greenwich meet the Rothschilds of New York City.The Rothschilds are the stuff of legends. They control banks, own vineyards in Napa, diamond mines in Africa, and eve This Passover Seder is not just any Passover Seder. Yes, there will be a quick service and then a festive meal afterwards, but this night is different from all other nights. This will be the night the Golds of Greenwich meet the Rothschilds of New York City.The Rothschilds are the stuff of legends. They control banks, own vineyards in Napa, diamond mines in Africa, and even an organic farm somewhere in the Midwest that produces the most popular Romaine lettuce consumed in this country. And now, Sylvia Gold's daughter is dating one of them.When Sylvia finds out that her youngest of three is going to bring her new boyfriend to the Seder, she's giddy. When she finds out that his parents are coming, too, she darn near faints. Making a good impression is all she thinks about. Well, almost. She still has to consider her other daughter, Sarah, who'll be coming with her less than appropriate beau and his overly dramatic Italian mother. But the drama won't stop there. Because despite the food and the wine, despite the new linen and the fresh flowers, the holidays are about family. Long forgotten memories come to the surface. Old grievances play out. And Sylvia Gold has to learn how to let her family go. ...more"/>
    <s v="http://books.toscrape.com/media/cache/a5/ad/a5ad88ff798c629eb24b19188c1ea902.jpg"/>
    <s v="https://books.toscrape.com/catalogue/the-dinner-party_635/index.html"/>
    <n v="4028"/>
    <x v="0"/>
    <x v="1"/>
    <n v="861"/>
    <x v="70"/>
    <n v="73.5"/>
    <n v="2"/>
    <n v="296058"/>
    <s v="OK"/>
    <x v="1"/>
    <x v="11"/>
    <s v="In Stock"/>
    <s v="OK"/>
    <n v="59211.600000000006"/>
    <s v="High"/>
    <x v="1"/>
  </r>
  <r>
    <x v="253"/>
    <s v="437d8dea9272d0a9"/>
    <s v="Books"/>
    <s v="Â£59.45"/>
    <s v="Â£59.45"/>
    <s v="Â£0.00"/>
    <s v="In stock (11 available)"/>
    <n v="0"/>
    <s v="One"/>
    <x v="8"/>
    <s v="A dazzling, witty and tenderly savage satire of London life and the art world that is also a surprising and wonderful love story.When lovelorn Annie McDee stumbles across a dirty painting in a junk shop while looking for a present for an unsuitable man, she has no idea what she has discovered. Soon she finds herself drawn unwillingly into the tumultuous London art world, p A dazzling, witty and tenderly savage satire of London life and the art world that is also a surprising and wonderful love story.When lovelorn Annie McDee stumbles across a dirty painting in a junk shop while looking for a present for an unsuitable man, she has no idea what she has discovered. Soon she finds herself drawn unwillingly into the tumultuous London art world, populated by exiled Russian oligarchs, avaricious Sheikas, desperate auctioneers and unscrupulous dealers, all scheming to get their hands on her painting - a lost eighteenth-century masterpiece called âThe Improbability of Loveâ. Delving into the paintingâs past, Annie will uncover not just an illustrious list of former owners, but some of the darkest secrets of European history â and in doing so she might just learn to open up to the possibility of falling in love again. ...more"/>
    <s v="http://books.toscrape.com/media/cache/7c/c3/7cc38fa8812d931bf38b10b7d91b4266.jpg"/>
    <s v="https://books.toscrape.com/catalogue/the-improbability-of-love_607/index.html"/>
    <n v="3993"/>
    <x v="0"/>
    <x v="0"/>
    <n v="748"/>
    <x v="140"/>
    <n v="77.290000000000006"/>
    <n v="1"/>
    <n v="308618.97000000003"/>
    <s v="OK"/>
    <x v="1"/>
    <x v="12"/>
    <s v="In Stock"/>
    <s v="OK"/>
    <n v="61723.794000000009"/>
    <s v="High"/>
    <x v="0"/>
  </r>
  <r>
    <x v="254"/>
    <s v="47e1b2d43f709995"/>
    <s v="Books"/>
    <s v="Â£13.34"/>
    <s v="Â£13.34"/>
    <s v="Â£0.00"/>
    <s v="In stock (11 available)"/>
    <n v="0"/>
    <s v="Two"/>
    <x v="8"/>
    <s v="From the Booker Award winner: a luminous, profoundly moving work of fiction that begins with an afternoon tryst in 1924 between a servant girl and the young man of the neighboring house, but then opens to reveal the whole life of a remarkable woman.Twenty-two year old Jane Fairchild, orphaned at birth, has worked as a maid at one English country estate since she was sixtee From the Booker Award winner: a luminous, profoundly moving work of fiction that begins with an afternoon tryst in 1924 between a servant girl and the young man of the neighboring house, but then opens to reveal the whole life of a remarkable woman.Twenty-two year old Jane Fairchild, orphaned at birth, has worked as a maid at one English country estate since she was sixteen. And for almost all of those years she has been the secret lover to Paul Sheringham, the scion of the estate next door. On an unseasonably warm March afternoon, Jane and Paul will make love for the last time--though not, as Jane believes, because Paul is about to be married--and the events of the day will alter Jane's life forever. As the narrative moves back and forth from 1924 to the end of the century, what we know and understand about Jane--about the way she loves, thinks, feels, sees, remembers--deepens with every beautifully wrought moment. Her story is one of profound self-discovery and through her, Graham Swift has created an emotionally soaring and deeply affecting work of fiction. ...more"/>
    <s v="http://books.toscrape.com/media/cache/9b/1a/9b1a03d05c16c71050daefad8840ec91.jpg"/>
    <s v="https://books.toscrape.com/catalogue/mothering-sunday_600/index.html"/>
    <n v="1801"/>
    <x v="2"/>
    <x v="1"/>
    <n v="1118"/>
    <x v="92"/>
    <n v="17.34"/>
    <n v="2"/>
    <n v="31229.34"/>
    <s v="OK"/>
    <x v="1"/>
    <x v="12"/>
    <s v="In Stock"/>
    <s v="OK"/>
    <n v="6245.8680000000004"/>
    <s v="Mid"/>
    <x v="0"/>
  </r>
  <r>
    <x v="255"/>
    <s v="469508882dfc1991"/>
    <s v="Books"/>
    <s v="Â£45.14"/>
    <s v="Â£45.14"/>
    <s v="Â£0.00"/>
    <s v="In stock (11 available)"/>
    <n v="0"/>
    <s v="One"/>
    <x v="8"/>
    <s v="Dear Carolina was praised as âSouthern fiction at its best.â* Now author Kristy Woodson Harvey presents a new novel about what it really means to tell the truth . . . After sixty years of marriage and five daughters, Lynn âLoveyâ White knows that all of us, from time to time, need to use our little white lies. Her granddaughter, Annabelle, on the other hand, is as truth Dear Carolina was praised as âSouthern fiction at its best.â* Now author Kristy Woodson Harvey presents a new novel about what it really means to tell the truth . . . Â  After sixty years of marriage and five daughters, Lynn âLoveyâ White knows that all of us, from time to time, need to use our little white lies. Â  Her granddaughter, Annabelle, on the other hand, is as truthful as they come. She always does the right thingâthat is, until she dumps her hedge fund manager fiancÃ© and marries a musician she has known for three days. After all, her grandparents, who fell in love at first sight, have shared a lifetime of happiness, even through her grandfatherâs declining health. Â  But when Annabelleâs world starts to collapse around her, she discovers that nothing about her picture-perfect family is as it seems. And Lovey has to decide whether one more lie will make or break the ones she loves . . . ...more"/>
    <s v="http://books.toscrape.com/media/cache/8f/26/8f269de5ec7cef02e538eb0466c68f0c.jpg"/>
    <s v="https://books.toscrape.com/catalogue/lies-and-other-acts-of-love_596/index.html"/>
    <n v="3335"/>
    <x v="4"/>
    <x v="0"/>
    <n v="1398"/>
    <x v="115"/>
    <n v="58.68"/>
    <n v="1"/>
    <n v="195697.8"/>
    <s v="OK"/>
    <x v="1"/>
    <x v="12"/>
    <s v="In Stock"/>
    <s v="OK"/>
    <n v="39139.56"/>
    <s v="High"/>
    <x v="0"/>
  </r>
  <r>
    <x v="256"/>
    <s v="f608c903c451f387"/>
    <s v="Books"/>
    <s v="Â£16.34"/>
    <s v="Â£16.34"/>
    <s v="Â£0.00"/>
    <s v="In stock (11 available)"/>
    <n v="0"/>
    <s v="Three"/>
    <x v="8"/>
    <s v="From the winner of 2014âs PEN Robert W. Bingham Prize, an unforgettable debut novel about Loretta, a teenager married off as a âsister wife,â who makes a break for freedomAt the heart of this exciting debut novel, set in Arizona and Idaho in the mid-1970s, is fifteen-year-old Loretta, who slips out of her bedroom every evening to meet her so-called gentile boyfriend. Her s From the winner of 2014âs PEN Robert W. Bingham Prize, an unforgettable debut novel about Loretta, a teenager married off as a âsister wife,â who makes a break for freedomÂ At the heart of this exciting debut novel, set in Arizona and Idaho in the mid-1970s, is fifteen-year-old Loretta, who slips out of her bedroom every evening to meet her so-called gentile boyfriend. Her strict Mormon parents catch her returning one night, and promptly marry her off to Dean Harder, a devout yet materialistic fundamentalist who already has a wife and a brood of kids. The Harders relocate to his native Idaho, where Deanâs teenage nephew Jason falls hard for Loretta. A Zeppelin and Tolkien fan, Jason worships Evel Knievel and longs to leave his close-minded community. He and Loretta make a break for it. They drive all night, stay in hotels, and relish their dizzying burst of teenage freedom as they seek to recover Deanâs cache of âMormon gold.â But someone Loretta left behind is on their trail...Â A riveting story of desire and escape, Daredevils boasts memorable set pieces and a rich cast of secondary characters. Thereâs Deanâs other wife, Ruth, who as a child in the 1950s was separated from her parents during the notorious Short Creek raid, when federal agents descended on a Mormon fundamentalist community. Thereâs Jasonâs best friend, Boyd, part Native American and caught up in the activist spirit of the time, who comes along for the ride, with disastrous results. And Vestalâs ultimate creation is a superbly sleazy chatterboxâa man who might or might not be Evel Knievel himselfâwho works his charms on Loretta at a casino in Elko, Nevada.A lifelong journalist whose Spokesman column is a fixture in Spokane, WA, Shawn has honed his fiction over many years, publishing in journals like McSweeney's and Tin House. His stunning first collection, Godforsaken Idaho, burrowed into history as it engaged with masculinity and crime, faith and apostasy, and the West that he knows so well. Daredevils shows what he can do on a broader canvas--a fascinating, wide-angle portrait of a time and place that's both a classic coming of age tale and a plunge into the myths of America, sacred and profane. ...more"/>
    <s v="http://books.toscrape.com/media/cache/79/47/79478ba5ab673fbdfe79a745a14fb9de.jpg"/>
    <s v="https://books.toscrape.com/catalogue/daredevils_590/index.html"/>
    <n v="530"/>
    <x v="1"/>
    <x v="0"/>
    <n v="353"/>
    <x v="0"/>
    <n v="21.24"/>
    <n v="3"/>
    <n v="11257.199999999999"/>
    <s v="OK"/>
    <x v="0"/>
    <x v="12"/>
    <s v="In Stock"/>
    <s v="OK"/>
    <n v="2251.44"/>
    <s v="High"/>
    <x v="0"/>
  </r>
  <r>
    <x v="257"/>
    <s v="a9d7b75461084a26"/>
    <s v="Books"/>
    <s v="Â£48.48"/>
    <s v="Â£48.48"/>
    <s v="Â£0.00"/>
    <s v="In stock (11 available)"/>
    <n v="0"/>
    <s v="Three"/>
    <x v="8"/>
    <s v="Life can turn on a dimeâor stumble into the extraordinary, as it does for Jake Epping, a high school English teacher in Lisbon Falls, Maine. While grading essays by his GED students, Jake reads a gruesome, enthralling piece penned by janitor Harry Dunning: fifty years ago, Harry somehow survived his fatherâs sledgehammer slaughter of his entire family. Jake is blown away.. Life can turn on a dimeâor stumble into the extraordinary, as it does for Jake Epping, a high school English teacher in Lisbon Falls, Maine. While grading essays by his GED students, Jake reads a gruesome, enthralling piece penned by janitor Harry Dunning: fifty years ago, Harry somehow survived his fatherâs sledgehammer slaughter of his entire family. Jake is blown away...but an even more bizarre secret comes to light when Jakeâs friend Al, owner of the local diner, enlists Jake to take over the mission that has become his obsessionâto prevent the Kennedy assassination. How? By stepping through a portal in the dinerâs storeroom, and into the era of Ike and Elvis, of big American cars, sock hops, and cigarette smoke... Finding himself in warmhearted Jodie, Texas, Jake begins a new life. But all turns in the road lead to a troubled loner named Lee Harvey Oswald. The course of history is about to be rewritten...and become heart-stoppingly suspenseful. ...more"/>
    <s v="http://books.toscrape.com/media/cache/4c/4c/4c4ce2398c6ad6c074e8061f739964cc.jpg"/>
    <s v="https://books.toscrape.com/catalogue/112263_583/index.html"/>
    <n v="1398"/>
    <x v="5"/>
    <x v="1"/>
    <n v="1562"/>
    <x v="23"/>
    <n v="63.02"/>
    <n v="3"/>
    <n v="88101.96"/>
    <s v="OK"/>
    <x v="1"/>
    <x v="12"/>
    <s v="In Stock"/>
    <s v="OK"/>
    <n v="17620.392000000003"/>
    <s v="High"/>
    <x v="0"/>
  </r>
  <r>
    <x v="258"/>
    <s v="903a9f8090104c2c"/>
    <s v="Books"/>
    <s v="Â£28.03"/>
    <s v="Â£28.03"/>
    <s v="Â£0.00"/>
    <s v="In stock (9 available)"/>
    <n v="0"/>
    <s v="One"/>
    <x v="8"/>
    <s v="Mackenzie Allen Philips' youngest daughter, Missy, has been abducted during a family vacation, and evidence that she may have been brutally murdered is found in an abandoned shack deep in the Oregon wilderness. Four years later in the midst of his &quot;Great Sadness,&quot; Mack receives a suspicious note, apparently from God, inviting him back to that shack for a weekend.Against hi Mackenzie Allen Philips' youngest daughter, Missy, has been abducted during a family vacation, and evidence that she may have been brutally murdered is found in an abandoned shack deep in the Oregon wilderness. Four years later in the midst of his &quot;Great Sadness,&quot; Mack receives a suspicious note, apparently from God, inviting him back to that shack for a weekend.Against his better judgment he arrives at the shack on a wintry afternoon and walks back into his darkest nightmare. What he finds there will change Mack's world forever.In a world where religion seems to grow increasingly irrelevant The Shack wrestles with the timeless question, &quot;Where is God in a world so filled with unspeakable pain?&quot; The answers Mack gets will astound you and perhaps transform you as much as it did him. You'll want everyone you know to read this book!* book description from the back cover ...more"/>
    <s v="http://books.toscrape.com/media/cache/4c/ae/4cae2beda2d1c5f851f8971f94fdbc91.jpg"/>
    <s v="https://books.toscrape.com/catalogue/the-shack_576/index.html"/>
    <n v="3154"/>
    <x v="4"/>
    <x v="1"/>
    <n v="964"/>
    <x v="5"/>
    <n v="36.44"/>
    <n v="1"/>
    <n v="114931.76"/>
    <s v="OK"/>
    <x v="0"/>
    <x v="15"/>
    <s v="In Stock"/>
    <s v="OK"/>
    <n v="22986.351999999999"/>
    <s v="High"/>
    <x v="0"/>
  </r>
  <r>
    <x v="259"/>
    <s v="4f283dfcbeccc0d4"/>
    <s v="Books"/>
    <s v="Â£51.15"/>
    <s v="Â£51.15"/>
    <s v="Â£0.00"/>
    <s v="In stock (8 available)"/>
    <n v="0"/>
    <s v="One"/>
    <x v="8"/>
    <s v="In Lisbon in 1904, a young man named TomÃ¡s discovers an old journal. It hints at the existence of an extraordinary artifact thatâif he can find itâwould redefine history. Traveling in one of Europeâs earliest automobiles, he sets out in search of this strange treasure.Thirty-five years later, a Portuguese pathologist devoted to the murder mysteries of Agatha Christie finds In Lisbon in 1904, a young man named TomÃ¡s discovers an old journal. It hints at the existence of an extraordinary artifact thatâif he can find itâwould redefine history. Traveling in one of Europeâs earliest automobiles, he sets out in search of this strange treasure.Thirty-five years later, a Portuguese pathologist devoted to the murder mysteries of Agatha Christie finds himself at the center of a mystery of his own and drawn into the consequences of TomÃ¡sâs quest.Fifty years on, a Canadian senator takes refuge in his ancestral village in northern Portugal, grieving the loss of his beloved wife. But he arrives with an unusual companion: a chimpanzee. And there the century-old quest will come to an unexpected conclusion.The High Mountains of Portugalâpart quest, part ghost story, part contemporary fableâoffers a haunting exploration of great love and great loss. Filled with tenderness, humor, and endless surprise, it takes the reader on a road trip through Portugal in the last centuryâand through the human soul. ...more"/>
    <s v="http://books.toscrape.com/media/cache/f3/28/f3285723c344576168d60806d266979a.jpg"/>
    <s v="https://books.toscrape.com/catalogue/the-high-mountains-of-portugal_547/index.html"/>
    <n v="67"/>
    <x v="3"/>
    <x v="1"/>
    <n v="1954"/>
    <x v="108"/>
    <n v="66.5"/>
    <n v="1"/>
    <n v="4455.5"/>
    <s v="OK"/>
    <x v="1"/>
    <x v="3"/>
    <s v="In Stock"/>
    <s v="OK"/>
    <n v="891.1"/>
    <s v="High"/>
    <x v="0"/>
  </r>
  <r>
    <x v="260"/>
    <s v="bff270fe9c86a5a9"/>
    <s v="Books"/>
    <s v="Â£58.54"/>
    <s v="Â£58.54"/>
    <s v="Â£0.00"/>
    <s v="In stock (8 available)"/>
    <n v="0"/>
    <s v="Two"/>
    <x v="8"/>
    <s v="Filled with insights that are hallmarks of Anna Quindlenâs bestsellers, this extraordinary novel is about a woman coming of age, as she unearths secrets about her family and her town, and surprising truths about herself.For generations the Millers have lived in Millerâs Valley. Mimi Miller tells about her life with intimacy and honesty. As Mimi eavesdrops on her parents an Filled with insights that are hallmarks of Anna Quindlenâs bestsellers, this extraordinary novel is about a woman coming of age, as she unearths secrets about her family and her town, and surprising truths about herself.For generations the Millers have lived in Millerâs Valley. Mimi Miller tells about her life with intimacy and honesty. As Mimi eavesdrops on her parents and quietly observes the people around her, she discovers more and more about the toxicity of family secrets, the dangers of gossip, the flaws of marriage, the inequalities of friendship and the risks of passion, loyalty, and love. Home, as Mimi begins to realize, can be âa place where itâs just as easy to feel lost as it is to feel content.â Millerâs Valley is a masterly study of family, memory, loss, and, ultimately, discovery, of finding true identity and a new vision of home. As Mimi says, âNo one ever leaves the town where they grew up, even if they go.â Millerâs Valley reminds us that the place where you grew up can disappear, and the people in it too, but all will live on in your heart forever. ...more"/>
    <s v="http://books.toscrape.com/media/cache/a8/b9/a8b940d9bf27d6aedad73f0230c14f56.jpg"/>
    <s v="https://books.toscrape.com/catalogue/millers-valley_534/index.html"/>
    <n v="3248"/>
    <x v="5"/>
    <x v="0"/>
    <n v="1577"/>
    <x v="27"/>
    <n v="76.099999999999994"/>
    <n v="2"/>
    <n v="247172.8"/>
    <s v="OK"/>
    <x v="0"/>
    <x v="3"/>
    <s v="In Stock"/>
    <s v="OK"/>
    <n v="49434.559999999998"/>
    <s v="High"/>
    <x v="0"/>
  </r>
  <r>
    <x v="261"/>
    <s v="0bfdef63285d3019"/>
    <s v="Books"/>
    <s v="Â£21.96"/>
    <s v="Â£21.96"/>
    <s v="Â£0.00"/>
    <s v="In stock (8 available)"/>
    <n v="0"/>
    <s v="Four"/>
    <x v="8"/>
    <s v="By the early 1970s, President John F. Kennedy has survived several assassination attempts and--martyred, heroic--is now in his third term. Twenty-two-year-old Eugene Allen returns home from his tour of duty in Vietnam and begins to write a war novel--a book echoing Catch-22 and Slaughterhouse-Five--about veterans who have their battlefield experiences &quot;enfolded,&quot; wiped fro By the early 1970s, President John F. Kennedy has survived several assassination attempts and--martyred, heroic--is now in his third term. Twenty-two-year-old Eugene Allen returns home from his tour of duty in Vietnam and begins to write a war novel--a book echoing Catch-22 and Slaughterhouse-Five--about veterans who have their battlefield experiences &quot;enfolded,&quot; wiped from their memories through drugs and therapy. In Eugene's fictive universe, veterans too damaged to be enfolded stalk the American heartland, reenacting atrocities on civilians and evading the Psych Corps, a federal agency dedicated to upholding the mental hygiene of the nation by any means necessary.This alternative America, in which a veteran tries to reimagine a damaged world, is the subject of Hystopia, the long-awaited first novel by David Means. The critic James Wood has written that Means's language &quot;offers an exquisitely precise and sensuous register of an often crazy American reality.&quot; Means brings this talent to bear on the national trauma of the Vietnam era in a work that is outlandish, ruefully funny, and shockingly violent. Written in conversation with some of the greatest war narratives from the Iliad to the Rolling Stones' &quot;Gimme Shelter,&quot; Hystopia is a unique and visionary novel. ...more"/>
    <s v="http://books.toscrape.com/media/cache/23/2f/232fdac6b00cd3c7cd2b2336ff3b730e.jpg"/>
    <s v="https://books.toscrape.com/catalogue/hystopia-a-novel_523/index.html"/>
    <n v="2222"/>
    <x v="4"/>
    <x v="0"/>
    <n v="149"/>
    <x v="140"/>
    <n v="28.55"/>
    <n v="4"/>
    <n v="63438.1"/>
    <s v="OK"/>
    <x v="1"/>
    <x v="3"/>
    <s v="In Stock"/>
    <s v="OK"/>
    <n v="12687.62"/>
    <s v="High"/>
    <x v="0"/>
  </r>
  <r>
    <x v="262"/>
    <s v="d250657f0ebc5d73"/>
    <s v="Books"/>
    <s v="Â£42.78"/>
    <s v="Â£42.78"/>
    <s v="Â£0.00"/>
    <s v="In stock (7 available)"/>
    <n v="0"/>
    <s v="Four"/>
    <x v="8"/>
    <s v="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
    <s v="http://books.toscrape.com/media/cache/fe/a4/fea443d174c2c9f0c7903f6c6a3ecc62.jpg"/>
    <s v="https://books.toscrape.com/catalogue/the-bourne-identity-jason-bourne-1_492/index.html"/>
    <n v="3777"/>
    <x v="1"/>
    <x v="0"/>
    <n v="34"/>
    <x v="29"/>
    <n v="55.61"/>
    <n v="4"/>
    <n v="210038.97"/>
    <s v="OK"/>
    <x v="1"/>
    <x v="4"/>
    <s v="In Stock"/>
    <s v="OK"/>
    <n v="42007.794000000002"/>
    <s v="High"/>
    <x v="0"/>
  </r>
  <r>
    <x v="263"/>
    <s v="7ffebdd1d5148aef"/>
    <s v="Books"/>
    <s v="Â£40.20"/>
    <s v="Â£40.20"/>
    <s v="Â£0.00"/>
    <s v="In stock (7 available)"/>
    <n v="0"/>
    <s v="Four"/>
    <x v="8"/>
    <s v="All Allie Marshall wants is a fresh start. But when dark secrets refuse to stay buried, will her chance at a new life be shattered forever?Convicted of a crime she didnât commit, Allie watched a decade of her life vanish â time that can never be recovered. Now, out on parole, Allie is determined to clear her name, rebuild her life, and reconnect with the daughter she barel All Allie Marshall wants is a fresh start.Â  But when dark secrets refuse to stay buried, will her chance at a new life be shattered forever?Convicted of a crime she didnât commit, Allie watched a decade of her life vanish â time that can never be recovered. Now, out on parole, Allie is determined to clear her name, rebuild her life, and reconnect with the daughter she barely knows.But Allieâs return home shatters the quaint, coastal community of Brunswick, Georgia. Even her own daughter Caroline, now a teenager, bristles at Allieâs claims of innocence. Refusing defeat, a stronger, smarter Allie launches a battle for the truth, digging deeply into the past even if it threatens her parole status, personal safety, and the already-fragile bond with family.As her commitment to finding the truth intensifies, what Allie ultimately uncovers is far worse than she imagined. Her own sister has been hiding a dark secretâone that holds the key to Allieâs freedom. ...more"/>
    <s v="http://books.toscrape.com/media/cache/2a/0a/2a0a1543dd5f3edc407ab9989f29e992.jpg"/>
    <s v="https://books.toscrape.com/catalogue/sister-dear_485/index.html"/>
    <n v="2386"/>
    <x v="0"/>
    <x v="0"/>
    <n v="1202"/>
    <x v="86"/>
    <n v="52.26"/>
    <n v="4"/>
    <n v="124692.36"/>
    <s v="OK"/>
    <x v="1"/>
    <x v="4"/>
    <s v="In Stock"/>
    <s v="OK"/>
    <n v="24938.472000000002"/>
    <s v="High"/>
    <x v="0"/>
  </r>
  <r>
    <x v="264"/>
    <s v="dac4b5847454fd9b"/>
    <s v="Books"/>
    <s v="Â£49.67"/>
    <s v="Â£49.67"/>
    <s v="Â£0.00"/>
    <s v="In stock (7 available)"/>
    <n v="0"/>
    <s v="Three"/>
    <x v="8"/>
    <s v="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 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 ...more"/>
    <s v="http://books.toscrape.com/media/cache/5e/4b/5e4b5ef50c54f173456606e70719cc84.jpg"/>
    <s v="https://books.toscrape.com/catalogue/memoirs-of-a-geisha_477/index.html"/>
    <n v="3515"/>
    <x v="4"/>
    <x v="1"/>
    <n v="138"/>
    <x v="141"/>
    <n v="64.569999999999993"/>
    <n v="3"/>
    <n v="226963.55"/>
    <s v="OK"/>
    <x v="1"/>
    <x v="4"/>
    <s v="In Stock"/>
    <s v="OK"/>
    <n v="45392.71"/>
    <s v="High"/>
    <x v="0"/>
  </r>
  <r>
    <x v="265"/>
    <s v="7a2b51f69e81c722"/>
    <s v="Books"/>
    <s v="Â£19.02"/>
    <s v="Â£19.02"/>
    <s v="Â£0.00"/>
    <s v="In stock (6 available)"/>
    <n v="0"/>
    <s v="One"/>
    <x v="8"/>
    <s v="Lou Clark knows lots of things. She knows how many footsteps there are between the bus stop and home. She knows she likes working in The Buttered Bun tea shop and she knows she might not love her boyfriend Patrick.What Lou doesn't know is she's about to lose her job or that knowing what's coming is what keeps her sane.Will Traynor knows his motorcycle accident took away hi Lou Clark knows lots of things. She knows how many footsteps there are between the bus stop and home. She knows she likes working in The Buttered Bun tea shop and she knows she might not love her boyfriend Patrick.What Lou doesn't know is she's about to lose her job or that knowing what's coming is what keeps her sane.Will Traynor knows his motorcycle accident took away his desire to live. He knows everything feels very small and rather joyless now and he knows exactly how he's going to put a stop to that.What Will doesn't know is that Lou is about to burst into his world in a riot of colour. And neither of them knows they're going to change the other for all time. ...more"/>
    <s v="http://books.toscrape.com/media/cache/81/c3/81c36cb2510dc47892dde52f3989a53f.jpg"/>
    <s v="https://books.toscrape.com/catalogue/me-before-you-me-before-you-1_434/index.html"/>
    <n v="4602"/>
    <x v="2"/>
    <x v="0"/>
    <n v="28"/>
    <x v="125"/>
    <n v="24.73"/>
    <n v="1"/>
    <n v="113807.46"/>
    <s v="OK"/>
    <x v="1"/>
    <x v="5"/>
    <s v="In Stock"/>
    <s v="OK"/>
    <n v="22761.492000000002"/>
    <s v="High"/>
    <x v="1"/>
  </r>
  <r>
    <x v="266"/>
    <s v="4e3b183180e2a992"/>
    <s v="Books"/>
    <s v="Â£40.32"/>
    <s v="Â£40.32"/>
    <s v="Â£0.00"/>
    <s v="In stock (6 available)"/>
    <n v="0"/>
    <s v="Four"/>
    <x v="8"/>
    <s v="When a new NASA satellite spots evidence of an astonishingly rare object buried deep in the Arctic ice, the floundering space agency proclaims a much-needed victory...a victory that has profound implications for U.S. space policy and the impending presidential election. With the Oval Office in the balance, the President dispatches White House Intelligence analyst Rachel Se When a new NASA satellite spots evidence of an astonishingly rare object buried deep in the Arctic ice, the floundering space agency proclaims a much-needed victory...a victory that has profound implications for U.S. space policy and the impending presidential election. With the Oval Office in the balance, the President dispatches White House Intelligence analyst Rachel Sexton to the Milne Ice Shelf to verify the authenticity of the find. Accompanied by a team of experts, including the charismatic academic Michael Tolland, Rachel uncovers the unthinkable: evidence of scientific trickery -- a bold deception that threatens to plunge the world into controversy.But before Rachel can contact the President, she and Michael are attacked by a deadly team of assassins controlled by a mysterious power broker who will stop at nothing to hide the truth. Fleeing for their lives in an environment as desolate as it is lethal, their only hope for survival is to find out who is behind this masterful ploy. The truth, they will learn, is the most shocking deception of all. ...more"/>
    <s v="http://books.toscrape.com/media/cache/65/6d/656d264685962b55ff14fb310b0ae747.jpg"/>
    <s v="https://books.toscrape.com/catalogue/deception-point_426/index.html"/>
    <n v="4036"/>
    <x v="1"/>
    <x v="0"/>
    <n v="536"/>
    <x v="62"/>
    <n v="52.42"/>
    <n v="4"/>
    <n v="211567.12"/>
    <s v="OK"/>
    <x v="1"/>
    <x v="5"/>
    <s v="In Stock"/>
    <s v="OK"/>
    <n v="42313.423999999999"/>
    <s v="High"/>
    <x v="1"/>
  </r>
  <r>
    <x v="267"/>
    <s v="dfd9ff1f343cdaff"/>
    <s v="Books"/>
    <s v="Â£24.73"/>
    <s v="Â£24.73"/>
    <s v="Â£0.00"/>
    <s v="In stock (5 available)"/>
    <n v="0"/>
    <s v="Three"/>
    <x v="8"/>
    <s v="â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Monsieur Perdu calls himself a literary apot â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â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 ...more"/>
    <s v="http://books.toscrape.com/media/cache/ed/25/ed2540d08b66683313ffee9241bfd926.jpg"/>
    <s v="https://books.toscrape.com/catalogue/the-little-paris-bookshop_407/index.html"/>
    <n v="1318"/>
    <x v="0"/>
    <x v="0"/>
    <n v="441"/>
    <x v="81"/>
    <n v="32.15"/>
    <n v="3"/>
    <n v="42373.7"/>
    <s v="OK"/>
    <x v="1"/>
    <x v="13"/>
    <s v="In Stock"/>
    <s v="OK"/>
    <n v="8474.74"/>
    <s v="High"/>
    <x v="0"/>
  </r>
  <r>
    <x v="268"/>
    <s v="ad84f18659e6bfe2"/>
    <s v="Books"/>
    <s v="Â£45.56"/>
    <s v="Â£45.56"/>
    <s v="Â£0.00"/>
    <s v="In stock (5 available)"/>
    <n v="0"/>
    <s v="Three"/>
    <x v="8"/>
    <s v="When Mitch McDeere signed on with Bendini, Lambert &amp; Locke of Memphis, he thought that he and his beautiful wife, Abby, were on their way. The firm leased him a BMW, paid off his school loans, arranged a mortgage, and hired the McDeeres a decorator. Mitch should have remembered what his brother Rayâdoing fifteen years in a Tennessee jailâalready knew: You never get not When Mitch McDeere signed on with Bendini, Lambert &amp; Locke of Memphis, he thought that he and his beautiful wife, Abby, were on their way. The firm leased him a BMW, paid off his school loans, arranged a mortgage, and hired the McDeeres a decorator. Mitch should have remembered what his brother Rayâdoing fifteen years in a Tennessee jailâalready knew: You never get nothing for nothing. Now the FBI has the lowdown on Mitchâs firm and needs his help. Mitch is caught between a rock and a hard place, with no choiceâif he wants to live. ...more"/>
    <s v="http://books.toscrape.com/media/cache/30/64/3064d8c687f770efea3fabeac0cd2d6f.jpg"/>
    <s v="https://books.toscrape.com/catalogue/the-firm_404/index.html"/>
    <n v="1605"/>
    <x v="1"/>
    <x v="0"/>
    <n v="81"/>
    <x v="15"/>
    <n v="59.23"/>
    <n v="3"/>
    <n v="95064.15"/>
    <s v="OK"/>
    <x v="1"/>
    <x v="13"/>
    <s v="In Stock"/>
    <s v="OK"/>
    <n v="19012.829999999998"/>
    <s v="High"/>
    <x v="0"/>
  </r>
  <r>
    <x v="269"/>
    <s v="fe7210553d56c097"/>
    <s v="Books"/>
    <s v="Â£44.58"/>
    <s v="Â£44.58"/>
    <s v="Â£0.00"/>
    <s v="In stock (5 available)"/>
    <n v="0"/>
    <s v="Two"/>
    <x v="8"/>
    <s v="âA female, funny Henry James in Asia, Janice Y. K. Lee is vividly good on the subject of Americans abroad.â âThe New York Times Book ReviewâSex and the City meets Lost in Translation.â âThe SkimmJanice Y. K. Leeâs New York Times bestselling debut, The Piano Teacher, was called âimmensely satisfyingâ by People, âintensely readableâ by O, The Oprah Magazine, and âa rare and âA female, funny Henry James in Asia, Janice Y. K. Lee is vividly good on the subject of Americans abroad.â âThe New York Times Book ReviewâSex and the City meets Lost in Translation.â âThe SkimmJanice Y. K. Leeâs New York Times bestselling debut, The Piano Teacher, was called âimmensely satisfyingâ by People, âintensely readableâ by O, The Oprah Magazine, and âa rare and exquisite storyâ by Elizabeth Gilbert. Now, in her long-awaited new novel, Lee explores with devastating poignancy the emotions, identities, and relationships of three very different American women living in the same small expat community in Hong Kong.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âs inner lives. ...more"/>
    <s v="http://books.toscrape.com/media/cache/4a/96/4a96cd8c43ea6c74d5b8d9ce1d47c187.jpg"/>
    <s v="https://books.toscrape.com/catalogue/the-expatriates_401/index.html"/>
    <n v="2480"/>
    <x v="5"/>
    <x v="0"/>
    <n v="1889"/>
    <x v="63"/>
    <n v="57.95"/>
    <n v="2"/>
    <n v="143716"/>
    <s v="OK"/>
    <x v="1"/>
    <x v="13"/>
    <s v="In Stock"/>
    <s v="OK"/>
    <n v="28743.200000000001"/>
    <s v="High"/>
    <x v="0"/>
  </r>
  <r>
    <x v="270"/>
    <s v="84bb29c53592ac40"/>
    <s v="Books"/>
    <s v="Â£34.22"/>
    <s v="Â£34.22"/>
    <s v="Â£0.00"/>
    <s v="In stock (5 available)"/>
    <n v="0"/>
    <s v="Five"/>
    <x v="8"/>
    <s v="In the novel, Siddhartha, a young man, leaves his family for a contemplative life, then, restless, discards it for one of the flesh. He conceives a son, but bored and sickened by lust and greed, moves on again. Near despair, Siddhartha comes to a river where he hears a unique sound. This sound signals the true beginning of his lifeâthe beginning of suffering, rejection, pe In the novel, Siddhartha, a young man, leaves his family for a contemplative life, then, restless, discards it for one of the flesh. He conceives a son, but bored and sickened by lust and greed, moves on again. Near despair, Siddhartha comes to a river where he hears a unique sound. This sound signals the true beginning of his lifeâthe beginning of suffering, rejection, peace, and, finally, wisdom. ...more"/>
    <s v="http://books.toscrape.com/media/cache/6b/5f/6b5fba0f415741ab61c0cf24d11933ab.jpg"/>
    <s v="https://books.toscrape.com/catalogue/siddhartha_393/index.html"/>
    <n v="1833"/>
    <x v="2"/>
    <x v="1"/>
    <n v="123"/>
    <x v="142"/>
    <n v="44.49"/>
    <n v="5"/>
    <n v="81550.17"/>
    <s v="OK"/>
    <x v="1"/>
    <x v="13"/>
    <s v="In Stock"/>
    <s v="OK"/>
    <n v="16310.034"/>
    <s v="High"/>
    <x v="0"/>
  </r>
  <r>
    <x v="271"/>
    <s v="07e6810fd3236bda"/>
    <s v="Books"/>
    <s v="Â£59.98"/>
    <s v="Â£59.98"/>
    <s v="Â£0.00"/>
    <s v="In stock (5 available)"/>
    <n v="0"/>
    <s v="Three"/>
    <x v="8"/>
    <s v="Growing up, Cassie Carter and her sisters, Karen and Nichole, were incredibly close -- until one fateful event drove them apart. After high school, Cassie ran away from home to marry the wrong man, throwing away a college scholarship and breaking her parentsâ hearts. To make matters worse, Cassie had always been their fatherâs favorite -- a sentiment that weighed heavily o Growing up, Cassie Carter and her sisters, Karen and Nichole, were incredibly close -- until one fateful event drove them apart. After high school, Cassie ran away from home to marry the wrong man, throwing away a college scholarship and breaking her parentsâ hearts. To make matters worse, Cassie had always been their fatherâs favorite -- a sentiment that weighed heavily on her sisters and made Cassieâs actions even harder to bear.Now thirty-one, Cassie is back in Washington, living in Seattle with her daughter and hoping to leave her past behind. After ending a difficult marriage, Cassie is back on her own two feet, the pieces of her life slowly but surely coming together. Despite the strides Cassieâs made, she hasnât been able to make peace with her sisters. Karen, the oldest, is a busy wife and mother, balancing her career with raising her two children. And Nichole, the youngest, is a stay-at-home mom whose husband indulges her every whim. Then one day, Cassie receives a letter from Karen, offering what Cassie thinks may be a chance to reconcile. And as Cassie opens herself up to new possibilities -- making amends with her sisters, finding love once more -- she realizes the power of compassion, and the promise of a fresh start. ...more"/>
    <s v="http://books.toscrape.com/media/cache/0b/98/0b98d840b298be76c1a982a8d1f4688f.jpg"/>
    <s v="https://books.toscrape.com/catalogue/last-one-home-new-beginnings-1_383/index.html"/>
    <n v="529"/>
    <x v="5"/>
    <x v="1"/>
    <n v="1942"/>
    <x v="17"/>
    <n v="77.97"/>
    <n v="3"/>
    <n v="41246.129999999997"/>
    <s v="OK"/>
    <x v="1"/>
    <x v="13"/>
    <s v="In Stock"/>
    <s v="OK"/>
    <n v="8249.2260000000006"/>
    <s v="High"/>
    <x v="0"/>
  </r>
  <r>
    <x v="272"/>
    <s v="94bb629a3f6dd00b"/>
    <s v="Books"/>
    <s v="Â£58.00"/>
    <s v="Â£58.00"/>
    <s v="Â£0.00"/>
    <s v="In stock (5 available)"/>
    <n v="0"/>
    <s v="Five"/>
    <x v="8"/>
    <s v="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When the NSA's invincible code-breaking machine encounters a mysterious c 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 ...more"/>
    <s v="http://books.toscrape.com/media/cache/86/78/86786e20ec80b5b3ec66657870750b73.jpg"/>
    <s v="https://books.toscrape.com/catalogue/digital-fortress_369/index.html"/>
    <n v="4794"/>
    <x v="5"/>
    <x v="0"/>
    <n v="1616"/>
    <x v="127"/>
    <n v="75.400000000000006"/>
    <n v="5"/>
    <n v="361467.60000000003"/>
    <s v="OK"/>
    <x v="1"/>
    <x v="13"/>
    <s v="In Stock"/>
    <s v="OK"/>
    <n v="72293.52"/>
    <s v="High"/>
    <x v="1"/>
  </r>
  <r>
    <x v="273"/>
    <s v="78a4ac98191ac675"/>
    <s v="Books"/>
    <s v="Â£26.58"/>
    <s v="Â£26.58"/>
    <s v="Â£0.00"/>
    <s v="In stock (4 available)"/>
    <n v="0"/>
    <s v="Five"/>
    <x v="8"/>
    <s v="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o these questions when you discover the reason behind the baffling events that play havoc with the lives of the characters in this story. Tremendous in its scope, this novel presents an astounding panorama of human life â from the productive genius who becomes a worthless playboy â to the great steel industrialist who does not know that he is working for his own destruction â to the philosopher who becomes a pirate â to the composer who gives up his career on the night of his triumph â to the woman who runs a transcontinental railroad â to the lowest track worker in her Terminal tunnels. You must be prepared, when you read this novel, to check every premise at the root of your convictions.This is a mystery story, not about the murder â and rebirth â of manâs spirit. It is a philosophical revolution, told in the form of an action thriller of violent events, a ruthlessly brilliant plot structure and an irresistible suspense. Do you say this is impossible? Well, that is the first of your premises to check. ...more"/>
    <s v="http://books.toscrape.com/media/cache/9d/3c/9d3c5430a627260e4a8c9ca02c8a8924.jpg"/>
    <s v="https://books.toscrape.com/catalogue/atlas-shrugged_314/index.html"/>
    <n v="4491"/>
    <x v="3"/>
    <x v="0"/>
    <n v="815"/>
    <x v="117"/>
    <n v="34.549999999999997"/>
    <n v="5"/>
    <n v="155164.04999999999"/>
    <s v="OK"/>
    <x v="0"/>
    <x v="14"/>
    <s v="In Stock"/>
    <s v="⚠️ Low"/>
    <n v="31032.809999999998"/>
    <s v="High"/>
    <x v="1"/>
  </r>
  <r>
    <x v="274"/>
    <s v="57f755143ee96fd4"/>
    <s v="Books"/>
    <s v="Â£23.21"/>
    <s v="Â£23.21"/>
    <s v="Â£0.00"/>
    <s v="In stock (3 available)"/>
    <n v="0"/>
    <s v="Three"/>
    <x v="8"/>
    <s v="From the author of the âthrillingâ (The Christian Science Monitor) novel The Other Typist comes an evocative, multilayered story of ambition, success, and secrecy in 1950s New York. In 1958, Greenwich Village buzzes with beatniks, jazz clubs, and new ideasâthe ideal spot for three ambitious young people to meet. Cliff Nelson, the son of a successful book editor, is convin From the author of the âthrillingâ (The Christian Science Monitor) novel The Other Typist comes an evocative, multilayered story of ambition, success, and secrecy in 1950s New York. Â  In 1958, Greenwich Village buzzes with beatniks, jazz clubs, and new ideasâthe ideal spot for three ambitious young people to meet. Cliff Nelson, the son of a successful book editor, is convinced heâs the next Kerouac, if only his father would notice. Eden Katz dreams of being an editor but is shocked when she encounters roadblocks to that ambition. And Miles Tillman, a talented black writer from Harlem, seeks to learn the truth about his fatherâs past, finding love in the process. Though different from one another, all three share a common goal: to succeed in the competitive and uncompromising world of book publishing. As they reach for what they want, they come to understand what they must sacrifice, conceal, and betray to achieve their goals, learning they must live with the consequences of their choices. In Three-Martini Lunch, Suzanne Rindell has written both a page-turning morality tale and a captivating look at a stylish, demanding eraâand a world steeped in tradition thatâs poised for great upheaval. ...more"/>
    <s v="http://books.toscrape.com/media/cache/fc/c2/fcc2f183dde593b991e01585f5df1e09.jpg"/>
    <s v="https://books.toscrape.com/catalogue/three-martini-lunch_290/index.html"/>
    <n v="549"/>
    <x v="1"/>
    <x v="1"/>
    <n v="1037"/>
    <x v="91"/>
    <n v="30.17"/>
    <n v="3"/>
    <n v="16563.330000000002"/>
    <s v="OK"/>
    <x v="1"/>
    <x v="6"/>
    <s v="In Stock"/>
    <s v="⚠️ Low"/>
    <n v="3312.6660000000006"/>
    <s v="High"/>
    <x v="0"/>
  </r>
  <r>
    <x v="275"/>
    <s v="29d6d87f3418638b"/>
    <s v="Books"/>
    <s v="Â£26.26"/>
    <s v="Â£26.26"/>
    <s v="Â£0.00"/>
    <s v="In stock (3 available)"/>
    <n v="0"/>
    <s v="Four"/>
    <x v="8"/>
    <s v="In love we find out who we want to be.In war we find out who we are.FRANCE, 1939In the quiet village of Carriveau, Vianne Mauriac says goodbye to her husband, Antoine, as he heads for the Front. She doesnât believe that the Nazis will invade France...but invade they do, in droves of marching soldiers, in caravans of trucks and tanks, in planes that fill the skies and drop In love we find out who we want to be.In war we find out who we are.FRANCE, 1939In the quiet village of Carriveau, Vianne Mauriac says goodbye to her husband, Antoine, as he heads for the Front. She doesnât believe that the Nazis will invade France...but invade they do, in droves of marching soldiers, in caravans of trucks and tanks, in planes that fill the skies and drop bombs upon the innocent. When France is overrun, Vianne is forced to take an enemy into her house, and suddenly her every move is watched; her life and her childâs life is at constant risk. Without food or money or hope, as danger escalates around her, she must make one terrible choice after another. Vianneâs sister, Isabelle, is a rebellious eighteen-year-old girl, searching for purpose with all the reckless passion of youth. While thousands of Parisians march into the unknown terrors of war, she meets the compelling and mysterious GÃ¤etan, a partisan who believes the French can fight the Nazis from within France, and she falls in love as only the young can...completely. When he betrays her, Isabelle races headlong into danger and joins the Resistance, never looking back or giving a thought to the real--and deadly--consequences.With courage, grace and powerful insight, bestselling author Kristin Hannah takes her talented pen to the epic panorama of WWII and illuminates an intimate part of history seldom seen: the womenâ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 ...more"/>
    <s v="http://books.toscrape.com/media/cache/c6/ac/c6ac29eaf9e7de9de175d014d2132428.jpg"/>
    <s v="https://books.toscrape.com/catalogue/the-nightingale_267/index.html"/>
    <n v="2619"/>
    <x v="1"/>
    <x v="0"/>
    <n v="586"/>
    <x v="143"/>
    <n v="34.14"/>
    <n v="4"/>
    <n v="89412.66"/>
    <s v="OK"/>
    <x v="0"/>
    <x v="6"/>
    <s v="In Stock"/>
    <s v="⚠️ Low"/>
    <n v="17882.532000000003"/>
    <s v="High"/>
    <x v="0"/>
  </r>
  <r>
    <x v="276"/>
    <s v="554e9e2d532b3a87"/>
    <s v="Books"/>
    <s v="Â£27.41"/>
    <s v="Â£27.41"/>
    <s v="Â£0.00"/>
    <s v="In stock (3 available)"/>
    <n v="0"/>
    <s v="One"/>
    <x v="8"/>
    <s v="On a languid midsummerâs day in the countryside, old Adam Godley, a renowned theoretical mathematician, is dying. His family gathers at his bedside: his son, young Adam, struggling to maintain his marriage to a radiantly beautiful actress; his nineteen-year-old daughter, Petra, filled with voices and visions as she waits for the inevitable; their mother, Ursula, whose rela On a languid midsummerâs day in the countryside, old Adam Godley, a renowned theoretical mathematician, is dying. His family gathers at his bedside: his son, young Adam, struggling to maintain his marriage to a radiantly beautiful actress; his nineteen-year-old daughter, Petra, filled with voices and visions as she waits for the inevitable; their mother, Ursula, whose relations with the Godley children are strained at best; and Petraâs âyoung manââvery likely more interested in the father than the daughterâwho has arrived for a superbly ill-timed visit.But the Godley family is not alone in their vigil. Around them hovers a family of mischievous immortalsâamong them, Zeus, who has his eye on young Adamâs wife; Pan, who has taken the doughy, perspiring form of an old unwelcome acquaintance; and Hermes, who is the genial and omniscient narrator: âWe too are petty and vindictive,â he tells us, âjust like you, when we are put to it.â As old Adamâs days on earth run down, these unearthly beings start to stir up trouble, to sometimes wildly unintended effect. . . . Blissfully inventive and playful, rich in psychological insight and sensual detail, The Infinities is at once a gloriously earthy romp and a wise look at the terrible, wonderful plight of being humanâa dazzling novel from one of the most widely admired and acclaimed writers at work today. ...more"/>
    <s v="http://books.toscrape.com/media/cache/c8/9e/c89ec72cf70f8d37e049223b90708a5a.jpg"/>
    <s v="https://books.toscrape.com/catalogue/the-infinities_257/index.html"/>
    <n v="518"/>
    <x v="4"/>
    <x v="0"/>
    <n v="1287"/>
    <x v="47"/>
    <n v="35.630000000000003"/>
    <n v="1"/>
    <n v="18456.34"/>
    <s v="OK"/>
    <x v="1"/>
    <x v="6"/>
    <s v="In Stock"/>
    <s v="⚠️ Low"/>
    <n v="3691.268"/>
    <s v="High"/>
    <x v="0"/>
  </r>
  <r>
    <x v="277"/>
    <s v="ff6bb30dd0c482a6"/>
    <s v="Books"/>
    <s v="Â£52.51"/>
    <s v="Â£52.51"/>
    <s v="Â£0.00"/>
    <s v="In stock (3 available)"/>
    <n v="0"/>
    <s v="Five"/>
    <x v="8"/>
    <s v="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others as well. Imagine, then, that you stumble across that letter while your husband is still very much alive. . . .Cecilia Fitzpatrick has achieved it allâsheâs an incredibly successful businesswoman, a pillar of her small community, and a devoted wife and mother. Her life is as orderly and spotless as her home. But that letter is about to change everything, and not just for her: Rachel and Tess barely know Ceciliaâor each otherâbut they too are about to feel the earth-shattering repercussions of her husbandâs secret.Acclaimed author Liane Moriarty has written a gripping, thought-provoking novel about how well it is really possible to know our spousesâand, ultimately, ourselves. ...more"/>
    <s v="http://books.toscrape.com/media/cache/95/27/9527e680e56bb3f8d9bf4e8882a3b723.jpg"/>
    <s v="https://books.toscrape.com/catalogue/the-husbands-secret_256/index.html"/>
    <n v="460"/>
    <x v="2"/>
    <x v="1"/>
    <n v="1459"/>
    <x v="144"/>
    <n v="68.260000000000005"/>
    <n v="5"/>
    <n v="31399.600000000002"/>
    <s v="OK"/>
    <x v="1"/>
    <x v="6"/>
    <s v="In Stock"/>
    <s v="⚠️ Low"/>
    <n v="6279.920000000001"/>
    <s v="High"/>
    <x v="0"/>
  </r>
  <r>
    <x v="278"/>
    <s v="dabf11918b48b40c"/>
    <s v="Books"/>
    <s v="Â£22.96"/>
    <s v="Â£22.96"/>
    <s v="Â£0.00"/>
    <s v="In stock (3 available)"/>
    <n v="0"/>
    <s v="Two"/>
    <x v="8"/>
    <s v="An ingenious code hidden in the works of Leonardo da Vinci. A desperate race through the cathedrals and castles of Europe. An astonishing truth concealed for centuries . . . unveiled at last.While in Paris, Harvard symbologist Robert Langdon is awakened by a phone call in the dead of the night. The elderly curator of the Louvre has been murdered inside the museum, his body An ingenious code hidden in the works of Leonardo da Vinci. A desperate race through the cathedrals and castles of Europe. An astonishing truth concealed for centuries . . . unveiled at last.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 ...more"/>
    <s v="http://books.toscrape.com/media/cache/90/81/90810ccd85e7f49b9040246800a19b44.jpg"/>
    <s v="https://books.toscrape.com/catalogue/the-da-vinci-code-robert-langdon-2_240/index.html"/>
    <n v="4835"/>
    <x v="2"/>
    <x v="0"/>
    <n v="1026"/>
    <x v="125"/>
    <n v="29.85"/>
    <n v="2"/>
    <n v="144324.75"/>
    <s v="OK"/>
    <x v="1"/>
    <x v="6"/>
    <s v="In Stock"/>
    <s v="⚠️ Low"/>
    <n v="28864.95"/>
    <s v="High"/>
    <x v="1"/>
  </r>
  <r>
    <x v="279"/>
    <s v="2858ac90c4758e1f"/>
    <s v="Books"/>
    <s v="Â£22.10"/>
    <s v="Â£22.10"/>
    <s v="Â£0.00"/>
    <s v="In stock (3 available)"/>
    <n v="0"/>
    <s v="One"/>
    <x v="8"/>
    <s v="At Westish College, a small school on the shore of Lake Michigan, baseball star Henry Skrimshander seems destined for big league stardom. But when a routine throw goes disastrously off course, the fates of five people are upended.Henryâs fight against self-doubt threatens to ruin his future. College president Guert Affenlight, a longtime bachelor, has fallen unexpectedly a At Westish College, a small school on the shore of Lake Michigan, baseball star Henry Skrimshander seems destined for big league stardom. But when a routine throw goes disastrously off course, the fates of five people are upended.Henryâs fight against self-doubt threatens to ruin his future. College president Guert Affenlight, a longtime bachelor, has fallen unexpectedly and helplessly in love. Owen Dunne, Henryâs gay roommate and teammate, becomes caught up in a dangerous affair. Mike Schwartz, the Harpoonersâ team captain and Henry's best friend, realizes he has guided Henryâs career at the expense of his own. And Pella Affenlight, Guertâs daughter, returns to Westish after escaping an ill-fated marriage, determined to start a new life.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âto oneself and to others. ...more"/>
    <s v="http://books.toscrape.com/media/cache/8a/fe/8afee4ecfc952010bcb70f72e4728d16.jpg"/>
    <s v="https://books.toscrape.com/catalogue/the-art-of-fielding_228/index.html"/>
    <n v="3955"/>
    <x v="3"/>
    <x v="0"/>
    <n v="1571"/>
    <x v="85"/>
    <n v="28.73"/>
    <n v="1"/>
    <n v="113627.15000000001"/>
    <s v="OK"/>
    <x v="1"/>
    <x v="6"/>
    <s v="In Stock"/>
    <s v="⚠️ Low"/>
    <n v="22725.430000000004"/>
    <s v="High"/>
    <x v="0"/>
  </r>
  <r>
    <x v="280"/>
    <s v="4ef75307fb64e2ad"/>
    <s v="Books"/>
    <s v="Â£12.47"/>
    <s v="Â£12.47"/>
    <s v="Â£0.00"/>
    <s v="In stock (3 available)"/>
    <n v="0"/>
    <s v="Three"/>
    <x v="8"/>
    <s v="Marilynne Robinson, one of the greatest novelists of our time, returns to the town of Gilead in an unforgettable story of a girlhood lived on the fringes of society in fear, awe, and wonder.Lila, homeless and alone after years of roaming the countryside, steps inside a small-town Iowa churchâthe only available shelter from the rainâand ignites a romance and a debate that w Marilynne Robinson, one of the greatest novelists of our time, returns to the town of Gilead in an unforgettable story of a girlhood lived on the fringes of society in fear, awe, and wonder.Lila, homeless and alone after years of roaming the countryside, steps inside a small-town Iowa churchâthe only available shelter from the rainâand ignites a romance and a debate that will reshape her life. She becomes the wife of a minister, John Ames, and begins a new existence while trying to make sense of the days of suffering that preceded her newfound security.Neglected as a toddler, Lila was rescued by Doll, a canny young drifter, and brought up by her in a hardscrabble childhood. Together they crafted a life on the run, living hand-to-mouth with nothing but their sisterly bond and a ragged blade to protect them. But despite bouts of petty violence and moments of desperation, their shared life is laced with moments of joy and love. When Lila arrives in Gilead, she struggles to harmonize the life of her makeshift family and their days of hardship with the gentle Christian worldview of her husband that paradoxically judges those she loves.Revisiting the beloved characters and setting of Marilynne Robinsonâs Pulitzer Prize-winning Gilead and Home, a National Book Award Finalist, Lila is a moving expression of the mysteries of existence that is destined to become an American classic. ...more"/>
    <s v="http://books.toscrape.com/media/cache/9b/37/9b37bcfb1a44dabbef36f5bf899df4b0.jpg"/>
    <s v="https://books.toscrape.com/catalogue/lila-gilead-3_190/index.html"/>
    <n v="4169"/>
    <x v="2"/>
    <x v="0"/>
    <n v="850"/>
    <x v="39"/>
    <n v="16.21"/>
    <n v="3"/>
    <n v="67579.490000000005"/>
    <s v="OK"/>
    <x v="1"/>
    <x v="6"/>
    <s v="In Stock"/>
    <s v="⚠️ Low"/>
    <n v="13515.898000000001"/>
    <s v="Mid"/>
    <x v="1"/>
  </r>
  <r>
    <x v="281"/>
    <s v="a0dd11f6abc421ec"/>
    <s v="Books"/>
    <s v="Â£44.97"/>
    <s v="Â£44.97"/>
    <s v="Â£0.00"/>
    <s v="In stock (3 available)"/>
    <n v="0"/>
    <s v="One"/>
    <x v="8"/>
    <s v="A billionaire has created a technique to clone dinosaurs. From the DNA that his crack team of scientists extract, he is able to grow the dinosaurs in his laboratories and lock them away on an island behind electric fences, creating a sort of theme park. He asks a group of scientists from several different fields to come and view the park, but something goes terribly wrong A billionaire has created a technique to clone dinosaurs. From the DNA that his crack team of scientists extract, he is able to grow the dinosaurs in his laboratories and lock them away on an island behind electric fences, creating a sort of theme park. He asks a group of scientists from several different fields to come and view the park, but something goes terribly wrong when a worker on the island turns traitor and shuts down the power.Cover illustration by Chip Kidd. ...more"/>
    <s v="http://books.toscrape.com/media/cache/26/9e/269e8962f39f359559a46cae86576128.jpg"/>
    <s v="https://books.toscrape.com/catalogue/jurassic-park-jurassic-park-1_180/index.html"/>
    <n v="4400"/>
    <x v="1"/>
    <x v="0"/>
    <n v="867"/>
    <x v="143"/>
    <n v="58.46"/>
    <n v="1"/>
    <n v="257224"/>
    <s v="OK"/>
    <x v="0"/>
    <x v="6"/>
    <s v="In Stock"/>
    <s v="⚠️ Low"/>
    <n v="51444.800000000003"/>
    <s v="High"/>
    <x v="1"/>
  </r>
  <r>
    <x v="282"/>
    <s v="6c4646d90b60a56c"/>
    <s v="Books"/>
    <s v="Â£41.00"/>
    <s v="Â£41.00"/>
    <s v="Â£0.00"/>
    <s v="In stock (3 available)"/>
    <n v="0"/>
    <s v="Five"/>
    <x v="8"/>
    <s v="In his international blockbusters The Da Vinci Code, Angels &amp; Demons, and The Lost Symbol, Dan Brown masterfully fused history, art, codes, and symbols. In this riveting new thriller, Brown returns to his element and has crafted his highest-stakes novel to date.In the heart of Italy, Harvard professor of symbology Robert Langdon is drawn into a harrowing world centered In his international blockbusters The Da Vinci Code, Angels &amp; Demons, and The Lost Symbol, Dan Brown masterfully fused history, art, codes, and symbols. In this riveting new thriller, Brown returns to his element and has crafted his highest-stakes novel to date.In the heart of Italy, Harvard professor of symbology Robert Langdon is drawn into a harrowing world centered on one of historyâs most enduring and mysterious literary masterpieces . . . Danteâs Inferno.Against this backdrop, Langdon battles a chilling adversary and grapples with an ingenious riddle that pulls him into a landscape of classic art, secret passageways, and futuristic science. Drawing from Danteâs dark epic poem, Langdon races to find answers and decide whom to trust . . . before the world is irrevocably altered. ...more"/>
    <s v="http://books.toscrape.com/media/cache/ec/15/ec15a39e6f193636635f20a7354b08f6.jpg"/>
    <s v="https://books.toscrape.com/catalogue/inferno-robert-langdon-4_176/index.html"/>
    <n v="1339"/>
    <x v="3"/>
    <x v="0"/>
    <n v="1437"/>
    <x v="62"/>
    <n v="53.3"/>
    <n v="5"/>
    <n v="71368.7"/>
    <s v="OK"/>
    <x v="1"/>
    <x v="6"/>
    <s v="In Stock"/>
    <s v="⚠️ Low"/>
    <n v="14273.74"/>
    <s v="High"/>
    <x v="0"/>
  </r>
  <r>
    <x v="283"/>
    <s v="c9782ad2a0ed9331"/>
    <s v="Books"/>
    <s v="Â£49.13"/>
    <s v="Â£49.13"/>
    <s v="Â£0.00"/>
    <s v="In stock (3 available)"/>
    <n v="0"/>
    <s v="Five"/>
    <x v="8"/>
    <s v="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 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 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 ...more"/>
    <s v="http://books.toscrape.com/media/cache/05/37/053789bf4a9b520bf76fc9eea14e780e.jpg"/>
    <s v="https://books.toscrape.com/catalogue/crazy-rich-asians-crazy-rich-asians-1_143/index.html"/>
    <n v="515"/>
    <x v="2"/>
    <x v="0"/>
    <n v="823"/>
    <x v="145"/>
    <n v="63.87"/>
    <n v="5"/>
    <n v="32893.049999999996"/>
    <s v="OK"/>
    <x v="1"/>
    <x v="6"/>
    <s v="In Stock"/>
    <s v="⚠️ Low"/>
    <n v="6578.61"/>
    <s v="High"/>
    <x v="0"/>
  </r>
  <r>
    <x v="284"/>
    <s v="d3f9c4539c0caa64"/>
    <s v="Books"/>
    <s v="Â£22.11"/>
    <s v="Â£22.11"/>
    <s v="Â£0.00"/>
    <s v="In stock (3 available)"/>
    <n v="0"/>
    <s v="One"/>
    <x v="8"/>
    <s v="Big Little Lies follows three women, each at a crossroads: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Big Little Lies follows three women, each at a crossroads: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top it all off,Â Madelineâs teenage daughter seems to be choosing Madelineâs ex-husband over her. (How. Is. This. Possible?).Celeste is the kind of beautiful woman who makes the world stop and stare. While she may seem a bit flustered at times, who wouldnât be, with those rambunctious twin boys? Now that the boys are starting school, Celeste and her husband look set to become the king and queen of the school parent body. But royalty often comes at a price, and Celeste is grappling with how much more she is willing to pay.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 ...more"/>
    <s v="http://books.toscrape.com/media/cache/c5/3f/c53fd6a9300ac091351e3830273a4d42.jpg"/>
    <s v="https://books.toscrape.com/catalogue/big-little-lies_129/index.html"/>
    <n v="4210"/>
    <x v="3"/>
    <x v="1"/>
    <n v="168"/>
    <x v="9"/>
    <n v="28.74"/>
    <n v="1"/>
    <n v="120995.4"/>
    <s v="OK"/>
    <x v="1"/>
    <x v="6"/>
    <s v="In Stock"/>
    <s v="⚠️ Low"/>
    <n v="24199.08"/>
    <s v="High"/>
    <x v="1"/>
  </r>
  <r>
    <x v="285"/>
    <s v="f3c76b53b239f511"/>
    <s v="Books"/>
    <s v="Â£16.78"/>
    <s v="Â£16.78"/>
    <s v="Â£0.00"/>
    <s v="In stock (2 available)"/>
    <n v="0"/>
    <s v="Three"/>
    <x v="8"/>
    <s v="The long-awaited and beguiling second novel from Alain de Botton that tracks the beautifully complicated arc of a romantic partnership, from the internationally bestselling author of On Love and How Proust Can Change Your Life.We all know the headiness and excitement of the early days of love. But what comes after? In Edinburgh, a couple, Rabih and Kirsten, fall in love. T The long-awaited and beguiling second novel from Alain de Botton that tracks the beautifully complicated arc of a romantic partnership, from the internationally bestselling author of On Love and How Proust Can Change Your Life.We all know the headiness and excitement of the early days of love. But what comes after? In Edinburgh, a couple, Rabih and Kirsten, fall in love. They get married, they have childrenâbut no long-term relationship is as simple as âhappily ever after.â The Course of Love is a novel that explores what happens after the birth of love, what it takes to maintain love, and what happens to our original ideals under the pressures of an average existence. You experience, along with Rabih and Kirsten, the first flush of infatuation, the effortlessness of falling into romantic love, and the course of life thereafter. Interwoven with their story and its challenges is an overlay of philosophyâan annotation and a guide to what we are reading.This is a Romantic novel in the true sense, one interested in exploring how love can survive and thrive in the long term. The result is a sensory experienceâfictional, philosophical, psychologicalâthat urges us to identify deeply with these characters, and to reflect on his and her own experiences in love. Fresh, visceral, and utterly compelling, The Course of Love is a provocative and life-affirming novel for everyone who believes in love. ...more"/>
    <s v="http://books.toscrape.com/media/cache/c9/b9/c9b9ce0ea36cc737d1693ac89c5d0361.jpg"/>
    <s v="https://books.toscrape.com/catalogue/the-course-of-love_109/index.html"/>
    <n v="706"/>
    <x v="2"/>
    <x v="0"/>
    <n v="1311"/>
    <x v="49"/>
    <n v="21.81"/>
    <n v="3"/>
    <n v="15397.859999999999"/>
    <s v="OK"/>
    <x v="1"/>
    <x v="16"/>
    <s v="In Stock"/>
    <s v="⚠️ Low"/>
    <n v="3079.5720000000001"/>
    <s v="High"/>
    <x v="0"/>
  </r>
  <r>
    <x v="286"/>
    <s v="c5f91eb481427dc5"/>
    <s v="Books"/>
    <s v="Â£51.96"/>
    <s v="Â£51.96"/>
    <s v="Â£0.00"/>
    <s v="In stock (1 available)"/>
    <n v="0"/>
    <s v="Three"/>
    <x v="8"/>
    <s v="Dear Luke,First let me sayâI love youâ¦I didnât want to leave youâ¦ Luke Richardson has returned home after burying Natalie, his beloved wife of sixteen years, ready to face the hard job of raising their three children alone. But thereâs something heâs not prepared forâa blue envelope with his name scrawled across the front in Natalieâs handwriting, waiting for him on the f Dear Luke,First let me sayâI love youâ¦I didnât want to leave youâ¦ Luke Richardson has returned home after burying Natalie, his beloved wife of sixteen years, ready to face the hard job of raising their three children alone. But thereâs something heâs not prepared forâa blue envelope with his name scrawled across the front in Natalieâs handwriting, waiting for him on the floor of their suburban Michigan home.The letter inside, written on the first day of Natalieâs cancer treatment a year ago, turns out to be the first of many. Luke is convinced theyâre genuine, but who is delivering them? As his obsession with the letters grows, Luke uncovers long-buried secrets that make him question everything he knew about his wife and their family. But the revelations also point the way toward a future where love goes onâin written words, in memories, and in the promises itâs never too late to keep. ...more"/>
    <s v="http://books.toscrape.com/media/cache/f8/dd/f8ddbaef30884ed017b662b4069b78d4.jpg"/>
    <s v="https://books.toscrape.com/catalogue/when-im-gone_95/index.html"/>
    <n v="1572"/>
    <x v="2"/>
    <x v="0"/>
    <n v="1098"/>
    <x v="52"/>
    <n v="67.55"/>
    <n v="3"/>
    <n v="106188.59999999999"/>
    <s v="OK"/>
    <x v="1"/>
    <x v="7"/>
    <s v="In Stock"/>
    <s v="⚠️ Low"/>
    <n v="21237.72"/>
    <s v="High"/>
    <x v="0"/>
  </r>
  <r>
    <x v="287"/>
    <s v="b78deb463531d078"/>
    <s v="Books"/>
    <s v="Â£12.34"/>
    <s v="Â£12.34"/>
    <s v="Â£0.00"/>
    <s v="In stock (1 available)"/>
    <n v="0"/>
    <s v="Five"/>
    <x v="8"/>
    <s v="A chilling psychological thriller about a marriage, a way of life, and how far one woman will go to keep what is rightfully hersJodi and Todd are at a bad place in their marriage. Much is at stake, including the affluent life they lead in their beautiful waterfront condo in Chicago, as she, the killer, and he, the victim, rush haplessly toward the main event. He is a commi A chilling psychological thriller about a marriage, a way of life, and how far one woman will go to keep what is rightfully hersJodi and Todd are at a bad place in their marriage. Much is at stake, including the affluent life they lead in their beautiful waterfront condo in Chicago, as she, the killer, and he, the victim, rush haplessly toward the main event. He is a committed cheater. She lives and breathes denial. He exists in dual worlds. She likes to settle scores. He decides to play for keeps. She has nothing left to lose. Told in alternating voices, The Silent Wife is about a marriage in the throes of dissolution, a couple headed for catastrophe, concessions that canât be made, and promises that wonât be kept. Expertly plotted and reminiscent of Gone Girl and These Things Hidden, The Silent Wife ensnares the reader from page one and does not let go. ...more"/>
    <s v="http://books.toscrape.com/media/cache/a6/37/a6378b97d817267de38ba58dfd0db412.jpg"/>
    <s v="https://books.toscrape.com/catalogue/the-silent-wife_83/index.html"/>
    <n v="611"/>
    <x v="4"/>
    <x v="0"/>
    <n v="1101"/>
    <x v="97"/>
    <n v="16.04"/>
    <n v="5"/>
    <n v="9800.4399999999987"/>
    <s v="OK"/>
    <x v="1"/>
    <x v="7"/>
    <s v="In Stock"/>
    <s v="⚠️ Low"/>
    <n v="1960.0879999999997"/>
    <s v="Mid"/>
    <x v="0"/>
  </r>
  <r>
    <x v="288"/>
    <s v="dfb0849016bc122c"/>
    <s v="Books"/>
    <s v="Â£30.66"/>
    <s v="Â£30.66"/>
    <s v="Â£0.00"/>
    <s v="In stock (1 available)"/>
    <n v="0"/>
    <s v="Three"/>
    <x v="8"/>
    <s v="The morning of her nieceâs wedding, Margo Just drinks a double martini and contemplates the many mistakes sheâs made in her fifty-odd years of life. Spending three decades in love with a wonderful but unattainable man is pretty high up on her list of missteps, as is a long line of unsuccessful love affairs accompanied by a seemingly endless supply of delicious cocktails.Wh The morning of her nieceâs wedding, Margo Just drinks a double martini and contemplates the many mistakes sheâs made in her fifty-odd years of life. Spending three decades in love with a wonderful but unattainable man is pretty high up on her list of missteps, as is a long line of unsuccessful love affairs accompanied by a seemingly endless supply of delicious cocktails.When the young bride fleesâtaking with her a family heirloom and leaving behind six hundred bewildered guestsâher mother offers Margo fifty grand to retrieve her spoiled brat of a daughter and the invaluable property she stole. So, together with the brideâs jilted and justifiably crabby fiancÃ©, Margo sets out in a borrowed 1955 red MG on a cross-country chase. Along the way, none of what she discovers will be quite what she expected. But it might be exactly what sheâs been seeking all along.From acclaimed humor writer Jane Lotter comes this madcap, laugh-out-loud adventure, The Bette Davis Club. Revised edition: This edition of The Bette Davis Club includes editorial revisions. ...more"/>
    <s v="http://books.toscrape.com/media/cache/fb/6c/fb6c914f1da870442031095c85f4cf80.jpg"/>
    <s v="https://books.toscrape.com/catalogue/the-bette-davis-club_59/index.html"/>
    <n v="4924"/>
    <x v="2"/>
    <x v="1"/>
    <n v="1261"/>
    <x v="90"/>
    <n v="39.86"/>
    <n v="3"/>
    <n v="196270.63999999998"/>
    <s v="OK"/>
    <x v="1"/>
    <x v="7"/>
    <s v="In Stock"/>
    <s v="⚠️ Low"/>
    <n v="39254.127999999997"/>
    <s v="High"/>
    <x v="1"/>
  </r>
  <r>
    <x v="289"/>
    <s v="06f6a57a6d532844"/>
    <s v="Books"/>
    <s v="Â£57.20"/>
    <s v="Â£57.20"/>
    <s v="Â£0.00"/>
    <s v="In stock (1 available)"/>
    <n v="0"/>
    <s v="Five"/>
    <x v="8"/>
    <s v="âA sweet and savory treat.â âPeopleâAn impressive feat of narrative jujitsu . . . that keeps readers turning the pages too fast to realize just how ingenious they are.ââThe New York Times Book Review, Editorâs PickâKitchens of the Great Midwest is a terrific reminder of what can be wrested from suffering and struggleânot only success, but also considerable irony, a fair am âA sweet and savory treat.â âPeopleâAn impressive feat of narrative jujitsu . . . that keeps readers turning the pages too fast to realize just how ingenious they are.ââThe New York Times Book Review, Editorâs PickâKitchens of the Great Midwest is a terrific reminder of what can be wrested from suffering and struggleânot only success, but also considerable irony, a fair amount of wisdom and a decent meal.ââJane Smiley, The GuardianAs seen on The Skimm: âWarning: thisÂ will make you hungry.Â . . . You wonât be able to put it down. And it will up your kitchen game.âKitchens of the Great Midwest, about a young woman with a once-in-a-generation palate who becomes the iconic chef behind the countryâs most coveted dinner reservation, is the summerâs most hotly anticipated debut. Â  When Lars Thorvaldâs wife, Cynthia, falls in love with wineâand a dashing sommelierâheâs left to raise their baby, Eva, on his own. Heâs determined to pass on his love of food to his daughterâstarting with purÃ©ed pork shoulder. As Eva grows, she finds her solace and salvation in the flavors of her native Minnesota. From Scandinavian lutefisk to hydroponic chocolate habaneros, each ingredient represents one part of Evaâs journey as she becomes the star chef behind a legendary and secretive pop-up supper club, culminating in an opulent and emotional feast thatâs a testament to her spirit and resilience. Â  Each chapter in J. Ryan Stradalâs startlingly original debut tells the story of a single dish and character, at once capturing the zeitgeist of the Midwest, the rise of foodie culture, and delving into the ways food creates community and a sense of identity. By turns quirky, hilarious, and vividly sensory, Kitchens of the Great Midwest is an unexpected mother-daughter story about the bittersweet nature of lifeâits missed opportunities and its joyful surprises. It marks the entry of a brilliant new talent.From the Hardcover edition. ...more"/>
    <s v="http://books.toscrape.com/media/cache/ed/be/edbe83ef3ebf5c22b9ebc139d3232947.jpg"/>
    <s v="https://books.toscrape.com/catalogue/kitchens-of-the-great-midwest_28/index.html"/>
    <n v="606"/>
    <x v="3"/>
    <x v="0"/>
    <n v="312"/>
    <x v="146"/>
    <n v="74.36"/>
    <n v="5"/>
    <n v="45062.159999999996"/>
    <s v="OK"/>
    <x v="1"/>
    <x v="7"/>
    <s v="In Stock"/>
    <s v="⚠️ Low"/>
    <n v="9012.4319999999989"/>
    <s v="High"/>
    <x v="0"/>
  </r>
  <r>
    <x v="290"/>
    <s v="230ac636ea0ea415"/>
    <s v="Books"/>
    <s v="Â£39.07"/>
    <s v="Â£39.07"/>
    <s v="Â£0.00"/>
    <s v="In stock (1 available)"/>
    <n v="0"/>
    <s v="Five"/>
    <x v="8"/>
    <s v="A vibrant debut novel, set in Brooklyn and Bangladesh, Bright Lines follows three young women and one family struggling to make peace with secrets and their past. For as long as she can remember, Ella has longed to feel at home. Orphaned as a child after her parentsâ murder, and afflicted with hallucinations at dusk, sheâs always felt more at ease in nature than with peopl A vibrant debut novel, set in Brooklyn and Bangladesh, Bright Lines follows three young women and one family struggling to make peace with secrets and their past. For as long as she can remember, Ella has longed to feel at home. Orphaned as a child after her parentsâ murder, and afflicted with hallucinations at dusk, sheâs always felt more at ease in nature than with people. She traveled from Bangladesh to Brooklyn to live with the Saleems: her uncle Anwar, aunt Hashi, and their beautiful daughter, Charu, her complete opposite. One summer, when Ella returns home from college, she discovers Charuâs friend Mayaâan Islamic clericâs runaway daughterâasleep in her bedroom.Â  As the girls have a summer of clandestine adventure and sexual awakenings, Anwarâowner of a popular botanical apothecaryâhas his own secrets, threatening his thirty-year marriage. But when tragedy strikes, the Saleems find themselves blamed. To keep his family from unraveling, Anwar takes them on a fated trip to Bangladesh, to reckon with the past, their extended family, and each other. ...more"/>
    <s v="http://books.toscrape.com/media/cache/26/4f/264f79395041ac4b88038030da0433cd.jpg"/>
    <s v="https://books.toscrape.com/catalogue/bright-lines_11/index.html"/>
    <n v="1976"/>
    <x v="1"/>
    <x v="1"/>
    <n v="568"/>
    <x v="139"/>
    <n v="50.79"/>
    <n v="5"/>
    <n v="100361.04"/>
    <s v="OK"/>
    <x v="1"/>
    <x v="7"/>
    <s v="In Stock"/>
    <s v="⚠️ Low"/>
    <n v="20072.207999999999"/>
    <s v="High"/>
    <x v="0"/>
  </r>
  <r>
    <x v="291"/>
    <s v="9528d0948525bf5f"/>
    <s v="Books"/>
    <s v="Â£54.64"/>
    <s v="Â£54.64"/>
    <s v="Â£0.00"/>
    <s v="In stock (19 available)"/>
    <n v="0"/>
    <s v="Three"/>
    <x v="9"/>
    <s v="Bring the thrilling story of one red bird to life. When an innocent bird meets two cruel kids, their world is forever changed. But exactly how that change unfolds is up to you, in the tradition of KamishibaiâJapanese paper theater. The wordless story by master cartoonist James Sturm is like a haikuâthe elegant images leave space for children to inhabit this timeless taleâa Bring the thrilling story of one red bird to life. When an innocent bird meets two cruel kids, their world is forever changed. But exactly how that change unfolds is up to you, in the tradition of KamishibaiâJapanese paper theater. The wordless story by master cartoonist James Sturm is like a haikuâthe elegant images leave space for children to inhabit this timeless taleâand make it their own, leading them to learn an ultimate lesson they'll never forget.James Sturm is the author of several books for kids including the Adventures in Cartooning series (with Andrew Arnold and Alexis Frederick-Frost) and the forthcoming Ape and Armadillo. James also helped start a college for cartoonists, The Center for Cartoon Studies, in the small railroad village of White River Junction, Vermont. ...more"/>
    <s v="http://books.toscrape.com/media/cache/af/2f/af2fe2419ea136f2cd567aa92082c3ae.jpg"/>
    <s v="https://books.toscrape.com/catalogue/birdsong-a-story-in-pictures_975/index.html"/>
    <n v="3357"/>
    <x v="4"/>
    <x v="0"/>
    <n v="171"/>
    <x v="98"/>
    <n v="71.03"/>
    <n v="3"/>
    <n v="238447.71"/>
    <s v="OK"/>
    <x v="1"/>
    <x v="0"/>
    <s v="In Stock"/>
    <s v="OK"/>
    <n v="47689.542000000001"/>
    <s v="High"/>
    <x v="0"/>
  </r>
  <r>
    <x v="292"/>
    <s v="9f6568e9c95f60b0"/>
    <s v="Books"/>
    <s v="Â£36.89"/>
    <s v="Â£36.89"/>
    <s v="Â£0.00"/>
    <s v="In stock (18 available)"/>
    <n v="0"/>
    <s v="One"/>
    <x v="9"/>
    <s v="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A moving tale of exploration and belonging from an exciting debut author-illustrator. ...more"/>
    <s v="http://books.toscrape.com/media/cache/d0/87/d0876dcd1a6530a4cb54903aad7a3e28.jpg"/>
    <s v="https://books.toscrape.com/catalogue/the-bear-and-the-piano_967/index.html"/>
    <n v="1032"/>
    <x v="2"/>
    <x v="1"/>
    <n v="634"/>
    <x v="145"/>
    <n v="47.96"/>
    <n v="1"/>
    <n v="49494.720000000001"/>
    <s v="OK"/>
    <x v="1"/>
    <x v="9"/>
    <s v="In Stock"/>
    <s v="OK"/>
    <n v="9898.9440000000013"/>
    <s v="High"/>
    <x v="0"/>
  </r>
  <r>
    <x v="293"/>
    <s v="b5ea0b5dabed25a8"/>
    <s v="Books"/>
    <s v="Â£56.13"/>
    <s v="Â£56.13"/>
    <s v="Â£0.00"/>
    <s v="In stock (16 available)"/>
    <n v="0"/>
    <s v="One"/>
    <x v="9"/>
    <s v="A princess and a peasant girl must embark on a dangerous quest to outwit a centuries-old warning foretelling the fall of the Monarchy in this modern fairytale. In the center of the verdant Monarchy lies Dreadwillow Carse, a black and desolate bog that the happy people of the land do their best to ignore. Little is known about it, except for one dire warning: If any monarc A princess and a peasant girl must embark on a dangerous quest to outwit a centuries-old warning foretelling the fall of the Monarchy in this modern fairytale. Â  In the center of the verdant Monarchy lies Dreadwillow Carse, a black and desolate bog that the happy people of the land do their best to ignore. Little is known about it, except for one dire warning: If any monarch enters Dreadwillow Carse, then the Monarchy will fall.Â Twelve-year-old Princess Jeniah yearns to know what the marsh could possibly conceal that might topple her familyâs thousand-year reign of peace and prosperity. Meanwhile, in the nearby town of Emberfell, where everyone lives with unending joy, a girl named Aon hides a sorrow she can never reveal. She knows that something in the carse--something that sings a haunting tune only Aon can hear--holds the cure for her sadness. Yet no matter how many times she tries to enter, the terror-inducing dreadwillow trees keep her away. After a chance meeting, Princess Jeniah and Aon hatch a plan to send Aon into the heart of the carse to unlock its darkest secret. But when Aon doesnât return, a guilt-stricken Jeniah must enter the carse to try and rescue her friend--even if it means risking the entire Monarchy. ...more"/>
    <s v="http://books.toscrape.com/media/cache/7b/fd/7bfde4a3d6793f13e9a2d8851a398847.jpg"/>
    <s v="https://books.toscrape.com/catalogue/the-secret-of-dreadwillow-carse_944/index.html"/>
    <n v="4716"/>
    <x v="2"/>
    <x v="0"/>
    <n v="161"/>
    <x v="147"/>
    <n v="72.97"/>
    <n v="1"/>
    <n v="344126.52"/>
    <s v="OK"/>
    <x v="1"/>
    <x v="10"/>
    <s v="In Stock"/>
    <s v="OK"/>
    <n v="68825.304000000004"/>
    <s v="High"/>
    <x v="1"/>
  </r>
  <r>
    <x v="294"/>
    <s v="37c0cb19713d8dda"/>
    <s v="Books"/>
    <s v="Â£58.08"/>
    <s v="Â£58.08"/>
    <s v="Â£0.00"/>
    <s v="In stock (15 available)"/>
    <n v="0"/>
    <s v="Four"/>
    <x v="9"/>
    <s v="A monk leads a simple life. He studies his books late into the evening and searches for truth in their pages. His cat, Pangur, leads a simple life, too, chasing prey in the darkness. As night turns to dawn, Pangur leads his companion to the truth he has been seeking.The White Cat and the Monk is a retelling of the classic Old Irish poem âPangur BÃ¡n.â With Jo Ellen Bogartâs A monk leads a simple life. He studies his books late into the evening and searches for truth in their pages. His cat, Pangur, leads a simple life, too, chasing prey in the darkness. As night turns to dawn, Pangur leads his companion to the truth he has been seeking.The White Cat and the Monk is a retelling of the classic Old Irish poem âPangur BÃ¡n.â With Jo Ellen Bogartâs simple and elegant narration and Sydney Smithâs classically inspired images, this contemplative story pays tribute to the wisdom of animals and the wonders of the natural world. ...more"/>
    <s v="http://books.toscrape.com/media/cache/49/0e/490e049133ee9f398e6a70f25c12e308.jpg"/>
    <s v="https://books.toscrape.com/catalogue/the-white-cat-and-the-monk-a-retelling-of-the-poem-pangur-ban_865/index.html"/>
    <n v="2066"/>
    <x v="3"/>
    <x v="0"/>
    <n v="1047"/>
    <x v="61"/>
    <n v="75.5"/>
    <n v="4"/>
    <n v="155983"/>
    <s v="OK"/>
    <x v="1"/>
    <x v="1"/>
    <s v="In Stock"/>
    <s v="OK"/>
    <n v="31196.600000000002"/>
    <s v="High"/>
    <x v="0"/>
  </r>
  <r>
    <x v="295"/>
    <s v="4aa03792b50f0b22"/>
    <s v="Books"/>
    <s v="Â£13.47"/>
    <s v="Â£13.47"/>
    <s v="Â£0.00"/>
    <s v="In stock (15 available)"/>
    <n v="0"/>
    <s v="Three"/>
    <x v="9"/>
    <s v="On her way to Grandmas house, Little Red Riding Hood meets a wolf. Now, that might scare some little girlsbut not this little girl! She knows just what the wolf is up to, and shes not going to let him get away with it. In this updated fairy tale with a mischievous twist, talented newcomer Bethan Woollvin uses sly humor, striking visuals, and a dark irreverence to turn a fa On her way to Grandmas house, Little Red Riding Hood meets a wolf. Now, that might scare some little girlsbut not this little girl! She knows just what the wolf is up to, and shes not going to let him get away with it. In this updated fairy tale with a mischievous twist, talented newcomer Bethan Woollvin uses sly humor, striking visuals, and a dark irreverence to turn a familiar tale on its head. ...more"/>
    <s v="http://books.toscrape.com/media/cache/63/6b/636b836f5c3d67b9cda1948f5ca08694.jpg"/>
    <s v="https://books.toscrape.com/catalogue/little-red_817/index.html"/>
    <n v="4792"/>
    <x v="4"/>
    <x v="0"/>
    <n v="1886"/>
    <x v="118"/>
    <n v="17.510000000000002"/>
    <n v="3"/>
    <n v="83907.920000000013"/>
    <s v="OK"/>
    <x v="1"/>
    <x v="1"/>
    <s v="In Stock"/>
    <s v="OK"/>
    <n v="16781.584000000003"/>
    <s v="Mid"/>
    <x v="1"/>
  </r>
  <r>
    <x v="296"/>
    <s v="6a31307a81e8f3a8"/>
    <s v="Books"/>
    <s v="Â£12.96"/>
    <s v="Â£12.96"/>
    <s v="Â£0.00"/>
    <s v="In stock (14 available)"/>
    <n v="0"/>
    <s v="Five"/>
    <x v="9"/>
    <s v="The fantastical tale of a young girl chasing her White Rabbit has delighted children since Lewis Carroll wrote it generations ago. Here his Wonderland shines anew, viewed through the looking glasses of two incomparable artists.Mary Blair's vibrant art helped shape the look of Walt Disney's classic animated film. Collected in a picture book for the first time, her illustrat The fantastical tale of a young girl chasing her White Rabbit has delighted children since Lewis Carroll wrote it generations ago. Here his Wonderland shines anew, viewed through the looking glasses of two incomparable artists.Mary Blair's vibrant art helped shape the look of Walt Disney's classic animated film. Collected in a picture book for the first time, her illustrations capture the essence of such memorable characters as the Queen of Hearts and the Mad Hatter with stunning immediacy. Jon Scieszka's captivating text celebrates all that is curious-and all that is nonsensical-about the world that holds Alice spellbound, from a deliciously absurd tea party to the spectacle of a kingdom of playing cards . Brimming with wit and wonder, this sparkling retelling will enchant readers from the moment Alice falls down the rabbit hole, whether or not they've made the journey before. ...more"/>
    <s v="http://books.toscrape.com/media/cache/0f/65/0f65a1f2a3705c67b3d2a787ab3e8b99.jpg"/>
    <s v="https://books.toscrape.com/catalogue/walt-disneys-alice-in-wonderland_777/index.html"/>
    <n v="4920"/>
    <x v="2"/>
    <x v="0"/>
    <n v="416"/>
    <x v="81"/>
    <n v="16.850000000000001"/>
    <n v="5"/>
    <n v="82902"/>
    <s v="OK"/>
    <x v="1"/>
    <x v="2"/>
    <s v="In Stock"/>
    <s v="OK"/>
    <n v="16580.400000000001"/>
    <s v="Mid"/>
    <x v="1"/>
  </r>
  <r>
    <x v="297"/>
    <s v="1d6443ffba9dfd80"/>
    <s v="Books"/>
    <s v="Â£22.08"/>
    <s v="Â£22.08"/>
    <s v="Â£0.00"/>
    <s v="In stock (14 available)"/>
    <n v="0"/>
    <s v="Two"/>
    <x v="9"/>
    <s v="Featuring lyrical text and beautiful illustrations, this bedtime tale from Pulitzer Prize winner Jane Smiley and Caldecott Honor recipient Lauren Castillo evokes the splashy fun of the beach and the quietude of a moonlit night, with twenty yawns sprinkled in for children to discover and count.As her mom reads a bedtime story, Lucy drifts off. But later, she awakens in a da Featuring lyrical text and beautiful illustrations, this bedtime tale from Pulitzer Prize winner Jane Smiley and Caldecott Honor recipient Lauren Castillo evokes the splashy fun of the beach and the quietude of a moonlit night, with twenty yawns sprinkled in for children to discover and count.As her mom reads a bedtime story, Lucy drifts off. But later, she awakens in a dark, still room, and everything looks mysterious. How will she ever get back to sleep? ...more"/>
    <s v="http://books.toscrape.com/media/cache/40/d7/40d7f9433c2f23370659c925a45fdcad.jpg"/>
    <s v="https://books.toscrape.com/catalogue/twenty-yawns_773/index.html"/>
    <n v="375"/>
    <x v="1"/>
    <x v="1"/>
    <n v="1995"/>
    <x v="74"/>
    <n v="28.7"/>
    <n v="2"/>
    <n v="10762.5"/>
    <s v="OK"/>
    <x v="1"/>
    <x v="2"/>
    <s v="In Stock"/>
    <s v="OK"/>
    <n v="2152.5"/>
    <s v="High"/>
    <x v="0"/>
  </r>
  <r>
    <x v="298"/>
    <s v="a6454e329f872b78"/>
    <s v="Books"/>
    <s v="Â£23.57"/>
    <s v="Â£23.57"/>
    <s v="Â£0.00"/>
    <s v="In stock (14 available)"/>
    <n v="0"/>
    <s v="Three"/>
    <x v="9"/>
    <s v="Get to know the ârain fishâ that come to life during rainstorms in this gorgeous exploration of nature with vibrant collage artwork from the Caldecott Honorâwinning illustrator of Chicka Chicka Boom Boom.When blue sky turns gray and it rains all day, sometimes rain fish come out and play. They swim among discards and debris. Do you see them, too? Or is it just me?Through l Get to know the ârain fishâ that come to life during rainstorms in this gorgeous exploration of nature with vibrant collage artwork from the Caldecott Honorâwinning illustrator of Chicka Chicka Boom Boom.When blue sky turns gray and it rains all day, sometimes rain fish come out and play. They swim among discards and debris. Do you see them, too? Or is it just me?Through lyrical text and her incomparable mixed-media collage illustrations, Lois Ehlert introduces readers to ârain fishââthe varied, colorful, and unique little collections of materials that float along on streams of rain water during storms. From a scrap of newspaper with a seashell eye and feather smile to a piece of cardboard with an orange peel eye and a leaf for a fin, Ehlertâs rain fish come in all shapes and sizes.Complete with an authorâs note explaining how Ehlert collected the found materials she used to make the book over the course of a year, Rain Fish is a spirited celebration of imagination, creativity, and observing the world in your own wayâand it invites you to discover your own rain fish. ...more"/>
    <s v="http://books.toscrape.com/media/cache/ea/1f/ea1f22fa3179f3f84fbadd24fe89a1fd.jpg"/>
    <s v="https://books.toscrape.com/catalogue/rain-fish_728/index.html"/>
    <n v="721"/>
    <x v="5"/>
    <x v="1"/>
    <n v="1654"/>
    <x v="101"/>
    <n v="30.64"/>
    <n v="3"/>
    <n v="22091.439999999999"/>
    <s v="OK"/>
    <x v="1"/>
    <x v="2"/>
    <s v="In Stock"/>
    <s v="OK"/>
    <n v="4418.2879999999996"/>
    <s v="High"/>
    <x v="0"/>
  </r>
  <r>
    <x v="299"/>
    <s v="e34efcc824685332"/>
    <s v="Books"/>
    <s v="Â£18.28"/>
    <s v="Â£18.28"/>
    <s v="Â£0.00"/>
    <s v="In stock (14 available)"/>
    <n v="0"/>
    <s v="Two"/>
    <x v="9"/>
    <s v="In the war-ravaged England of 1940, Charlotte Bromley is sure of only one thing: Kitty McLaughlin is her best friend in the whole world. But when Charlotte's scientist father makes an astonishing discovery that the Germans will covet for themselves, Charlotte is faced with an impossible choice between danger and safety. Should she remain with her friend or journey to anoth In the war-ravaged England of 1940, Charlotte Bromley is sure of only one thing: Kitty McLaughlin is her best friend in the whole world. But when Charlotte's scientist father makes an astonishing discovery that the Germans will covet for themselves, Charlotte is faced with an impossible choice between danger and safety. Should she remain with her friend or journey to another time and place? Her split-second decision has huge consequences, and when she finds herself alone in the world, unsure of Kitty's fate, she knows that somehow, some way, she must find her way back to her friend. Written in the spirit of classic time-travel tales, this book is an imaginative and heartfelt tribute to the unbreakable ties of friendship. ...more"/>
    <s v="http://books.toscrape.com/media/cache/e6/5e/e65e45701ce6d2da8c5cf31d6208ff02.jpg"/>
    <s v="https://books.toscrape.com/catalogue/once-was-a-time_724/index.html"/>
    <n v="3484"/>
    <x v="1"/>
    <x v="0"/>
    <n v="318"/>
    <x v="50"/>
    <n v="23.76"/>
    <n v="2"/>
    <n v="82779.840000000011"/>
    <s v="OK"/>
    <x v="1"/>
    <x v="2"/>
    <s v="In Stock"/>
    <s v="OK"/>
    <n v="16555.968000000004"/>
    <s v="High"/>
    <x v="0"/>
  </r>
  <r>
    <x v="300"/>
    <s v="5b43cae640f2338a"/>
    <s v="Books"/>
    <s v="Â£53.95"/>
    <s v="Â£53.95"/>
    <s v="Â£0.00"/>
    <s v="In stock (14 available)"/>
    <n v="0"/>
    <s v="Three"/>
    <x v="9"/>
    <s v="Luis wishes Nico wasn't leaving for the Army. To show Nico he doesn't need to go, Luis begins a mural on the alleyway wall. Their house, the river, the Parque de las Ardillasâit's the world, all right there. Won't Nico miss Mami's sweet flan? What about their baseball games in the street? But as Luis awaits his brother's return from duty, his own world expands as well, thr Luis wishes Nico wasn't leaving for the Army. To show Nico he doesn't need to go, Luis begins a mural on the alleyway wall. Their house, the river, the Parque de las Ardillasâit's the world, all right there. Won't Nico miss Mami's sweet flan? What about their baseball games in the street? But as Luis awaits his brother's return from duty, his own world expands as well, through swooping paint and the help of their bustling Dominican neighborhood. ...more"/>
    <s v="http://books.toscrape.com/media/cache/34/1e/341e9af2106811a4ca8e56ce92762580.jpg"/>
    <s v="https://books.toscrape.com/catalogue/luis-paints-the-world_714/index.html"/>
    <n v="4831"/>
    <x v="2"/>
    <x v="0"/>
    <n v="1098"/>
    <x v="105"/>
    <n v="70.14"/>
    <n v="3"/>
    <n v="338846.34"/>
    <s v="OK"/>
    <x v="1"/>
    <x v="2"/>
    <s v="In Stock"/>
    <s v="OK"/>
    <n v="67769.268000000011"/>
    <s v="High"/>
    <x v="1"/>
  </r>
  <r>
    <x v="301"/>
    <s v="913e7109cec0cb4c"/>
    <s v="Books"/>
    <s v="Â£25.08"/>
    <s v="Â£25.08"/>
    <s v="Â£0.00"/>
    <s v="In stock (9 available)"/>
    <n v="0"/>
    <s v="One"/>
    <x v="9"/>
    <s v="Finalist, 9th Annual National Indie Excellence Awards Fast, fun, and engaging, this book makes sleepy time special for children and parents alike. Follow the kangaroo through the zoo as he gets ready for a nap-a-roo. Little ones can't get enough of this adorable modern book that centers around naps. With colorful images and imaginative text, this story is easy to fall in l Finalist, 9th Annual National Indie Excellence Awards Fast, fun, and engaging, this book makes sleepy time special for children and parents alike. Follow the kangaroo through the zoo as he gets ready for a nap-a-roo. Little ones can't get enough of this adorable modern book that centers around naps. With colorful images and imaginative text, this story is easy to fall in love with. Children will enjoy taking a nap-a-roo just like the kangaroo. ...more"/>
    <s v="http://books.toscrape.com/media/cache/b9/43/b9437eda691f483d2174a1b94c8c9d06.jpg"/>
    <s v="https://books.toscrape.com/catalogue/nap-a-roo_567/index.html"/>
    <n v="4680"/>
    <x v="1"/>
    <x v="1"/>
    <n v="669"/>
    <x v="148"/>
    <n v="32.6"/>
    <n v="1"/>
    <n v="152568"/>
    <s v="OK"/>
    <x v="0"/>
    <x v="15"/>
    <s v="In Stock"/>
    <s v="OK"/>
    <n v="30513.600000000002"/>
    <s v="High"/>
    <x v="1"/>
  </r>
  <r>
    <x v="302"/>
    <s v="0ff9d10864db8364"/>
    <s v="Books"/>
    <s v="Â£35.96"/>
    <s v="Â£35.96"/>
    <s v="Â£0.00"/>
    <s v="In stock (7 available)"/>
    <n v="0"/>
    <s v="Four"/>
    <x v="9"/>
    <s v="A wordless epic sea adventureThere is a legend that a Great Spotted Whale lives in the ocean, although a sighting fifty years ago was never corroborated. Now two young whale watchers each set out to find the whale, one armed with sound-recording equipment, the other with a camera. When their boats collide, they pool their resources to capture incontrovertible proof that th A wordless epic sea adventureThere is a legend that a Great Spotted Whale lives in the ocean, although a sighting fifty years ago was never corroborated. Now two young whale watchers each set out to find the whale, one armed with sound-recording equipment, the other with a camera. When their boats collide, they pool their resources to capture incontrovertible proof that the mythical whale exists. The eventual sighting is a magical moment, especially when the children discover that it was their own grandparents who first glimpsed the whale fifty years ago. The Murrowsâ spectacular wordless adventure is brought to life with stunning graphite drawings that convey the drama and haunting beauty of the ocean and capture the majesty of the awe-inspiring whale. ...more"/>
    <s v="http://books.toscrape.com/media/cache/6c/df/6cdf7a3ee6cfd5ecbcfd37bd7a5c42e3.jpg"/>
    <s v="https://books.toscrape.com/catalogue/the-whale_501/index.html"/>
    <n v="4332"/>
    <x v="4"/>
    <x v="1"/>
    <n v="800"/>
    <x v="149"/>
    <n v="46.75"/>
    <n v="4"/>
    <n v="202521"/>
    <s v="OK"/>
    <x v="0"/>
    <x v="4"/>
    <s v="In Stock"/>
    <s v="OK"/>
    <n v="40504.200000000004"/>
    <s v="High"/>
    <x v="1"/>
  </r>
  <r>
    <x v="303"/>
    <s v="9639e89d20228e6e"/>
    <s v="Books"/>
    <s v="Â£52.87"/>
    <s v="Â£52.87"/>
    <s v="Â£0.00"/>
    <s v="In stock (7 available)"/>
    <n v="0"/>
    <s v="Three"/>
    <x v="9"/>
    <s v="Nine weighty literary classics are transformed into delectable morsels with Scott Nashâs playful versification and whimsical illustration.Canât stomach all of Frankenstein? Lacking the strength to read The Odyssey? Donât have 1,001 nights to get through Scheherazadeâs ordeal? Never fear, Shrunken Treasures are here! Nine of the worldâs best-known stories and books have bee Nine weighty literary classics are transformed into delectable morsels with Scott Nashâs playful versification and whimsical illustration.Canât stomach all of Frankenstein? Lacking the strength to read The Odyssey? Donât have 1,001 nights to get through Scheherazadeâs ordeal? Never fear, Shrunken Treasures are here! Nine of the worldâs best-known stories and books have been reduced, like slowly simmered cherries, to tart and tasty mouthfuls. Lighthearted verse turns Moby-Dick into a simple nursery song. Outrageous color makes even gloomy Hamlet seem like fun. Riotous images transform Jane Eyreâs ordeal into a whirlwind adventure. The Metamorphosis, Remembrance of Things Past, Don Quixote, and others have all been delivered from dense duty to delightful ditty in Scott Nashâs collection of hallowed classics, featuring notes about the original texts at the end. ...more"/>
    <s v="http://books.toscrape.com/media/cache/7b/b9/7bb9386b43f2aeaa6eaf042df1b4e96f.jpg"/>
    <s v="https://books.toscrape.com/catalogue/shrunken-treasures-literary-classics-short-sweet-and-silly_484/index.html"/>
    <n v="2641"/>
    <x v="2"/>
    <x v="1"/>
    <n v="1201"/>
    <x v="150"/>
    <n v="68.73"/>
    <n v="3"/>
    <n v="181515.93000000002"/>
    <s v="OK"/>
    <x v="1"/>
    <x v="4"/>
    <s v="In Stock"/>
    <s v="OK"/>
    <n v="36303.186000000009"/>
    <s v="High"/>
    <x v="0"/>
  </r>
  <r>
    <x v="304"/>
    <s v="31c56c4d0fe19340"/>
    <s v="Books"/>
    <s v="Â£34.41"/>
    <s v="Â£34.41"/>
    <s v="Â£0.00"/>
    <s v="In stock (7 available)"/>
    <n v="0"/>
    <s v="Two"/>
    <x v="9"/>
    <s v="Raymie Clarke has come to realize that everything, absolutely everything, depends on her. And she has a plan. If Raymie can win the Little Miss Central Florida Tire competition, then her father, who left town two days ago with a dental hygienist, will see Raymie's picture in the paper and (maybe) come home. To win, not only does Raymie have to do good deeds and learn how t Raymie Clarke has come to realize that everything, absolutely everything, depends on her. And she has a plan. If Raymie can win the Little Miss Central Florida Tire competition, then her father, who left town two days ago with a dental hygienist, will see Raymie's picture in the paper and (maybe) come home. To win, not only does Raymie have to do good deeds and learn how to twirl a baton; she also has to contend with the wispy, frequently fainting Louisiana Elefante, who has a show-business background, and the fiery, stubborn Beverly Tapinski, whoâs determined to sabotage the contest. But as the competition approaches, loneliness, loss, and unanswerable questions draw the three girls into an unlikely friendship â and challenge each of them to come to the rescue in unexpected ways. ...more"/>
    <s v="http://books.toscrape.com/media/cache/95/6b/956b5a8927463f4ea0774e2469e27ce5.jpg"/>
    <s v="https://books.toscrape.com/catalogue/raymie-nightingale_482/index.html"/>
    <n v="2186"/>
    <x v="3"/>
    <x v="1"/>
    <n v="1299"/>
    <x v="22"/>
    <n v="44.73"/>
    <n v="2"/>
    <n v="97779.78"/>
    <s v="OK"/>
    <x v="1"/>
    <x v="4"/>
    <s v="In Stock"/>
    <s v="OK"/>
    <n v="19555.956000000002"/>
    <s v="High"/>
    <x v="0"/>
  </r>
  <r>
    <x v="305"/>
    <s v="68008abf6409dfde"/>
    <s v="Books"/>
    <s v="Â£32.38"/>
    <s v="Â£32.38"/>
    <s v="Â£0.00"/>
    <s v="In stock (7 available)"/>
    <n v="0"/>
    <s v="One"/>
    <x v="9"/>
    <s v="Peter H. Reynolds, creator of The Dot, has composed a pitch-perfect tribute to the power of music and the bonds of family.When a young boy begins to play on his familyâs piano, reveling in the fun of plunking the keys, his father signs him up for lessons so that he can learn to play properly. With his fatherâs encouragement, Raj learns notes, then scales, then songs, and Peter H. Reynolds, creator of The Dot, has composed a pitch-perfect tribute to the power of music and the bonds of family.When a young boy begins to play on his familyâs piano, reveling in the fun of plunking the keys, his father signs him up for lessons so that he can learn to play properly. With his fatherâs encouragement, Raj learns notes, then scales, then songs, and finally classical pieces that his father can recognize and be proud of. But the more Raj practices and the more skilled he becomes, the less he enjoys playing, until he grows up and stops playing altogether. But when his father becomes ill and asks Raj to play for him, will Raj remember how to play from the heart? ...more"/>
    <s v="http://books.toscrape.com/media/cache/b6/ba/b6ba2393c312701f1471db91eb73284d.jpg"/>
    <s v="https://books.toscrape.com/catalogue/playing-from-the-heart_481/index.html"/>
    <n v="1723"/>
    <x v="4"/>
    <x v="1"/>
    <n v="1563"/>
    <x v="116"/>
    <n v="42.09"/>
    <n v="1"/>
    <n v="72521.070000000007"/>
    <s v="OK"/>
    <x v="1"/>
    <x v="4"/>
    <s v="In Stock"/>
    <s v="OK"/>
    <n v="14504.214000000002"/>
    <s v="High"/>
    <x v="0"/>
  </r>
  <r>
    <x v="306"/>
    <s v="81c68492ccd72941"/>
    <s v="Books"/>
    <s v="Â£22.54"/>
    <s v="Â£22.54"/>
    <s v="Â£0.00"/>
    <s v="In stock (5 available)"/>
    <n v="0"/>
    <s v="One"/>
    <x v="9"/>
    <s v="What good can a splash of color do in a community of gray? As Mira and her neighbors discover, more than you might ever imagine! Based on the true story of the Urban Art Trail in San Diego, California, Maybe Something Beautiful reveals how art can inspire transformationâand how even the smallest artists can accomplish something big. Pick up a paintbrush and join the celebr What good can a splash of color do in a community of gray? As Mira and her neighbors discover, more than you might ever imagine! Based on the true story of the Urban Art Trail in San Diego, California, Maybe Something Beautiful reveals how art can inspire transformationâand how even the smallest artists can accomplish something big. Pick up a paintbrush and join the celebration!Â Â  ...more"/>
    <s v="http://books.toscrape.com/media/cache/89/9a/899a07816ced14262169345493bbbe51.jpg"/>
    <s v="https://books.toscrape.com/catalogue/maybe-something-beautiful-how-art-transformed-a-neighborhood_386/index.html"/>
    <n v="2623"/>
    <x v="1"/>
    <x v="1"/>
    <n v="1709"/>
    <x v="151"/>
    <n v="29.3"/>
    <n v="1"/>
    <n v="76853.900000000009"/>
    <s v="OK"/>
    <x v="1"/>
    <x v="13"/>
    <s v="In Stock"/>
    <s v="OK"/>
    <n v="15370.780000000002"/>
    <s v="High"/>
    <x v="0"/>
  </r>
  <r>
    <x v="307"/>
    <s v="75fed6a47f69859d"/>
    <s v="Books"/>
    <s v="Â£56.07"/>
    <s v="Â£56.07"/>
    <s v="Â£0.00"/>
    <s v="In stock (3 available)"/>
    <n v="0"/>
    <s v="Three"/>
    <x v="9"/>
    <s v="When robot Roz opens her eyes for the first time, she discovers that she is alone on a remote, wild island. Why is she there? Where did she come from? And, most important, how will she survive in her harsh surroundings? Roz's only hope is to learn from the island's hostile animal inhabitants. When she tries to care for an orphaned gosling, the other animals finally decide When robot Roz opens her eyes for the first time, she discovers that she is alone on a remote, wild island. Why is she there? Where did she come from? And, most important, how will she survive in her harsh surroundings? Roz's only hope is to learn from the island's hostile animal inhabitants. When she tries to care for an orphaned gosling, the other animals finally decide to help, and the island starts to feel like home. Until one day, the robot's mysterious past comes back to haunt her.... ...more"/>
    <s v="http://books.toscrape.com/media/cache/42/48/424876ee529de5b557ebd69286c87343.jpg"/>
    <s v="https://books.toscrape.com/catalogue/the-wild-robot_288/index.html"/>
    <n v="2005"/>
    <x v="2"/>
    <x v="1"/>
    <n v="1330"/>
    <x v="125"/>
    <n v="72.89"/>
    <n v="3"/>
    <n v="146144.45000000001"/>
    <s v="OK"/>
    <x v="1"/>
    <x v="6"/>
    <s v="In Stock"/>
    <s v="⚠️ Low"/>
    <n v="29228.890000000003"/>
    <s v="High"/>
    <x v="0"/>
  </r>
  <r>
    <x v="308"/>
    <s v="3d15714d4d3d15dd"/>
    <s v="Books"/>
    <s v="Â£48.77"/>
    <s v="Â£48.77"/>
    <s v="Â£0.00"/>
    <s v="In stock (3 available)"/>
    <n v="0"/>
    <s v="One"/>
    <x v="9"/>
    <s v="This stunning debut novel about grief and wonder was an instant New York Times bestseller and captured widespread critical acclaim, including selection as a 2015 National Book Award finalist! After her best friend dies in a drowning accident, Suzy is convinced that the true cause of the tragedy must have been a rare jellyfish sting-things don't just happen for no reason. R This stunning debut novel about grief and wonder was an instant New York Times bestseller and captured widespread critical acclaim, including selection as a 2015 National Book Award finalist! After her best friend dies in a drowning accident, Suzy is convinced that the true cause of the tragedy must have been a rare jellyfish sting-things don't just happen for no reason. Retreating into a silent world of imagination, she crafts a plan to prove her theory--even if it means traveling the globe, alone. Suzy's achingly heartfelt journey explores life, death, the astonishing wonder of the universe...and the potential for love and hope right next door. ...more"/>
    <s v="http://books.toscrape.com/media/cache/ef/d3/efd3fd5390be3a440e28b03b5bb0fd95.jpg"/>
    <s v="https://books.toscrape.com/catalogue/the-thing-about-jellyfish_283/index.html"/>
    <n v="2225"/>
    <x v="4"/>
    <x v="1"/>
    <n v="1394"/>
    <x v="2"/>
    <n v="63.4"/>
    <n v="1"/>
    <n v="141065"/>
    <s v="OK"/>
    <x v="1"/>
    <x v="6"/>
    <s v="In Stock"/>
    <s v="⚠️ Low"/>
    <n v="28213"/>
    <s v="High"/>
    <x v="0"/>
  </r>
  <r>
    <x v="309"/>
    <s v="cf2f27fdf94ba20e"/>
    <s v="Books"/>
    <s v="Â£43.59"/>
    <s v="Â£43.59"/>
    <s v="Â£0.00"/>
    <s v="In stock (3 available)"/>
    <n v="0"/>
    <s v="Five"/>
    <x v="9"/>
    <s v="When your only friend is your own endless imagination, how do you escape your mind and connect to the world around you?With parents too busy to pay her attention, an older brother and sister who would rather spend their time with friends, and peers who oscillate between picking on her and simply ignoring her, it's no wonder that Fain spends most of her time in a world of h When your only friend is your own endless imagination, how do you escape your mind and connect to the world around you?Â With parents too busy to pay her attention, an older brother and sister who would rather spend their time with friends, and peers who oscillate between picking on her and simply ignoring her, it's no wonder that Fain spends most of her time in a world of her own making. During the day, Fain takes solace in crafting her own fantastical adventures in writing, but in the darkness of night, these adventures come to life as Fain lives and breathes alongside a legion of imaginary creatures. Whether floating through space or under the sea, climbing mountains or traipsing through forests, Fain becomes queen beyond - and in spite of - the walls of her bedroom.In time, Fain begins to see possibilities and friendships emerge in her day-to-day reality. . . yet when she is let down by the one relationship she thought she could trust, Fain must decide: remain queen of the imaginary creatures, or risk the pain that comes with opening herself up to the fragile connections that exist only in the real world?Â Told in breathless and visual verse, THE LONELY ONES takes readers through the intricate inner workings of a girl who struggles to navigate isolation and finds friendship where she least expects it. ...more"/>
    <s v="http://books.toscrape.com/media/cache/ff/f6/fff64acb3c65cbea2ac9209c2a57af17.jpg"/>
    <s v="https://books.toscrape.com/catalogue/the-lonely-ones_261/index.html"/>
    <n v="3292"/>
    <x v="1"/>
    <x v="1"/>
    <n v="1317"/>
    <x v="9"/>
    <n v="56.67"/>
    <n v="5"/>
    <n v="186557.64"/>
    <s v="OK"/>
    <x v="1"/>
    <x v="6"/>
    <s v="In Stock"/>
    <s v="⚠️ Low"/>
    <n v="37311.528000000006"/>
    <s v="High"/>
    <x v="0"/>
  </r>
  <r>
    <x v="310"/>
    <s v="b22362b434e8ee62"/>
    <s v="Books"/>
    <s v="Â£26.33"/>
    <s v="Â£26.33"/>
    <s v="Â£0.00"/>
    <s v="In stock (3 available)"/>
    <n v="0"/>
    <s v="Five"/>
    <x v="9"/>
    <s v="The companion to the #1 blockbuster bestseller, The Day the Crayons Quit! I'm not sure what it is about this kid Duncan, but his crayons sure are a colorful bunch of characters! Having soothed the hurt feelings of one group who threatened to quit, Duncan now faces a whole new group of crayons asking to be rescued. From Maroon Crayon, who was lost beneath the sofa cushions The companion to the #1 blockbuster bestseller, The Day the Crayons Quit! I'm not sure what it is about this kid Duncan, but his crayons sure are a colorful bunch of characters! Having soothed the hurt feelings of one group who threatened to quit, Duncan now faces a whole new group of crayons asking to be rescued. From Maroon Crayon, who was lost beneath the sofa cushions and then broken in two after Dad sat on him; to poor Turquoise, whose head is now stuck to one of Duncan's stinky socks after they both ended up in the dryer together; to Pea Green, who knows darn well that no kid likes peas and who ran awayâeach and every crayon has a woeful tale to tell and a plea to be brought home to the crayon box. Drew Daywalt and Oliver Jeffers have combined to create a companion book every bit as funny and kid-friendly as the #1 bestsellingÂ The Day the Crayons Quit.Praise for The Day the Crayons Quit The #1Â New York Times bestselling phenomenon â over 80 weeks on the bestseller list!Winner of the E.B. White Read-Aloud Award Amazonâs 2013 Best Picture Book of the Year A Barnes &amp; Noble Best Book of 2013 Goodreadsâ 2013 Best Picture Book of the YearÂ  * âHilarious . . . Move over, Click, Clack, Moo; weâve got a new contender for the most successful picture-book strike.â âBCCB, starred reviewÂ  âJeffers . . . elevates crayon drawing to remarkable heights.â âBooklist âFresh and funny.â âThe Wall Street Journal &quot;This book will have children asking to have it read again and again.â âLibrary Media Connection * âThis colorful title should make for an uproarious storytime.â âSchool Library Journal, starred reviewÂ  * âThese memorable personalities will leave readers glancing apprehensively at their own crayon boxes.â âPublishers Weekly, starred reviewÂ  âUtterly original.â âSan Francisco Chronicle ...more"/>
    <s v="http://books.toscrape.com/media/cache/34/b2/34b2631bafd148bcd8dcd850a4b75971.jpg"/>
    <s v="https://books.toscrape.com/catalogue/the-day-the-crayons-came-home-crayons_241/index.html"/>
    <n v="1122"/>
    <x v="2"/>
    <x v="0"/>
    <n v="135"/>
    <x v="23"/>
    <n v="34.229999999999997"/>
    <n v="5"/>
    <n v="38406.06"/>
    <s v="OK"/>
    <x v="1"/>
    <x v="6"/>
    <s v="In Stock"/>
    <s v="⚠️ Low"/>
    <n v="7681.2119999999995"/>
    <s v="High"/>
    <x v="0"/>
  </r>
  <r>
    <x v="311"/>
    <s v="b7f475238ed50429"/>
    <s v="Books"/>
    <s v="Â£16.26"/>
    <s v="Â£16.26"/>
    <s v="Â£0.00"/>
    <s v="In stock (3 available)"/>
    <n v="0"/>
    <s v="Two"/>
    <x v="9"/>
    <s v="Join the Cat in the Hat as he makes learning to read a joy! Itâs a rainy day and Dick and Sally canât find anything to do . . . until the Cat in the Hat unexpectedly appears and turns their dreary afternoon into a fun-filled extravaganza! This beloved Beginner Book by Dr. Seuss, which also features timeless Dr. Seuss characters such as Fish and Thing 1 and Thing 2, is fun Join the Cat in the Hat as he makes learning to read a joy! Itâs a rainy day and Dick and Sally canât find anything to do . . . until the Cat in the Hat unexpectedly appears and turns their dreary afternoon into a fun-filled extravaganza! This beloved Beginner Book by Dr. Seuss, which also features timeless Dr. Seuss characters such as Fish and Thing 1 and Thing 2, is fun to read aloud and easy to read alone. Written using 236 different words that any first or second grader can read, itâs a fixture in home and school libraries and a favorite among parents, beginning readers, teachers, and librarians.Originally created by Dr. Seuss, Beginner Books encourage children to read all by themselves, with simple words and illustrations that give clues to their meaning. ...more"/>
    <s v="http://books.toscrape.com/media/cache/3c/45/3c4578b3f58e5b4afea86f886b201fd8.jpg"/>
    <s v="https://books.toscrape.com/catalogue/the-cat-in-the-hat-beginner-books-b-1_235/index.html"/>
    <n v="2507"/>
    <x v="5"/>
    <x v="0"/>
    <n v="635"/>
    <x v="24"/>
    <n v="21.14"/>
    <n v="2"/>
    <n v="52997.98"/>
    <s v="OK"/>
    <x v="1"/>
    <x v="6"/>
    <s v="In Stock"/>
    <s v="⚠️ Low"/>
    <n v="10599.596000000001"/>
    <s v="High"/>
    <x v="0"/>
  </r>
  <r>
    <x v="312"/>
    <s v="4c8ece50736f9e88"/>
    <s v="Books"/>
    <s v="Â£28.54"/>
    <s v="Â£28.54"/>
    <s v="Â£0.00"/>
    <s v="In stock (3 available)"/>
    <n v="0"/>
    <s v="Three"/>
    <x v="9"/>
    <s v="&quot;Red is the most wonder-filled fairy tale of them all!ââChris Grabenstein, New York Times Bestselling author of Escape from Mr. Lemoncello's Library. Red is not afraid of the big bad wolf.Sheâs not afraid of anything . . . except magic. But when Redâs granny falls ill, it seems that only magic can save her, and fearless Red is forced to confront her one weakness. With the &quot;Red is the most wonder-filled fairy tale of them all!ââChris Grabenstein, New York Times Bestselling author of Escape from Mr. Lemoncello's Library. Red is not afraid of the big bad wolf.Â Sheâs not afraid of anything . . . except magic. But when Redâs granny falls ill, it seems that only magic can save her, and fearless Red is forced to confront her one weakness. With the help of a blond, porridge-sampling nuisance called Goldie, Red goes on a quest to cure Granny. Her journey takes her through dwarvesâ caverns to a haunted well and a beastâs castle. All the while, Red and Goldie are followed by a wolf and a huntsmanâtwo mortal enemies who seek the girlsâ help to defeat each other. And one of them just might have the magical solution Red is looking for. . . . Liesl Shurtliff weaves a spellbinding tale, shining the spotlight on a beloved character from her award-winning debut,Â Rump.Â  Â  And don't miss Jack: The True Story of Jack and the Beanstalk, &quot;a delightful story of family, perseverance and courage&quot; (Booklist).From the Hardcover edition. ...more"/>
    <s v="http://books.toscrape.com/media/cache/9d/dd/9ddd21ce54bf11eb84bf6986decb9915.jpg"/>
    <s v="https://books.toscrape.com/catalogue/red-the-true-story-of-red-riding-hood_210/index.html"/>
    <n v="3795"/>
    <x v="0"/>
    <x v="0"/>
    <n v="1430"/>
    <x v="77"/>
    <n v="37.1"/>
    <n v="3"/>
    <n v="140794.5"/>
    <s v="OK"/>
    <x v="1"/>
    <x v="6"/>
    <s v="In Stock"/>
    <s v="⚠️ Low"/>
    <n v="28158.9"/>
    <s v="High"/>
    <x v="0"/>
  </r>
  <r>
    <x v="313"/>
    <s v="cc1ac978a6835ef6"/>
    <s v="Books"/>
    <s v="Â£37.52"/>
    <s v="Â£37.52"/>
    <s v="Â£0.00"/>
    <s v="In stock (3 available)"/>
    <n v="0"/>
    <s v="Two"/>
    <x v="9"/>
    <s v="The New York Times-bestselling duo behind Wolfie the Bunny presents a hilarious new book about accidents, outbursts, manners...and the power of saying &quot;I'm sorry.&quot;Bear didn't mean to break a little girl's kite, but she's upset anyway--upset enough to shout &quot;HORRIBLE BEAR!&quot; Bear is indignant. He doesn't think he's horrible! Then Bear gets a truly Horrible Bear idea. What The New York Times-bestselling duo behind Wolfie the Bunny presents a hilarious new book about accidents, outbursts, manners...and the power of saying &quot;I'm sorry.&quot;Bear didn't mean to break a little girl's kite, but she's upset anyway--upset enough to shout &quot;HORRIBLE BEAR!&quot; Bear is indignant. He doesn't think he's horrible! Then Bear gets a truly Horrible Bear idea. What will he do next? As Bear prepares to live up to his formerly undeserved reputation, the girl makes a mistake of her own, and realizes that maybe--just maybe--Bear isn't as horrible as she had thought. ...more"/>
    <s v="http://books.toscrape.com/media/cache/9f/9c/9f9c8afb3befd7ab2629c76983445766.jpg"/>
    <s v="https://books.toscrape.com/catalogue/horrible-bear_168/index.html"/>
    <n v="2640"/>
    <x v="3"/>
    <x v="1"/>
    <n v="895"/>
    <x v="106"/>
    <n v="48.78"/>
    <n v="2"/>
    <n v="128779.2"/>
    <s v="OK"/>
    <x v="0"/>
    <x v="6"/>
    <s v="In Stock"/>
    <s v="⚠️ Low"/>
    <n v="25755.84"/>
    <s v="High"/>
    <x v="0"/>
  </r>
  <r>
    <x v="314"/>
    <s v="621e2c310cec8d32"/>
    <s v="Books"/>
    <s v="Â£10.79"/>
    <s v="Â£10.79"/>
    <s v="Â£0.00"/>
    <s v="In stock (3 available)"/>
    <n v="0"/>
    <s v="Four"/>
    <x v="9"/>
    <s v="â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â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 ...more"/>
    <s v="http://books.toscrape.com/media/cache/38/91/38916e718a4a117d62cbb8e10c7443ff.jpg"/>
    <s v="https://books.toscrape.com/catalogue/green-eggs-and-ham-beginner-books-b-16_165/index.html"/>
    <n v="644"/>
    <x v="1"/>
    <x v="1"/>
    <n v="1494"/>
    <x v="4"/>
    <n v="14.03"/>
    <n v="4"/>
    <n v="9035.32"/>
    <s v="OK"/>
    <x v="1"/>
    <x v="6"/>
    <s v="In Stock"/>
    <s v="⚠️ Low"/>
    <n v="1807.0640000000001"/>
    <s v="Mid"/>
    <x v="0"/>
  </r>
  <r>
    <x v="315"/>
    <s v="157f693d9e600ccc"/>
    <s v="Books"/>
    <s v="Â£10.62"/>
    <s v="Â£10.62"/>
    <s v="Â£0.00"/>
    <s v="In stock (3 available)"/>
    <n v="0"/>
    <s v="One"/>
    <x v="9"/>
    <s v="When eleven-year-old Thyme Owensâ little brother, Val, is accepted into a new cancer drug trial, itâs just the second chance that he needs. But it also means the Owens family has to move to New York, thousands of miles away from Thymeâs best friend and everything she knows and loves. The island of Manhattan doesnât exactly inspire new beginnings, but Thyme tries to embrace When eleven-year-old Thyme Owensâ little brother, Val, is accepted into a new cancer drug trial, itâs just the second chance that he needs. But it also means the Owens family has to move to New York, thousands of miles away from Thymeâs best friend and everything she knows and loves. The island of Manhattan doesnât exactly inspire new beginnings, but Thyme tries to embrace the change for what it is: temporary.After Valâs treatment shows real promise and Mr. Owens accepts a full-time position in the city, Thyme has to face the frightening possibility that the move to New York is permanent. Thyme loves her brother, and knows the trial could save his lifeâsheâd give anything for him to be wellâbut she still wants to go home, although the guilt of not wanting to stay is agonizing. She finds herself even more mixed up when her heart feels the tug of new friends, a first crush, and even a crotchety neighbor and his sweet whistling bird. All Thyme can do is count the minutes, the hours, and days, and hope time can bring both a miracle for Val and a way back home. ...more"/>
    <s v="http://books.toscrape.com/media/cache/1a/53/1a53aab1bf630cb7da16181d405987cc.jpg"/>
    <s v="https://books.toscrape.com/catalogue/counting-thyme_142/index.html"/>
    <n v="126"/>
    <x v="5"/>
    <x v="1"/>
    <n v="1952"/>
    <x v="128"/>
    <n v="13.81"/>
    <n v="1"/>
    <n v="1740.0600000000002"/>
    <s v="OK"/>
    <x v="0"/>
    <x v="6"/>
    <s v="In Stock"/>
    <s v="⚠️ Low"/>
    <n v="348.01200000000006"/>
    <s v="Mid"/>
    <x v="0"/>
  </r>
  <r>
    <x v="316"/>
    <s v="ef9c4f2465513956"/>
    <s v="Books"/>
    <s v="Â£10.66"/>
    <s v="Â£10.66"/>
    <s v="Â£0.00"/>
    <s v="In stock (3 available)"/>
    <n v="0"/>
    <s v="Three"/>
    <x v="9"/>
    <s v="Caldecott Medalist Dan Santat takes readers on the road trip of a lifetime!&quot;Are we there yet?&quot; Every parent has heard this classic kid question on a long car ride--and after reading this astonishingly inventive new book (that even turns upside down for several pages!), you'll never look at being bored the same way again.Let's face it: everyone knows that car rides can be b Caldecott Medalist Dan Santat takes readers on the road trip of a lifetime!&quot;Are we there yet?&quot; Every parent has heard this classic kid question on a long car ride--and after reading this astonishingly inventive new book (that even turns upside down for several pages!), you'll never look at being bored the same way again.Let's face it: everyone knows that car rides can be boring. And when things get boring, time slows down. In this book, a boy feels time slowing down so much that it starts going backward--into the time of pirates! Of princesses! Of dinosaurs! The boy was just trying to get to his grandmother's birthday party, but instead he's traveling through Ancient Egypt and rubbing shoulders with Ben Franklin. When time flies, who knows where--or when--he'll end up. ...more"/>
    <s v="http://books.toscrape.com/media/cache/5d/c7/5dc7a906a9257824ae5aca5e33dfb0cd.jpg"/>
    <s v="https://books.toscrape.com/catalogue/are-we-there-yet_122/index.html"/>
    <n v="3804"/>
    <x v="1"/>
    <x v="1"/>
    <n v="1733"/>
    <x v="1"/>
    <n v="13.86"/>
    <n v="3"/>
    <n v="52723.439999999995"/>
    <s v="OK"/>
    <x v="1"/>
    <x v="6"/>
    <s v="In Stock"/>
    <s v="⚠️ Low"/>
    <n v="10544.688"/>
    <s v="Mid"/>
    <x v="0"/>
  </r>
  <r>
    <x v="317"/>
    <s v="d7b463918d3b8c39"/>
    <s v="Books"/>
    <s v="Â£52.88"/>
    <s v="Â£52.88"/>
    <s v="Â£0.00"/>
    <s v="In stock (2 available)"/>
    <n v="0"/>
    <s v="Four"/>
    <x v="9"/>
    <s v="Diary of a Minecraft Zombie Has a Fresh New Look! Ever wonder what it would be like to be a Minecraft Zombie? In the first book of this hilarious Minecraft adventure series, we get to read the diary of an actual 12 year old, Minecraft Zombie. Take a peek at what is really going on between the hollow eyes, and dead expression that we normally see when we face the dreaded Z Diary of a Minecraft Zombie Has a Fresh New Look! Ever wonder what it would be like to be a Minecraft Zombie? In the first book of this hilarious Minecraft adventure series, we get to read the diary of an actual 12 year old, Minecraft Zombie. Take a peek at what is really going on between the hollow eyes, and dead expression that we normally see when we face the dreaded Zombies of Minecraft. Are Zombies really different from us? You'll be surprised at what you discover. So, jump into this Minecraft adventure and find out!. Diary of a Zombie is a must-read for any kid who loves Minecraft. Kids ages 7+ can't wait to jump into to these Minecraft adventures! Get Your Copy Today! ...more"/>
    <s v="http://books.toscrape.com/media/cache/a8/9a/a89a1b7ffea60884f203877bb89f6ef4.jpg"/>
    <s v="https://books.toscrape.com/catalogue/diary-of-a-minecraft-zombie-book-1-a-scare-of-a-dare-an-unofficial-minecraft-book_99/index.html"/>
    <n v="4662"/>
    <x v="0"/>
    <x v="0"/>
    <n v="488"/>
    <x v="97"/>
    <n v="68.739999999999995"/>
    <n v="4"/>
    <n v="320465.88"/>
    <s v="OK"/>
    <x v="1"/>
    <x v="16"/>
    <s v="In Stock"/>
    <s v="⚠️ Low"/>
    <n v="64093.176000000007"/>
    <s v="High"/>
    <x v="1"/>
  </r>
  <r>
    <x v="318"/>
    <s v="1053fb7ee17a1f33"/>
    <s v="Books"/>
    <s v="Â£28.34"/>
    <s v="Â£28.34"/>
    <s v="Â£0.00"/>
    <s v="In stock (1 available)"/>
    <n v="0"/>
    <s v="One"/>
    <x v="9"/>
    <s v="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 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rs. (&quot;The&quot;)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 ...more"/>
    <s v="http://books.toscrape.com/media/cache/3c/db/3cdb7121cf09e7c5e3436cfff9834a67.jpg"/>
    <s v="https://books.toscrape.com/catalogue/matilda_32/index.html"/>
    <n v="869"/>
    <x v="0"/>
    <x v="0"/>
    <n v="118"/>
    <x v="44"/>
    <n v="36.840000000000003"/>
    <n v="1"/>
    <n v="32013.960000000003"/>
    <s v="OK"/>
    <x v="1"/>
    <x v="7"/>
    <s v="In Stock"/>
    <s v="⚠️ Low"/>
    <n v="6402.7920000000013"/>
    <s v="High"/>
    <x v="0"/>
  </r>
  <r>
    <x v="319"/>
    <s v="1774749f2cee292f"/>
    <s v="Books"/>
    <s v="Â£22.85"/>
    <s v="Â£22.85"/>
    <s v="Â£0.00"/>
    <s v="In stock (1 available)"/>
    <n v="0"/>
    <s v="Three"/>
    <x v="9"/>
    <s v="Complete with stunning new movie art for the cover, and an eight-page full-color insert of stills from director Tim Burton's new adaptation, Dahl's treasured novel appears unabridged in this tie-in edition."/>
    <s v="http://books.toscrape.com/media/cache/96/df/96dfbe6533f9705d2cdccc16310910ee.jpg"/>
    <s v="https://books.toscrape.com/catalogue/charlie-and-the-chocolate-factory-charlie-bucket-1_13/index.html"/>
    <n v="650"/>
    <x v="4"/>
    <x v="0"/>
    <n v="500"/>
    <x v="96"/>
    <n v="29.71"/>
    <n v="3"/>
    <n v="19311.5"/>
    <s v="OK"/>
    <x v="1"/>
    <x v="7"/>
    <s v="In Stock"/>
    <s v="⚠️ Low"/>
    <n v="3862.3"/>
    <s v="High"/>
    <x v="0"/>
  </r>
  <r>
    <x v="320"/>
    <s v="fce19f9b4a943f22"/>
    <s v="Books"/>
    <s v="Â£37.97"/>
    <s v="Â£37.97"/>
    <s v="Â£0.00"/>
    <s v="In stock (16 available)"/>
    <n v="0"/>
    <s v="Two"/>
    <x v="10"/>
    <s v="A Radical but Reverent Paraphrasing of Dogenâs Treasury of the True Dharma EyeâEven if the whole universe is nothing but a bunch of jerks doing all kinds of jerk-type things, there is still liberation in simply not being a jerk.â â Eihei Dogen (1200â1253 CE)The Shobogenzo (The Treasury of the True Dharma Eye) is a revered eight-hundred-year-old Zen Buddhism classic written A Radical but Reverent Paraphrasing of Dogenâs Treasury of the True Dharma EyeâEven if the whole universe is nothing but a bunch of jerks doing all kinds of jerk-type things, there is still liberation in simply not being a jerk.â â Eihei Dogen (1200â1253 CE)The Shobogenzo (The Treasury of the True Dharma Eye) is a revered eight-hundred-year-old Zen Buddhism classic written by the Japanese monk Eihei Dogen. Despite the timeless wisdom of his teachings, many consider the book difficult to understand and daunting to read. In Donât Be a Jerk, Zen priest and bestselling author Brad Warner, through accessible paraphrasing and incisive commentary, applies Dogenâs teachings to modern times. While entertaining and sometimes irreverent, Warner is also an astute scholar who sees in Dogen very modern psychological concepts, as well as insights on such topics as feminism and reincarnation. Warner even shows that Dogen offered a âMiddle Wayâ in the currently raging debate between science and religion. For curious readers worried that Dogenâs teachings are too philosophically opaque, Donât Be a Jerk is hilarious, understandable, and wise. ...more"/>
    <s v="http://books.toscrape.com/media/cache/a7/9c/a79cac7aec3816fb754c1aedd2e82986.jpg"/>
    <s v="https://books.toscrape.com/catalogue/dont-be-a-jerk-and-other-practical-advice-from-dogen-japans-greatest-zen-master_890/index.html"/>
    <n v="4454"/>
    <x v="3"/>
    <x v="1"/>
    <n v="176"/>
    <x v="97"/>
    <n v="49.36"/>
    <n v="2"/>
    <n v="219849.44"/>
    <s v="OK"/>
    <x v="1"/>
    <x v="10"/>
    <s v="In Stock"/>
    <s v="OK"/>
    <n v="43969.888000000006"/>
    <s v="High"/>
    <x v="1"/>
  </r>
  <r>
    <x v="321"/>
    <s v="796c87ddbbaaf8c5"/>
    <s v="Books"/>
    <s v="Â£21.87"/>
    <s v="Â£21.87"/>
    <s v="Â£0.00"/>
    <s v="In stock (15 available)"/>
    <n v="0"/>
    <s v="Four"/>
    <x v="10"/>
    <s v="You are what you love. But you might not love what you think.In this book, award-winning author James K. A. Smith shows that who and what we worship fundamentally shape our hearts. And while we desire to shape culture, we are not often aware of how culture shapes us. We might not realize the ways our hearts are being taught to love rival gods instead of the One for whom we You are what you love. But you might not love what you think.In this book, award-winning author James K. A. Smith shows that who and what we worship fundamentally shape our hearts. And while we desire to shape culture, we are not often aware of how culture shapes us. We might not realize the ways our hearts are being taught to love rival gods instead of the One for whom we were made. Smith helps readers recognize the formative power of culture and the transformative possibilities of Christian practices. He explains that worship is the &quot;imagination station&quot; that incubates our loves and longings so that our cultural endeavors are indexed toward God and his kingdom. This is why the church and worshiping in a local community of believers should be the hub and heart of Christian formation and discipleship.Following the publication of his influential work Desiring the Kingdom, Smith received numerous requests from pastors and leaders for a more accessible version of that book's content. No mere abridgment, this new book draws on years of Smith's popular presentations on the ideas presented in Desiring the Kingdom to offer a fresh, bottom-up rearticulation. The author creatively uses film, literature, and music illustrations to engage readers and includes material on marriage, family, youth ministry, and faith and work. He also suggests individual and communal practices for shaping the Christian life. ...more"/>
    <s v="http://books.toscrape.com/media/cache/52/9b/529bf0d806ae2ab02bf23da4326b24c3.jpg"/>
    <s v="https://books.toscrape.com/catalogue/you-are-what-you-love-the-spiritual-power-of-habit_872/index.html"/>
    <n v="1796"/>
    <x v="3"/>
    <x v="0"/>
    <n v="1893"/>
    <x v="92"/>
    <n v="28.43"/>
    <n v="4"/>
    <n v="51060.28"/>
    <s v="OK"/>
    <x v="1"/>
    <x v="1"/>
    <s v="In Stock"/>
    <s v="OK"/>
    <n v="10212.056"/>
    <s v="High"/>
    <x v="0"/>
  </r>
  <r>
    <x v="322"/>
    <s v="eec424a84c9e4c68"/>
    <s v="Books"/>
    <s v="Â£30.03"/>
    <s v="Â£30.03"/>
    <s v="Â£0.00"/>
    <s v="In stock (14 available)"/>
    <n v="0"/>
    <s v="Five"/>
    <x v="10"/>
    <s v="What words come to mind when we think of God? Merciful? Just? Compassionate? In fact, the Bible lays out Godâs primary qualities clearly: jealous, petty, unforgiving, bloodthirsty, vindictiveâand worse! Originally conceived as a joint presentation between influential thinker and bestselling author Richard Dawkins and former evangelical preacher Dan Barker, this unique book What words come to mind when we think of God? Merciful? Just? Compassionate? In fact, the Bible lays out Godâs primary qualities clearly: jealous, petty, unforgiving, bloodthirsty, vindictiveâand worse! Originally conceived as a joint presentation between influential thinker and bestselling author Richard Dawkins and former evangelical preacher Dan Barker, this unique book provides an investigation into what may be the most unpleasant character in all fiction. Barker combs through both the Old and New Testament (as well as thirteen different editions of the âGood Bookâ), presenting powerful evidence for why the Scripture shouldnât govern our everyday lives. This witty, well-researched book suggests that we should move past the Bible and clear a path to a kinder and more thoughtful world. ...more"/>
    <s v="http://books.toscrape.com/media/cache/41/d8/41d8915a712c2a56f1c5182c11445551.jpg"/>
    <s v="https://books.toscrape.com/catalogue/god-the-most-unpleasant-character-in-all-fiction_697/index.html"/>
    <n v="4194"/>
    <x v="1"/>
    <x v="0"/>
    <n v="889"/>
    <x v="7"/>
    <n v="39.04"/>
    <n v="5"/>
    <n v="163733.76000000001"/>
    <s v="OK"/>
    <x v="1"/>
    <x v="2"/>
    <s v="In Stock"/>
    <s v="OK"/>
    <n v="32746.752000000004"/>
    <s v="High"/>
    <x v="1"/>
  </r>
  <r>
    <x v="323"/>
    <s v="3f25a2fedae191cc"/>
    <s v="Books"/>
    <s v="Â£24.57"/>
    <s v="Â£24.57"/>
    <s v="Â£0.00"/>
    <s v="In stock (9 available)"/>
    <n v="0"/>
    <s v="Three"/>
    <x v="10"/>
    <s v="The Book of Mormon is a volume of scripture comparable to the Bible. It is a record of God's dealings with the ancient inhabitants of the Americas and contains, as does the Bible, the fullness of the everlasting gospel.The book was written by many ancient prophets by the spirit of prophecy and revelation. Their words, written on gold plates, were quoted and abridged by a p The Book of Mormon is a volume of scripture comparable to the Bible. It is a record of God's dealings with the ancient inhabitants of the Americas and contains, as does the Bible, the fullness of the everlasting gospel.The book was written by many ancient prophets by the spirit of prophecy and revelation. Their words, written on gold plates, were quoted and abridged by a prophet-historian named Mormon. The record gives an account of two great civilizations. One came from Jerusalem in 600 B.C., and afterward separated into two nations, known as the Nephites and the Lamanites. The other came much earlier when the Lord confounded the tongues at the Tower of Babel. This group is known as the Jaredites. After thousands of years, all were destroyed except the Lamanites, and they are among the ancestors of the American Indians. The crowning event recorded in the Book of Mormon is the personal ministry of the Lord Jesus Christ among the Nephites soon after his resurrection. It puts forth the doctrines of the gospel, outlines the plan of salvation, and tells men what they must do to gain peace in this life and eternal salvation in the life to come. After Mormon completed his writings, he delivered the account to his son Moroni, who added a few words of his own and hid up the plates in the hill Cumorah. On September 21, 1823, the same Moroni, then a glorified, resurrected being, appeared to the Prophet Joseph Smith and instructed him relative to the ancient record and its destined translation into the English language. In due course the plates were delivered to Joseph Smith, who translated them by the gift and power of God. The record is now published in many languages as a new and additional witness that Jesus Christ is the Son of the living God and that all who will come unto him and obey the laws and ordinances of his gospel may be saved. Concerning this record the Prophet Joseph Smith said: &quot;I told the brethren that the Book of Mormon was the most correct of any book on earth, and the keystone of our religion, and a man would get nearer to God by abiding by its precepts, than by any other book.&quot; In addition to Joseph Smith, the Lord provided for eleven others to see the gold plates for themselves and to be special witnesses of the truth and divinity of the Book of Mormon. Their written testimonies are included herewith as &quot;The Testimony of Three Witnesses&quot; and &quot;The Testimony of Eight Witnesses.&quot; We invite all men everywhere to read the Book of Mormon, to ponder in their hearts the message it contains, and the to ask God, the Eternal Father, in the name of Christ if the book is true. Those who pursue this course and ask in faith will gain a testimony of its truth and divinity by the power of the Holy Ghost. (See Moroni 10:3-5.) ...more"/>
    <s v="http://books.toscrape.com/media/cache/d7/c8/d7c885771d5e843cc2db6b0e5183c0c5.jpg"/>
    <s v="https://books.toscrape.com/catalogue/the-book-of-mormon_571/index.html"/>
    <n v="2222"/>
    <x v="0"/>
    <x v="0"/>
    <n v="237"/>
    <x v="142"/>
    <n v="31.94"/>
    <n v="3"/>
    <n v="70970.680000000008"/>
    <s v="OK"/>
    <x v="1"/>
    <x v="15"/>
    <s v="In Stock"/>
    <s v="OK"/>
    <n v="14194.136000000002"/>
    <s v="High"/>
    <x v="0"/>
  </r>
  <r>
    <x v="324"/>
    <s v="d12ca4020c2f602e"/>
    <s v="Books"/>
    <s v="Â£27.62"/>
    <s v="Â£27.62"/>
    <s v="Â£0.00"/>
    <s v="In stock (4 available)"/>
    <n v="0"/>
    <s v="One"/>
    <x v="10"/>
    <s v="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 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 ...more"/>
    <s v="http://books.toscrape.com/media/cache/fd/99/fd996fdccb07aa8759f1388a0dea343a.jpg"/>
    <s v="https://books.toscrape.com/catalogue/a-history-of-god-the-4000-year-quest-of-judaism-christianity-and-islam_310/index.html"/>
    <n v="1135"/>
    <x v="3"/>
    <x v="1"/>
    <n v="928"/>
    <x v="24"/>
    <n v="35.909999999999997"/>
    <n v="1"/>
    <n v="40757.85"/>
    <s v="OK"/>
    <x v="1"/>
    <x v="14"/>
    <s v="In Stock"/>
    <s v="⚠️ Low"/>
    <n v="8151.57"/>
    <s v="High"/>
    <x v="0"/>
  </r>
  <r>
    <x v="325"/>
    <s v="f3a0b8c835129558"/>
    <s v="Books"/>
    <s v="Â£57.49"/>
    <s v="Â£57.49"/>
    <s v="Â£0.00"/>
    <s v="In stock (1 available)"/>
    <n v="0"/>
    <s v="Three"/>
    <x v="10"/>
    <s v="The Bhagavad Gita is an intensely spiritual work that forms the cornerstone of the Hindu faith, and is also one of the masterpieces of Sanskrit poetry. It describes how, at the beginning of a mighty battle between the Pandava and Kaurava armies, the god Krishna gives spiritual enlightenment to the warrior Arjuna, who realizes that the true battle is for his own soul.Juan M The Bhagavad Gita is an intensely spiritual work that forms the cornerstone of the Hindu faith, and is also one of the masterpieces of Sanskrit poetry. It describes how, at the beginning of a mighty battle between the Pandava and Kaurava armies, the god Krishna gives spiritual enlightenment to the warrior Arjuna, who realizes that the true battle is for his own soul.Juan MascarÃ³'s translation of The Bhagavad Gita captures the extraordinary aural qualities of the original Sanskrit. This edition features a new introduction by Simon Brodbeck, which discusses concepts such as dehin, prakriti and karma. ...more"/>
    <s v="http://books.toscrape.com/media/cache/13/27/13270087ac5cba3e999166a64991187a.jpg"/>
    <s v="https://books.toscrape.com/catalogue/the-bhagavad-gita_60/index.html"/>
    <n v="2909"/>
    <x v="2"/>
    <x v="1"/>
    <n v="1253"/>
    <x v="16"/>
    <n v="74.739999999999995"/>
    <n v="3"/>
    <n v="217418.65999999997"/>
    <s v="OK"/>
    <x v="1"/>
    <x v="7"/>
    <s v="In Stock"/>
    <s v="⚠️ Low"/>
    <n v="43483.731999999996"/>
    <s v="High"/>
    <x v="0"/>
  </r>
  <r>
    <x v="326"/>
    <s v="a812f6969ddf3e39"/>
    <s v="Books"/>
    <s v="Â£28.42"/>
    <s v="Â£28.42"/>
    <s v="Â£0.00"/>
    <s v="In stock (1 available)"/>
    <n v="0"/>
    <s v="Four"/>
    <x v="10"/>
    <s v="To the dismay of religious leaders, study after study has shown a steady decline in affiliation and identification with traditional religions in America. By 2014, more than twenty percent of adults identified as unaffiliated--up more than seven percent just since 2007. Even more startling, more than thirty percent of those under the age of thirty now identify as &quot;Nones&quot;--a To the dismay of religious leaders, study after study has shown a steady decline in affiliation and identification with traditional religions in America. By 2014, more than twenty percent of adults identified as unaffiliated--up more than seven percent just since 2007. Even more startling, more than thirty percent of those under the age of thirty now identify as &quot;Nones&quot;--answering &quot;none&quot; when queried about their religious affiliation. Is America losing its religion? Or, as more and more Americans choose different spiritual paths, are they changing what it means to be religious in the United States today? In Choosing Our Religion, Elizabeth Drescher explores the diverse, complex spiritual lives of Nones across generations and across categories of self-identification as &quot;Spiritual-But-Not-Religious,&quot; &quot;Atheist,&quot; &quot;Agnostic,&quot; &quot;Humanist,&quot; &quot;just Spiritual,&quot; and more. Drawing on more than one hundred interviews conducted across the United States, Drescher opens a window into the lives of a broad cross-section of Nones, diverse with respect to age, gender, race, sexual orientation, and prior religious background. She allows Nones to speak eloquently for themselves, illuminating the processes by which they became None, the sources of information and inspiration that enrich their spiritual lives, the practices they find spiritually meaningful, how prayer functions in spiritual lives not centered on doctrinal belief, how morals and values are shaped outside of institutional religions, and how Nones approach the spiritual development of their own children. These compelling stories are deeply revealing about how religion is changing in America--both for Nones and for the religiously affiliated family, friends, and neighbors with whom their lives remain intertwined. ...more"/>
    <s v="http://books.toscrape.com/media/cache/e9/8a/e98a7adb82052fb13418a43291b8f0d4.jpg"/>
    <s v="https://books.toscrape.com/catalogue/choosing-our-religion-the-spiritual-lives-of-americas-nones_14/index.html"/>
    <n v="613"/>
    <x v="3"/>
    <x v="1"/>
    <n v="1246"/>
    <x v="66"/>
    <n v="36.950000000000003"/>
    <n v="4"/>
    <n v="22650.350000000002"/>
    <s v="OK"/>
    <x v="1"/>
    <x v="7"/>
    <s v="In Stock"/>
    <s v="⚠️ Low"/>
    <n v="4530.0700000000006"/>
    <s v="High"/>
    <x v="0"/>
  </r>
  <r>
    <x v="327"/>
    <s v="4c28def39d850cdf"/>
    <s v="Books"/>
    <s v="Â£40.30"/>
    <s v="Â£40.30"/>
    <s v="Â£0.00"/>
    <s v="In stock (18 available)"/>
    <n v="0"/>
    <s v="Five"/>
    <x v="11"/>
    <s v="Anti-apartheid activist, Bollywood screenwriter, Nazi pin-up, hero of the Wild West: this is Shakespeare as you have never seen him before.From the sixteenth-century Baltic to the American Revolution, from colonial India to the skyscrapers of modern-day Shanghai, Shakespeareâs plays appear at the most fascinating of times and in the most unexpected of places. No other writ Anti-apartheid activist, Bollywood screenwriter, Nazi pin-up, hero of the Wild West: this is Shakespeare as you have never seen him before.From the sixteenth-century Baltic to the American Revolution, from colonial India to the skyscrapers of modern-day Shanghai, Shakespeareâs plays appear at the most fascinating of times and in the most unexpected of places. No other writerâs work has been performed, translated, adapted and altered in such a remarkable variety of cultures and languages. But what is it about William Shakespeare â a man from Warwickshire who never once set foot outside England â that has made him at home in so many places around the globe?Travelling across four continents, six countries and 400 years, Andrew Dickson takes us on a personal journey rich in insight and surprise. We enter the air-conditioned vault deep beneath Capitol Hill where the worldâs largest collection of First Folios is stored; discover the shadowy history of Joseph Goebbelsâs obsession with Shakespeare; and uncover the true story behind the scuffed edition in which Nelson Mandela and fellow Robben Island prisoners inscribed their names. Both cultural history and literary travelogue, Worlds Elsewhere is an attempt to understand how Shakespeare has become the international phenomenon he is â and why.&quot;There were very few pages on which I didnât learn something new or revelatory. A must-read for anyone interested in Shakespeareâs impact on people and politics around the globe&quot; (James Shapiro, author of 1599: A Year in the Life of William Shakespeare)&quot;Immensely well-informed and highly readable. A revelatory journey of cultural exploration&quot; (Professor Stanley Wells, General Editor of the Oxford and Penguin Shakespeares)&quot;Brilliantly original. Absolutely engaging, witty and irresistible. Whatâs most remarkable: heâs said something new about Shakespeare&quot; (Michael Pye, author of The Edge of the World)&quot;A truly original book about Shakespeare: one that explores the dramatist's global reach with tenacity, devotion and an exhilarating spirit of adventure&quot; (Michael Billington) ...more"/>
    <s v="http://books.toscrape.com/media/cache/7b/d9/7bd93db091d736d0c6ff9d578e3ba3d7.jpg"/>
    <s v="https://books.toscrape.com/catalogue/worlds-elsewhere-journeys-around-shakespeares-globe_972/index.html"/>
    <n v="2051"/>
    <x v="1"/>
    <x v="1"/>
    <n v="112"/>
    <x v="80"/>
    <n v="52.39"/>
    <n v="5"/>
    <n v="107451.89"/>
    <s v="OK"/>
    <x v="1"/>
    <x v="9"/>
    <s v="In Stock"/>
    <s v="OK"/>
    <n v="21490.378000000001"/>
    <s v="High"/>
    <x v="0"/>
  </r>
  <r>
    <x v="328"/>
    <s v="3c039985229453bf"/>
    <s v="Books"/>
    <s v="Â£31.05"/>
    <s v="Â£31.05"/>
    <s v="Â£0.00"/>
    <s v="In stock (18 available)"/>
    <n v="0"/>
    <s v="Three"/>
    <x v="11"/>
    <s v="Are you and your spouse speaking the same language? While love is a many splendored thing, it is sometimes a very confusing thing, too. And as people come in all varieties, shapes, and sizes, so do their choices of personal expressions of love. But more often than not, the giver and the receiver express love in two different ways. This can lead to misunderstanding, quarrel Are you and your spouse speaking the same language? While love is a many splendored thing, it is sometimes a very confusing thing, too. And as people come in all varieties, shapes, and sizes, so do their choices of personal expressions of love. But more often than not, the giver and the receiver express love in two different ways. This can lead to misunderstanding, quarrels, and even divorce.Quality time, words of affirmation, gifts, acts of service, and physical touch are the five basic love languages. Dr. Gary Chapman identifies these and guides couples towards a better understanding of their unique languages of love. Learn to speak and understand your mate's love language, and in no time you will be able to effectively love and truly feel loved in return. Skillful communication is within your grasp! ...more"/>
    <s v="http://books.toscrape.com/media/cache/7c/10/7c10101fe1759c5a17ba57e4bef9e764.jpg"/>
    <s v="https://books.toscrape.com/catalogue/the-five-love-languages-how-to-express-heartfelt-commitment-to-your-mate_969/index.html"/>
    <n v="3077"/>
    <x v="5"/>
    <x v="1"/>
    <n v="633"/>
    <x v="137"/>
    <n v="40.369999999999997"/>
    <n v="3"/>
    <n v="124218.48999999999"/>
    <s v="OK"/>
    <x v="1"/>
    <x v="9"/>
    <s v="In Stock"/>
    <s v="OK"/>
    <n v="24843.698"/>
    <s v="High"/>
    <x v="0"/>
  </r>
  <r>
    <x v="329"/>
    <s v="c8f7f0cb1abb9cac"/>
    <s v="Books"/>
    <s v="Â£26.41"/>
    <s v="Â£26.41"/>
    <s v="Â£0.00"/>
    <s v="In stock (17 available)"/>
    <n v="0"/>
    <s v="Two"/>
    <x v="11"/>
    <s v="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 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live better, love better, read better and feel more. ...more"/>
    <s v="http://books.toscrape.com/media/cache/f5/3c/f53c7d21723c860cfbca2b539bc55b8f.jpg"/>
    <s v="https://books.toscrape.com/catalogue/reasons-to-stay-alive_959/index.html"/>
    <n v="2384"/>
    <x v="5"/>
    <x v="0"/>
    <n v="1364"/>
    <x v="126"/>
    <n v="34.33"/>
    <n v="2"/>
    <n v="81842.720000000001"/>
    <s v="OK"/>
    <x v="0"/>
    <x v="17"/>
    <s v="In Stock"/>
    <s v="OK"/>
    <n v="16368.544000000002"/>
    <s v="High"/>
    <x v="0"/>
  </r>
  <r>
    <x v="330"/>
    <s v="c27f6e1f185b0383"/>
    <s v="Books"/>
    <s v="Â£23.11"/>
    <s v="Â£23.11"/>
    <s v="Â£0.00"/>
    <s v="In stock (17 available)"/>
    <n v="0"/>
    <s v="Five"/>
    <x v="11"/>
    <s v="There is a cosmic alarm clock going off around the world! #HigherSelfie's aim is to unite all those waking up spiritually in this digital age. This book is a guide to love, connection, and kickass surrendered action for young people who have at least a toe in the door of spirituality. With a no-nonsense approach and full of wit and humor, this book shares age-old concepts There is a cosmic alarm clock going off around the world! #HigherSelfie's aim is to unite all those waking up spiritually in this digital age. This book is a guide to love, connection, and kickass surrendered action for young people who have at least a toe in the door of spirituality. With a no-nonsense approach and full of wit and humor, this book shares age-old concepts in a language that is accessible to the modern spiritual audience. Whether you have just bought a yoga mat or have been meditating for years, this book will offer you guidance and support, whatever stage of the journey you're at. Life coaches Jo Westwood and Lucy Sheridan touch upon timeless topics such as forgiveness, surrender and the ego, as well as subjects specific to the current age, such as using social media in a healthy way, finding a like-minded tribe, and following your own spiritual and life paths without comparing yourself to others. Whether you're a Reiki master, climbing the corporate ladder or working in a suburban garden center #HigherSelfie will be the perfect âgateway drugâ for those looking for something deeper and more meaningful. ...more"/>
    <s v="http://books.toscrape.com/media/cache/71/45/71451e3bba61a8d888a4a2c6526a4bcf.jpg"/>
    <s v="https://books.toscrape.com/catalogue/higherselfie-wake-up-your-life-free-your-soul-find-your-tribe_957/index.html"/>
    <n v="1342"/>
    <x v="3"/>
    <x v="1"/>
    <n v="1518"/>
    <x v="39"/>
    <n v="30.04"/>
    <n v="5"/>
    <n v="40313.68"/>
    <s v="OK"/>
    <x v="1"/>
    <x v="17"/>
    <s v="In Stock"/>
    <s v="OK"/>
    <n v="8062.7360000000008"/>
    <s v="High"/>
    <x v="0"/>
  </r>
  <r>
    <x v="331"/>
    <s v="d170b5a0da46380e"/>
    <s v="Books"/>
    <s v="Â£44.18"/>
    <s v="Â£44.18"/>
    <s v="Â£0.00"/>
    <s v="In stock (16 available)"/>
    <n v="0"/>
    <s v="Four"/>
    <x v="11"/>
    <s v="It all started with Nathanael Johnsonâs decision to teach his daughter the name of every tree they passed on their walk to day care in San Francisco. This project turned into a quest to discover the secrets of the neighborhoodâs flora and fauna, and yielded more than names and trivia: Johnson developed a relationship with his nonhuman neighbors.Johnson argues that learning It all started with Nathanael Johnsonâs decision to teach his daughter the name of every tree they passed on their walk to day care in San Francisco. This project turned into a quest to discover the secrets of the neighborhoodâs flora and fauna, and yielded more than names and trivia: Johnson developed a relationship with his nonhuman neighbors.Johnson argues that learning to see the world afresh, like a child, shifts the way we think about nature: Instead of something distant and abstract, nature becomes realâall at once comical, annoying, and beautiful. This shift can add tremendous value to our lives, and it might just be the first step in saving the world.No matter where we liveâcity, country, oceanside, ormountainsâthere are wonders that we walk past every day. Unseen City widens the pinhole of our perspective by allowing us to view the world from the high-altitude eyes of a turkey vulture and the distinctly low-altitude eyes of a snail. The narrative allows us to eavesdrop on the comically frenetic life of a squirrel and peer deep into the past with a ginkgo biloba tree. Each of these organisms has something unique to tell us about our neighborhoods and, chapter by chapter, Unseen City takes us on a journey that is part nature lesson and part love letter to the worldâs urban jungles. With the right perspective, a walk to the subway can be every bit as entrancing as a walk through a national park. ...more"/>
    <s v="http://books.toscrape.com/media/cache/88/a4/88a4b5f7236b8a36ba972be5ebe4f252.jpg"/>
    <s v="https://books.toscrape.com/catalogue/unseen-city-the-majesty-of-pigeons-the-discreet-charm-of-snails-other-wonders-of-the-urban-wilderness_952/index.html"/>
    <n v="3639"/>
    <x v="4"/>
    <x v="1"/>
    <n v="1347"/>
    <x v="111"/>
    <n v="57.43"/>
    <n v="4"/>
    <n v="208987.77"/>
    <s v="OK"/>
    <x v="1"/>
    <x v="10"/>
    <s v="In Stock"/>
    <s v="OK"/>
    <n v="41797.554000000004"/>
    <s v="High"/>
    <x v="0"/>
  </r>
  <r>
    <x v="332"/>
    <s v="7858914fad68493c"/>
    <s v="Books"/>
    <s v="Â£31.12"/>
    <s v="Â£31.12"/>
    <s v="Â£0.00"/>
    <s v="In stock (16 available)"/>
    <n v="0"/>
    <s v="Three"/>
    <x v="11"/>
    <s v="Capital in the Twenty-First Century meets The Second Machine Age in this stunning and optimistic tour de force on the promise and peril of the digital economy, from one of the most brilliant social critics of our time. Digital technology was supposed to usher in a new age of endless prosperity, but so far it has been used to put industrial capitalism on steroids, makin Capital in the Twenty-First Century meets The Second Machine Age in this stunning and optimistic tour de force on the promise and peril of the digital economy, from one of the most brilliant social critics of our time. Digital technology was supposed to usher in a new age of endless prosperity, but so far it has been used to put industrial capitalism on steroids, making it harder for people and businesses to keep up. Social networks surrender their original missions to more immediately profitable data mining, while brokerage houses abandon value investing for algorithms that drain markets and our 401ks alike--all tactics driven by the need to stoke growth by any means necessary. Instead of taking this opportunity to reprogram our economy for sustainability, we have doubled down on growth as its core command. We have reached the limits of this approach. We must escape the growth trap, once and for all.Â Media scholar and technology author Douglas Rushkoff--one of today's most original and influential thinkers--argues for a new economic program that utilizes the unique distributive power of the internet while breaking free of the winner-take-all system the growth trap leaves in its wake. Drawing on sources both contemporary and historical, Rushkoff pioneers a new understanding of the old economic paradigm, from central currency to debt to corporations and labor.Most importantly, he offers a series of practical steps for businesses, consumers, investors, and policymakers to remake the economic operating system from the inside out--and prosper along the way. Instead of boycotting Wal-Mart or overtaxing the wealthy, we simply implement strategies that foster the creation of value by stakeholders other than just ourselves. From our currency to our labor to the corporation, every aspect of the economy can be reprogrammed with minimal disruption to create a more equitably distributed prosperity for all.Inspiring and challenging, Throwing Rocks at the Google Bus provides a pragmatic, optimistic, and human-centered model for economic progress in the digital age. ...more"/>
    <s v="http://books.toscrape.com/media/cache/f4/21/f4210912ca58ef35f8ad120fe3dfed38.jpg"/>
    <s v="https://books.toscrape.com/catalogue/throwing-rocks-at-the-google-bus-how-growth-became-the-enemy-of-prosperity_948/index.html"/>
    <n v="4500"/>
    <x v="0"/>
    <x v="0"/>
    <n v="1516"/>
    <x v="22"/>
    <n v="40.46"/>
    <n v="3"/>
    <n v="182070"/>
    <s v="OK"/>
    <x v="1"/>
    <x v="10"/>
    <s v="In Stock"/>
    <s v="OK"/>
    <n v="36414"/>
    <s v="High"/>
    <x v="1"/>
  </r>
  <r>
    <x v="333"/>
    <s v="0da9aa9d24677fc0"/>
    <s v="Books"/>
    <s v="Â£16.77"/>
    <s v="Â£16.77"/>
    <s v="Â£0.00"/>
    <s v="In stock (16 available)"/>
    <n v="0"/>
    <s v="Three"/>
    <x v="11"/>
    <s v="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 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quot;spark joy&quot; (and which don't), this international best seller featuring Tokyo's newest lifestyle phenomenon will help you clear your clutter and enjoy the unique magic of a tidy home - and the calm, motivated mindset it can inspire. ...more"/>
    <s v="http://books.toscrape.com/media/cache/26/65/2665876e19a6c92130f02cfda3bd3846.jpg"/>
    <s v="https://books.toscrape.com/catalogue/the-life-changing-magic-of-tidying-up-the-japanese-art-of-decluttering-and-organizing_936/index.html"/>
    <n v="2528"/>
    <x v="5"/>
    <x v="0"/>
    <n v="359"/>
    <x v="93"/>
    <n v="21.8"/>
    <n v="3"/>
    <n v="55110.400000000001"/>
    <s v="OK"/>
    <x v="1"/>
    <x v="10"/>
    <s v="In Stock"/>
    <s v="OK"/>
    <n v="11022.080000000002"/>
    <s v="High"/>
    <x v="0"/>
  </r>
  <r>
    <x v="334"/>
    <s v="acd86a5426e21ca0"/>
    <s v="Books"/>
    <s v="Â£37.13"/>
    <s v="Â£37.13"/>
    <s v="Â£0.00"/>
    <s v="In stock (16 available)"/>
    <n v="0"/>
    <s v="One"/>
    <x v="11"/>
    <s v="Why should girls miss out on the joy of adventure? They can jump off rocks, swing on ropes, and climb trees just as well as boys can. But girls often allow fear to stand in their way.In The Gutsy Girl, author Caroline Paul emboldens girls to seek out a life of exhilaration. Once a young scaredy-cat herself, Caroline decided that fear got in the way of the life she wanted-- Why should girls miss out on the joy of adventure? They can jump off rocks, swing on ropes, and climb trees just as well as boys can. But girls often allow fear to stand in their way.In The Gutsy Girl, author Caroline Paul emboldens girls to seek out a life of exhilaration. Once a young scaredy-cat herself, Caroline decided that fear got in the way of the life she wanted--of excitement, confidence, self-reliance, friendship, and fun. She has since flown planes, rafted big rivers, climbed tall mountains, and fought fires as one of the first female firefighters in San Francisco. In The Gutsy Girl, she shares her greatest escapades as well as those of other girls and women from throughout history, and offers engaging activities such as confidence-building stances, creating a compass, positive self-talk, and using crickets to estimate outside temperatures. Each section includes a place for girls to âjournalâ their adventures, thus encouraging a new generation to develop a zest for challenges and a healthy relationship to risk. The Gutsy Girl is Lean In for young girls, a book about the glorious things that happen when you unshackle from fear and open up to exhilaration. Fully illustrated and enlivened throughout by bestselling illustrator Wendy MacNaughton's whimsical pen-and-ink drawings. ...more"/>
    <s v="http://books.toscrape.com/media/cache/73/cb/73cb1236d96f455d712516fffeae2304.jpg"/>
    <s v="https://books.toscrape.com/catalogue/the-gutsy-girl-escapades-for-your-life-of-epic-adventure_934/index.html"/>
    <n v="4383"/>
    <x v="1"/>
    <x v="1"/>
    <n v="244"/>
    <x v="91"/>
    <n v="48.27"/>
    <n v="1"/>
    <n v="211567.41"/>
    <s v="OK"/>
    <x v="1"/>
    <x v="10"/>
    <s v="In Stock"/>
    <s v="OK"/>
    <n v="42313.482000000004"/>
    <s v="High"/>
    <x v="1"/>
  </r>
  <r>
    <x v="335"/>
    <s v="a30b270e25489e5c"/>
    <s v="Books"/>
    <s v="Â£56.06"/>
    <s v="Â£56.06"/>
    <s v="Â£0.00"/>
    <s v="In stock (16 available)"/>
    <n v="0"/>
    <s v="One"/>
    <x v="11"/>
    <s v="Deeds's subtle, meticulous, and wildly imaginative pencil and crayon drawings portray an unusual cast of characters: nineteenth-century dandies, Civil War soldiers, antique cars, fantastic boats and trains, country landscapes dotted with roaming animals, and fanciful architecture. None of these existed in the actual mid-twentieth-century landscape of Deeds's own life, but Deeds's subtle, meticulous, and wildly imaginative pencil and crayon drawings portray an unusual cast of characters: nineteenth-century dandies, Civil War soldiers, antique cars, fantastic boats and trains, country landscapes dotted with roaming animals, and fanciful architecture. None of these existed in the actual mid-twentieth-century landscape of Deeds's own life, but rather were representations of his inner worldâan artist's poignant tribute to a faded past.Deeds lovingly bound his artwork in a cardboard and leather portfolio, a present for his mother. After being accidentally discarded in 1970, the album was rescued from the trash by a young boy and, thirty-six years later, came into the hands of artist and collector Harris Diamant, who provides the book's foreword. The Electric Pencil features all 283 of Deeds's arresting drawingsânow avidly collectedâdone on ledger sheets from State Hospital No. 3 in Nevada, Missouri, and reproduced in the sequence of the original album. The Electric Pencil introduces readers to an astonishing record of one man's unwavering artistic vision in the face of the most inhospitable conditions. ...more"/>
    <s v="http://books.toscrape.com/media/cache/b1/0f/b10faf0dee8994865437ffc79682dc2f.jpg"/>
    <s v="https://books.toscrape.com/catalogue/the-electric-pencil-drawings-from-inside-state-hospital-no-3_933/index.html"/>
    <n v="114"/>
    <x v="1"/>
    <x v="0"/>
    <n v="25"/>
    <x v="152"/>
    <n v="72.88"/>
    <n v="1"/>
    <n v="8308.32"/>
    <s v="OK"/>
    <x v="1"/>
    <x v="10"/>
    <s v="In Stock"/>
    <s v="OK"/>
    <n v="1661.664"/>
    <s v="High"/>
    <x v="0"/>
  </r>
  <r>
    <x v="336"/>
    <s v="87b0615b6e1f4d7b"/>
    <s v="Books"/>
    <s v="Â£41.83"/>
    <s v="Â£41.83"/>
    <s v="Â£0.00"/>
    <s v="In stock (16 available)"/>
    <n v="0"/>
    <s v="Four"/>
    <x v="11"/>
    <s v="Marie Kondoâs unique KonMari Method of tidying up is nothing short of life-changingâand her first book, The Life-Changing Magic of Tidying Up, has become a worldwide sensation. In Spark Joy, Kondo presents an in-depth, illustrated manual on how to declutter and organize specific items throughout the house, from kitchen and bathroom items to work-related papers and hobby co Marie Kondoâs unique KonMari Method of tidying up is nothing short of life-changingâand her first book, The Life-Changing Magic of Tidying Up, has become a worldwide sensation. In Spark Joy, Kondo presents an in-depth, illustrated manual on how to declutter and organize specific items throughout the house, from kitchen and bathroom items to work-related papers and hobby collections. User-friendly line drawings illustrate Kondoâs patented folding method as it applies to shirts, pants, socks, and jackets, as well as images of properly organized drawers, closets, and cabinets. This book is perfect for anyone who wants a homeâand lifeâthat sparks joy. ...more"/>
    <s v="http://books.toscrape.com/media/cache/17/19/1719475c51206a410a90fe5f3708df4c.jpg"/>
    <s v="https://books.toscrape.com/catalogue/spark-joy-an-illustrated-master-class-on-the-art-of-organizing-and-tidying-up_927/index.html"/>
    <n v="4593"/>
    <x v="0"/>
    <x v="1"/>
    <n v="1449"/>
    <x v="42"/>
    <n v="54.38"/>
    <n v="4"/>
    <n v="249767.34000000003"/>
    <s v="OK"/>
    <x v="0"/>
    <x v="10"/>
    <s v="In Stock"/>
    <s v="OK"/>
    <n v="49953.468000000008"/>
    <s v="High"/>
    <x v="1"/>
  </r>
  <r>
    <x v="337"/>
    <s v="d7310206583a54b6"/>
    <s v="Books"/>
    <s v="Â£19.83"/>
    <s v="Â£19.83"/>
    <s v="Â£0.00"/>
    <s v="In stock (16 available)"/>
    <n v="0"/>
    <s v="Two"/>
    <x v="11"/>
    <s v="From Katherine Newman, award-winning author of No Shame in My Game, and sociologist Hella Winston, a sharp and irrefutable call to reenergize this nation's long-neglected system of vocational trainingAfter decades of off-shoring and downsizing that have left blue collar workers obsolete and stranded, the United States is now on the verge of an industrial renaissance. But w From Katherine Newman, award-winning author of No Shame in My Game, and sociologist Hella Winston, a sharp and irrefutable call to reenergize this nation's long-neglected system of vocational trainingAfter decades of off-shoring and downsizing that have left blue collar workers obsolete and stranded, the United States is now on the verge of an industrial renaissance. But we don't have a skilled enough labor pool to fill the positions that will be created, which are in many cases technically demanding and require specialized skills. A decades-long series of idealistic educational policies with the expressed goal of getting every student to go to college has left a generation of potential workers out of the system. Touted as a progressive, egalitarian institution providing opportunity even to those with the greatest need, the American secondary school system has in fact deepened existing inequalities.We can do better, argue acclaimed sociologists Katherine Newman and Hella Winston. Taking a page from the successful experience of countries like Germany and Austria, where youth unemployment is a mere 7%, they call for a radical reevaluation of the idea of vocational training, long discredited as an instrument of tracking. The United States can prepare a new, high-performance labor force if we revamp our school system to value industry apprenticeship and rigorous technical education. By doing so, we will not only be able to meet the growing demand for skilled employees in dozens of sectors where employers decry the absence of well trained workers -- we will make the American Dream accessible to all. ...more"/>
    <s v="http://books.toscrape.com/media/cache/2c/d2/2cd2b814b8a8cd3a49895cbd13a8b1f4.jpg"/>
    <s v="https://books.toscrape.com/catalogue/reskilling-america-learning-to-labor-in-the-twenty-first-century_922/index.html"/>
    <n v="2502"/>
    <x v="0"/>
    <x v="1"/>
    <n v="281"/>
    <x v="7"/>
    <n v="25.78"/>
    <n v="2"/>
    <n v="64501.560000000005"/>
    <s v="OK"/>
    <x v="1"/>
    <x v="10"/>
    <s v="In Stock"/>
    <s v="OK"/>
    <n v="12900.312000000002"/>
    <s v="High"/>
    <x v="0"/>
  </r>
  <r>
    <x v="338"/>
    <s v="b136b1b180ca753a"/>
    <s v="Books"/>
    <s v="Â£22.00"/>
    <s v="Â£22.00"/>
    <s v="Â£0.00"/>
    <s v="In stock (16 available)"/>
    <n v="0"/>
    <s v="Four"/>
    <x v="11"/>
    <s v="The star of Orange is the New Black and Jane the Virgin presents her personal story of the real plight of undocumented immigrants in this countryDiane Guerrero, the television actress from the megahit Orange is the New Black and Jane the Virgin, was just fourteen years old on the day her parents and brother were arrested and deported while she was at school. Born in the U. The star of Orange is the New Black and Jane the Virgin presents her personal story of the real plight of undocumented immigrants in this countryDiane Guerrero, the television actress from the megahit Orange is the New Black and Jane the Virgin, was just fourteen years old on the day her parents and brother were arrested and deported while she was at school. Born in the U.S., Guerrero was able to remain in the country and continue her education, depending on the kindness of family friends who took her in and helped her build a life and a successful acting career for herself, without the support system of her family.In the Country We Love is a moving, heartbreaking story of one woman's extraordinary resilience in the face of the nightmarish struggles of undocumented residents in this country. There are over 11 million undocumented immigrants living in the US, many of whom have citizen children, whose lives here are just as precarious, and whose stories haven't been told. Written with Michelle Burford, this memoir is a tale of personal triumph that also casts a much-needed light on the fears that haunt the daily existence of families like the author's and on a system that fails them over and over. ...more"/>
    <s v="http://books.toscrape.com/media/cache/11/08/1108a8d9ebccd9cd474012121c32a7f5.jpg"/>
    <s v="https://books.toscrape.com/catalogue/in-the-country-we-love-my-family-divided_901/index.html"/>
    <n v="898"/>
    <x v="0"/>
    <x v="0"/>
    <n v="1436"/>
    <x v="153"/>
    <n v="28.6"/>
    <n v="4"/>
    <n v="25682.800000000003"/>
    <s v="OK"/>
    <x v="1"/>
    <x v="10"/>
    <s v="In Stock"/>
    <s v="OK"/>
    <n v="5136.5600000000013"/>
    <s v="High"/>
    <x v="0"/>
  </r>
  <r>
    <x v="339"/>
    <s v="311c0dd0e354a33e"/>
    <s v="Books"/>
    <s v="Â£54.35"/>
    <s v="Â£54.35"/>
    <s v="Â£0.00"/>
    <s v="In stock (16 available)"/>
    <n v="0"/>
    <s v="Two"/>
    <x v="11"/>
    <s v="While everyone is talking about âbig data,â the truth is that understanding the âlittle dataââthe stats that underlie newspaper headlines, stock reports, weather forecasts, and so onâis what helps you make smarter decisions at work, at home, and in every aspect of your life. The average person consumes approximately 30 gigabytes of data every single day, but has no idea ho While everyone is talking about âbig data,â the truth is that understanding the âlittle dataââthe stats that underlie newspaper headlines, stock reports, weather forecasts, and so onâis what helps you make smarter decisions at work, at home, and in every aspect of your life. The average person consumes approximately 30 gigabytes of data every single day, but has no idea how to interpret it correctly. EVERYDATA explains, through the eyes of an expert economist and statistician, how to decipher the small bytes of data we consume in a day.EVERYDATA is filled with countless examples of people misconstruing dataâwith results that range from merely frustrating to catastrophic:The space shuttle Challenger exploded in part because the engineers were reviewing a limited sample set.Millions of women avoid caffeine during pregnancy because they interpret correlation as causation.Attorneys faced a $1 billion jury verdict because of outlier data.Each chapter highlights one commonly misunderstood data concept, using both realworld and hypothetical examples from a wide range of topics, including business, politics, advertising, law, engineering, retail, parenting, and more. Youâll find the answer to the questionââNow what?ââalong with concrete ways you can use this information to immediately start making smarter decisions, today and every day. ...more"/>
    <s v="http://books.toscrape.com/media/cache/15/97/15972684c6f44f1be5e751d2e067cc16.jpg"/>
    <s v="https://books.toscrape.com/catalogue/everydata-the-misinformation-hidden-in-the-little-data-you-consume-every-day_891/index.html"/>
    <n v="1150"/>
    <x v="5"/>
    <x v="1"/>
    <n v="23"/>
    <x v="37"/>
    <n v="70.66"/>
    <n v="2"/>
    <n v="81259"/>
    <s v="OK"/>
    <x v="1"/>
    <x v="10"/>
    <s v="In Stock"/>
    <s v="OK"/>
    <n v="16251.800000000001"/>
    <s v="High"/>
    <x v="0"/>
  </r>
  <r>
    <x v="340"/>
    <s v="bee3672891cca906"/>
    <s v="Books"/>
    <s v="Â£29.14"/>
    <s v="Â£29.14"/>
    <s v="Â£0.00"/>
    <s v="In stock (16 available)"/>
    <n v="0"/>
    <s v="Five"/>
    <x v="11"/>
    <s v="Tired of the pace and noise of life near London and longing for a better place to raise their young children, Mary J. MacLeod and her husband encountered their dream while vacationing on a remote island in the Scottish Hebrides. Enthralled by its windswept beauty, they soon were the proud owners of a near-derelict croft house--a farmer's stone cottage--on &quot;a small acre&quot; of Tired of the pace and noise of life near London and longing for a better place to raise their young children, Mary J. MacLeod and her husband encountered their dream while vacationing on a remote island in the Scottish Hebrides. Enthralled by its windswept beauty, they soon were the proud owners of a near-derelict croft house--a farmer's stone cottage--on &quot;a small acre&quot; of land. Mary assumed duties as the island's district nurse. Call the Nurse is her account of the enchanted years she and her family spent there, coming to know its folk as both patients and friends.In anecdotes that are by turns funny, sad, moving, and tragic, she recalls them all, the crofters and their laird, the boatmen and tradesmen, young lovers and forbidding churchmen. Against the old-fashioned island culture and the grandeur of mountain and sea unfold indelible stories: a young woman carried through snow for airlift to the hospital; a rescue by boat; the marriage of a gentle giant and the island beauty; a ghostly encounter; the shocking discovery of a woman in chains; the flames of a heather fire at night; an unexploded bomb from World War II; and the joyful, tipsy celebration of a ceilidh. Gaelic fortitude meets a nurse's compassion in these wonderful true stories from rural Scotland. ...more"/>
    <s v="http://books.toscrape.com/media/cache/c5/f2/c5f2361aab546bc7f851cf93aec94ca3.jpg"/>
    <s v="https://books.toscrape.com/catalogue/call-the-nurse-true-stories-of-a-country-nurse-on-a-scottish-isle_885/index.html"/>
    <n v="2216"/>
    <x v="1"/>
    <x v="0"/>
    <n v="335"/>
    <x v="92"/>
    <n v="37.880000000000003"/>
    <n v="5"/>
    <n v="83942.080000000002"/>
    <s v="OK"/>
    <x v="1"/>
    <x v="10"/>
    <s v="In Stock"/>
    <s v="OK"/>
    <n v="16788.416000000001"/>
    <s v="High"/>
    <x v="0"/>
  </r>
  <r>
    <x v="341"/>
    <s v="38d45839cb1c83c1"/>
    <s v="Books"/>
    <s v="Â£30.81"/>
    <s v="Â£30.81"/>
    <s v="Â£0.00"/>
    <s v="In stock (16 available)"/>
    <n v="0"/>
    <s v="One"/>
    <x v="11"/>
    <s v="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 ...more"/>
    <s v="http://books.toscrape.com/media/cache/28/ea/28ea530a8b7955e422df64beaed7871a.jpg"/>
    <s v="https://books.toscrape.com/catalogue/algorithms-to-live-by-the-computer-science-of-human-decisions_880/index.html"/>
    <n v="995"/>
    <x v="0"/>
    <x v="0"/>
    <n v="1016"/>
    <x v="75"/>
    <n v="40.049999999999997"/>
    <n v="1"/>
    <n v="39849.75"/>
    <s v="OK"/>
    <x v="1"/>
    <x v="10"/>
    <s v="In Stock"/>
    <s v="OK"/>
    <n v="7969.9500000000007"/>
    <s v="High"/>
    <x v="0"/>
  </r>
  <r>
    <x v="342"/>
    <s v="8ec14b1576cb7cb5"/>
    <s v="Books"/>
    <s v="Â£43.54"/>
    <s v="Â£43.54"/>
    <s v="Â£0.00"/>
    <s v="In stock (15 available)"/>
    <n v="0"/>
    <s v="Two"/>
    <x v="11"/>
    <s v="E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quot;living in the now&quot; means. Foremost, Tolle is a world-class teacher, able to E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quot;living in the now&quot;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ionships, creative use of the mind, impermanence and the cycle of life.) Thankfully, he's added markers that symbolise &quot;break time&quot;.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 ...more"/>
    <s v="http://books.toscrape.com/media/cache/13/2a/132a17f55f0048a2f2df748c9f5ce4e4.jpg"/>
    <s v="https://books.toscrape.com/catalogue/the-power-of-now-a-guide-to-spiritual-enlightenment_855/index.html"/>
    <n v="926"/>
    <x v="5"/>
    <x v="0"/>
    <n v="1951"/>
    <x v="111"/>
    <n v="56.6"/>
    <n v="2"/>
    <n v="52411.6"/>
    <s v="OK"/>
    <x v="1"/>
    <x v="1"/>
    <s v="In Stock"/>
    <s v="OK"/>
    <n v="10482.32"/>
    <s v="High"/>
    <x v="0"/>
  </r>
  <r>
    <x v="343"/>
    <s v="209adad1015af86f"/>
    <s v="Books"/>
    <s v="Â£38.21"/>
    <s v="Â£38.21"/>
    <s v="Â£0.00"/>
    <s v="In stock (15 available)"/>
    <n v="0"/>
    <s v="Two"/>
    <x v="11"/>
    <s v="What should we have for dinner?&quot; To one degree or another this simple question assails any creature faced with a wide choice of things to eat. Anthropologists call it the omnivore's dilemma. Choosing from among the countless potential foods nature offers, humans have had to learn what is safe, and what isn'tâwhich mushrooms should be avoided, for example, and which berries What should we have for dinner?&quot; To one degree or another this simple question assails any creature faced with a wide choice of things to eat. Anthropologists call it the omnivore's dilemma. Choosing from among the countless potential foods nature offers, humans have had to learn what is safe, and what isn'tâwhich mushrooms should be avoided, for example, and which berries we can enjoy. Today, as America confronts what can only be described as a national eating disorder, the omnivore's dilemma has returned with an atavistic vengeance. The cornucopia of the modern American supermarket and fast-food outlet has thrown us back on a bewildering landscape where we once again have to worry about which of those tasty-looking morsels might kill us. At the same time we're realizing that our food choices also have profound implications for the health of our environment. The Omnivore's Dilemma is bestselling author Michael Pollan's brilliant and eye-opening exploration of these little-known but vitally important dimensions of eating in America. Pollan has divided The Omnivore's Dilemma into three parts, one for each of the food chains that sustain us: industrialized food, alternative or &quot;organic&quot; food, and food people obtain by dint of their own hunting, gathering, or gardening. Pollan follows each food chain literally from the ground up to the table, emphasizing our dynamic coevolutionary relationship with the species we depend on. He concludes each section by sitting down to a mealâat McDonald's, at home with his family sharing a dinner from Whole Foods, and in a revolutionary &quot;beyond organic&quot; farm in Virginia. For each meal he traces the provenance of everything consumed, revealing the hidden components we unwittingly ingest and explaining how our taste for particular foods reflects our environmental and biological inheritance. We are indeed what we eat-and what we eat remakes the world. A society of voracious and increasingly confused omnivores, we are just beginning to recognize the profound consequences of the simplest everyday food choices, both for ourselves and for the natural world. The Omnivore's Dilemma is a long-overdue book and one that will become known for bringing a completely fresh perspective to a question as ordinary and yet momentous as What shall we have for dinner?A few facts and figures from The Omnivore's Dilemma:Of the 38 ingredients it takes to make a McNugget, there are at least 13 that are derived from corn. 45 different menu items at Mcdonaldâs are made from corn. One in every three American children eats fast food every day. One in every five American meals today is eaten in the car. The food industry burns nearly a fifth of all the petroleum consumed in the United Statesâmore than we burn with our cars and more than any other industry consumes. It takes ten calories of fossil fuel energy to deliver one calorie of food energy to an American plate. A single strawberry contains about five calories. To get that strawberry from a field in California to a plate on the east coast requires 435 calories of energy. Industrial fertilizer and industrial pesticides both owe their existence to the conversion of the World War II munitions industry to civilian usesânerve gases became pesticides, and ammonium nitrate explosives became nitrogen fertilizers. ... ...more"/>
    <s v="http://books.toscrape.com/media/cache/3d/9d/3d9d46815a4be5e5e6f5e641d8268961.jpg"/>
    <s v="https://books.toscrape.com/catalogue/the-omnivores-dilemma-a-natural-history-of-four-meals_854/index.html"/>
    <n v="4582"/>
    <x v="0"/>
    <x v="0"/>
    <n v="710"/>
    <x v="54"/>
    <n v="49.67"/>
    <n v="2"/>
    <n v="227587.94"/>
    <s v="OK"/>
    <x v="1"/>
    <x v="1"/>
    <s v="In Stock"/>
    <s v="OK"/>
    <n v="45517.588000000003"/>
    <s v="High"/>
    <x v="1"/>
  </r>
  <r>
    <x v="344"/>
    <s v="42d0d7c92b75fc1c"/>
    <s v="Books"/>
    <s v="Â£17.24"/>
    <s v="Â£17.24"/>
    <s v="Â£0.00"/>
    <s v="In stock (15 available)"/>
    <n v="0"/>
    <s v="One"/>
    <x v="11"/>
    <s v="Birds are astonishingly intelligent creatures. In fact, according to revolutionary new research, some birds rival primates and even humans in their remarkable forms of intelligence. Like humans, many birds have enormous brains relative to their size. Although small, bird brains are packed with neurons that allow them to punch well above their weight. InThe Genius of Birds, Birds are astonishingly intelligent creatures. In fact, according to revolutionary new research, some birds rival primates and even humans in their remarkable forms of intelligence.Â  Like humans, many birds have enormous brains relative to their size. Although small, bird brains are packed with neurons that allow them to punch well above their weight. InÂ The Genius of Birds, acclaimed author Jennifer Ackerman explores the newly discovered brilliance of birds and how it came about. As she travels around the world to the most cutting-edge frontiers of researchâ the distant laboratories of Barbados and New Caledonia, the great tit communities of the United Kingdom and the bowerbird habitats of Australia, the ravaged mid-Atlantic coast after Hurricane Sandy and the warming mountains of central Virginia and the western statesâAckerman not only tells the story of the recently uncovered genius of birds but also delves deeply into the latest findings about the bird brain itself that are revolutionizing our view of what it means to be intelligent.Consider, as Ackerman does, the Clarkâs nutcracker, a bird that can hide as many as 30,000 seeds over dozens of square miles and remember where it put them several months later; the mockingbirds and thrashers, species that can store 200 to 2,000 different songs in a brain a thousand times smaller than ours; the well-known pigeon, which knows where itâs going, even thousands of miles from familiar territory; and the New Caledonian crow, an impressive bird that makes its own tools. But beyond highlighting how birds use their unique genius in technical ways, Ackerman points out the impressive social smarts of birds. They deceive and manipulate. They eavesdrop. They display a strong sense of fairness. They give gifts. They play keep-away and tug-of-war. They tease. They share. They cultivate social networks. They vie for status. They kiss to console one another. They teach their young. They blackmail their parents. They alert one another to danger. They summon witnesses to the death of a peer. They may even grieve. This elegant scientific investigation and travelogue weaves personal anecdotes with fascinating science. Ackerman delivers an extraordinary story that will both give readers a new appreciation for the exceptional talents of birds and let them discover what birds can reveal about our changing world. Incredibly informative and beautifully written,Â The Genius of BirdsÂ richly celebrates the triumphs of these surprising and fiercely intelligent creatures. ...more"/>
    <s v="http://books.toscrape.com/media/cache/2e/52/2e52982210cbc8dffe414cab72b52e38.jpg"/>
    <s v="https://books.toscrape.com/catalogue/the-genius-of-birds_843/index.html"/>
    <n v="1323"/>
    <x v="1"/>
    <x v="1"/>
    <n v="1071"/>
    <x v="110"/>
    <n v="22.41"/>
    <n v="1"/>
    <n v="29648.43"/>
    <s v="OK"/>
    <x v="0"/>
    <x v="1"/>
    <s v="In Stock"/>
    <s v="OK"/>
    <n v="5929.6860000000006"/>
    <s v="High"/>
    <x v="0"/>
  </r>
  <r>
    <x v="345"/>
    <s v="dd047728de72ad62"/>
    <s v="Books"/>
    <s v="Â£38.49"/>
    <s v="Â£38.49"/>
    <s v="Â£0.00"/>
    <s v="In stock (15 available)"/>
    <n v="0"/>
    <s v="Five"/>
    <x v="11"/>
    <s v="&quot;Without The Artist's Way, there would have been no Eat, Pray, Love.â âElizabeth Gilber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 &quot;Without The Artist's Way, there would have been no Eat, Pray, Love.â âElizabeth Gilber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t is a powerfully provocative and inspiring work. In a new introduction to the book, Julia Cameron reflects upon the impact of The Artistâs Way and describes the work she has done during the last decade and the new insights into the creative process that she has gained. Updated and expanded, this anniversary edition reframes The Artistâs Way for a new century. ...more"/>
    <s v="http://books.toscrape.com/media/cache/3b/41/3b414b6d0340a0cbbd05be0942ddaada.jpg"/>
    <s v="https://books.toscrape.com/catalogue/the-artists-way-a-spiritual-path-to-higher-creativity_839/index.html"/>
    <n v="2281"/>
    <x v="1"/>
    <x v="0"/>
    <n v="1059"/>
    <x v="105"/>
    <n v="50.04"/>
    <n v="5"/>
    <n v="114141.24"/>
    <s v="OK"/>
    <x v="1"/>
    <x v="1"/>
    <s v="In Stock"/>
    <s v="OK"/>
    <n v="22828.248000000003"/>
    <s v="High"/>
    <x v="0"/>
  </r>
  <r>
    <x v="346"/>
    <s v="1b33663ad7b95fd8"/>
    <s v="Books"/>
    <s v="Â£12.23"/>
    <s v="Â£12.23"/>
    <s v="Â£0.00"/>
    <s v="In stock (15 available)"/>
    <n v="0"/>
    <s v="Two"/>
    <x v="11"/>
    <s v="For the past three years, Jon Ronson has traveled the world meeting recipients of high-profile public shamings. The shamed are people like us, people who, say, made a joke on social media that came out badly or made a mistake at work. Once the transgression is revealed, collective outrage circles with the force of a hurricane and the next thing they know, they're being tor For the past three years, Jon Ronson has traveled the world meeting recipients of high-profile public shamings. The shamed are people like us, people who, say, made a joke on social media that came out badly or made a mistake at work. Once the transgression is revealed, collective outrage circles with the force of a hurricane and the next thing they know, they're being torn apart by an angry mob, jeered at, demonized, sometimes even fired from their job.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Simultaneously powerful and hilarious in the way only Jon Ronson can be, So You've Been Publicly Shamed is a deeply honest book about modern life, full of eye-opening truths about the escalating war on human flaws and the very scary part we all play in it. ...more"/>
    <s v="http://books.toscrape.com/media/cache/9d/15/9d150a1d5832bb9e3b82bbc1541912d6.jpg"/>
    <s v="https://books.toscrape.com/catalogue/so-youve-been-publicly-shamed_832/index.html"/>
    <n v="2358"/>
    <x v="4"/>
    <x v="0"/>
    <n v="1603"/>
    <x v="29"/>
    <n v="15.9"/>
    <n v="2"/>
    <n v="37492.200000000004"/>
    <s v="OK"/>
    <x v="1"/>
    <x v="1"/>
    <s v="In Stock"/>
    <s v="OK"/>
    <n v="7498.4400000000014"/>
    <s v="Mid"/>
    <x v="0"/>
  </r>
  <r>
    <x v="347"/>
    <s v="3b9a3b4624b7fd6d"/>
    <s v="Books"/>
    <s v="Â£19.43"/>
    <s v="Â£19.43"/>
    <s v="Â£0.00"/>
    <s v="In stock (15 available)"/>
    <n v="0"/>
    <s v="Three"/>
    <x v="11"/>
    <s v="Researcher and thought leader Dr. BrenÃ© Brown offers a powerful new vision that encourages us to dare greatly: to embrace vulnerability and imperfection, to live wholeheartedly, and to courageously engage in our lives. âIt is not the critic who counts; not the man who points out how the strong man stumbles, or where the doer of deeds could have done them better. The credit Researcher and thought leader Dr. BrenÃ© Brown offers a powerful new vision that encourages us to dare greatly: to embrace vulnerability and imperfection, to live wholeheartedly, and to courageously engage in our lives. â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â â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âs many fans have been waiting for, Daring Greatly will spark a new spirit of truthâand trustâin our organizations, families, schools, and communities. ...more"/>
    <s v="http://books.toscrape.com/media/cache/38/ea/38ea04e1e16ebef78fd2595771fe2287.jpg"/>
    <s v="https://books.toscrape.com/catalogue/daring-greatly-how-the-courage-to-be-vulnerable-transforms-the-way-we-live-love-parent-and-lead_799/index.html"/>
    <n v="1775"/>
    <x v="3"/>
    <x v="1"/>
    <n v="1684"/>
    <x v="16"/>
    <n v="25.26"/>
    <n v="3"/>
    <n v="44836.5"/>
    <s v="OK"/>
    <x v="1"/>
    <x v="1"/>
    <s v="In Stock"/>
    <s v="OK"/>
    <n v="8967.3000000000011"/>
    <s v="High"/>
    <x v="0"/>
  </r>
  <r>
    <x v="348"/>
    <s v="1f329c2e7d7de8bd"/>
    <s v="Books"/>
    <s v="Â£30.80"/>
    <s v="Â£30.80"/>
    <s v="Â£0.00"/>
    <s v="In stock (15 available)"/>
    <n v="0"/>
    <s v="Three"/>
    <x v="11"/>
    <s v="Readers of all ages and walks of life have drawn inspiration and empowerment from Elizabeth Gilbertâs books for years. Now this beloved author digs deep into her own generative process to share her wisdom and unique perspective about creativity. With profound empathy and radiant generosity, she offers potent insights into the mysterious nature of inspiration. She asks us t Readers of all ages and walks of life have drawn inspiration and empowerment from Elizabeth Gilbertâs books for years. Now this beloved author digs deep into her own generative process to share her wisdom and unique perspective about creativity. With profound empathy and radiant generosity, she offers potent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âstrange jewelsâ that are hidden within each of us. Whether we are looking to write a book, make art, find new ways to address challenges in our work, Â embark on a dream long deferred, or simply infuse our everyday lives with more mindfulness and passion, Big Magic cracks open a world of wonder and joy. ...more"/>
    <s v="http://books.toscrape.com/media/cache/78/a6/78a64cdef1ea38f3ddcc77f5e3fac5fd.jpg"/>
    <s v="https://books.toscrape.com/catalogue/big-magic-creative-living-beyond-fear_796/index.html"/>
    <n v="2858"/>
    <x v="2"/>
    <x v="1"/>
    <n v="1476"/>
    <x v="154"/>
    <n v="40.04"/>
    <n v="3"/>
    <n v="114434.31999999999"/>
    <s v="OK"/>
    <x v="1"/>
    <x v="1"/>
    <s v="In Stock"/>
    <s v="OK"/>
    <n v="22886.864000000001"/>
    <s v="High"/>
    <x v="0"/>
  </r>
  <r>
    <x v="349"/>
    <s v="919e7cb2269a25d2"/>
    <s v="Books"/>
    <s v="Â£27.43"/>
    <s v="Â£27.43"/>
    <s v="Â£0.00"/>
    <s v="In stock (15 available)"/>
    <n v="0"/>
    <s v="Two"/>
    <x v="11"/>
    <s v="âIâm a person who listens for a living. I listen for wisdom, and beauty, and for voices not shouting to be heard. This book chronicles some of what Iâve learned in what has become a conversation across time and generations, across disciplines and denominations.â Peabody Award-winning broadcaster and National Humanities Medalist Krista Tippett has interviewed the most extr âIâm a person who listens for a living.Â  I listen for wisdom, and beauty, and for voices not shouting to be heard.Â  This book chronicles some of what Iâve learned in what has become a conversation across time and generations, across disciplines and denominations.â Â  Peabody Award-winning broadcaster and National Humanities Medalist Krista Tippett has interviewed the most extraordinary voices examining the great questions of meaning for our time. The heart of her work on her national public radio program and podcast,Â On Being, has been to shine a light on people whose insights kindle in us a sense of wonder and courage. Scientists in a variety of fields; theologians from an array of faiths; poets, activists, and many others have all opened themselves up to Tippett's compassionate yet searching conversation. Â  InÂ Becoming Wise, Tippett distills the insights she has gleaned from this luminous conversation in its many dimensions into a coherent narrative journey, over time and from mind to mind. The book is a master class in living, curated by Tippett and accompanied by a delightfully ecumenical dream team of teaching faculty. Â  The open questions and challenges of our time are intimate and civilizational all at once, Tippett says â definitions of when life begins and when death happens, of the meaning of community and family and identity, of our relationships to technology and through technology. The wisdom we seek emerges through the raw materials of the everyday. And the enduring question of what it means to be human has now become inextricable from the question of who we are to each other. Â  This book offers a grounded and fiercely hopeful vision of humanity for this century â of personal growth but also renewed public life and human spiritual evolution. It insists on the possibility of a common life for this century marked by resilience and redemption, with beauty as a core moral value and civility and love as muscular practice. Krista Tippett's great gift, in her work and in Becoming Wise, is to avoid reductive simplifications but still find the golden threads that weave people and ideas together into a shimmering braid. Â  One powerful common denominator of the lessons imparted to Tippett is the gift of presence, of the exhilaration of engagement with life for its own sake, not as a means to an end. But presence does not mean passivity or acceptance of the status quo. Indeed Tippett and her teachers are people whose work meets, and often drives, powerful forces of change alive in the world today. In the end, perhaps the greatest blessing conveyed by the lessons of spiritual genius Tippett harvests inÂ Becoming WiseÂ is the strength to meet the world where it really is, and then to make it better. ...more"/>
    <s v="http://books.toscrape.com/media/cache/33/65/3365a493bba6856798437c3e341a1e5d.jpg"/>
    <s v="https://books.toscrape.com/catalogue/becoming-wise-an-inquiry-into-the-mystery-and-art-of-living_795/index.html"/>
    <n v="1717"/>
    <x v="1"/>
    <x v="0"/>
    <n v="530"/>
    <x v="141"/>
    <n v="35.659999999999997"/>
    <n v="2"/>
    <n v="61228.219999999994"/>
    <s v="OK"/>
    <x v="1"/>
    <x v="1"/>
    <s v="In Stock"/>
    <s v="OK"/>
    <n v="12245.644"/>
    <s v="High"/>
    <x v="0"/>
  </r>
  <r>
    <x v="350"/>
    <s v="d195e7f4ed697350"/>
    <s v="Books"/>
    <s v="Â£12.51"/>
    <s v="Â£12.51"/>
    <s v="Â£0.00"/>
    <s v="In stock (15 available)"/>
    <n v="0"/>
    <s v="Five"/>
    <x v="11"/>
    <s v="A widely admired writer on religion celebrates agnosticism as the most vibrant, engagingâand ultimately the most honestâstance toward the mysteries of existence. One in four Americans reject any affiliation with organized religion, and nearly half of those under thirty describe themselves as âspiritual but not religious.â But as the airwaves resound with the haranguing of A widely admired writer on religion celebrates agnosticism as the most vibrant, engagingâand ultimately the most honestâstance toward the mysteries of existence. One in four Americans reject any affiliation with organized religion, and nearly half of those under thirty describe themselves as âspiritual but not religious.â But as the airwaves resound with the haranguing of preachers and pundits, who speaks for the millions who find no joy in whittling the wonder of existence to a simple yes/no choice? Lesley Hazleton does. In this provocative, brilliant book, she gives voice to the case for agnosticism, breaks it free of its stereotypes as watered-down atheism or amorphous âseeking,â and celebrates it as a reasoned, revealing, and sustaining stance toward life. Stepping over the lines imposed by rigid conviction, she draws on philosophy, theology, psychology, science, and more to explore, with curiosity and passion, the vital role of mystery in a deceptively information-rich world; to ask what we mean by the search for meaning; to invoke the humbling yet elating perspective of infinity; to challenge received ideas about death; and to reconsider what âthe soulâ might be. Inspired and inspiring, AgnosticÂ recasts the question of belief not as a problem to be solved but as an invitation to an ongoing, open-ended adventure of the mind. ...more"/>
    <s v="http://books.toscrape.com/media/cache/66/03/6603ceb9ac44fb012f8bf54383bc0165.jpg"/>
    <s v="https://books.toscrape.com/catalogue/agnostic-a-spirited-manifesto_786/index.html"/>
    <n v="2212"/>
    <x v="2"/>
    <x v="1"/>
    <n v="341"/>
    <x v="77"/>
    <n v="16.260000000000002"/>
    <n v="5"/>
    <n v="35967.120000000003"/>
    <s v="OK"/>
    <x v="1"/>
    <x v="1"/>
    <s v="In Stock"/>
    <s v="OK"/>
    <n v="7193.4240000000009"/>
    <s v="Mid"/>
    <x v="0"/>
  </r>
  <r>
    <x v="351"/>
    <s v="44a10f1ac8ce822e"/>
    <s v="Books"/>
    <s v="Â£38.20"/>
    <s v="Â£38.20"/>
    <s v="Â£0.00"/>
    <s v="In stock (14 available)"/>
    <n v="0"/>
    <s v="Four"/>
    <x v="11"/>
    <s v="Be your own kind of creative. Everyone has a creative core. Everyone! But, in order for it to thrive, it needs to be nurtured. That's where &quot;Whole Lotta Creativity Going On&quot; can help. It's not a crafts or how-to book, but rather a fun book, filled with 10 different types of unusual and thought-provoking activities and exercises, which can be used to ignite and invigorate y Be your own kind of creative. Everyone has a creative core. Everyone! But, in order for it to thrive, it needs to be nurtured. That's where &quot;Whole Lotta Creativity Going On&quot; can help. It's not a crafts or how-to book, but rather a fun book, filled with 10 different types of unusual and thought-provoking activities and exercises, which can be used to ignite and invigorate your creative spark. Sometimes, those that don't feel they are creative, surprise themselves the most when they unlock the door, clear away the dust, and begin to discover and unleash the creative side of themselves. For others, perhaps, their creative spirit hasn't been given enough of an opportunity to really flourish and express itself in its own unique way.This book contains 60 different creativity stretchers to get you going which are grouped into the following categories: - Awareness, Sensory, and Experience - Creativity in Action- Ideation- Imagination- Pictures, Patterns, and Abstractions- Snap Portraits- Snap Solutions- Stop and Reflect- Thought Expression- Word Play ...more"/>
    <s v="http://books.toscrape.com/media/cache/e3/d5/e3d59328474571d53aad7d07144e2ef0.jpg"/>
    <s v="https://books.toscrape.com/catalogue/whole-lotta-creativity-going-on-60-fun-and-unusual-exercises-to-awaken-and-strengthen-your-creativity_780/index.html"/>
    <n v="4190"/>
    <x v="4"/>
    <x v="0"/>
    <n v="761"/>
    <x v="155"/>
    <n v="49.66"/>
    <n v="4"/>
    <n v="208075.4"/>
    <s v="OK"/>
    <x v="1"/>
    <x v="2"/>
    <s v="In Stock"/>
    <s v="OK"/>
    <n v="41615.08"/>
    <s v="High"/>
    <x v="1"/>
  </r>
  <r>
    <x v="352"/>
    <s v="6fd646a334e6e133"/>
    <s v="Books"/>
    <s v="Â£19.60"/>
    <s v="Â£19.60"/>
    <s v="Â£0.00"/>
    <s v="In stock (14 available)"/>
    <n v="0"/>
    <s v="Two"/>
    <x v="11"/>
    <s v="Everyone wonders what it's really like in space, but very few of us have ever had the chance to experience it firsthand. This captivating illustrated collection brings together stories from dozens of international astronautsâmen and women who've actually been thereâwho have returned with accounts of the sometimes weird, often funny, and awe-inspiring sensations and realiti Everyone wonders what it's really like in space, but very few of us have ever had the chance to experience it firsthand. This captivating illustrated collection brings together stories from dozens of international astronautsâmen and women who've actually been thereâwho have returned with accounts of the sometimes weird, often funny, and awe-inspiring sensations and realities of being in space. With playful artwork accompanying each, here are the real stories behind backwards dreams, &quot;moon face,&quot; the tricks of sleeping in zero gravity and aiming your sneeze during a spacewalk, the importance of packing hot sauce, and dozens of other cosmic quirks and amazements that come with travel in and beyond low Earth orbit. ...more"/>
    <s v="http://books.toscrape.com/media/cache/96/6f/966f1fe13d231041bb516c281a675646.jpg"/>
    <s v="https://books.toscrape.com/catalogue/whats-it-like-in-space-stories-from-astronauts-whove-been-there_779/index.html"/>
    <n v="4052"/>
    <x v="3"/>
    <x v="0"/>
    <n v="259"/>
    <x v="44"/>
    <n v="25.48"/>
    <n v="2"/>
    <n v="103244.96"/>
    <s v="OK"/>
    <x v="1"/>
    <x v="2"/>
    <s v="In Stock"/>
    <s v="OK"/>
    <n v="20648.992000000002"/>
    <s v="High"/>
    <x v="1"/>
  </r>
  <r>
    <x v="353"/>
    <s v="34c0d7c4ee5650af"/>
    <s v="Books"/>
    <s v="Â£43.04"/>
    <s v="Â£43.04"/>
    <s v="Â£0.00"/>
    <s v="In stock (14 available)"/>
    <n v="0"/>
    <s v="Two"/>
    <x v="11"/>
    <s v="From one of America's iconic writers, this is a portrait of a marriage and a life - in good times and bad - that will speak to anyone who has ever loved a husband or wife or child. This is a stunning book of electric honesty and passion. Several days before Christmas 2003, John Gregory Dunne and Joan Didion saw their only daughter, Quintana, fall ill.At first they thought From one of America's iconic writers, this is a portrait of a marriage and a life - in good times and bad - that will speak to anyone who has ever loved a husband or wife or child. This is a stunning book of electric honesty and passion. Several days before Christmas 2003, John Gregory Dunne and Joan Didion saw their only daughter, Quintana, fall ill.At first they thought it was flu, then pneumonia, then complete septic shock. She was put into an induced coma and placed on life support. Days later - the night before New Year's Eve - the Dunnes were just sitting down to dinner after visiting the hospital when John suffered a massive and fatal coronary.In a second, this close, symbiotic partnership of 40 years was over. Four weeks later, their daughter pulled through. Two months after that, arriving at LA airport, she collapsed and underwent six hours of brain surgery at UCLA Medical Centre to relieve a massive hematoma.This powerful book is Didion's 'attempt to make sense of the weeks and then months that cut loose any fixed idea I ever had about death, about illness, about marriage and children and memory, about the shallowness of sanity, about life itself'. The result is an exploration of an intensely personal yet universal experience: a portrait of a marriage, and a life, in good times and bad. ...more"/>
    <s v="http://books.toscrape.com/media/cache/06/2a/062af372ae666a16fa7e67ced2d1187c.jpg"/>
    <s v="https://books.toscrape.com/catalogue/the-year-of-magical-thinking_770/index.html"/>
    <n v="2107"/>
    <x v="5"/>
    <x v="1"/>
    <n v="1535"/>
    <x v="47"/>
    <n v="55.95"/>
    <n v="2"/>
    <n v="117886.65000000001"/>
    <s v="OK"/>
    <x v="1"/>
    <x v="2"/>
    <s v="In Stock"/>
    <s v="OK"/>
    <n v="23577.33"/>
    <s v="High"/>
    <x v="0"/>
  </r>
  <r>
    <x v="354"/>
    <s v="4881cc53f6c8892f"/>
    <s v="Books"/>
    <s v="Â£17.43"/>
    <s v="Â£17.43"/>
    <s v="Â£0.00"/>
    <s v="In stock (14 available)"/>
    <n v="0"/>
    <s v="Three"/>
    <x v="11"/>
    <s v="A global look at the greatest works of Eastern and Western literature and the themes that unite them, for students and lovers of literature and reading.The Literature Book is a fascinating journey through the greatest works of world literature, from the Iliad to Don Quixote to The Great Gatsby. Around 100 crystal-clear articles explore landmark novels, short stories, plays A global look at the greatest works of Eastern and Western literature and the themes that unite them, for students and lovers of literature and reading.The Literature Book is a fascinating journey through the greatest works of world literature, from the Iliad to Don Quixote to The Great Gatsby. Around 100 crystal-clear articles explore landmark novels, short stories, plays, and poetry that reinvented the art of writing in their time, whether Ancient Greece, post-classical Europe, or modern-day Korea.As part of DK's award-winning Big Ideas Simply Explained series, The Literature Book uses infographics and images to explain key ideas and themes. Biographies of important authors offer insight into their lives and other writings, and a section on Further Reading details more than 150 additional works to explore.Discover masterpieces from the world's greatest authors, and explore the context, creative history, and literary traditions that influenced each major work of fiction with The Literature Book.Series Overview: Big Ideas Simply Explained series uses creative design and innovative graphics, along with straightforward and engaging writing, to make complex subjects easier to understand. These award-winning books provide just the information needed for students, families, or anyone interested in concise, thought-provoking refreshers on a single subject. ...more"/>
    <s v="http://books.toscrape.com/media/cache/b7/95/b79552e4f08ebad6516f6ddefbb7bd92.jpg"/>
    <s v="https://books.toscrape.com/catalogue/the-literature-book-big-ideas-simply-explained_755/index.html"/>
    <n v="466"/>
    <x v="3"/>
    <x v="1"/>
    <n v="1599"/>
    <x v="69"/>
    <n v="22.66"/>
    <n v="3"/>
    <n v="10559.56"/>
    <s v="OK"/>
    <x v="1"/>
    <x v="2"/>
    <s v="In Stock"/>
    <s v="OK"/>
    <n v="2111.9119999999998"/>
    <s v="High"/>
    <x v="0"/>
  </r>
  <r>
    <x v="355"/>
    <s v="923831a05c9f91f7"/>
    <s v="Books"/>
    <s v="Â£15.77"/>
    <s v="Â£15.77"/>
    <s v="Â£0.00"/>
    <s v="In stock (14 available)"/>
    <n v="0"/>
    <s v="One"/>
    <x v="11"/>
    <s v="To save precious centuries-old Arabic texts from Al Qaeda, a band of librarians in Timbuktu pulls off a brazen heist worthy of Oceanâs Eleven.In the 1980s, a young adventurer and collector for a government library, Abdel Kader Haidara, journeyed across the Sahara Desert and along the Niger River, tracking down and salvaging tens of thousands of ancient Islamic and secular To save precious centuries-old Arabic texts from Al Qaeda, a band of librarians in Timbuktu pulls off a brazen heist worthy of Oceanâs Eleven.In the 1980s, a young adventurer and collector for a government library, Abdel Kader Haidara, journeyed across the Sahara Desert and along the Niger River, tracking down and salvaging tens of thousands of ancient Islamic and secular manuscripts that had fallen into obscurity. The Bad-Ass Librarians of Timbuktu tells the incredible story of how Haidara, a mild-mannered archivist and historian from the legendary city of Timbuktu, later became one of the worldâs greatest and most brazen smugglers.In 2012, thousands of Al Qaeda militants from northwest Africa seized control of most of Mali, including Timbuktu. They imposed Sharia law, chopped off the hands of accused thieves, stoned to death unmarried couples, and threatened to destroy the great manuscripts. As the militants tightened their control over Timbuktu, Haidara organized a dangerous operation to sneak all 350,000 volumes out of the city to the safety of southern Mali.Over the past twenty years, journalist Joshua Hammer visited Timbuktu numerous times and is uniquely qualified to tell the story of Haidaraâs heroic and ultimately successful effort to outwit Al Qaeda and preserve Maliâsâand the worldâsâliterary patrimony. Hammer explores the cityâs manuscript heritage and offers never-before-reported details about the militantsâ march into northwest Africa. But above all, The Bad-Ass Librarians of Timbuktu is an inspiring account of the victory of art and literature over extremism. ...more"/>
    <s v="http://books.toscrape.com/media/cache/c4/d7/c4d78673f6228b246d5d547c29eaa58b.jpg"/>
    <s v="https://books.toscrape.com/catalogue/the-bad-ass-librarians-of-timbuktu-and-their-race-to-save-the-worlds-most-precious-manuscripts_745/index.html"/>
    <n v="806"/>
    <x v="3"/>
    <x v="0"/>
    <n v="1788"/>
    <x v="156"/>
    <n v="20.5"/>
    <n v="1"/>
    <n v="16523"/>
    <s v="OK"/>
    <x v="1"/>
    <x v="2"/>
    <s v="In Stock"/>
    <s v="OK"/>
    <n v="3304.6000000000004"/>
    <s v="High"/>
    <x v="0"/>
  </r>
  <r>
    <x v="356"/>
    <s v="4c8b7540409da4ac"/>
    <s v="Books"/>
    <s v="Â£45.58"/>
    <s v="Â£45.58"/>
    <s v="Â£0.00"/>
    <s v="In stock (14 available)"/>
    <n v="0"/>
    <s v="One"/>
    <x v="11"/>
    <s v="Wave watchers around the world know that no two waves are the same. Yet each and every wave that rises, peaks, and crashes onto the beach is generated by a much larger force originating thousands of miles away. Surf journalist team Evan Slater and Peter Taras capture the essence of waves and the swells that produce them in this breathtaking collection of wave photography. Wave watchers around the world know that no two waves are the same. Yet each and every wave that rises, peaks, and crashes onto the beach is generated by a much larger force originating thousands of miles away. Surf journalist team Evan Slater and Peter Taras capture the essence of waves and the swells that produce them in this breathtaking collection of wave photography. Slater characterizes four distinct swells from different corners of the globe and traces their journeys throughout the year from storm to seashore. His reflective, informative essays amplify these powerful images of hundreds of waves frozen in time, beautiful, simple, universal, yet wholly uniqueâand the best thing to watch on the planet. ...more"/>
    <s v="http://books.toscrape.com/media/cache/7d/a6/7da658ca2d3fce1a9958fb754a179ba8.jpg"/>
    <s v="https://books.toscrape.com/catalogue/swell-a-year-of-waves_740/index.html"/>
    <n v="3519"/>
    <x v="5"/>
    <x v="0"/>
    <n v="550"/>
    <x v="129"/>
    <n v="59.25"/>
    <n v="1"/>
    <n v="208500.75"/>
    <s v="OK"/>
    <x v="1"/>
    <x v="2"/>
    <s v="In Stock"/>
    <s v="OK"/>
    <n v="41700.15"/>
    <s v="High"/>
    <x v="0"/>
  </r>
  <r>
    <x v="357"/>
    <s v="132ec5e8c984adef"/>
    <s v="Books"/>
    <s v="Â£21.95"/>
    <s v="Â£21.95"/>
    <s v="Â£0.00"/>
    <s v="In stock (14 available)"/>
    <n v="0"/>
    <s v="Two"/>
    <x v="11"/>
    <s v="Beloved American hero Buzz Aldrin reflects on the wisdom, guiding principles, and irreverent anecdotes he's gathered through his event-filled lifeâboth in outer space and on earthâin this inspiring guide-to-life for the next generation. Everywhere he goes, crowds gather to meet Buzz Aldrin. He is a world-class hero, a larger-than-life figurehead, best known of a generatio Beloved American hero Buzz Aldrin reflects on the wisdom, guiding principles, and irreverent anecdotes he's gathered through his event-filled lifeâboth in outer space and on earthâin this inspiring guide-to-life for the next generation. Â  Everywhere he goes, crowds gather to meet Buzz Aldrin. He is a world-class hero, a larger-than-life figurehead, best known of a generation of astronauts whose achievements surged in just a few years from first man in space to first men on the moon. Now he pauses to reflect and share what he has learned, from the vantage point not only of outer space but also of time: still a non-stop traveler and impassioned advocate for space exploration, Aldrin will be 86 in 2016. Â No Dream Is Too High whittles down Buzz Aldrin's event-filled life into a short list of principles he values, each illustrated by fascinating anecdotes and memories, such as: Â·Â Â Â Â Â  Second comes right after first. NASA protocol should have meant he was first on the moon, but rules changed just before the mission. How he learned to be proud of being the second man on the moon. Â·Â Â Â Â Â  Look for opportunities, not obstacles. Buzz was rejected the first time he applied to be an astronaut. Failure is an opportunity to learn to do better. Â·Â Â Â Â Â  Always maintain your spirit of adventure. For his 80th birthday, Buzz went diving in the Galapagos and hitched a ride on a whale shark. He stays fit, energetic, and fascinated with life. Â No Dream Is Too High is a beautiful memento, a thought-provoking set of ideas, and a new opportunity for Buzz Aldrin to connect with the masses of people who recognize his unique place in human history. ...more"/>
    <s v="http://books.toscrape.com/media/cache/c6/e5/c6e596ddbcd5d5f448d1bae14f2e09d3.jpg"/>
    <s v="https://books.toscrape.com/catalogue/no-dream-is-too-high-life-lessons-from-a-man-who-walked-on-the-moon_722/index.html"/>
    <n v="2316"/>
    <x v="4"/>
    <x v="1"/>
    <n v="1501"/>
    <x v="24"/>
    <n v="28.54"/>
    <n v="2"/>
    <n v="66098.64"/>
    <s v="OK"/>
    <x v="1"/>
    <x v="2"/>
    <s v="In Stock"/>
    <s v="OK"/>
    <n v="13219.728000000001"/>
    <s v="High"/>
    <x v="0"/>
  </r>
  <r>
    <x v="358"/>
    <s v="24af96df0bafb925"/>
    <s v="Books"/>
    <s v="Â£29.14"/>
    <s v="Â£29.14"/>
    <s v="Â£0.00"/>
    <s v="In stock (14 available)"/>
    <n v="0"/>
    <s v="Five"/>
    <x v="11"/>
    <s v="âI want you to take every step of your life with excitement for where you are headed. And I want you to feel beautiful and confident as you do.âBut how? When the enemy whispers lies that you are not smart enough, pretty enough, or rich enough? Or you are too dumb, too loud, too quiet, too thin, too fat, too much or not enough? What if you donât have what it takes to be who âI want you to take every step of your life with excitement for where you are headed. And I want you to feel beautiful and confident as you do.âÂ But how? When the enemy whispers lies that you are not smart enough, pretty enough, or rich enough? Or you are too dumb, too loud, too quiet, too thin, too fat, too much or not enough? What if you donât have what it takes to be who you really want to be?Â In Looking for Lovely, Annie F. Downs shares personal stories, biblical truth, and examples of how others have courageously walked the path God paved for their lives by remembering all God had done, loving what was right in front of them, and seeing God in the everydayâwhether that be nature, friends, or the face they see in the mirror.Â Intensely personal, yet incredibly powerful, Looking for Lovely will spark transformative conversations and life changing patterns. No matter who we are and what path God has us on, we all need to look for lovely, fight to finish, and find beautiful in our every day! ...more"/>
    <s v="http://books.toscrape.com/media/cache/f8/c7/f8c761844f257fed04cce95f9506cba4.jpg"/>
    <s v="https://books.toscrape.com/catalogue/looking-for-lovely-collecting-the-moments-that-matter_710/index.html"/>
    <n v="411"/>
    <x v="0"/>
    <x v="1"/>
    <n v="1815"/>
    <x v="43"/>
    <n v="37.880000000000003"/>
    <n v="5"/>
    <n v="15568.68"/>
    <s v="OK"/>
    <x v="1"/>
    <x v="2"/>
    <s v="In Stock"/>
    <s v="OK"/>
    <n v="3113.7360000000003"/>
    <s v="High"/>
    <x v="0"/>
  </r>
  <r>
    <x v="359"/>
    <s v="1174156c4a0eccaa"/>
    <s v="Books"/>
    <s v="Â£26.79"/>
    <s v="Â£26.79"/>
    <s v="Â£0.00"/>
    <s v="In stock (14 available)"/>
    <n v="0"/>
    <s v="Five"/>
    <x v="11"/>
    <s v="You want change. Maybe your career isnât what you thought it would be . . . or your relationships arenât what you had hoped. Perhaps you have a grand vision for your life but not the smallest clue on the steps to get there. Whether youâve read the entire self-help section of the bookstore in vain or feel completely stuck on where to begin, you wish you had someone to hold You want change. Maybe your career isnât what you thought it would be . . . or your relationships arenât what you had hoped. Perhaps you have a grand vision for your life but not the smallest clue on the steps to get there. Whether youâve read the entire self-help section of the bookstore in vain or feel completely stuck on where to begin, you wish you had someone to hold your hand and guide you.You do. And itâs only a blank page away.In Let It Out, millennial blogger, speaker, and podcast hostÂ Katie Dalebout shares the transformative practice that will rocket your life to the next levelâjournaling. Discovering in her darkest hours that a journal is the greatest tool in finding your purpose, healing yourself, and creating the life you most desire, Katie has assembled the remarkable tools and insights that will elevate your life and get you âunstuckââfor good.And donât worryâyou donât need to be a writer! Journaling is simply a method of coaching yourself through your âstuffâ and letting it out on the page, unclogging your mind from years of destructive thoughts. In doing so, you step into a position of unsurpassed clarity.Packed with journaling exercises, prompts, and techniques that can be done anywhere and in any order, this interactive guidebook offers you a new way to navigate your daily life, cope with stress, and create exciting, permanent change. Divided into seven sections covering everything from clearing clutter to finding presence to cultivating abundance to moving beyond fear, this book will be your new best friend and coach anytime you seek clarity or crave solace.Simply grab a pen, open your journal, and prepare to let it out.Â  ...more"/>
    <s v="http://books.toscrape.com/media/cache/2c/15/2c157b05b7b7014be2a05a5bdeca80e7.jpg"/>
    <s v="https://books.toscrape.com/catalogue/let-it-out-a-journey-through-journaling_708/index.html"/>
    <n v="79"/>
    <x v="3"/>
    <x v="0"/>
    <n v="241"/>
    <x v="157"/>
    <n v="34.83"/>
    <n v="5"/>
    <n v="2751.5699999999997"/>
    <s v="OK"/>
    <x v="1"/>
    <x v="2"/>
    <s v="In Stock"/>
    <s v="OK"/>
    <n v="550.31399999999996"/>
    <s v="High"/>
    <x v="0"/>
  </r>
  <r>
    <x v="360"/>
    <s v="afa829857f82f99e"/>
    <s v="Books"/>
    <s v="Â£58.79"/>
    <s v="Â£58.79"/>
    <s v="Â£0.00"/>
    <s v="In stock (14 available)"/>
    <n v="0"/>
    <s v="Three"/>
    <x v="11"/>
    <s v="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 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long with Jeremy McCarter, a cultural critic and theater artist who was involved in the project from its earliest stages--&quot;since before this was even a show,&quot; according to Miranda--traces its development from an improbable perforÂ­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Â­heim, leading political commentators, and more than 50 people involved with the production; and multiple appearances by PresiÂ­dent Obama himself. The book does more than tell the surprising story of how a Broadway musical became a national phenomenon: It demonstrates that America has always been renewed by the brash upstarts and brilliant outsiders, the men and women who don't throw away their shot. ...more"/>
    <s v="http://books.toscrape.com/media/cache/03/1f/031f508a4a8ef70743ea7e9d4f598d38.jpg"/>
    <s v="https://books.toscrape.com/catalogue/hamilton-the-revolution_699/index.html"/>
    <n v="2782"/>
    <x v="3"/>
    <x v="0"/>
    <n v="1579"/>
    <x v="95"/>
    <n v="76.430000000000007"/>
    <n v="3"/>
    <n v="212628.26"/>
    <s v="OK"/>
    <x v="1"/>
    <x v="2"/>
    <s v="In Stock"/>
    <s v="OK"/>
    <n v="42525.652000000002"/>
    <s v="High"/>
    <x v="0"/>
  </r>
  <r>
    <x v="361"/>
    <s v="ac4dde0d1be05de0"/>
    <s v="Books"/>
    <s v="Â£15.06"/>
    <s v="Â£15.06"/>
    <s v="Â£0.00"/>
    <s v="In stock (14 available)"/>
    <n v="0"/>
    <s v="Four"/>
    <x v="11"/>
    <s v="From the winner of the National Book Award and the National Books Criticsâ Circle Awardâand one of the most original thinkers of our timeâa riveting collection of essays about places in dramatic transition.Far and Away collects Andrew Solomonâs writings about places undergoing seismic shiftsâpolitical, cultural, and spiritual. Chronicling his stint on the barricades in Mos From the winner of the National Book Award and the National Books Criticsâ Circle Awardâand one of the most original thinkers of our timeâa riveting collection of essays about places in dramatic transition.Far and Away collects Andrew Solomonâs writings about places undergoing seismic shiftsâpolitical, cultural, and spiritual. Chronicling his stint on the barricades in Moscow in 1991, when he joined artists in resisting the coup whose failure ended the Soviet Union, his 2002 account of the rebirth of culture in Afghanistan following the fall of the Taliban, his insightful appraisal of a Myanmar seeped in contradictions as it slowly, fitfully pushes toward freedom, and many other stories of profound upheaval, this book provides a unique window onto the very idea of social change. With his signature brilliance and compassion, Solomon demonstrates both how history is altered by individuals, and how personal identities are altered when governments alter.A journalist and essayist of remarkable perception and prescience, Solomon captures the essence of these cultures. Ranging across seven continents and twenty-five years, Far and Away takes a magnificent journey into the heart of extraordinarily diverse experiences, yet Solomon finds a common humanity wherever he travels. Illuminating the development of his own genius, his stories are always intimate and often both funny and deeply moving. ...more"/>
    <s v="http://books.toscrape.com/media/cache/65/c4/65c4530fe298242e8b64c9ab8dd0c2d6.jpg"/>
    <s v="https://books.toscrape.com/catalogue/far-away-places-on-the-brink-of-change-seven-continents-twenty-five-years_694/index.html"/>
    <n v="1121"/>
    <x v="4"/>
    <x v="0"/>
    <n v="1842"/>
    <x v="158"/>
    <n v="19.579999999999998"/>
    <n v="4"/>
    <n v="21949.179999999997"/>
    <s v="OK"/>
    <x v="1"/>
    <x v="2"/>
    <s v="In Stock"/>
    <s v="OK"/>
    <n v="4389.8359999999993"/>
    <s v="Mid"/>
    <x v="0"/>
  </r>
  <r>
    <x v="362"/>
    <s v="a01f6d368ef64dc5"/>
    <s v="Books"/>
    <s v="Â£51.75"/>
    <s v="Â£51.75"/>
    <s v="Â£0.00"/>
    <s v="In stock (14 available)"/>
    <n v="0"/>
    <s v="Five"/>
    <x v="11"/>
    <s v="Vegan chef and wellness expert Jason Wrobel offers up a comprehensive recipe and lifestyle book with practical tips for creating drool-worthy dishes with specific nutritional benefits. While at its core Eaternity is a cookbook, itâs so much more than that. In it, Jason explains which foods contain active ingredients to support health and longevity. Now, you might be thinki Vegan chef and wellness expert Jason Wrobel offers up a comprehensive recipe and lifestyle book with practical tips for creating drool-worthy dishes with specific nutritional benefits. While at its core Eaternity is a cookbook, itâs so much more than that. In it, Jason explains which foods contain active ingredients to support health and longevity. Now, you might be thinking, âWhatâs the big deal about living a long time?â Well, if youâre having a pretty good time here on planet Earth, wouldnât you want to stick around as long as possible to enjoy it? And wouldnât you want to feel great the entire time?Â  Unlike most cookbooks that merely tell you what to eat and how to make it, Eaternity gives you the current research and science behind common public health concerns, and explains why you should eat certain foods based on your individual goalsâwhether itâs to lose weight, have more energy, sleep sounder, feel stronger, or get your libido running (ooh, la la!).Eaternity has 150+ nutritious yet delicious meat-free recipes that will satisfy all of your insane comfort-food cravings, because letâs face itânot everyone is ready for wheatgrass shots, seaweed salads, and buckwheat granola! It features such fan favorites as Chocolate Avocado Jungle Peanut Pudding, Superfood Caesar Salad, Coconut Milk Asparagus Risotto, Spicy Sweet Potato Tortilla Soup, andâwait for itâSalted Caramel Waffles. One bite and youâll be obsessed, Jess. With a refreshingly light, no-pressure vibe, wicked humor, and stunning food photography, Eaternity makes it easy to get on board and feel frigginâ awesome! Itâs Nutrition 101 meets jaw-dropping food porn, taught by a comedian in a chefâs coat. Boom! ...more"/>
    <s v="http://books.toscrape.com/media/cache/8e/93/8e93f7095bcb98006b620dae07ef5514.jpg"/>
    <s v="https://books.toscrape.com/catalogue/eaternity-more-than-150-deliciously-easy-vegan-recipes-for-a-long-healthy-satisfied-joyful-life_689/index.html"/>
    <n v="2195"/>
    <x v="0"/>
    <x v="1"/>
    <n v="60"/>
    <x v="37"/>
    <n v="67.28"/>
    <n v="5"/>
    <n v="147679.6"/>
    <s v="OK"/>
    <x v="1"/>
    <x v="2"/>
    <s v="In Stock"/>
    <s v="OK"/>
    <n v="29535.920000000002"/>
    <s v="High"/>
    <x v="0"/>
  </r>
  <r>
    <x v="363"/>
    <s v="16ef91b9d827859c"/>
    <s v="Books"/>
    <s v="Â£37.80"/>
    <s v="Â£37.80"/>
    <s v="Â£0.00"/>
    <s v="In stock (14 available)"/>
    <n v="0"/>
    <s v="Four"/>
    <x v="11"/>
    <s v="âFascinating â¦ A compelling blend of cultural anthropology and business journalism.â â Andrea Sachs, Time Magazine âAn often startling tour of new cultural terrain.â â Laura Miller, Salon âMarked by meticulous research and careful conclusions, this superbly readable book confirms New York Times journalist Walker as an expert on consumerism. â¦ [A] thoughtful and unhurried i âFascinating â¦ A compelling blend of cultural anthropology and business journalism.â â Andrea Sachs, Time Magazine âAn often startling tour of new cultural terrain.â â Laura Miller, Salon âMarked by meticulous research and careful conclusions, this superbly readable book confirms New York Times journalist Walker as an expert on consumerism. â¦ [A] thoughtful and unhurried investigation into consumerism that pushes the analysis to the maximumâ¦â â Publisherâs Weekly (starred review) Brands are dead. Advertising no longer works. Weaned on TiVo, the Internet, and other emerging technologies, the short-attention-span generation has become immune to marketing. Consumers are âin control.â Or so weâre told.In Buying In, New York Times Magazine âConsumedâ columnist Rob Walker argues that this accepted wisdom misses a much more important and lasting cultural shift. As technology has created avenues for advertising anywhere and everywhere, people are embracing brands more than ever beforeâcreating brands of their own and participating in marketing campaigns for their favorite brands in unprecedented ways. Increasingly, motivated consumers are pitching in to spread the gospel virally, whether by creating Internet video ads for Converse All Stars or becoming word-of-mouth âagentsâ touting products to friends and family on behalf of huge corporations. In the process, theyâweâhave begun to funnel cultural, political, and community activities through connections with brands. Walker explores this changing cultural landscapeâincluding a practice he calls âmurketing,â blending the terms murky and marketingâby introducing us to the creative marketers, entrepreneurs, artists, and community organizers who have found a way to thrive within it. Using profiles of brands old and new, including Timberland, American Apparel, Pabst Blue Ribbon, Red Bull, iPod, and Livestrong, Walker demonstrates the ways in which buyers adopt products, not just as consumer choices, but as conscious expressions of their identities. Part marketing primer, part work of cultural anthropology, Buying In reveals why now, more than ever, we are what we buyâand vice versa. Praise for Buying In âWalker â¦ makes a startling claim: Far from being immune to advertising, as many people think, American consumers are increasingly active participants in the marketing process. â¦ [He] leads readers through a series of lucid case studies to demonstrate that, in many cases, consumers actively participate in infusing a brand with meaning. â¦ Convincing.â â Jay Dixit, The Washington Post âWalker lays out his theory in well-written, entertaining detail.â â Seth Stevenson, Slate âBuying In delves into the attitudes of the global consumer in the age of plenty, and, well, we arenât too pretty. Walker carries the reader on a frenetically paced tour of senseless consumption spanning from Viking ranges to custom high-tops.â â Robert Blinn, Core77 âRob Walker is one smart shopper.â â Jen Trolio, ReadyMade âThe most trenchant psychoanalyst of our consumer selves is Rob Walker. This is a fresh and fascinating exploration of the places where material culture and identity intersect.â âMichael Pollan, author of In Defense of Food âThis book has vast social implications, far beyond the fields of marketing and branding. It obliterates our old paradigm of companies (the bad guys) corrupting our children (the innocents) via commercials. In this new world, media-literate young people freely and willingly co-opt the brands, and most companies are clueless bystanders desperate to keep up. I really don't know if this is good news or bad news, but I can say, with certainty, that this book is a must-read.ââPo Bronson, author of What Should I Do with My Life? âRob Walker is a gift. He shows that in our shattered, scattered world, powerful brands are existential, insinuating themselves into the human questions âWhat am I about?â and âHow do I connect?â His insight that brand influence is becoming both more pervasive and more hiddenâthat we are not so self-defined as we like to thinkâshould make us disturbed, and vigilant.ââJim Collins, author of Good to GreatâRob Walker is a terrific writerÂ who understands both human nature and the business world. His book is highly entertaining, but itâs also a deeply thoughtful look at the ways in which marketing meets the modern psyche.ââBethany McLean, editor at large, Fortune, and co-author of The Smartest Guys in the RoomâAre we living in an era of YouTube-empowered, brand-rejecting consumers? Rob Walker has the surprising answers, and you wonât want to miss this joyride through the front lines of consumer culture. A marketing must-read.ââChip Heath and Dan Heath, authors of Made to Stick âRob Walker brilliantly deconstructs the religion of consumption. Love his column, couldnât put his book down.ââPaco Underhill, author of Why We Buy ...more"/>
    <s v="http://books.toscrape.com/media/cache/db/36/db3686ef6b30490998c1b24dbdf730d8.jpg"/>
    <s v="https://books.toscrape.com/catalogue/buying-in-the-secret-dialogue-between-what-we-buy-and-who-we-are_670/index.html"/>
    <n v="1373"/>
    <x v="3"/>
    <x v="0"/>
    <n v="686"/>
    <x v="26"/>
    <n v="49.14"/>
    <n v="4"/>
    <n v="67469.22"/>
    <s v="OK"/>
    <x v="0"/>
    <x v="2"/>
    <s v="In Stock"/>
    <s v="OK"/>
    <n v="13493.844000000001"/>
    <s v="High"/>
    <x v="0"/>
  </r>
  <r>
    <x v="364"/>
    <s v="a80f66b254fe9eb3"/>
    <s v="Books"/>
    <s v="Â£49.32"/>
    <s v="Â£49.32"/>
    <s v="Â£0.00"/>
    <s v="In stock (14 available)"/>
    <n v="0"/>
    <s v="Five"/>
    <x v="11"/>
    <s v="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 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âs inspiring faith in her, and the lifesaving diagnosis that nearly didnât happen. ...more"/>
    <s v="http://books.toscrape.com/media/cache/03/2c/032c97318d71f028d40ab6f5d2ae023f.jpg"/>
    <s v="https://books.toscrape.com/catalogue/brain-on-fire-my-month-of-madness_669/index.html"/>
    <n v="3669"/>
    <x v="3"/>
    <x v="1"/>
    <n v="1652"/>
    <x v="51"/>
    <n v="64.12"/>
    <n v="5"/>
    <n v="235256.28000000003"/>
    <s v="OK"/>
    <x v="1"/>
    <x v="2"/>
    <s v="In Stock"/>
    <s v="OK"/>
    <n v="47051.256000000008"/>
    <s v="High"/>
    <x v="0"/>
  </r>
  <r>
    <x v="365"/>
    <s v="cf1aa2fc02a7d1e0"/>
    <s v="Books"/>
    <s v="Â£56.37"/>
    <s v="Â£56.37"/>
    <s v="Â£0.00"/>
    <s v="In stock (14 available)"/>
    <n v="0"/>
    <s v="Five"/>
    <x v="11"/>
    <s v="In July 2008, illustrator and designer Christoph Niemann began Abstract City, a visual blog for the New York Times. His posts were inspired by the desire to re-create simple and everyday observations and stories from his own life that everyone could relate to. In Niemannâs hands, mundane experiences such as riding the subway or trying to get a good nightâs sleep were trans In July 2008, illustrator and designer Christoph Niemann began Abstract City, a visual blog for the New York Times. His posts were inspired by the desire to re-create simple and everyday observations and stories from his own life that everyone could relate to. In Niemannâs hands, mundane experiences such as riding the subway or trying to get a good nightâs sleep were transformed into delightful flights of visual fancy. The struggle to keep up with housework became a battle against adorable but crafty goblins, and nostalgia about New York manifested in simple but strikingly spot-on LEGO creations. This brilliantly illustrated collection of reflections on modern life includes all 16 of the original blog posts as well as a new chapter created exclusively for the book. Also available from Christoph Niemann: Sunday Sketching and I LEGO N.Y. Praise for Abstract City: âEveryday experiencesâfrom looking at leaves to riding city subwaysâare funny and fresh and often a source of wonder when depicted by this brilliant graphic designer.â âReaders Digest âI will call Christoph when anything awful happens to me. And he will make me laugh like crazy about the whole thing. Because he is insanely funny and completely tenderly true. I love every column he did and will do.â âMaira Kalman, author/illustrator of And the Pursuit of Happiness âChristoph Niemann is the best illustrator alive. Every single time I come across a piece of his work, which is often as he either works all the time, or worse, draws incredibly fast, it is wonderful. While the rest of us are lucky to get a proper piece out here and there, Christoph produces hit after hit after hit. If he wasnât such a genuinely sweet man, weâd surely hate his ass a lot.â âStefan Sagmeister, author of Things I Have Learned in My Life So Far âFew books have more probingly and humorously gotten inside the mind and day-to-day experience of an artist.â âNPR.org &quot;Whatâs terrifying (to me, certainly, and possibly to many of his peers) is that nearly every idea he has seems to be equally well formed . . . once again, performing neat, virtuosic circles around the rest of us, to our delight.&quot; âPRINT magazine &quot;Irresistible.&quot; âVery Short List âA masterpiece of sophisticated humor, this is a brilliant one-of-a-kind work.â âLibrary Journal, starred review ...more"/>
    <s v="http://books.toscrape.com/media/cache/5f/5e/5f5e2741d6c84f05fdd5adf8ba0d5642.jpg"/>
    <s v="https://books.toscrape.com/catalogue/abstract-city_658/index.html"/>
    <n v="4569"/>
    <x v="0"/>
    <x v="1"/>
    <n v="879"/>
    <x v="88"/>
    <n v="73.28"/>
    <n v="5"/>
    <n v="334816.32"/>
    <s v="OK"/>
    <x v="1"/>
    <x v="2"/>
    <s v="In Stock"/>
    <s v="OK"/>
    <n v="66963.26400000001"/>
    <s v="High"/>
    <x v="1"/>
  </r>
  <r>
    <x v="366"/>
    <s v="4be9d1910f8a4e80"/>
    <s v="Books"/>
    <s v="Â£27.06"/>
    <s v="Â£27.06"/>
    <s v="Â£0.00"/>
    <s v="In stock (13 available)"/>
    <n v="0"/>
    <s v="One"/>
    <x v="11"/>
    <s v="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operators fought to repel the attackers and protect the Americans stationed there. Those men went beyond the call of duty, performing extraordinary acts of courage and heroism, to avert tragedy on a much larger scale. This is their personal account, never before told, of what happened during the thirteen hours of that now-infamous attack.13 HOURS sets the record straight on what happened during a night that has been shrouded in mystery and controversy. Written by New York Times bestselling author Mitchell Zuckoff, this riveting book takes readers into the action-packed story of heroes who laid their lives on the line for one another, for their countrymen, and for their country.13 HOURS is a stunning, eye-opening, and intense book--but most importantly, it is the truth. The story of what happened to these men--and what they accomplished--is unforgettable. ...more"/>
    <s v="http://books.toscrape.com/media/cache/db/8d/db8dda82c57fd0c2b466d40c04ed6075.jpg"/>
    <s v="https://books.toscrape.com/catalogue/13-hours-the-inside-account-of-what-really-happened-in-benghazi_645/index.html"/>
    <n v="3553"/>
    <x v="1"/>
    <x v="1"/>
    <n v="557"/>
    <x v="92"/>
    <n v="35.18"/>
    <n v="1"/>
    <n v="124994.54"/>
    <s v="OK"/>
    <x v="1"/>
    <x v="18"/>
    <s v="In Stock"/>
    <s v="OK"/>
    <n v="24998.907999999999"/>
    <s v="High"/>
    <x v="0"/>
  </r>
  <r>
    <x v="367"/>
    <s v="582a21a1dbbef3cf"/>
    <s v="Books"/>
    <s v="Â£33.26"/>
    <s v="Â£33.26"/>
    <s v="Â£0.00"/>
    <s v="In stock (12 available)"/>
    <n v="0"/>
    <s v="Two"/>
    <x v="11"/>
    <s v="An expertly crafted work of reportage, memoir and biography on the subject of loneliness told through the lives of iconic artists, by the acclaimed author of The Trip to Echo Spring What does it mean to be lonely? How do we live, if we're not intimately engaged with another human being? How do we connect with other people? Does technology draw us closer together or trap us An expertly crafted work of reportage, memoir and biography on the subject of loneliness told through the lives of iconic artists, by the acclaimed author of The Trip to Echo Spring 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Humane, provocative and deeply moving, The Lonely City is about the spaces between people and the things that draw them together, about sexuality, mortality and the magical possibilities of art. It's a celebration of a strange and lovely state, adrift from the larger continent of human experience, but intrinsic to the very act of being alive. ...more"/>
    <s v="http://books.toscrape.com/media/cache/79/66/79660d2683a90670aa014cae6e02b2dc.jpg"/>
    <s v="https://books.toscrape.com/catalogue/the-lonely-city-adventures-in-the-art-of-being-alone_639/index.html"/>
    <n v="4644"/>
    <x v="5"/>
    <x v="0"/>
    <n v="1072"/>
    <x v="151"/>
    <n v="43.24"/>
    <n v="2"/>
    <n v="200806.56"/>
    <s v="OK"/>
    <x v="1"/>
    <x v="11"/>
    <s v="In Stock"/>
    <s v="OK"/>
    <n v="40161.312000000005"/>
    <s v="High"/>
    <x v="1"/>
  </r>
  <r>
    <x v="368"/>
    <s v="54fc03f1e1d355db"/>
    <s v="Books"/>
    <s v="Â£59.90"/>
    <s v="Â£59.90"/>
    <s v="Â£0.00"/>
    <s v="In stock (12 available)"/>
    <n v="0"/>
    <s v="Three"/>
    <x v="11"/>
    <s v="Discovered in the attic in which she spent the last years of her life, Anne Frank's remarkable diary has since become a world classicâa powerful reminder of the horrors of war and an eloquent testament to the human spirit.In 1942, with Nazis occupying Holland, a thirteen-year-old Jewish girl and her family fled their home in Amsterdam and went into hiding. For the next two Discovered in the attic in which she spent the last years of her life, Anne Frank's remarkable diary has since become a world classicâa powerful reminder of the horrors of war and an eloquent testament to the human spirit.In 1942, with Nazis occupying Holland, a thirteen-year-old Jewish girl and her family fled their home in Amsterdam and went into hiding. For the next two years, until their whereabouts were betrayed to the Gestapo, they and another family lived cloistered in the &quot;Secret Annexe&quot; of an old office building. Cut off from the outside world, they faced hunger, boredom, the constant cruelties of living in confined quarters, and the ever-present threat of discovery and death.In her diary Anne Frank recorded vivid impressions of her experiences during this period. By turns thoughtful, moving, and amusing, her account offers a fascinating commentary on human courage and frailty and a compelling self-portrait of a sensitive and spirited young woman whose promise was tragically cut short. ...more"/>
    <s v="http://books.toscrape.com/media/cache/eb/26/eb2622ca0a304963d3bac0efa1bad775.jpg"/>
    <s v="https://books.toscrape.com/catalogue/the-diary-of-a-young-girl_634/index.html"/>
    <n v="129"/>
    <x v="1"/>
    <x v="0"/>
    <n v="130"/>
    <x v="158"/>
    <n v="77.87"/>
    <n v="3"/>
    <n v="10045.230000000001"/>
    <s v="OK"/>
    <x v="1"/>
    <x v="11"/>
    <s v="In Stock"/>
    <s v="OK"/>
    <n v="2009.0460000000003"/>
    <s v="High"/>
    <x v="0"/>
  </r>
  <r>
    <x v="369"/>
    <s v="f40fea200e0c644f"/>
    <s v="Books"/>
    <s v="Â£21.21"/>
    <s v="Â£21.21"/>
    <s v="Â£0.00"/>
    <s v="In stock (12 available)"/>
    <n v="0"/>
    <s v="Three"/>
    <x v="11"/>
    <s v="Snatched is the electric tale, by the New York Times bestselling author of Blow, Bruce Porter, that tells the true story of a woman caught between two worlds, with her life dangling in the balance.Raised an aristocrat in Colombia and educated in European schools, Pilar transfixes everyone with her charm and her guile. She also falls for dangerous men and finds herself draw Snatched is the electric tale, by the New York Times bestselling author of Blow, Bruce Porter, that tells the true story of a woman caught between two worlds, with her life dangling in the balance.Raised an aristocrat in Colombia and educated in European schools, Pilar transfixes everyone with her charm and her guile. She also falls for dangerous men and finds herself drawn into the highest levels of the cocaine trade.After two failed marriages and a harrowing escape from the drug life, she settles down to a quiet existence in Florida with her children--until her second husband tries to cut short his prison term by giving her name over to members of a new task force being formed by the DEA. They induce Pilar, now a middle-aged woman, to infiltrate the Cali cartel as the head of a vast money laundering sting. Named &quot;Operation Princess,&quot; the scheme leads to the seizure of tens of millions of dollars, along with some $500 million worth of cocaine and the exposure of hundreds of high-level traffickers, becoming one of the most daring and successful stings in DEA history. But Pilar plays her part too well. Her success as a money launderer gets her kidnapped and then ransomed by a band of guerrillas in South America--and the US government refuses to negotiate. It's left to her low-level handlers in the DEA to get her back, before it's too late and her kidnappers discover they have a federal agent in their clutches. ...more"/>
    <s v="http://books.toscrape.com/media/cache/17/95/17955609393fb4348e2321228d3e3e4f.jpg"/>
    <s v="https://books.toscrape.com/catalogue/snatched-how-a-drug-queen-went-undercover-for-the-dea-and-was-kidnapped-by-colombian-guerillas_631/index.html"/>
    <n v="966"/>
    <x v="5"/>
    <x v="1"/>
    <n v="538"/>
    <x v="91"/>
    <n v="27.57"/>
    <n v="3"/>
    <n v="26632.62"/>
    <s v="OK"/>
    <x v="1"/>
    <x v="11"/>
    <s v="In Stock"/>
    <s v="OK"/>
    <n v="5326.5240000000003"/>
    <s v="High"/>
    <x v="0"/>
  </r>
  <r>
    <x v="370"/>
    <s v="c6a29d6df8de968c"/>
    <s v="Books"/>
    <s v="Â£41.46"/>
    <s v="Â£41.46"/>
    <s v="Â£0.00"/>
    <s v="In stock (12 available)"/>
    <n v="0"/>
    <s v="Four"/>
    <x v="11"/>
    <s v="In LET'S PRETEND THIS NEVER HAPPENED, Jenny Lawson baffled readers with stories about growing up the daughter of a taxidermist. In her new book, FURIOUSLY HAPPY, Jenny explores her lifelong battle with mental illness. A hysterical, ridiculous book about crippling depression and anxiety? That sounds like a terrible idea. And terrible ideas are what Jenny does best.According In LET'S PRETEND THIS NEVER HAPPENED, Jenny Lawson baffled readers with stories about growing up the daughter of a taxidermist. In her new book, FURIOUSLY HAPPY, Jenny explores her lifelong battle with mental illness. A hysterical, ridiculous book about crippling depression and anxiety? That sounds like a terrible idea. And terrible ideas are what Jenny does best.According to Jenny: &quot;Some people might think that being 'furiously happy' is just an excuse to be stupid and irresponsible and invite a herd of kangaroos over to your house without telling your husband first because you suspect he would say no since he's never particularly liked kangaroos. And that would be ridiculous because no one would invite a herd of kangaroos into their house. Two is the limit. I speak from personal experience. My husband says that none is the new limit. I say he should have been clearer about that before I rented all those kangaroos.&quot;&quot;Most of my favorite people are dangerously fucked-up but you'd never guess because we've learned to bare it so honestly that it becomes the new normal. Like John Hughes wrote in The Breakfast Club, 'We're all pretty bizarre. Some of us are just better at hiding it.' Except go back and cross out the word 'hiding.'&quot;Jenny's first book, LET'S PRETEND THIS NEVER HAPPENED, was ostensibly about family, but deep down it was about celebrating your own weirdness. FURIOUSLY HAPPY is a book about mental illness, but under the surface it's about embracing joy in fantastic and outrageous ways-and who doesn't need a bit more of that? ...more"/>
    <s v="http://books.toscrape.com/media/cache/28/4c/284c3b0cbb254825f5bfd60e89d936af.jpg"/>
    <s v="https://books.toscrape.com/catalogue/furiously-happy-a-funny-book-about-horrible-things_619/index.html"/>
    <n v="666"/>
    <x v="5"/>
    <x v="1"/>
    <n v="1458"/>
    <x v="159"/>
    <n v="53.9"/>
    <n v="4"/>
    <n v="35897.4"/>
    <s v="OK"/>
    <x v="1"/>
    <x v="11"/>
    <s v="In Stock"/>
    <s v="OK"/>
    <n v="7179.4800000000005"/>
    <s v="High"/>
    <x v="0"/>
  </r>
  <r>
    <x v="371"/>
    <s v="985991708c47003e"/>
    <s v="Books"/>
    <s v="Â£11.68"/>
    <s v="Â£11.68"/>
    <s v="Â£0.00"/>
    <s v="In stock (11 available)"/>
    <n v="0"/>
    <s v="Four"/>
    <x v="11"/>
    <s v="We are in the midst of a sleep deprivation crisis, writes Arianna Huffington, the co-founder and editor in chief of The Huffington Post. And this has profound consequences â on our health, our job performance, our relationships and our happiness. What is needed, she boldly asserts, is nothing short of a sleep revolution. Only by renewing our relationship with sleep can we We are in the midst of a sleep deprivation crisis, writes Arianna Huffington, the co-founder and editor in chief of The Huffington Post. And this has profound consequences â on our health, our job performance, our relationships and our happiness. What is needed, she boldly asserts, is nothing short of a sleep revolution.Â  Only by renewing our relationship with sleep can we take back control of our lives. In her bestsellerÂ Thrive,Â Arianna wrote aboutÂ our need to redefine success through well-being, wisdom, wonder, and giving.Â Her discussion of the importance of sleep as a gateway to this more fulfilling way of livingÂ struck such a powerful chord that she realized theÂ mystery andÂ transformativeÂ power of sleep called for a fuller investigation. The result is a sweeping, scientifically rigorous, and deeply personal exploration of sleep from all angles, fromÂ the history of sleep, to the role of dreams in our lives,Â to the consequences of sleep deprivation, andÂ the newÂ golden age of sleep science that is revealingÂ the vital role sleep plays inÂ our every waking moment andÂ every aspect of our health âÂ fromÂ weight gain,Â diabetes,Â and heart disease to cancerÂ and Alzheimerâs.Â Â  InÂ The Sleep Revolution, Arianna shows how our cultural dismissal of sleep as time wasted compromises our health and our decision-making and undermines our work lives,Â our personal lives --Â and even our sex lives.Â She explores all the latest science on what exactly is going on while we sleep and dream.Â Â She takes on the dangerous sleeping pill industry, and all the ways our addiction to technology disrupts our sleep. She alsoÂ offers a range of recommendations and tips from leading scientists on how we can get better and more restorative sleep, and harness its incredible power. In today's fast-paced, always-connected,Â perpetually-harriedÂ and sleep-deprived world, our need for a good nightâs sleep is more important â and elusive -- than ever.Â The Sleep RevolutionÂ both sounds the alarm on our worldwide sleep crisis and provides a detailed road map to the great sleep awakening that can help Â  transform our lives, our communities, and our world. ...more"/>
    <s v="http://books.toscrape.com/media/cache/b7/6a/b76a8c5c12390d9259b6235115ebf024.jpg"/>
    <s v="https://books.toscrape.com/catalogue/the-sleep-revolution-transforming-your-life-one-night-at-a-time_608/index.html"/>
    <n v="1271"/>
    <x v="3"/>
    <x v="0"/>
    <n v="1996"/>
    <x v="7"/>
    <n v="15.18"/>
    <n v="4"/>
    <n v="19293.78"/>
    <s v="OK"/>
    <x v="1"/>
    <x v="12"/>
    <s v="In Stock"/>
    <s v="OK"/>
    <n v="3858.7559999999999"/>
    <s v="Mid"/>
    <x v="0"/>
  </r>
  <r>
    <x v="372"/>
    <s v="28b2df9fadc9f07e"/>
    <s v="Books"/>
    <s v="Â£16.89"/>
    <s v="Â£16.89"/>
    <s v="Â£0.00"/>
    <s v="In stock (11 available)"/>
    <n v="0"/>
    <s v="Five"/>
    <x v="11"/>
    <s v="Based on the wildly popular Instagram account @CrazyJewishMom, Kate Siegel's essay collection about life with the woman who redefined the term &quot;helicopter mom&quot; There is nothing more wonderful than a motherâs love. There is also nothing more annoying. Who else can proudly insist that youâre perfect while simultaneously making you question every career, fashion, andrelation Based on the wildly popular Instagram account @CrazyJewishMom, Kate Siegel's essay collection about life with the woman who redefined the term &quot;helicopter mom&quot; Â  There is nothing more wonderful than a motherâs love. There is also nothing more annoying. Who else can proudly insist that youâre perfect while simultaneously making you question every career, fashion, andÂ relationshipÂ decision you have ever made? Â  No one understands the delicate mother-daughter dynamic better than Kate Siegelâher own mother drove her so crazy that she decided to broadcast their hilarious conversations on Instagram. Soon, hundreds of thousandsÂ of people were following their daily text exchanges, eager to see what outrageous thing Kateâs mom would do next. Now, inÂ Mother, Can You NOT?, Kate pays tribute to the woman who invented the concept of drone parenting.Â  From embarrassing moments (like crashing Kate's gynecological exams) to outrageous storiesÂ (like the time she made Kate steal a cat from the pound) toÂ hilarious celebrations (including but not limited to parties for Kate's menstrual cycles),Â Mother, Can you NOT?Â lovingly lampoons the lengths to which our mothers will go to better our lives (even if it feels like theyâre ruining them in the process). ...more"/>
    <s v="http://books.toscrape.com/media/cache/88/b4/88b464746c5882cc605827a0521ddcea.jpg"/>
    <s v="https://books.toscrape.com/catalogue/mother-can-you-not_599/index.html"/>
    <n v="4519"/>
    <x v="5"/>
    <x v="0"/>
    <n v="1180"/>
    <x v="36"/>
    <n v="21.96"/>
    <n v="5"/>
    <n v="99237.24"/>
    <s v="OK"/>
    <x v="0"/>
    <x v="12"/>
    <s v="In Stock"/>
    <s v="OK"/>
    <n v="19847.448000000004"/>
    <s v="High"/>
    <x v="1"/>
  </r>
  <r>
    <x v="373"/>
    <s v="2b69dec0193511d9"/>
    <s v="Books"/>
    <s v="Â£19.53"/>
    <s v="Â£19.53"/>
    <s v="Â£0.00"/>
    <s v="In stock (11 available)"/>
    <n v="0"/>
    <s v="Three"/>
    <x v="11"/>
    <s v="On April 20, 1999, Eric Harris and Dylan Klebold walked into Columbine High School in Littleton, Colorado. Over the course of minutes, they would kill twelve students and a teacher and wound twenty-four others before taking their own lives.For the last sixteen years, Sue Klebold, Dylanâs mother, has lived with the indescribable grief and shame of that day. How could her ch On April 20, 1999, Eric Harris and Dylan Klebold walked into Columbine High School in Littleton, Colorado. Over the course of minutes, they would kill twelve students and a teacher and wound twenty-four others before taking their own lives.Â For the last sixteen years, Sue Klebold, Dylanâ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Â These are questions that Klebold has grappled with every day since the Columbine tragedy. InÂ A Motherâ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Â Filled with hard-won wisdom and compassion,Â A Motherâs ReckoningÂ is a powerful and haunting book that sheds light on one of the most pressing issues of our time. And with fresh wounds from the recent Newtown and Charleston shootings, never has the need for understanding been more urgent.Â Author profits from the book will be donated to research and to charitable foundations focusing on mental health issues ...more"/>
    <s v="http://books.toscrape.com/media/cache/32/86/32861b2d37c7b8da7bbce3a86a27123b.jpg"/>
    <s v="https://books.toscrape.com/catalogue/a-mothers-reckoning-living-in-the-aftermath-of-tragedy_585/index.html"/>
    <n v="345"/>
    <x v="2"/>
    <x v="1"/>
    <n v="1285"/>
    <x v="141"/>
    <n v="25.39"/>
    <n v="3"/>
    <n v="8759.5500000000011"/>
    <s v="OK"/>
    <x v="1"/>
    <x v="12"/>
    <s v="In Stock"/>
    <s v="OK"/>
    <n v="1751.9100000000003"/>
    <s v="High"/>
    <x v="0"/>
  </r>
  <r>
    <x v="374"/>
    <s v="34669b2e9d407d3a"/>
    <s v="Books"/>
    <s v="Â£24.57"/>
    <s v="Â£24.57"/>
    <s v="Â£0.00"/>
    <s v="In stock (10 available)"/>
    <n v="0"/>
    <s v="Two"/>
    <x v="11"/>
    <s v="After having a nationally televised panic attack on Good Morning America, Dan Harris knew he had to make some changes. After learning about research that suggests meditation can do everything from lower your blood pressure to essentially rewire your brain, Harris took a deep dive into the underreported world of CEOs, scientists, and even marines who are now using it for in After having a nationally televised panic attack on Good Morning America, Dan Harris knew he had to make some changes. After learning about research that suggests meditation can do everything from lower your blood pressure to essentially rewire your brain, Harris took a deep dive into the underreported world of CEOs, scientists, and even marines who are now using it for increased calm, focus, and happiness. 10% Happier takes readers on a ride from the outer reaches of neuroscience to the inner sanctum of network news to the bizarre fringes of America's spiritual scene, and leaves them with a takeaway that could actually change their lives ...more"/>
    <s v="http://books.toscrape.com/media/cache/dd/89/dd8974991a279418738f38d5561979c4.jpg"/>
    <s v="https://books.toscrape.com/catalogue/10-happier-how-i-tamed-the-voice-in-my-head-reduced-stress-without-losing-my-edge-and-found-self-help-that-actually-works_582/index.html"/>
    <n v="3074"/>
    <x v="0"/>
    <x v="0"/>
    <n v="157"/>
    <x v="160"/>
    <n v="31.94"/>
    <n v="2"/>
    <n v="98183.56"/>
    <s v="OK"/>
    <x v="1"/>
    <x v="19"/>
    <s v="In Stock"/>
    <s v="OK"/>
    <n v="19636.712"/>
    <s v="High"/>
    <x v="0"/>
  </r>
  <r>
    <x v="375"/>
    <s v="7186241e043de5dc"/>
    <s v="Books"/>
    <s v="Â£35.92"/>
    <s v="Â£35.92"/>
    <s v="Â£0.00"/>
    <s v="In stock (9 available)"/>
    <n v="0"/>
    <s v="Two"/>
    <x v="11"/>
    <s v="At 01:23:40 on April 26th 1986, Alexander Akimov pressed the emergency shutdown button at Chernobylâs fourth nuclear reactor. It was an act that forced the permanent evacuation of a city, killed thousands and crippled the Soviet Union. The event spawned decades of conflicting, exaggerated and inaccurate stories.This book, the result of five years of research, presents an a At 01:23:40 on April 26th 1986, Alexander Akimov pressed the emergency shutdown button at Chernobylâs fourth nuclear reactor. It was an act that forced the permanent evacuation of a city, killed thousands and crippled the Soviet Union. The event spawned decades of conflicting, exaggerated and inaccurate stories.This book, the result of five years of research, presents an accessible but comprehensive account of what really happened. From the desperate fight to prevent a burning reactor core from irradiating eastern Europe, to the self-sacrifice of the heroic men who entered fields of radiation so strong that machines wouldnât work, to the surprising truth about the legendary âChernobyl diversâ, all the way through to the USSRâs final show-trial. The historical narrative is interwoven with a story of the authorâs own spontaneous journey to Ukraineâs still-abandoned city of Pripyat and the wider Chernobyl Zone.Complete with over 45 pages of photographs of modern-day Pripyat and technical diagrams of the power station, Chernobyl 01:23:40 is a fascinating new account of the worldâs worst nuclear disaster. ...more"/>
    <s v="http://books.toscrape.com/media/cache/58/4a/584ac01e05ae76b1672f25a53384c617.jpg"/>
    <s v="https://books.toscrape.com/catalogue/chernobyl-012340-the-incredible-true-story-of-the-worlds-worst-nuclear-disaster_560/index.html"/>
    <n v="4821"/>
    <x v="0"/>
    <x v="0"/>
    <n v="1016"/>
    <x v="62"/>
    <n v="46.7"/>
    <n v="2"/>
    <n v="225140.7"/>
    <s v="OK"/>
    <x v="1"/>
    <x v="15"/>
    <s v="In Stock"/>
    <s v="OK"/>
    <n v="45028.140000000007"/>
    <s v="High"/>
    <x v="1"/>
  </r>
  <r>
    <x v="376"/>
    <s v="e77033ce559947f7"/>
    <s v="Books"/>
    <s v="Â£34.06"/>
    <s v="Â£34.06"/>
    <s v="Â£0.00"/>
    <s v="In stock (8 available)"/>
    <n v="0"/>
    <s v="Three"/>
    <x v="11"/>
    <s v="If you want to build a better future, you must believe in secrets.The great secret of our time is that there are still uncharted frontiers to explore and new inventions to create. In Zero to One , legendary entrepreneur and investor Peter Thiel shows how we can find singular ways to create those new things. Thiel begins with the contrarian premise that we live in an age o If you want to build a better future, you must believe in secrets.The great secret of our time is that there are still uncharted frontiers to explore and new inventions to create. In Zero to One , legendary entrepreneur and investor Peter Thiel shows how we can find singular ways to create those new things. Thiel begins with the contrarian premise that we live in an age of technological stagnation, even if weâ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ât make a search engine. Tomorrowâs champions will not win by competing ruthlessly in todayâ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 ...more"/>
    <s v="http://books.toscrape.com/media/cache/f3/00/f30001f2851f82c266e2faa77bcdd924.jpg"/>
    <s v="https://books.toscrape.com/catalogue/zero-to-one-notes-on-startups-or-how-to-build-the-future_555/index.html"/>
    <n v="4576"/>
    <x v="2"/>
    <x v="0"/>
    <n v="932"/>
    <x v="49"/>
    <n v="44.28"/>
    <n v="3"/>
    <n v="202625.28"/>
    <s v="OK"/>
    <x v="1"/>
    <x v="3"/>
    <s v="In Stock"/>
    <s v="OK"/>
    <n v="40525.056000000004"/>
    <s v="High"/>
    <x v="1"/>
  </r>
  <r>
    <x v="377"/>
    <s v="04f6c929888f4f11"/>
    <s v="Books"/>
    <s v="Â£17.76"/>
    <s v="Â£17.76"/>
    <s v="Â£0.00"/>
    <s v="In stock (8 available)"/>
    <n v="0"/>
    <s v="One"/>
    <x v="11"/>
    <s v="In Why Not Me?, Kaling shares her ongoing journey to find contentment and excitement in her adult life, whether itâs falling in love at work, seeking new friendships in lonely places, attempting to be the first person in history to lose weight without any behavior modification whatsoever, or most important, believing that you have a place in Hollywood when youâre constantl In Why Not Me?, Kaling shares her ongoing journey to find contentment and excitement in her adult life, whether itâs falling in love at work, seeking new friendships in lonely places, attempting to be the first person in history to lose weight without any behavior modification whatsoever, or most important, believing that you have a place in Hollywood when youâre constantly reminded that no one looks like you.In âHow to Look Spectacular: A Starletâs Confessions,â Kaling gives her tongue-in-cheek secrets for surefire on-camera beauty, (âYour natural hair color may be appropriate for your skin tone, but this isnât the land of appropriateâthis is Hollywood, baby. Out here, a dark-skinned womanâs traditional hair color is honey blonde.â) âPlayerâ tells the story of Kaling being seduced and dumped by a female friend in L.A. (âI had been replaced by a younger model. And now they had matching bangs.â) In âUnlikely Leading Lady,â she muses on Americaâs fixation with the weight of actresses, (âMost women we see onscreen are either so thin that theyâre walking clavicles or so huge that their only scenes involve them breaking furniture.â) And in âSoup Snakes,â Kaling spills some secrets on her relationship with her ex-boyfriend and close friend, B.J. Novak (âI will freely admit: my relationship with B.J. Novak is weird as hell.â)Mindy turns the anxieties, the glamour, and the celebrations of her second coming-of-age into a laugh-out-loud funny collection of essays that anyone whoâs ever been at a turning point in their life or career can relate to. And those whoâve never been at a turning point can skip to the parts where she talks about meeting Bradley Cooper. ...more"/>
    <s v="http://books.toscrape.com/media/cache/66/95/6695cfb7ba5e0a6ef995300db6762fb6.jpg"/>
    <s v="https://books.toscrape.com/catalogue/why-not-me_554/index.html"/>
    <n v="1263"/>
    <x v="0"/>
    <x v="0"/>
    <n v="1046"/>
    <x v="75"/>
    <n v="23.09"/>
    <n v="1"/>
    <n v="29162.67"/>
    <s v="OK"/>
    <x v="1"/>
    <x v="3"/>
    <s v="In Stock"/>
    <s v="OK"/>
    <n v="5832.5339999999997"/>
    <s v="High"/>
    <x v="0"/>
  </r>
  <r>
    <x v="378"/>
    <s v="b69c852e7e3956af"/>
    <s v="Books"/>
    <s v="Â£39.36"/>
    <s v="Â£39.36"/>
    <s v="Â£0.00"/>
    <s v="In stock (8 available)"/>
    <n v="0"/>
    <s v="Two"/>
    <x v="11"/>
    <s v="THE NEW YORK TIMES NUMBER ONE BESTSELLER'Finishing this book and then forgetting about it is simply not an option...Unmissable' New York TimesAt the age of thirty-six, on the verge of completing a decadeâs training as a neurosurgeon, Paul Kalanithi was diagnosed with inoperable lung cancer. One day he was a doctor treating the dying, the next he was a patient struggling to THE NEW YORK TIMES NUMBER ONE BESTSELLER'Finishing this book and then forgetting about it is simply not an option...Unmissable' New York TimesAt the age of thirty-six, on the verge of completing a decadeâs training as a neurosurgeon, Paul Kalanithi was diagnosed with inoperable lung cancer. One day he was a doctor treating the dying, the next he was a patient struggling to live.When Breath Becomes Air chronicles Kalanithiâs transformation from a medical student asking what makes a virtuous and meaningful life into a neurosurgeon working in the core of human identity â the brain â and finally into a patient and a new father.What makes life worth living in the face of death? What do you do when when life is catastrophically interrupted? What does it mean to have a child as your own life fades away?Paul Kalanithi died while working on this profoundly moving book, yet his words live on as a guide to us all. When Breath Becomes Air is a life-affirming reflection on facing our mortality and on the relationship between doctor and patient, from a gifted writer who became both. ...more"/>
    <s v="http://books.toscrape.com/media/cache/26/9d/269d1774be6dd9e649c4170fbc8d27eb.jpg"/>
    <s v="https://books.toscrape.com/catalogue/when-breath-becomes-air_553/index.html"/>
    <n v="3570"/>
    <x v="4"/>
    <x v="1"/>
    <n v="737"/>
    <x v="14"/>
    <n v="51.17"/>
    <n v="2"/>
    <n v="182676.9"/>
    <s v="OK"/>
    <x v="1"/>
    <x v="3"/>
    <s v="In Stock"/>
    <s v="OK"/>
    <n v="36535.379999999997"/>
    <s v="High"/>
    <x v="0"/>
  </r>
  <r>
    <x v="379"/>
    <s v="5a0d2e9284004266"/>
    <s v="Books"/>
    <s v="Â£28.45"/>
    <s v="Â£28.45"/>
    <s v="Â£0.00"/>
    <s v="In stock (8 available)"/>
    <n v="0"/>
    <s v="Four"/>
    <x v="11"/>
    <s v="A sweeping narrative history of a terrifying serial killer--America's first--who stalked Austin, Texas in 1885In the late 1800s, the city of Austin, Texas was on the cusp of emerging from an isolated western outpost into a truly cosmopolitan metropolis. But beginning in December 1884, Austin was terrorized by someone equally as vicious and, in some ways, far more diabolica A sweeping narrative history of a terrifying serial killer--America's first--who stalked Austin, Texas in 1885In the late 1800s, the city of Austin, Texas was on the cusp of emerging from an isolated western outpost into a truly cosmopolitan metropolis. But beginning in December 1884, Austin was terrorized by someone equally as vicious and, in some ways, far more diabolical than London's infamous Jack the Ripper. For almost exactly one year, the Midnight Assassin crisscrossed the entire city, striking on moonlit nights, using axes, knives, and long steel rods to rip apart women from every race and class. At the time the concept of a serial killer was unthinkable, but the murders continued, the killer became more brazen, and the citizens' panic reached a fever pitch.Before it was all over, at least a dozen men would be arrested in connection with the murders, and the crimes would expose what a newspaper described as &quot;the most extensive and profound scandal ever known in Austin.&quot; And yes, when Jack the Ripper began his attacks in 1888, London police investigators did wonder if the killer from Austin had crossed the ocean to terrorize their own city.With vivid historical detail and novelistic flair, Texas Monthly journalist Skip Hollandsworth brings this terrifying saga to life. ...more"/>
    <s v="http://books.toscrape.com/media/cache/38/ec/38ec5240eb37dfc9ebe54fa7584842ed.jpg"/>
    <s v="https://books.toscrape.com/catalogue/the-midnight-assassin-panic-scandal-and-the-hunt-for-americas-first-serial-killer_549/index.html"/>
    <n v="1094"/>
    <x v="0"/>
    <x v="0"/>
    <n v="113"/>
    <x v="116"/>
    <n v="36.99"/>
    <n v="4"/>
    <n v="40467.060000000005"/>
    <s v="OK"/>
    <x v="1"/>
    <x v="3"/>
    <s v="In Stock"/>
    <s v="OK"/>
    <n v="8093.4120000000012"/>
    <s v="High"/>
    <x v="0"/>
  </r>
  <r>
    <x v="380"/>
    <s v="a2475a245c9907c4"/>
    <s v="Books"/>
    <s v="Â£38.89"/>
    <s v="Â£38.89"/>
    <s v="Â£0.00"/>
    <s v="In stock (8 available)"/>
    <n v="0"/>
    <s v="Five"/>
    <x v="11"/>
    <s v="A new book that explores the science of productivity, and why, in todayâs world, managing how you thinkârather than what you thinkâcan transform your life."/>
    <s v="http://books.toscrape.com/media/cache/16/65/1665c94f1ec5580132a16c3bdfd0c421.jpg"/>
    <s v="https://books.toscrape.com/catalogue/smarter-faster-better-the-secrets-of-being-productive-in-life-and-business_543/index.html"/>
    <n v="392"/>
    <x v="0"/>
    <x v="0"/>
    <n v="1023"/>
    <x v="92"/>
    <n v="50.56"/>
    <n v="5"/>
    <n v="19819.52"/>
    <s v="OK"/>
    <x v="1"/>
    <x v="3"/>
    <s v="In Stock"/>
    <s v="OK"/>
    <n v="3963.9040000000005"/>
    <s v="High"/>
    <x v="0"/>
  </r>
  <r>
    <x v="381"/>
    <s v="52fc458ffc756faf"/>
    <s v="Books"/>
    <s v="Â£21.82"/>
    <s v="Â£21.82"/>
    <s v="Â£0.00"/>
    <s v="In stock (8 available)"/>
    <n v="0"/>
    <s v="Three"/>
    <x v="11"/>
    <s v="The physics of vulnerability is simple: If we are brave enough often enough, we will fall. The author of the #1 New York Times bestsellers Daring Greatly and The Gifts of Imperfection tells us what it takes to get back up, and how owning our stories of disappointment, failure, and heartbreak gives us the power to write a daring new ending. Struggle, BrenÃ© Brown writes, can The physics of vulnerability is simple: If we are brave enough often enough, we will fall. The author of the #1 New York Times bestsellers Daring Greatly and The Gifts of Imperfection tells us what it takes to get back up, and how owning our stories of disappointment, failure, and heartbreak gives us the power to write a daring new ending. Struggle, BrenÃ© Brown writes, can be our greatest call to courage, and rising strong our clearest path to deeper meaning, wisdom, and hope. ...more"/>
    <s v="http://books.toscrape.com/media/cache/de/5c/de5c4ea75d455748861ce2bc844fb198.jpg"/>
    <s v="https://books.toscrape.com/catalogue/rising-strong_539/index.html"/>
    <n v="2575"/>
    <x v="0"/>
    <x v="1"/>
    <n v="1759"/>
    <x v="105"/>
    <n v="28.37"/>
    <n v="3"/>
    <n v="73052.75"/>
    <s v="OK"/>
    <x v="1"/>
    <x v="3"/>
    <s v="In Stock"/>
    <s v="OK"/>
    <n v="14610.550000000001"/>
    <s v="High"/>
    <x v="0"/>
  </r>
  <r>
    <x v="382"/>
    <s v="4729afff3bea0f0a"/>
    <s v="Books"/>
    <s v="Â£29.48"/>
    <s v="Â£29.48"/>
    <s v="Â£0.00"/>
    <s v="In stock (8 available)"/>
    <n v="0"/>
    <s v="Three"/>
    <x v="11"/>
    <s v="Psychiatrist Viktor Frankl's memoir has riveted generations of readers with its descriptions of life in Nazi death camps and its lessons for spiritual survival. Between 1942 and 1945, Frankl labored in four different camps, including Auschwitz, while his parents, brother, and pregnant wife perished. Based on his own experience and the experiences of others he treated later Psychiatrist Viktor Frankl's memoir has riveted generations of readers with its descriptions of life in Nazi death camps and its lessons for spiritual survival. Between 1942 and 1945, Frankl labored in four different camps, including Auschwitz, while his parents, brother, and pregnant wife perished. Based on his own experience and the experiences of others he treated later in his practice, Frankl argues that we cannot avoid suffering, but we can choose how to cope with it, find meaning in it, and move forward with renewed purpose. Frankl's theory--known as logotherapy, from the Greek word logos (&quot;meaning&quot;)--holds that our primary drive in life is not pleasure, as Freud maintained, but the discovery and pursuit of what we personally find meaningful.At the time of Frankl's death in 1997, Man's Search for Meaning had sold more than 10 million copies in twenty-four languages. A 1991 reader survey for the Library of Congress that asked readers to name a &quot;book that made a difference in your life&quot; found Man's Search for Meaning among the ten most influential books in America. ...more"/>
    <s v="http://books.toscrape.com/media/cache/97/da/97dac3668fcca2cf5af4e1bb971af546.jpg"/>
    <s v="https://books.toscrape.com/catalogue/mans-search-for-meaning_533/index.html"/>
    <n v="3037"/>
    <x v="5"/>
    <x v="1"/>
    <n v="1160"/>
    <x v="37"/>
    <n v="38.32"/>
    <n v="3"/>
    <n v="116377.84"/>
    <s v="OK"/>
    <x v="1"/>
    <x v="3"/>
    <s v="In Stock"/>
    <s v="OK"/>
    <n v="23275.567999999999"/>
    <s v="High"/>
    <x v="0"/>
  </r>
  <r>
    <x v="383"/>
    <s v="4d3a4c7b442a9a4e"/>
    <s v="Books"/>
    <s v="Â£25.06"/>
    <s v="Â£25.06"/>
    <s v="Â£0.00"/>
    <s v="In stock (8 available)"/>
    <n v="0"/>
    <s v="Two"/>
    <x v="11"/>
    <s v="Tyler and I inch toward the Green Room, in line with blow-dried TV anchors and stuffy columnists. Heâs practicing his handshake and hello: âItâs a pleasure to meet you, Mr. President. Itâs a pleasure to meet you, Mr. President. Itâs a pleasure to meet you, Mr. President.â When the couple in front of us steps forward for their picture, my teenager with sky-blue eyes and a s Tyler and I inch toward the Green Room, in line with blow-dried TV anchors and stuffy columnists. Heâs practicing his handshake and hello: âItâs a pleasure to meet you, Mr. President. Itâs a pleasure to meet you, Mr. President. Itâs a pleasure to meet you, Mr. President.â When the couple in front of us steps forward for their picture, my teenager with sky-blue eyes and a soft heart looks up at me and says, âI hope I donât let you down, Dad.â What kind of father raises a son to worry about embarrassing his dad? I want to tell Tyler not to worry, that heâd never let me down. That thereâs nothing wrong with being different. That I actually am proud of what makes him special. But we are next in line to meet the president of the United States in a room filled with fellow strivers, and all I can think about is the real possibility that Tyler might embarrass himself. Or, God forbid, me.LOVE THAT BOY is a uniquely personal story about the causes and costs of outsized parental expectations. What we want for our childrenâpopularity, normalcy, achievement, geniusâand what they truly needâgrit, empathy, characterâare explored by National Journalâs Ron Fournier, who weaves his extraordinary journey to acceptance around the latest research on childhood development and stories of other loving-but-struggling parents. ...more"/>
    <s v="http://books.toscrape.com/media/cache/00/6e/006e242a10f2e27b71edfd1ca8020318.jpg"/>
    <s v="https://books.toscrape.com/catalogue/love-that-boy-what-two-presidents-eight-road-trips-and-my-son-taught-me-about-a-parents-expectations_532/index.html"/>
    <n v="376"/>
    <x v="1"/>
    <x v="1"/>
    <n v="341"/>
    <x v="134"/>
    <n v="32.58"/>
    <n v="2"/>
    <n v="12250.08"/>
    <s v="OK"/>
    <x v="1"/>
    <x v="3"/>
    <s v="In Stock"/>
    <s v="OK"/>
    <n v="2450.0160000000001"/>
    <s v="High"/>
    <x v="0"/>
  </r>
  <r>
    <x v="384"/>
    <s v="044534b0b28b4e87"/>
    <s v="Books"/>
    <s v="Â£12.55"/>
    <s v="Â£12.55"/>
    <s v="Â£0.00"/>
    <s v="In stock (8 available)"/>
    <n v="0"/>
    <s v="Three"/>
    <x v="11"/>
    <s v="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 Too many of us are doing the former--a 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 Too many of us are doing the former--and our lives are slipping away one day at a time. But what if we treated life like the gift that it is? What if we lived each day as though it were part of a bigger picture, a &quot;plan&quot;? That's what &quot;New York Times &quot;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 ...more"/>
    <s v="http://books.toscrape.com/media/cache/06/bf/06bf33339562e138906eef6793ef53cd.jpg"/>
    <s v="https://books.toscrape.com/catalogue/living-forward-a-proven-plan-to-stop-drifting-and-get-the-life-you-want_531/index.html"/>
    <n v="2981"/>
    <x v="4"/>
    <x v="0"/>
    <n v="753"/>
    <x v="84"/>
    <n v="16.32"/>
    <n v="3"/>
    <n v="48649.919999999998"/>
    <s v="OK"/>
    <x v="1"/>
    <x v="3"/>
    <s v="In Stock"/>
    <s v="OK"/>
    <n v="9729.9840000000004"/>
    <s v="Mid"/>
    <x v="0"/>
  </r>
  <r>
    <x v="385"/>
    <s v="bbf1ea50be8008ab"/>
    <s v="Books"/>
    <s v="Â£44.21"/>
    <s v="Â£44.21"/>
    <s v="Â£0.00"/>
    <s v="In stock (8 available)"/>
    <n v="0"/>
    <s v="One"/>
    <x v="11"/>
    <s v="âThis is it. My rape. I knew it was coming. Every woman knows. And now here it is. My turn.â When Joanna Connors was thirty years old on assignment for the Cleveland Plain Dealer to review a play at a college theater, she was held at knife point and raped by a stranger who had grown up five miles away from her. Once her assailant was caught and sentenced, Joanna never spo âThis is it. My rape. I knew it was coming. Every woman knows. And now here it is. My turn.â When Joanna Connors was thirty years old on assignment for the Cleveland Plain Dealer to review a play at a college theater, she was held at knife point and raped by a stranger who had grown up five miles away from her. Once her assailant was caught and sentenced, Joanna never spoke of the trauma again, until 21 years later when her daughter was about to go to college. She resolved then to tell her children about her own rape so they could learn and protect themselves, and she began to realize that the man who assaulted her was one of the formative people in her life.Setting out to uncover the story of her attacker, Connors embarked on a journey to find out who he was, where he came from, who his friends were and what his life was like. What she discovers stretches beyond one violent manâs story and back into her own, interweaving a narrative about strength and survival with one about rape culture and violence in America.I Will Find You is a brave, timely consideration of race, class, education and the families that shape who we become, by a reporter and a survivor. ...more"/>
    <s v="http://books.toscrape.com/media/cache/58/08/58080dbe2c118867331f4ef932ca96c0.jpg"/>
    <s v="https://books.toscrape.com/catalogue/i-will-find-you_524/index.html"/>
    <n v="1770"/>
    <x v="0"/>
    <x v="0"/>
    <n v="322"/>
    <x v="51"/>
    <n v="57.47"/>
    <n v="1"/>
    <n v="101721.9"/>
    <s v="OK"/>
    <x v="1"/>
    <x v="3"/>
    <s v="In Stock"/>
    <s v="OK"/>
    <n v="20344.38"/>
    <s v="High"/>
    <x v="0"/>
  </r>
  <r>
    <x v="386"/>
    <s v="77e9ea355bd8ae57"/>
    <s v="Books"/>
    <s v="Â£19.22"/>
    <s v="Â£19.22"/>
    <s v="Â£0.00"/>
    <s v="In stock (8 available)"/>
    <n v="0"/>
    <s v="Two"/>
    <x v="11"/>
    <s v="There are so many moments in life when we choose to silence our intuition, abandon our own voice, and play small because we wonder, deep down: &quot;Do I know who I really am? Is who I really am enough?&quot; It's courageous work to learn to live from our essential identity--loved, worthy, whole. But what if God is calling us to shamelessly recover the woman he created us to be? Wha There are so many moments in life when we choose to silence our intuition, abandon our own voice, and play small because we wonder, deep down: &quot;Do I know who I really am? Is who I really am enough?&quot; It's courageous work to learn to live from our essential identity--loved, worthy, whole. But what if God is calling us to shamelessly recover the woman he created us to be? What if God is urging us to be--for the first time in our lives--brazen? The word &quot;brazen&quot; means &quot;without shame.&quot; Leeana Tankersley wants women to be just that--to unapologetically move from shame- and fear-based living toward lives that are based on love and belonging. With moving personal stories and spot-on observations of the longings we all experience--to know we are loved, to feel comfortable in our own skin, to be heard--Tankersley calls women to honor that voice deep down inside of them rather than bowing to outside influences that push them to become someone they're not. Gritty and overflowing with grace, Brazen will set women free to be truly themselves in a world bent on molding them in its image. ...more"/>
    <s v="http://books.toscrape.com/media/cache/4c/54/4c5479ee2b9edd4b2f22b888d139b08f.jpg"/>
    <s v="https://books.toscrape.com/catalogue/brazen-the-courage-to-find-the-you-thats-been-hiding_514/index.html"/>
    <n v="2094"/>
    <x v="4"/>
    <x v="1"/>
    <n v="522"/>
    <x v="12"/>
    <n v="24.99"/>
    <n v="2"/>
    <n v="52329.06"/>
    <s v="OK"/>
    <x v="0"/>
    <x v="3"/>
    <s v="In Stock"/>
    <s v="OK"/>
    <n v="10465.812"/>
    <s v="High"/>
    <x v="0"/>
  </r>
  <r>
    <x v="387"/>
    <s v="04e3de7ac35ec5cd"/>
    <s v="Books"/>
    <s v="Â£56.91"/>
    <s v="Â£56.91"/>
    <s v="Â£0.00"/>
    <s v="In stock (8 available)"/>
    <n v="0"/>
    <s v="Four"/>
    <x v="11"/>
    <s v="âThis is your country, this is your world, this is your body, and you must find some way to live within the all of it.âIn a profound work that pivots from the biggest questions about American history and ideals to the most intimate concerns of a father for his son, Ta-Nehisi Coates offers a powerful new framework for understanding our nationâs history and current crisis. A âThis is your country, this is your world, this is your body, and you must find some way to live within the all of it.âIn a profound work that pivots from the biggest questions about American history and ideals to the most intimate concerns of a father for his son, Ta-Nehisi Coates offers a powerful new framework for understanding our nationâs history and current crisis. Americans have built an empire on the idea of ârace,â a falsehood that damages us all but falls most heavily on the bodies of black women and menâ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Â Between the World and Me is Ta-Nehisi Coatesâs attempt to answer these questions in a letter to his adolescent son. Coates shares with his sonâand readersâthe story of his awakening to the truth about his place in the world through a series of revelatory experiences, from Howard University to Civil War battlefields, from the South Side of Chicago to Paris, from his childhood home to the living rooms of mothers whose childrenâs lives were taken as American plunder. Beautifully woven from personal narrative, reimagined history, and fresh, emotionally charged reportage, Between the World and Me clearly illuminates the past, bracingly confronts our present, and offers a transcendent vision for a way forward. ...more"/>
    <s v="http://books.toscrape.com/media/cache/35/5f/355fa36362b722a241788d687fbc91af.jpg"/>
    <s v="https://books.toscrape.com/catalogue/between-the-world-and-me_513/index.html"/>
    <n v="892"/>
    <x v="5"/>
    <x v="0"/>
    <n v="1583"/>
    <x v="135"/>
    <n v="73.98"/>
    <n v="4"/>
    <n v="65990.16"/>
    <s v="OK"/>
    <x v="1"/>
    <x v="3"/>
    <s v="In Stock"/>
    <s v="OK"/>
    <n v="13198.032000000001"/>
    <s v="High"/>
    <x v="0"/>
  </r>
  <r>
    <x v="388"/>
    <s v="15ebd83e53d0391b"/>
    <s v="Books"/>
    <s v="Â£55.06"/>
    <s v="Â£55.06"/>
    <s v="Â£0.00"/>
    <s v="In stock (8 available)"/>
    <n v="0"/>
    <s v="Four"/>
    <x v="11"/>
    <s v="In Being Mortal, bestselling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In Being Mortal, bestselling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â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Full of eye-opening research and riveting storytelling, Being Mortal asserts that medicine can comfort and enhance our experience even to the end, providing not only a good life but also a good end. ...more"/>
    <s v="http://books.toscrape.com/media/cache/73/ee/73ee61bd8724a36a83b691bb7b1a70b8.jpg"/>
    <s v="https://books.toscrape.com/catalogue/being-mortal-medicine-and-what-matters-in-the-end_512/index.html"/>
    <n v="2947"/>
    <x v="4"/>
    <x v="0"/>
    <n v="210"/>
    <x v="105"/>
    <n v="71.58"/>
    <n v="4"/>
    <n v="210946.26"/>
    <s v="OK"/>
    <x v="1"/>
    <x v="3"/>
    <s v="In Stock"/>
    <s v="OK"/>
    <n v="42189.252000000008"/>
    <s v="High"/>
    <x v="0"/>
  </r>
  <r>
    <x v="389"/>
    <s v="fef91502cbacf23a"/>
    <s v="Books"/>
    <s v="Â£13.20"/>
    <s v="Â£13.20"/>
    <s v="Â£0.00"/>
    <s v="In stock (8 available)"/>
    <n v="0"/>
    <s v="Three"/>
    <x v="11"/>
    <s v="A psychologist's gripping, troubling, and moving exploration of the brutal murder of a possibly transgender middle school student by an eighth grade classmateOn Feb. 12, 2008, at E. O. Green Junior High in Oxnard, CA, 14-year-old Brandon McInerney shot and killed his classmate, Larry King, who had recently begun to call himself &quot;Leticia&quot; and wear makeup and jewelry to scho A psychologist's gripping, troubling, and moving exploration of the brutal murder of a possibly transgender middle school student by an eighth grade classmateOn Feb. 12, 2008, at E. O. Green Junior High in Oxnard, CA, 14-year-old Brandon McInerney shot and killed his classmate, Larry King, who had recently begun to call himself &quot;Leticia&quot; and wear makeup and jewelry to school.Profoundly shaken by the news, and unsettled by media coverage that sidestepped the issues of gender identity and of race integral to the case, psychologist Ken Corbett traveled to LA to attend the trial. As visions of victim and perpetrator were woven and unwoven in the theater of the courtroom, a haunting picture emerged not only of the two young teenagers, but also of spectators altered by an atrocity and of a community that had unwittingly gestated a murder. Drawing on firsthand observations, extensive interviews and research, as well as on his decades of academic work on gender and sexuality, Corbett holds each murky facet of this case up to the light, exploring the fault lines of memory and the lacunae of uncertainty behind facts. Deeply compassionate, and brimming with wit and acute insight, A Murder Over a Girl is a riveting and stranger-than-fiction drama of the human psyche. ...more"/>
    <s v="http://books.toscrape.com/media/cache/98/e3/98e30c1a7b9f2acd9e44d77e0a7dbff1.jpg"/>
    <s v="https://books.toscrape.com/catalogue/a-murder-over-a-girl-justice-gender-junior-high_511/index.html"/>
    <n v="4636"/>
    <x v="4"/>
    <x v="1"/>
    <n v="1831"/>
    <x v="161"/>
    <n v="17.16"/>
    <n v="3"/>
    <n v="79553.759999999995"/>
    <s v="OK"/>
    <x v="1"/>
    <x v="3"/>
    <s v="In Stock"/>
    <s v="OK"/>
    <n v="15910.752"/>
    <s v="Mid"/>
    <x v="1"/>
  </r>
  <r>
    <x v="390"/>
    <s v="2e40333991f56f45"/>
    <s v="Books"/>
    <s v="Â£45.13"/>
    <s v="Â£45.13"/>
    <s v="Â£0.00"/>
    <s v="In stock (7 available)"/>
    <n v="0"/>
    <s v="Three"/>
    <x v="11"/>
    <s v="The popular writer, blogger, and television personality reveals with humor and style how Jesus' extravagant grace is the key to dealing with life's biggest challenge: people.The majority of our joys, struggles, thrills, and heartbreaks relate to people, beginning first with ourselves and then the people we came from, married, birthed, live by, live for, go to church with, The popular writer, blogger, and television personality reveals with humor and style how Jesus' extravagant grace is the key to dealing with life's biggest challenge: people.The majority of our joys, struggles, thrills, and heartbreaks relate to people, beginning first with ourselves and then the people we came from, married, birthed, live by, live for, go to church with, don't like, don't understand, fear, struggle with, compare ourselves to, and judge. People are the best and worst thing about the human life.Jen Hatmaker knows this all too well, and so she reveals how to practice kindness, grace, truthfulness, vision, and love to ourselves and those around us. By doing this, For the Love leads our generation to reimagine Jesus' grace as a way of life, and it does it in a funny yet profound manner that Christian readers will love. Along the way, Hatmaker shows readers how to reclaim their prophetic voices and become Good News again to a hurting, polarized world. ...more"/>
    <s v="http://books.toscrape.com/media/cache/a9/f4/a9f4d0f649833b477383263a8c5fb217.jpg"/>
    <s v="https://books.toscrape.com/catalogue/for-the-love-fighting-for-grace-in-a-world-of-impossible-standards_467/index.html"/>
    <n v="3379"/>
    <x v="2"/>
    <x v="0"/>
    <n v="1175"/>
    <x v="82"/>
    <n v="58.67"/>
    <n v="3"/>
    <n v="198245.93"/>
    <s v="OK"/>
    <x v="1"/>
    <x v="4"/>
    <s v="In Stock"/>
    <s v="OK"/>
    <n v="39649.186000000002"/>
    <s v="High"/>
    <x v="0"/>
  </r>
  <r>
    <x v="391"/>
    <s v="4e78f06160b717ac"/>
    <s v="Books"/>
    <s v="Â£46.64"/>
    <s v="Â£46.64"/>
    <s v="Â£0.00"/>
    <s v="In stock (7 available)"/>
    <n v="0"/>
    <s v="Two"/>
    <x v="11"/>
    <s v="When the reality of your pain doesnât line up with what youâve been taught in church, then what? While many abandon their faith or embrace hopelessness, it is possible to discover the God who heals your heart in the midst of the pain. Matt Bays has been where you are. His unforgettable stories of loss and healing will usher you into a life where gratitude overpowers anger, When the reality of your pain doesnât line up with what youâve been taught in church, then what? While many abandon their faith or embrace hopelessness, it is possible to discover the God who heals your heart in the midst of the pain. Matt Bays has been where you are. His unforgettable stories of loss and healing will usher you into a life where gratitude overpowers anger, hope overcomes despair, and hunger for God replaces indifference to God. With a fresh and original writing style, Bays demonstrates that true redemption is far more powerful than the temporary fixes of sanitized Christianity. ...more"/>
    <s v="http://books.toscrape.com/media/cache/da/0f/da0f0c01b1b9819fa7cb5e27a295351f.jpg"/>
    <s v="https://books.toscrape.com/catalogue/finding-god-in-the-ruins-how-god-redeems-pain_466/index.html"/>
    <n v="1316"/>
    <x v="5"/>
    <x v="0"/>
    <n v="1380"/>
    <x v="162"/>
    <n v="60.63"/>
    <n v="2"/>
    <n v="79789.08"/>
    <s v="OK"/>
    <x v="0"/>
    <x v="4"/>
    <s v="In Stock"/>
    <s v="OK"/>
    <n v="15957.816000000001"/>
    <s v="High"/>
    <x v="0"/>
  </r>
  <r>
    <x v="392"/>
    <s v="60376aa71be66083"/>
    <s v="Books"/>
    <s v="Â£59.45"/>
    <s v="Â£59.45"/>
    <s v="Â£0.00"/>
    <s v="In stock (6 available)"/>
    <n v="0"/>
    <s v="Four"/>
    <x v="11"/>
    <s v="In his most extraordinary book, &quot;one of the great clinical writers of the twentieth century&quot; (The New York Times) recounts the case histories of patients lost in the bizarre, apparently inescapable world of neurological disorders. Oliver Sacks's The Man Who Mistook His Wife for a Hat tells the stories of individuals afflicted with fantastic perceptual and intellectual aber In his most extraordinary book, &quot;one of the great clinical writers of the twentieth century&quot;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If inconceivably strange, these brilliant tales remain, in Dr. Sacks's splendid and sympathetic telling, deeply human. They are studies of life struggling against incredible adversity, and they enable us to enter the world of the neurologically impaired, to imagine with our hearts what it must be to live and feel as they do. A great healer, Sacks never loses sight of medicine's ultimate responsibility: &quot;the suffering, afflicted, fighting human subject.&quot; ...more"/>
    <s v="http://books.toscrape.com/media/cache/d7/58/d758851b2790471b1de776f49a997157.jpg"/>
    <s v="https://books.toscrape.com/catalogue/the-man-who-mistook-his-wife-for-a-hat-and-other-clinical-tales_451/index.html"/>
    <n v="1989"/>
    <x v="0"/>
    <x v="1"/>
    <n v="1480"/>
    <x v="51"/>
    <n v="77.290000000000006"/>
    <n v="4"/>
    <n v="153729.81000000003"/>
    <s v="OK"/>
    <x v="1"/>
    <x v="5"/>
    <s v="In Stock"/>
    <s v="OK"/>
    <n v="30745.962000000007"/>
    <s v="High"/>
    <x v="0"/>
  </r>
  <r>
    <x v="393"/>
    <s v="fe0f34ebed689381"/>
    <s v="Books"/>
    <s v="Â£49.98"/>
    <s v="Â£49.98"/>
    <s v="Â£0.00"/>
    <s v="In stock (6 available)"/>
    <n v="0"/>
    <s v="Four"/>
    <x v="11"/>
    <s v="On November 15, 1959, in the small town of Holcomb, Kansas, four members of the Clutter family were savagely murdered by blasts from a shotgun held a few inches from their faces. There was no apparent motive for the crime, and there were almost no clues.As Truman Capote reconstructs the murder and the investigation that led to the capture, trial, and execution of the kille On November 15, 1959, in the small town of Holcomb, Kansas, four members of the Clutter family were savagely murdered by blasts from a shotgun held a few inches from their faces. There was no apparent motive for the crime, and there were almost no clues.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 ...more"/>
    <s v="http://books.toscrape.com/media/cache/78/52/7852b87face58f30b46004a4a4270f2d.jpg"/>
    <s v="https://books.toscrape.com/catalogue/in-cold-blood_432/index.html"/>
    <n v="1381"/>
    <x v="1"/>
    <x v="1"/>
    <n v="236"/>
    <x v="87"/>
    <n v="64.97"/>
    <n v="4"/>
    <n v="89723.569999999992"/>
    <s v="OK"/>
    <x v="1"/>
    <x v="5"/>
    <s v="In Stock"/>
    <s v="OK"/>
    <n v="17944.714"/>
    <s v="High"/>
    <x v="0"/>
  </r>
  <r>
    <x v="394"/>
    <s v="384c7d41d5ffe9d1"/>
    <s v="Books"/>
    <s v="Â£42.14"/>
    <s v="Â£42.14"/>
    <s v="Â£0.00"/>
    <s v="In stock (6 available)"/>
    <n v="0"/>
    <s v="Three"/>
    <x v="11"/>
    <s v="See alternate cover edition here.In 1967, after a session with a psychiatrist she'd never seen before, eighteen-year-old Susanna Kaysen was put in a taxi and sent to McLean Hospital. She spent most of the next two years on the ward for teenage girls in a psychiatric hospital as renowned for its famous clientele -- Sylvia Plath, Robert Lowell, James Taylor, and Ray Charles See alternate cover edition here.In 1967, after a session with a psychiatrist she'd never seen before, eighteen-year-old Susanna Kaysen was put in a taxi and sent to McLean Hospital. She spent most of the next two years on the ward for teenage girls in a psychiatric hospital as renowned for its famous clientele -- Sylvia Plath, Robert Lowell, James Taylor, and Ray Charles -- as for its progressive methods of treating those who could afford its sanctuary. Kaysen's memoir encompasses horror and razor-edged perception while providing vivid portraits of her fellow patients and their keepers. It is a brilliant evocation of a &quot;parallel universe&quot; set within the kaleidoscopically shifting landscape of the late sixties. Girl, Interrupted is a clear-sighted, unflinching document that gives lasting and specific dimension to our definitions of sane and insane, mental illness and recovery. ...more"/>
    <s v="http://books.toscrape.com/media/cache/9d/6c/9d6c5f23127bf494bc226daa02bc7daf.jpg"/>
    <s v="https://books.toscrape.com/catalogue/girl-interrupted_429/index.html"/>
    <n v="1500"/>
    <x v="1"/>
    <x v="1"/>
    <n v="467"/>
    <x v="79"/>
    <n v="54.78"/>
    <n v="3"/>
    <n v="82170"/>
    <s v="OK"/>
    <x v="1"/>
    <x v="5"/>
    <s v="In Stock"/>
    <s v="OK"/>
    <n v="16434"/>
    <s v="High"/>
    <x v="0"/>
  </r>
  <r>
    <x v="395"/>
    <s v="759ee7d059b1beb8"/>
    <s v="Books"/>
    <s v="Â£48.67"/>
    <s v="Â£48.67"/>
    <s v="Â£0.00"/>
    <s v="In stock (5 available)"/>
    <n v="0"/>
    <s v="Two"/>
    <x v="11"/>
    <s v="Incisive commentary on the financial meltdown and its aftermath, from the author of the bestselling global phenomenonCapital in the Twenty-First Century Thomas Piketty's work has proved that unfettered markets lead to increasing inequality. Without meaningful regulation, capitalist economies will concentrate wealth in an ever smaller number of hands. Armed with this knowle Incisive commentary on the financial meltdown and its aftermath, from the author of the bestselling global phenomenonÂ Capital in the Twenty-First Century Thomas Piketty's work has proved that unfettered markets lead to increasing inequality. Without meaningful regulation, capitalist economies will concentrate wealth in an ever smaller number of hands. Armed with this knowledge, democratic societies face a defining challenge: fending off a new aristocracy. For years, Piketty has wrestled with this problem in his monthly newspaper column, which pierces the surface of current events to reveal the economic forces underneath. Why Save the Bankers? brings together selected columns, now translated and annotated, from the period book-ended by the September 2008 collapse of Lehman Brothers and the Paris attacks of November 2015. In between, writing from the vantage point of his native France, Piketty brilliantly decodes the European sovereign debt crisis, an urgent struggle against the tyranny of markets that bears lessons for the world at large. And along the way, he weighs in on oligarchy in the United States, wonders whether debts actually need to be paid back, and discovers surprising lessons about inequality by examining the career of Steve Jobs. Coursing with insight and flashes of wit, these brief essays offer a view of recent history through the eyes of one of the most influential economic thinkers of our time. ...more"/>
    <s v="http://books.toscrape.com/media/cache/be/98/be98641184d97b2fad1bc6c90c571b80.jpg"/>
    <s v="https://books.toscrape.com/catalogue/why-save-the-bankers-and-other-essays-on-our-economic-and-political-crisis_418/index.html"/>
    <n v="3427"/>
    <x v="1"/>
    <x v="0"/>
    <n v="1517"/>
    <x v="84"/>
    <n v="63.27"/>
    <n v="2"/>
    <n v="216826.29"/>
    <s v="OK"/>
    <x v="1"/>
    <x v="13"/>
    <s v="In Stock"/>
    <s v="OK"/>
    <n v="43365.258000000002"/>
    <s v="High"/>
    <x v="0"/>
  </r>
  <r>
    <x v="396"/>
    <s v="1dba84766a5e87b8"/>
    <s v="Books"/>
    <s v="Â£25.15"/>
    <s v="Â£25.15"/>
    <s v="Â£0.00"/>
    <s v="In stock (5 available)"/>
    <n v="0"/>
    <s v="Four"/>
    <x v="11"/>
    <s v="The author of the national bestseller Love is a Mix Tape returns, with a different-but equally personal and equally universal- spin on music as memory. &quot;No rock critic-living or dead, American or otherwise-has ever written about pop music with the evocative, hyperpoetic perfectitude of Rob Sheffield.&quot; So said Chuck Klosterman about Love is a Mix Tape, Sheffield's paean to The author of the national bestseller Love is a Mix Tape returns, with a different-but equally personal and equally universal- spin on music as memory. &quot;No rock critic-living or dead, American or otherwise-has ever written about pop music with the evocative, hyperpoetic perfectitude of Rob Sheffield.&quot; So said Chuck Klosterman about Love is a Mix Tape, Sheffield's paean to a lost love via its soundtrack. Now, in Talking to Girls About Duran Duran, Sheffield shares the soundtrack to his eighties adolescence. When he turned 13 in 1980, Rob Sheffield had a lot to learn about women, love, music and himself, and in Talking to Girls About Duran Duran we get a glimpse into his transformation from pasty, geeky &quot;hermit boy&quot; into a young man with his first girlfriend, his first apartment, and a sense of the world. These were the years of MTV and John Hughes movies; the era of big dreams and bigger shoulder pads; and, like any all-American boy, this one was searching for true love and maybe a cooler haircut. It's all here: Inept flirtations. Dumb crushes. Deplorable fashion choices. Members Only jackets. Girls, every last one of whom seems to be madly in love with the bassist of Duran Duran. Sheffield's coming-of-age story is one that we all know, with a playlist that any child of the eighties or anyone who just loves music will sing along with. These songs-and Sheffield's writing-will remind readers of that first kiss, that first car, and the moments that shaped their lives. ...more"/>
    <s v="http://books.toscrape.com/media/cache/5d/62/5d62099546e3889ad385b13c62bc8874.jpg"/>
    <s v="https://books.toscrape.com/catalogue/talking-to-girls-about-duran-duran-one-young-mans-quest-for-true-love-and-a-cooler-haircut_394/index.html"/>
    <n v="253"/>
    <x v="1"/>
    <x v="1"/>
    <n v="1042"/>
    <x v="91"/>
    <n v="32.700000000000003"/>
    <n v="4"/>
    <n v="8273.1"/>
    <s v="OK"/>
    <x v="1"/>
    <x v="13"/>
    <s v="In Stock"/>
    <s v="OK"/>
    <n v="1654.6200000000001"/>
    <s v="High"/>
    <x v="0"/>
  </r>
  <r>
    <x v="397"/>
    <s v="a4ce39a3720cd679"/>
    <s v="Books"/>
    <s v="Â£31.63"/>
    <s v="Â£31.63"/>
    <s v="Â£0.00"/>
    <s v="In stock (5 available)"/>
    <n v="0"/>
    <s v="Four"/>
    <x v="11"/>
    <s v="Most people know Penny Marshall as the director of Big and A League of Their Own. What they donât know is her trailblazing career was a happy accident. In this funny and intimate memoir, Penny takes us from the stage of The Jackie Gleason Show in 1955 to Hollywoodâs star-studded sets, offering up some hilarious detours along the way.My Mother Was Nuts is an intimate backst Most people know Penny Marshall as the director of Big and A League of Their Own. What they donât know is her trailblazing career was a happy accident. In this funny and intimate memoir, Penny takes us from the stage of The Jackie Gleason Show in 1955 to Hollywoodâs star-studded sets, offering up some hilarious detours along the way.My Mother Was Nuts is an intimate backstage pass to Pennyâs personal life, her breakout role on The Odd Couple, her exploits with Cindy Williams and John Belushi, and her travels across Europe with Art Garfunkel on the back of a motorcycle. We see Penny get married. And divorced. And married again (the second time to Rob Reiner). We meet a young Carrie Fisher, whose close friendship with Penny has spanned decades. And we see Penny at work with Tom Hanks, Mark Wahlberg, Whoopi Goldberg, Robert De Niro, and Whitney Houston.Throughout it all, from her childhood spent tap dancing in the Bronx, to her rise as the star of Laverne &amp; Shirley, Penny lived by simple rules: âtry hard, help your friends, donât get too crazy, and have fun.â With humor and heart, My Mother Was Nuts reveals thereâs no one else quite like Penny Marshall. ...more"/>
    <s v="http://books.toscrape.com/media/cache/65/67/6567e9868a3d1196f32c063c0f73ea01.jpg"/>
    <s v="https://books.toscrape.com/catalogue/my-mother-was-nuts_388/index.html"/>
    <n v="1519"/>
    <x v="0"/>
    <x v="0"/>
    <n v="5"/>
    <x v="57"/>
    <n v="41.12"/>
    <n v="4"/>
    <n v="62461.279999999999"/>
    <s v="OK"/>
    <x v="1"/>
    <x v="13"/>
    <s v="In Stock"/>
    <s v="OK"/>
    <n v="12492.256000000001"/>
    <s v="High"/>
    <x v="0"/>
  </r>
  <r>
    <x v="398"/>
    <s v="bcf567421c581f0a"/>
    <s v="Books"/>
    <s v="Â£32.35"/>
    <s v="Â£32.35"/>
    <s v="Â£0.00"/>
    <s v="In stock (5 available)"/>
    <n v="0"/>
    <s v="Three"/>
    <x v="11"/>
    <s v="Forty million people date online each year. Most donât find true love. Thanks to Data, a Love Story, their odds just got a whole lot better. Data, A Love Story: How I Gamed Online Dating to Meet My Match is a lively, thought-provoking memoir about how one woman âgamedâ the world of online datingâand met her eventual husband."/>
    <s v="http://books.toscrape.com/media/cache/f2/c5/f2c56824a5aef38387350243762216eb.jpg"/>
    <s v="https://books.toscrape.com/catalogue/data-a-love-story-how-i-gamed-online-dating-to-meet-my-match_367/index.html"/>
    <n v="2771"/>
    <x v="1"/>
    <x v="0"/>
    <n v="90"/>
    <x v="163"/>
    <n v="42.06"/>
    <n v="3"/>
    <n v="116548.26000000001"/>
    <s v="OK"/>
    <x v="1"/>
    <x v="13"/>
    <s v="In Stock"/>
    <s v="OK"/>
    <n v="23309.652000000002"/>
    <s v="High"/>
    <x v="0"/>
  </r>
  <r>
    <x v="399"/>
    <s v="6a57286a8890d8c5"/>
    <s v="Books"/>
    <s v="Â£38.71"/>
    <s v="Â£38.71"/>
    <s v="Â£0.00"/>
    <s v="In stock (4 available)"/>
    <n v="0"/>
    <s v="Three"/>
    <x v="11"/>
    <s v="More than fifty years ago, John Coltrane drew the twelve musical notes in a circle and connected them by straight lines, forming a five-pointed star. Inspired by Einstein, Coltrane had put physics and geometry at the core of his music. Physicist and jazz musician Stephon Alexander returns the favor, using jazz to answer physicsâ most vexing questions about the past and fut More than fifty years ago, John Coltrane drew the twelve musical notes in a circle and connected them by straight lines, forming a five-pointed star. Inspired by Einstein, Coltrane had put physics and geometry at the core of his music. Physicist and jazz musician Stephon Alexander returns the favor, using jazz to answer physicsâ most vexing questions about the past and future of the universe.Following the great minds that first drew the links between music and physicsâa list including Pythagoras, Kepler, Newton, Einstein, and RakimâThe Jazz of Physics revisits the ancient realm where music, physics, and the cosmos were one. This cosmological journey accompanies Alexanderâs own tale of struggling to reconcile his passion for music and physics, from taking music lessons as a boy in the Bronx to studying theoretical physics at Imperial College, Londonâs inner sanctum of string theory. Playing the saxophone and improvising with equations, Alexander uncovered the connection between the fundamental waves that make up sound and the fundamental waves that make up everything else. As he reveals, the ancient poetic idea of the âmusic of the spheres,â taken seriously, clarifies confounding issues in physics.Whether you are more familiar with Brian Greene or Brian Eno, John Coltrane or John Wheeler, the Five Percent Nation or why the universe is less than five percent visible, there is a new discovery on every page. Covering the entire history of the universe from its birth to its fate, its structure on the smallest and largest scales, The Jazz of Physics will fascinate and inspire anyone interested in the mysteries of our universe, music, and life itself. ...more"/>
    <s v="http://books.toscrape.com/media/cache/f3/d1/f3d18f7fa858139e133fe4809d3827b5.jpg"/>
    <s v="https://books.toscrape.com/catalogue/the-jazz-of-physics-the-secret-link-between-music-and-the-structure-of-the-universe_350/index.html"/>
    <n v="3422"/>
    <x v="5"/>
    <x v="0"/>
    <n v="1758"/>
    <x v="24"/>
    <n v="50.32"/>
    <n v="3"/>
    <n v="172195.04"/>
    <s v="OK"/>
    <x v="1"/>
    <x v="14"/>
    <s v="In Stock"/>
    <s v="⚠️ Low"/>
    <n v="34439.008000000002"/>
    <s v="High"/>
    <x v="0"/>
  </r>
  <r>
    <x v="400"/>
    <s v="45033bdf3d9ed158"/>
    <s v="Books"/>
    <s v="Â£16.81"/>
    <s v="Â£16.81"/>
    <s v="Â£0.00"/>
    <s v="In stock (4 available)"/>
    <n v="0"/>
    <s v="Four"/>
    <x v="11"/>
    <s v="Americans have always loved guns. This special bond was forged during the American Revolution and sanctified by the Second Amendment. It is because of this exceptional relationship that American civilians are more heavily armed than the citizens of any other nation.Or so weâre told.In The Gunning of America, historian Pamela Haag overturns this conventional wisdom. America Americans have always loved guns. This special bond was forged during the American Revolution and sanctified by the Second Amendment. It is because of this exceptional relationship that American civilians are more heavily armed than the citizens of any other nation.Or so weâre told.In The Gunning of America, historian Pamela Haag overturns this conventional wisdom. American gun culture, she argues, developed not because the gun was exceptional, but precisely because it was not: guns proliferated in America because throughout most of the nationâs history, they were perceived as an unexceptional commodity, no different than buttons or typewriters.Focusing on the history of the Winchester Repeating Arms Company, one of the most iconic arms manufacturers in America, Haag challenges many basic assumptions of how and when America became a gun culture. Under the leadership of Oliver Winchester and his heirs, the company used aggressive, sometimes ingenious sales and marketing techniques to create new markets for their product. Guns have never âsold themselvesâ; rather, through advertising and innovative distribution campaigns, the gun industry did. Through the meticulous examination of gun industry archives, Haag challenges the myth of a primal bond between Americans and their firearms. Over the course of its 150 year history, the Winchester Repeating Arms Company sold over 8 million guns. But Oliver Winchesterâa shirtmaker in his previous careerâhad no apparent qualms about a life spent arming America. His daughter-in-law Sarah Winchester was a different story. Legend holds that Sarah was haunted by what she considered a vast blood fortune, and became convinced that the ghosts of rifle victims were haunting her. She channeled much of her inheritance, and her conflicted conscience, into a monstrous estate now known as the Winchester Mystery House, where she sought refuge from this ever-expanding army of phantoms.In this provocative and deeply-researched work of narrative history, Haag fundamentally revises the history of arms in America, and in so doing explodes the clichÃ©s that have created and sustained our lethal gun culture. ...more"/>
    <s v="http://books.toscrape.com/media/cache/e2/23/e223db017107fcccf532e5fe753f307d.jpg"/>
    <s v="https://books.toscrape.com/catalogue/the-gunning-of-america-business-and-the-making-of-american-gun-culture_347/index.html"/>
    <n v="2082"/>
    <x v="5"/>
    <x v="0"/>
    <n v="1767"/>
    <x v="71"/>
    <n v="21.85"/>
    <n v="4"/>
    <n v="45491.700000000004"/>
    <s v="OK"/>
    <x v="1"/>
    <x v="14"/>
    <s v="In Stock"/>
    <s v="⚠️ Low"/>
    <n v="9098.340000000002"/>
    <s v="High"/>
    <x v="0"/>
  </r>
  <r>
    <x v="401"/>
    <s v="c65ee14957c0fa5c"/>
    <s v="Books"/>
    <s v="Â£28.23"/>
    <s v="Â£28.23"/>
    <s v="Â£0.00"/>
    <s v="In stock (4 available)"/>
    <n v="0"/>
    <s v="Two"/>
    <x v="11"/>
    <s v="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quot;unheralded happy places.&quot;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quot;geography of bliss&quot; is wherever they happen to find themselves while reading it. ...more"/>
    <s v="http://books.toscrape.com/media/cache/fd/51/fd513e918a0b34fb08bc67d1d7065e40.jpg"/>
    <s v="https://books.toscrape.com/catalogue/the-geography-of-bliss-one-grumps-search-for-the-happiest-places-in-the-world_346/index.html"/>
    <n v="2235"/>
    <x v="4"/>
    <x v="1"/>
    <n v="25"/>
    <x v="12"/>
    <n v="36.700000000000003"/>
    <n v="2"/>
    <n v="82024.5"/>
    <s v="OK"/>
    <x v="0"/>
    <x v="14"/>
    <s v="In Stock"/>
    <s v="⚠️ Low"/>
    <n v="16404.900000000001"/>
    <s v="High"/>
    <x v="0"/>
  </r>
  <r>
    <x v="402"/>
    <s v="ddbc5530d2939d49"/>
    <s v="Books"/>
    <s v="Â£27.80"/>
    <s v="Â£27.80"/>
    <s v="Â£0.00"/>
    <s v="In stock (4 available)"/>
    <n v="0"/>
    <s v="One"/>
    <x v="11"/>
    <s v="In the tradition of Bertrand Russell's Why I Am Not a Christian and Sam Harris's The End of Faith, Christopher Hitchens makes the ultimate case against religion. With a close and erudite reading of the major religious texts, he documents the ways in which religion is a man-made wish, a cause of dangerous sexual repression, and a distortion of our origins in the cosmos. Hit In the tradition of Bertrand Russell's Why I Am Not a Christian and Sam Harris's The End of Faith, Christopher Hitchens makes the ultimate case against religion. With a close and erudite reading of the major religious texts, he documents the ways in which religion is a man-made wish, a cause of dangerous sexual repression, and a distortion of our origins in the cosmos. Hitchens frames the argument for a more secular life based on science and reason, in which hell is replaced by the Hubble Telescope's awesome view of the universe and Moses and the burning bush give way to the beauty and symmetry of the double helix. ...more"/>
    <s v="http://books.toscrape.com/media/cache/ff/b8/ffb857154e4bc8af56f33d7277cb9939.jpg"/>
    <s v="https://books.toscrape.com/catalogue/god-is-not-great-how-religion-poisons-everything_323/index.html"/>
    <n v="1354"/>
    <x v="2"/>
    <x v="1"/>
    <n v="500"/>
    <x v="66"/>
    <n v="36.14"/>
    <n v="1"/>
    <n v="48933.56"/>
    <s v="OK"/>
    <x v="1"/>
    <x v="14"/>
    <s v="In Stock"/>
    <s v="⚠️ Low"/>
    <n v="9786.7119999999995"/>
    <s v="High"/>
    <x v="0"/>
  </r>
  <r>
    <x v="403"/>
    <s v="06bab964fd536971"/>
    <s v="Books"/>
    <s v="Â£31.95"/>
    <s v="Â£31.95"/>
    <s v="Â£0.00"/>
    <s v="In stock (3 available)"/>
    <n v="0"/>
    <s v="Three"/>
    <x v="11"/>
    <s v="What would the Founding Fathers think about America today? Over 200 years ago the Founders broke away from the tyranny of the British Empire to build a nation based on the principles of freedom, equal rights, and opportunity for all men. But life in the United States today is vastly different from anything the original Founders could have imagined in the late 1700s. The no What would the Founding Fathers think about America today? Over 200 years ago the Founders broke away from the tyranny of the British Empire to build a nation based on the principles of freedom, equal rights, and opportunity for all men. But life in the United States today is vastly different from anything the original Founders could have imagined in the late 1700s. The notion of an African-American president of the United States, or a woman such as Condoleezza Rice or Hillary Clinton as Secretary of State, would have been unimaginable to the men who wrote the Declaration of Independence and the Constitution, or who ratified the Constitution or the Bill of Rights. Â  In a fascinating work of history told through a series of in depth profiles, prize-winning journalist, bestselling author, and Fox political analyst Juan Williams takes readers into the life and work of a new generation of American Founders, who honor the original Foundersâ vision, even as they have quietly led revolutions in American politics, immigration, economics, sexual behavior, and reshaped the landscape of the nation. Among the modern-day pioneers Williams writes about in this compelling new book are the passionate conservative President Reagan; the determined fighters for equal rights, Thurgood Marshall and Martin Luther King, Jr.; the profound imprint of Rev. Billy Grahamâs evangelism on national politics; the focus on global human rights advocated by First Lady Eleanor Roosevelt; the leaders of the gay community who refused to back down during the Stonewall Riots and brought gay life into Americaâs public square; the re-imagined role of women in contemporary life as shaped by Betty Friedan. Â  Williams reveals how each of these modern-day founders has extended the Founding Fathers original vision and changed fundamental aspects of our country, from immigration, to the role of American labor in the economy, from modern police strategies, to the importance of religion in our political discourse. America in the 21st Century remains rooted in the Great American experiment in democracy that began in 1776. For all the changes our economy and our cultural and demographic make-up, there remains a straight line from the first Foundersâ original vision, to the principles and ideals of todayâs courageous modern day pioneers. ...more"/>
    <s v="http://books.toscrape.com/media/cache/b9/45/b945e870e5188ce6dabbf79ed98b10f1.jpg"/>
    <s v="https://books.toscrape.com/catalogue/we-the-people-the-modern-day-figures-who-have-reshaped-and-affirmed-the-founding-fathers-vision-of-america_302/index.html"/>
    <n v="935"/>
    <x v="3"/>
    <x v="1"/>
    <n v="94"/>
    <x v="152"/>
    <n v="41.54"/>
    <n v="3"/>
    <n v="38839.9"/>
    <s v="OK"/>
    <x v="1"/>
    <x v="6"/>
    <s v="In Stock"/>
    <s v="⚠️ Low"/>
    <n v="7767.9800000000005"/>
    <s v="High"/>
    <x v="0"/>
  </r>
  <r>
    <x v="404"/>
    <s v="52aa3d79b1cee455"/>
    <s v="Books"/>
    <s v="Â£50.66"/>
    <s v="Â£50.66"/>
    <s v="Â£0.00"/>
    <s v="In stock (3 available)"/>
    <n v="0"/>
    <s v="Three"/>
    <x v="11"/>
    <s v="In 2008, J.K. Rowling delivered a deeply affecting commencement speech at Harvard University. Now published for the first time in book form, Very Good Lives offers J.K. Rowlingâs words of wisdom for anyone at a turning point in life, asking the profound and provocative questions: How can we embrace failure? And how can we use our imagination to better both ourselves and ot In 2008, J.K. Rowling delivered a deeply affecting commencement speech at Harvard University. Now published for the first time in book form, Very Good Lives offers J.K. Rowlingâs words of wisdom for anyone at a turning point in life, asking the profound and provocative questions: How can we embrace failure? And how can we use our imagination to better both ourselves and others?Drawing from stories of her own post-graduate years, the world-famous author addresses some of lifeâs most important issues with acuity and emotional force. ...more"/>
    <s v="http://books.toscrape.com/media/cache/fd/26/fd264a20852bbecf647475d968ac0409.jpg"/>
    <s v="https://books.toscrape.com/catalogue/very-good-lives-the-fringe-benefits-of-failure-and-the-importance-of-imagination_298/index.html"/>
    <n v="3183"/>
    <x v="1"/>
    <x v="0"/>
    <n v="966"/>
    <x v="41"/>
    <n v="65.86"/>
    <n v="3"/>
    <n v="209632.38"/>
    <s v="OK"/>
    <x v="1"/>
    <x v="6"/>
    <s v="In Stock"/>
    <s v="⚠️ Low"/>
    <n v="41926.476000000002"/>
    <s v="High"/>
    <x v="0"/>
  </r>
  <r>
    <x v="405"/>
    <s v="b830685072fa871f"/>
    <s v="Books"/>
    <s v="Â£58.09"/>
    <s v="Â£58.09"/>
    <s v="Â£0.00"/>
    <s v="In stock (3 available)"/>
    <n v="0"/>
    <s v="One"/>
    <x v="11"/>
    <s v="STUFF. It's everywhere. Lurking in corners and closets, spilling onto counters and coffee tables, creating havoc everywhere we look. And it's not just the physical clutter that weighs us down. Oh no, it is the stress of overbooked schedules, and the weight of life that sometimes feels oppressive and totally out of whack.New York Times bestselling author Ruth Soukup feels y Â STUFF. It's everywhere. Lurking in corners and closets, spilling onto counters and coffee tables, creating havoc everywhere we look. And it's not just the physical clutter that weighs us down. Oh no, it is the stress of overbooked schedules, and the weight of life that sometimes feels oppressive and totally out of whack.New York Times bestselling author Ruth Soukup feels your pain--she has been there too. Through personal stories, Biblical truth, and practical action plans, she will inspire and empower each of us to finally declutter not just our home, but our mind and soul as well. Unstuffed is real, honest, and gets right down to the question we are all facing--how can we take back our lives from the stuff that is weighing us down?Â In this book, together we will:â¢Â Â Â Â Â Â Â Â Â Â Â Â  Create a comprehensive vision for our homes, and make instant changes to improve its overall function.â¢Â Â Â Â Â Â Â Â Â Â Â Â  Discover that more closet space is not the solution, and instead learn how to set strict limits for the stuff we bring inâ¢Â Â Â Â Â Â Â Â Â Â Â Â  Overcome the frustration of dealing with our kids' influx of stuff and implement practical solutions for keeping the chaos at bay.â¢Â Â Â Â Â Â Â Â Â Â Â Â  Recognize the pitfalls of an overstuffed schedule BEFORE it gets out of hand, and instead learn to combat the culture of busy that keeps us running from one thing to the next.â¢Â Â Â Â Â Â Â Â Â Â Â Â  Finally conquer that mountain of paperwork that threatens to tumble down around us at any moment.â¢Â Â Â Â Â Â Â Â Â Â Â Â  Let go of the guilt that gets attached to gifts and instead learn to separate our loved ones from their stuff.â¢Â Â Â Â Â Â Â Â Â Â Â Â  Begin to cultivate our real friendships while eliminating the toxic relationships that weigh us down. ...more"/>
    <s v="http://books.toscrape.com/media/cache/68/2d/682d1c7c8aa1010bd138203ae9d2d10b.jpg"/>
    <s v="https://books.toscrape.com/catalogue/unstuffed-decluttering-your-home-mind-and-soul_296/index.html"/>
    <n v="367"/>
    <x v="3"/>
    <x v="0"/>
    <n v="745"/>
    <x v="154"/>
    <n v="75.52"/>
    <n v="1"/>
    <n v="27715.84"/>
    <s v="OK"/>
    <x v="1"/>
    <x v="6"/>
    <s v="In Stock"/>
    <s v="⚠️ Low"/>
    <n v="5543.1680000000006"/>
    <s v="High"/>
    <x v="0"/>
  </r>
  <r>
    <x v="406"/>
    <s v="599a4f98bb193368"/>
    <s v="Books"/>
    <s v="Â£30.00"/>
    <s v="Â£30.00"/>
    <s v="Â£0.00"/>
    <s v="In stock (3 available)"/>
    <n v="0"/>
    <s v="One"/>
    <x v="11"/>
    <s v="Jon Krakauerâs literary reputation rests on insightful chronicles of lives conducted at the outer limits. He now shifts his focus from extremes of physical adventure to extremes of religious belief within our own borders, taking readers inside isolated American communities where some 40,000 Mormon Fundamentalists still practice polygamy. Defying both civil authorities and Jon Krakauerâs literary reputation rests on insightful chronicles of lives conducted at the outer limits. He now shifts his focus from extremes of physical adventure to extremes of religious belief within our own borders, taking readers inside isolated American communities where some 40,000 Mormon Fundamentalists still practice polygamy. Defying both civil authorities and the Mormon establishment in Salt Lake City, the renegade leaders of these Taliban-like theocracies are zealots who answer only to God.At the core of Krakauerâs book are brothers Ron and Dan Lafferty, who insist they received a commandment from God to kill a blameless woman and her baby girl. Beginning with a meticulously researched account of this appalling double murder, Krakauer constructs a multi-layered, bone-chilling narrative of messianic delusion, polygamy, savage violence, and unyielding faith. Along the way he uncovers a shadowy offshoot of Americaâs fastest growing religion, and raises provocative questions about the nature of religious belief. ...more"/>
    <s v="http://books.toscrape.com/media/cache/0a/44/0a44a38a50b7d61facccae446cf30630.jpg"/>
    <s v="https://books.toscrape.com/catalogue/under-the-banner-of-heaven-a-story-of-violent-faith_295/index.html"/>
    <n v="3905"/>
    <x v="3"/>
    <x v="1"/>
    <n v="784"/>
    <x v="17"/>
    <n v="39"/>
    <n v="1"/>
    <n v="152295"/>
    <s v="OK"/>
    <x v="1"/>
    <x v="6"/>
    <s v="In Stock"/>
    <s v="⚠️ Low"/>
    <n v="30459"/>
    <s v="High"/>
    <x v="0"/>
  </r>
  <r>
    <x v="407"/>
    <s v="2173a2ce35f6ace1"/>
    <s v="Books"/>
    <s v="Â£53.51"/>
    <s v="Â£53.51"/>
    <s v="Â£0.00"/>
    <s v="In stock (3 available)"/>
    <n v="0"/>
    <s v="One"/>
    <x v="11"/>
    <s v="Told with sincerity, humor, and wit,Trespassing Across Americais both a fascinating account of one manâs remarkable journey along the Keystone XL pipeline and a meditation on climate change, the beauty of the natural world, and the extremes to which we can push ourselvesâboth physically and mentally. It started as a far-fetched ideaâto hike the entire length of the propose Told with sincerity, humor, and wit,Â Trespassing Across AmericaÂ is both a fascinating account of one manâs remarkable journey along the Keystone XL pipeline and a meditation on climate change, the beauty of the natural world, and the extremes to which we can push ourselvesâboth physically and mentally.Â  It started as a far-fetched ideaâto hike the entire length of the proposed route of the Keystone XL pipeline. But in the months that followed, it grew into something more for Ken Ilgunas. It became an irresistible adventureâan opportunity not only to draw attention to global warming but also to explore his personal limits. So in September 2012, he strapped on his backpack, stuck out his thumb on the interstate just north of Denver, and hitchhiked 1,500 miles to the Alberta tar sands. Once there, he turned around and began his 1,700-mile trek to the XLâs endpoint on the Gulf Coast of Texas, a journey he would complete entirely on foot, walking almost exclusively across private property.Both a travel memoir and a reflection on climate change,Â Trespassing Across AmericaÂ is filled with colorful characters, harrowing physical trials, and strange encounters with the weather, terrain, and animals of Americaâs plains. A tribute to the Great Plains and the people who live there, Ilgunasâs memoir grapples with difficult questions about our place in the world: What is our personal responsibility as stewards of the land? As members of a rapidly warming planet? As mere individuals up against something as powerful as the fossil fuel industry? Ultimately, Trespassing Across AmericaÂ is a call to embrace the belief that a life lived not half wild is a life only half lived. ...more"/>
    <s v="http://books.toscrape.com/media/cache/fb/65/fb6511ce55f5cf2ebf22a90655ad7c42.jpg"/>
    <s v="https://books.toscrape.com/catalogue/trespassing-across-america-one-mans-epic-never-done-before-and-sort-of-illegal-hike-across-the-heartland_291/index.html"/>
    <n v="1872"/>
    <x v="3"/>
    <x v="1"/>
    <n v="1884"/>
    <x v="104"/>
    <n v="69.56"/>
    <n v="1"/>
    <n v="130216.32000000001"/>
    <s v="OK"/>
    <x v="1"/>
    <x v="6"/>
    <s v="In Stock"/>
    <s v="⚠️ Low"/>
    <n v="26043.264000000003"/>
    <s v="High"/>
    <x v="0"/>
  </r>
  <r>
    <x v="408"/>
    <s v="0baf71623648413a"/>
    <s v="Books"/>
    <s v="Â£37.25"/>
    <s v="Â£37.25"/>
    <s v="Â£0.00"/>
    <s v="In stock (3 available)"/>
    <n v="0"/>
    <s v="Two"/>
    <x v="11"/>
    <s v="NEW YORK TIMES BESTSELLER â¢In his first book published as Pope, and in conjunction with the Extraordinary Jubilee of Mercy, Pope Francis here invites all humanity to an intimate and personal dialogue on the subject closest to his heartâmercyâwhich has long been the cornerstone of his faith and is now the central teaching of his papacy. In this conversation with Vatican r NEW YORK TIMES BESTSELLER â¢Â In his first book published as Pope, and in conjunction with the Extraordinary Jubilee of Mercy, Pope Francis here invites all humanity to an intimate and personal dialogue on the subject closest to his heartâmercyâwhich has long been the cornerstone of his faith and is now the central teaching of his papacy. In this conversation with Vatican reporter Andrea Tornielli, Francis explainsâthrough memories from his youth and moving anecdotes from his experiences as a pastorâwhy âmercy is the first attribute of God.â God âdoes not want anyone to be lost. His mercy is infinitely greater than our sins,â he writes. As well, the Church cannot close the door on anyone, Francis assertsâon the contrary, its duty is to go out into the world to find its way into the consciousness of people so that they can assume responsibility for, and move away from, the bad things they have done. The first Jesuit and the first South American to be elected Bishop of Rome, Pope Francis has traveled around the world spreading Godâs message of mercy to the largest crowds in papal history. Clear and profound, The Name of God Is Mercy resonates with this desire to reach all those who are looking for meaning in life, a road to peace and reconciliation, and the healing of physical and spiritual wounds. It is being published in more than eighty countries around the world.âThe name of God is mercy. There are no situations we cannot get out of, we are not condemned to sink into quicksand.ââPope FrancisPraise for The Name of God Is Mercy âFrancis speaks succinctlyâand with refreshing forthrightness. . . . He emphasizes moral sincerity over dogma, an understanding of the complexities of the world and individual experience over rigid doctrine. . . . The pope has an easy conversational style that moves effortlessly between folksy sayings and erudite allusions, between common-sense logic and impassioned philosophical insights.ââMichiko Kakutani, The New York TimesâWhat makes his book most moving is the way in which this man, without disrespecting his own privacy or offering false bromides of modesty, opens the sacred space of his conscience to explain how he came to center his ministry, and now his papacy, around mercy.ââJames Carroll, The New YorkerâAs he has done throughout his papacy, Pope Francis shows in this book a compelling way to present Godâs love anew to a skeptical world without denying the ancient teachings of faith. But now he is challenging the entire Church to trek a new way forward.ââTime âFrancis enjoys sharing personal stories of Godâs grace and mercy in the lives of parishioners from his native Argentina, people he has known and who have recognized themselves as sinners.ââThe Washington PostâPowerful . . . Francisâs book signals a plea for a change of attitude on the part of the faithful and their pastors. . . . Bishops and priests will talk and quarrel over the text for months, even years to come. And that, perhaps, is what Francis intends.ââFinancial Times âDeepens his calls for a more merciful Catholic Church . . . The question-and-answer book is told in simple, breezy language, with the pope referring to experiences and people in his own life.ââNewsday âFrancis has offered his most detailed outline yet for the role of the Catholic church in the modern era.ââNational Catholic ReporterTranslated by Oonagh StranskyÂ From the Hardcover edition. ...more"/>
    <s v="http://books.toscrape.com/media/cache/01/7c/017c9fd993b4ebb5676213f6de1f96c5.jpg"/>
    <s v="https://books.toscrape.com/catalogue/the-name-of-god-is-mercy_264/index.html"/>
    <n v="1684"/>
    <x v="4"/>
    <x v="1"/>
    <n v="307"/>
    <x v="98"/>
    <n v="48.43"/>
    <n v="2"/>
    <n v="81556.12"/>
    <s v="OK"/>
    <x v="1"/>
    <x v="6"/>
    <s v="In Stock"/>
    <s v="⚠️ Low"/>
    <n v="16311.224"/>
    <s v="High"/>
    <x v="0"/>
  </r>
  <r>
    <x v="409"/>
    <s v="a11ae5f07572ef49"/>
    <s v="Books"/>
    <s v="Â£36.74"/>
    <s v="Â£36.74"/>
    <s v="Â£0.00"/>
    <s v="In stock (3 available)"/>
    <n v="0"/>
    <s v="Three"/>
    <x v="11"/>
    <s v="Stiff is an oddly compelling, often hilarious exploration of the strange lives of our bodies postmortem. For two thousand years, cadaversâsome willingly, some unwittinglyâhave been involved in science's boldest strides and weirdest undertakings. In this fascinating account, Mary Roach visits the good deeds of cadavers over the centuries and tells the engrossing story of ou Stiff is an oddly compelling, often hilarious exploration of the strange lives of our bodies postmortem. For two thousand years, cadaversâsome willingly, some unwittinglyâhave been involved in science's boldest strides and weirdest undertakings. In this fascinating account, Mary Roach visits the good deeds of cadavers over the centuries and tells the engrossing story of our bodies when we are no longer with them. ...more"/>
    <s v="http://books.toscrape.com/media/cache/00/01/0001685f344cae0e6921bc3f8256b54e.jpg"/>
    <s v="https://books.toscrape.com/catalogue/stiff-the-curious-lives-of-human-cadavers_226/index.html"/>
    <n v="3820"/>
    <x v="5"/>
    <x v="1"/>
    <n v="366"/>
    <x v="112"/>
    <n v="47.76"/>
    <n v="3"/>
    <n v="182443.19999999998"/>
    <s v="OK"/>
    <x v="1"/>
    <x v="6"/>
    <s v="In Stock"/>
    <s v="⚠️ Low"/>
    <n v="36488.639999999999"/>
    <s v="High"/>
    <x v="0"/>
  </r>
  <r>
    <x v="410"/>
    <s v="f08667e4c0458f37"/>
    <s v="Books"/>
    <s v="Â£49.51"/>
    <s v="Â£49.51"/>
    <s v="Â£0.00"/>
    <s v="In stock (3 available)"/>
    <n v="0"/>
    <s v="One"/>
    <x v="11"/>
    <s v="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 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 ...more"/>
    <s v="http://books.toscrape.com/media/cache/2e/a3/2ea30e892e0060412f854b31a4e72e47.jpg"/>
    <s v="https://books.toscrape.com/catalogue/spilled-milk-based-on-a-true-story_225/index.html"/>
    <n v="2914"/>
    <x v="1"/>
    <x v="1"/>
    <n v="1907"/>
    <x v="164"/>
    <n v="64.36"/>
    <n v="1"/>
    <n v="187545.04"/>
    <s v="OK"/>
    <x v="1"/>
    <x v="6"/>
    <s v="In Stock"/>
    <s v="⚠️ Low"/>
    <n v="37509.008000000002"/>
    <s v="High"/>
    <x v="0"/>
  </r>
  <r>
    <x v="411"/>
    <s v="89cad3f37c9ce226"/>
    <s v="Books"/>
    <s v="Â£41.67"/>
    <s v="Â£41.67"/>
    <s v="Â£0.00"/>
    <s v="In stock (3 available)"/>
    <n v="0"/>
    <s v="Four"/>
    <x v="11"/>
    <s v="The riveting true story of the women who launched America into space.In the 1940s and 50s, when the newly minted Jet Propulsion Laboratory needed quick-thinking mathematicians to calculate velocities and plot trajectories, they didn't turn to male graduates. Rather, they recruited an elite group of young women who, with only pencil, paper, and mathematical prowess, transfo The riveting true story of the women who launched America into space.In the 1940s and 50s, when the newly minted Jet Propulsion Laboratory needed quick-thinking mathematicians to calculate velocities and plot trajectories, they didn't turn to male graduates. Rather, they recruited an elite group of young women who, with only pencil, paper, and mathematical prowess, transformed rocket design, helped bring about the first American satellites, and made the exploration of the solar system possible. For the first time, Rise of the Rocket Girls tells the stories of these women--known as &quot;human computers&quot;--who broke the boundaries of both gender and science. Based on extensive research and interviews with all the living members of the team, Rise of the Rocket Girls offers a unique perspective on the role of women in science: both where we've been, and the far reaches of space to which we're heading. ...more"/>
    <s v="http://books.toscrape.com/media/cache/1c/41/1c41d9cb63d3627fc60a1f3ba42da963.jpg"/>
    <s v="https://books.toscrape.com/catalogue/rise-of-the-rocket-girls-the-women-who-propelled-us-from-missiles-to-the-moon-to-mars_213/index.html"/>
    <n v="2550"/>
    <x v="0"/>
    <x v="1"/>
    <n v="1966"/>
    <x v="158"/>
    <n v="54.17"/>
    <n v="4"/>
    <n v="138133.5"/>
    <s v="OK"/>
    <x v="1"/>
    <x v="6"/>
    <s v="In Stock"/>
    <s v="⚠️ Low"/>
    <n v="27626.7"/>
    <s v="High"/>
    <x v="0"/>
  </r>
  <r>
    <x v="412"/>
    <s v="09a7b0b566ad6225"/>
    <s v="Books"/>
    <s v="Â£14.16"/>
    <s v="Â£14.16"/>
    <s v="Â£0.00"/>
    <s v="In stock (3 available)"/>
    <n v="0"/>
    <s v="One"/>
    <x v="11"/>
    <s v="In this stunning new book, Malcolm Gladwell takes us on an intellectual journey through the world of &quot;outliers&quot;--the best and the brightest, the most famous and the most successful. He asks the question: what makes high-achievers different?His answer is that we pay too much attention to what successful people are like, and too little attention to where they are from: that In this stunning new book, Malcolm Gladwell takes us on an intellectual journey through the world of &quot;outliers&quot;--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more"/>
    <s v="http://books.toscrape.com/media/cache/7c/7f/7c7f3a48d03cdbdd87c07482711b72f9.jpg"/>
    <s v="https://books.toscrape.com/catalogue/outliers-the-story-of-success_204/index.html"/>
    <n v="1914"/>
    <x v="4"/>
    <x v="0"/>
    <n v="1756"/>
    <x v="46"/>
    <n v="18.41"/>
    <n v="1"/>
    <n v="35236.74"/>
    <s v="OK"/>
    <x v="0"/>
    <x v="6"/>
    <s v="In Stock"/>
    <s v="⚠️ Low"/>
    <n v="7047.348"/>
    <s v="Mid"/>
    <x v="0"/>
  </r>
  <r>
    <x v="413"/>
    <s v="cb65e49993db9a93"/>
    <s v="Books"/>
    <s v="Â£40.17"/>
    <s v="Â£40.17"/>
    <s v="Â£0.00"/>
    <s v="In stock (3 available)"/>
    <n v="0"/>
    <s v="One"/>
    <x v="11"/>
    <s v="&quot;Suddenly, in the space of a moment, I realized what it was that I loved about Britain-which is to say, all of it.&quot; After nearly two decades spent on British soil, Bill Bryson - bestselling author of The Mother Tongue and Made in America-decided to return to the United States. (&quot;I had recently read,&quot; Bryson writes, &quot;that 3.7 million Americans believed that they had been a &quot;Suddenly, in the space of a moment, I realized what it was that I loved about Britain-which is to say, all of it.&quot; After nearly two decades spent on British soil, Bill Bryson - bestselling author of The Mother Tongue and Made in America-decided to return to the United States. (&quot;I had recently read,&quot; Bryson writes, &quot;that 3.7 million Americans believed that they had been abducted by aliens at one time or another,so it was clear that my people needed me.&quot;)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more"/>
    <s v="http://books.toscrape.com/media/cache/8f/40/8f40ba4f73d2c70e0ccc15d77dc3c220.jpg"/>
    <s v="https://books.toscrape.com/catalogue/notes-from-a-small-island-notes-from-a-small-island-1_200/index.html"/>
    <n v="1876"/>
    <x v="5"/>
    <x v="0"/>
    <n v="72"/>
    <x v="109"/>
    <n v="52.22"/>
    <n v="1"/>
    <n v="97964.72"/>
    <s v="OK"/>
    <x v="1"/>
    <x v="6"/>
    <s v="In Stock"/>
    <s v="⚠️ Low"/>
    <n v="19592.944"/>
    <s v="High"/>
    <x v="0"/>
  </r>
  <r>
    <x v="414"/>
    <s v="c4d9fce9eff3b8ba"/>
    <s v="Books"/>
    <s v="Â£13.51"/>
    <s v="Â£13.51"/>
    <s v="Â£0.00"/>
    <s v="In stock (3 available)"/>
    <n v="0"/>
    <s v="One"/>
    <x v="11"/>
    <s v="Night is a work by Elie Wiesel about his experience with his father in the Nazi German concentration camps at Auschwitz and Buchenwald in 1944â1945, at the height of the Holocaust and toward the end of the Second World War. In just over 100 pages of sparse and fragmented narrative, Wiesel writes about the death of God and his own increasing disgust with humanity, reflected Night is a work by Elie Wiesel about his experience with his father in the Nazi German concentration camps at Auschwitz and Buchenwald in 1944â1945, at the height of the Holocaust and toward the end of the Second World War. In just over 100 pages of sparse and fragmented narrative, Wiesel writes about the death of God and his own increasing disgust with humanity, reflected in the inversion of the fatherâchild relationship as his father declines to a helpless state and Wiesel becomes his resentful teenage caregiver.Penetrating and powerful, as personal as The Diary Of Anne Frank, Night awakens the shocking memory of evil at its absolute and carries with it the unforgettable message that this horror must never be allowed to happen again. ...more"/>
    <s v="http://books.toscrape.com/media/cache/b2/45/b245b0b715de260634e66a05a024cc52.jpg"/>
    <s v="https://books.toscrape.com/catalogue/night-the-night-trilogy-1_199/index.html"/>
    <n v="243"/>
    <x v="0"/>
    <x v="1"/>
    <n v="1132"/>
    <x v="159"/>
    <n v="17.559999999999999"/>
    <n v="1"/>
    <n v="4267.08"/>
    <s v="OK"/>
    <x v="1"/>
    <x v="6"/>
    <s v="In Stock"/>
    <s v="⚠️ Low"/>
    <n v="853.41600000000005"/>
    <s v="Mid"/>
    <x v="0"/>
  </r>
  <r>
    <x v="415"/>
    <s v="7980fa06f2b704d8"/>
    <s v="Books"/>
    <s v="Â£57.83"/>
    <s v="Â£57.83"/>
    <s v="Â£0.00"/>
    <s v="In stock (3 available)"/>
    <n v="0"/>
    <s v="One"/>
    <x v="11"/>
    <s v="In a remarkable true story of faith and blessings, a mother tells of her sickly young daughter, how she survived a dangerous accident, her visit to Heaven and the inexplicable disappearance of the symptoms of her chronic disease.Annabel Beam spent most of her childhood in and out of hospitals with a rare and incurable digestive disorder that prevented her from ever living In a remarkable true story of faith and blessings, a mother tells of her sickly young daughter, how she survived a dangerous accident, her visit to Heaven and the inexplicable disappearance of the symptoms of her chronic disease.Annabel Beam spent most of her childhood in and out of hospitals with a rare and incurable digestive disorder that prevented her from ever living a normal, healthy life. One sunny day when she was able to go outside and play with her sisters, she fell three stories headfirst inside an old, hollowed-out tree, a fall that may well have caused death or paralysis. Implausibly, she survived without a scratch. While unconscious inside the tree, with rescue workers struggling to get to her, she visited heaven. After being released from the hospital, she defied science and was inexplicably cured of her chronic ailment. MIRACLES FROM HEAVEN will change how we look at the world around us and reinforce our belief in God and the afterlife. ...more"/>
    <s v="http://books.toscrape.com/media/cache/60/cd/60cda3c756f14ef6625b979cfeb230ea.jpg"/>
    <s v="https://books.toscrape.com/catalogue/miracles-from-heaven-a-little-girl-her-journey-to-heaven-and-her-amazing-story-of-healing_195/index.html"/>
    <n v="1632"/>
    <x v="5"/>
    <x v="1"/>
    <n v="1644"/>
    <x v="165"/>
    <n v="75.180000000000007"/>
    <n v="1"/>
    <n v="122693.76000000001"/>
    <s v="OK"/>
    <x v="1"/>
    <x v="6"/>
    <s v="In Stock"/>
    <s v="⚠️ Low"/>
    <n v="24538.752000000004"/>
    <s v="High"/>
    <x v="0"/>
  </r>
  <r>
    <x v="416"/>
    <s v="1de75f05d57bfc10"/>
    <s v="Books"/>
    <s v="Â£22.20"/>
    <s v="Â£22.20"/>
    <s v="Â£0.00"/>
    <s v="In stock (3 available)"/>
    <n v="0"/>
    <s v="One"/>
    <x v="11"/>
    <s v="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 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 ...more"/>
    <s v="http://books.toscrape.com/media/cache/88/21/8821ea9cd21326e41e095619b822a4a8.jpg"/>
    <s v="https://books.toscrape.com/catalogue/letter-to-a-christian-nation_186/index.html"/>
    <n v="3314"/>
    <x v="1"/>
    <x v="0"/>
    <n v="1871"/>
    <x v="138"/>
    <n v="28.86"/>
    <n v="1"/>
    <n v="95642.04"/>
    <s v="OK"/>
    <x v="1"/>
    <x v="6"/>
    <s v="In Stock"/>
    <s v="⚠️ Low"/>
    <n v="19128.407999999999"/>
    <s v="High"/>
    <x v="0"/>
  </r>
  <r>
    <x v="417"/>
    <s v="1246e4ffeb5ac4ea"/>
    <s v="Books"/>
    <s v="Â£45.11"/>
    <s v="Â£45.11"/>
    <s v="Â£0.00"/>
    <s v="In stock (3 available)"/>
    <n v="0"/>
    <s v="One"/>
    <x v="11"/>
    <s v="For fans of Tina Fey and David SedarisâInternet star Jenny Lawson, aka The Bloggess, makes her literary debut. Jenny Lawson realized that the most mortifying moments of our livesâthe ones weâd like to pretend never happenedâare in fact the ones that define us. In the #1 New York Times bestseller, Letâs Pretend This Never Happened, Lawson takes readers on a hilarious journ For fans of Tina Fey and David SedarisâInternet star Jenny Lawson, aka The Bloggess, makes her literary debut. Â  Jenny Lawson realized that the most mortifying moments of our livesâthe ones weâd like to pretend never happenedâare in fact the ones that define us. In the #1 New York Times bestseller, Letâs Pretend This Never Happened, Lawson takes readers on a hilarious journey recalling her bizarre upbringing in rural Texas, her devastatingly awkward high school years, and her relationship with her long-suffering husband, Victor. Chapters include: âStanley the Magical, Talking Squirrelâ; âA Series of Angry Post-It Notes to My Husbandâ; âMy Vagina Is Fine. Thanks for Askingâ; âAnd Then I Snuck a Dead Cuban Alligator on an Airplane.â Pictures with captions (no one would believe these things without proof) accompany the text. ...more"/>
    <s v="http://books.toscrape.com/media/cache/f5/8a/f58a15a50b2d70a4a8fd4fa6485a7009.jpg"/>
    <s v="https://books.toscrape.com/catalogue/lets-pretend-this-never-happened-a-mostly-true-memoir_185/index.html"/>
    <n v="2739"/>
    <x v="4"/>
    <x v="1"/>
    <n v="1462"/>
    <x v="164"/>
    <n v="58.64"/>
    <n v="1"/>
    <n v="160614.96"/>
    <s v="OK"/>
    <x v="1"/>
    <x v="6"/>
    <s v="In Stock"/>
    <s v="⚠️ Low"/>
    <n v="32122.991999999998"/>
    <s v="High"/>
    <x v="0"/>
  </r>
  <r>
    <x v="418"/>
    <s v="d4a29356fc992879"/>
    <s v="Books"/>
    <s v="Â£42.38"/>
    <s v="Â£42.38"/>
    <s v="Â£0.00"/>
    <s v="In stock (3 available)"/>
    <n v="0"/>
    <s v="One"/>
    <x v="11"/>
    <s v="âThe book you hold in your hands is the distillate of a quarter centuryâs teaching. It is my attempt to answer, âWhat next?â for students who are embarking on their âsecond act.âââJulia Cameron Julia Cameron has inspired millions with her bestseller on creativity,The Artistâs Way. InItâs Never Too Late To Begin Again,she turns her eye to a segment of the population that, âThe book you hold in your hands is the distillate of a quarter centuryâs teaching. It is my attempt to answer, âWhat next?â for students who are embarking on their âsecond act.âââJulia Cameron Â  Julia Cameron has inspired millions with her bestseller on creativity,Â The Artistâs Way. InÂ Itâs Never Too Late To Begin Again,Â she turns her eye to a segment of the population that, ironically, while they have more time to be creative, are often reluctant or intimidated by the creative process. Cameron shows readers that retirement can, in fact, be the most rich, fulfilling, and creative time of their lives. When someone retires, the newfound freedom can be quite exciting, but also daunting. The life that someone had has changed, and the life to come is yet to be defined. In this book, Cameron shows readers how cultivating their creative selves can help them navigate this new terrain. She tells the inspiring stories of retirees who discovered new artistic pursuits and passions that more than filled their daysâthey nurtured their souls.Â Â  A twelve-week course aimed at definingâand creatingâthe life you want to have as you redefineâand re-createâyourself, this book includes simple tools that will guide and inspire you to make the most of this time in your life: -Â  Memoir writing offers an opportunity to reflect onâand honorâpast experience. This book guides you through the daunting task of writing an entire memoir, breaking it down into manageable pieces.Â  -Â  Morning Pagesâprivate, stream-of-consciousness writing done dailyâallow you to express wishes, fears, delights, resentments, and joys, which in turn, provide focus and clarity for the day at hand. -Â  Artist Dates encourage fun and spontaneity. -Â  Solo Walks quell anxiety and clear the mind.This fun, gentle, step-by-step process will help you explore your creative dreams, wishes, and desiresâand help you quickly find that itâs never too late to begin again. ...more"/>
    <s v="http://books.toscrape.com/media/cache/27/f5/27f54466115767b767133ee034543cb5.jpg"/>
    <s v="https://books.toscrape.com/catalogue/its-never-too-late-to-begin-again-discovering-creativity-and-meaning-at-midlife-and-beyond_179/index.html"/>
    <n v="2332"/>
    <x v="3"/>
    <x v="0"/>
    <n v="1516"/>
    <x v="135"/>
    <n v="55.09"/>
    <n v="1"/>
    <n v="128469.88"/>
    <s v="OK"/>
    <x v="1"/>
    <x v="6"/>
    <s v="In Stock"/>
    <s v="⚠️ Low"/>
    <n v="25693.976000000002"/>
    <s v="High"/>
    <x v="0"/>
  </r>
  <r>
    <x v="419"/>
    <s v="a7c3f1010d64799a"/>
    <s v="Books"/>
    <s v="Â£56.70"/>
    <s v="Â£56.70"/>
    <s v="Â£0.00"/>
    <s v="In stock (3 available)"/>
    <n v="0"/>
    <s v="Five"/>
    <x v="11"/>
    <s v="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party of moose hunters.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 unencumbered by money and belongings, he would be free to wallow in the raw, unfiltered experiences that nature presented. Craving a blank spot on the map, McCandless simply threw the maps away. Leaving behind his desperate parents and sister, he vanished into the wild. ...more"/>
    <s v="http://books.toscrape.com/media/cache/de/c9/dec9168a8a3876b60feedb68aeb0225b.jpg"/>
    <s v="https://books.toscrape.com/catalogue/into-the-wild_177/index.html"/>
    <n v="618"/>
    <x v="4"/>
    <x v="1"/>
    <n v="1342"/>
    <x v="126"/>
    <n v="73.709999999999994"/>
    <n v="5"/>
    <n v="45552.78"/>
    <s v="OK"/>
    <x v="0"/>
    <x v="6"/>
    <s v="In Stock"/>
    <s v="⚠️ Low"/>
    <n v="9110.5560000000005"/>
    <s v="High"/>
    <x v="0"/>
  </r>
  <r>
    <x v="420"/>
    <s v="d8292cd5f1aca291"/>
    <s v="Books"/>
    <s v="Â£28.85"/>
    <s v="Â£28.85"/>
    <s v="Â£0.00"/>
    <s v="In stock (3 available)"/>
    <n v="0"/>
    <s v="Three"/>
    <x v="11"/>
    <s v="The time is 1933, the place, Berlin, when William E. Dodd becomes Americaâs first ambassador to Hitlerâs Germany in a year that proved to be a turning point in history.A mild-mannered professor from Chicago, Dodd brings along his wife, son, and flamboyant daughter, Martha. At first Martha is entranced by the parties and pomp, and the handsome young men of the Third Reich w The time is 1933, the place, Berlin, when William E. Dodd becomes Americaâs first ambassador to Hitlerâs Germany in a year that proved to be a turning point in history.Â 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âNew Germany,â she has one affair after another, including with the su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âand ultimately, horror, when a climactic spasm of violence and murder reveals Hitlerâs true character and ruthless ambition.Â Suffused with the tense atmosphere of the period, and with unforgettable portraits of the bizarre GÃ¶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 ...more"/>
    <s v="http://books.toscrape.com/media/cache/b5/a2/b5a295c15ac586c6daa84e6e20f47b06.jpg"/>
    <s v="https://books.toscrape.com/catalogue/in-the-garden-of-beasts-love-terror-and-an-american-family-in-hitlers-berlin_175/index.html"/>
    <n v="2336"/>
    <x v="4"/>
    <x v="0"/>
    <n v="858"/>
    <x v="149"/>
    <n v="37.51"/>
    <n v="3"/>
    <n v="87623.360000000001"/>
    <s v="OK"/>
    <x v="0"/>
    <x v="6"/>
    <s v="In Stock"/>
    <s v="⚠️ Low"/>
    <n v="17524.672000000002"/>
    <s v="High"/>
    <x v="0"/>
  </r>
  <r>
    <x v="421"/>
    <s v="8010c7c148057fd3"/>
    <s v="Books"/>
    <s v="Â£28.88"/>
    <s v="Â£28.88"/>
    <s v="Â£0.00"/>
    <s v="In stock (3 available)"/>
    <n v="0"/>
    <s v="Two"/>
    <x v="11"/>
    <s v="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 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I Am Malala will make you believe in the power of one person's voice to inspire change in the world. ...more"/>
    <s v="http://books.toscrape.com/media/cache/69/07/69077c48327b2702f44adc035fcc1ce4.jpg"/>
    <s v="https://books.toscrape.com/catalogue/i-am-malala-the-girl-who-stood-up-for-education-and-was-shot-by-the-taliban_172/index.html"/>
    <n v="2926"/>
    <x v="1"/>
    <x v="1"/>
    <n v="459"/>
    <x v="166"/>
    <n v="37.54"/>
    <n v="2"/>
    <n v="109842.04"/>
    <s v="OK"/>
    <x v="1"/>
    <x v="6"/>
    <s v="In Stock"/>
    <s v="⚠️ Low"/>
    <n v="21968.407999999999"/>
    <s v="High"/>
    <x v="0"/>
  </r>
  <r>
    <x v="422"/>
    <s v="c300cc9326592b65"/>
    <s v="Books"/>
    <s v="Â£26.66"/>
    <s v="Â£26.66"/>
    <s v="Â£0.00"/>
    <s v="In stock (3 available)"/>
    <n v="0"/>
    <s v="Five"/>
    <x v="11"/>
    <s v="A deeply moving testimony and celebration of how to embrace life.In January 2015, Oliver Sacks was diagnosed with a recurrence of cancer, and he shared this news in a New York Times essay that inspired readers all over the world: &quot;I cannot pretend I am without fear. But my predominant feeling is one of gratitude.... Above all, I have been a sentient being, a thinking anima A deeply moving testimony and celebration of how to embrace life.In January 2015, Oliver Sacks was diagnosed with a recurrence of cancer, and he shared this news in a New York Times essay that inspired readers all over the world: &quot;I cannot pretend I am without fear. But my predominant feeling is one of gratitude.... Above all, I have been a sentient being, a thinking animal, on this beautiful planet, and that in itself has been an enormous privilege and adventure.&quot;Gratitude consists of four essays that originally appeared in The New York Times, accompanied by a foreword that describes the occasion of each chapter. The foreword is written by Billy Hayes, Oliver Sacks's partner, and Kate Edgar, his long time collaborator. ...more"/>
    <s v="http://books.toscrape.com/media/cache/56/73/5673fea5d08ad840ade774146ce07b28.jpg"/>
    <s v="https://books.toscrape.com/catalogue/gratitude_163/index.html"/>
    <n v="4223"/>
    <x v="3"/>
    <x v="0"/>
    <n v="659"/>
    <x v="97"/>
    <n v="34.659999999999997"/>
    <n v="5"/>
    <n v="146369.18"/>
    <s v="OK"/>
    <x v="1"/>
    <x v="6"/>
    <s v="In Stock"/>
    <s v="⚠️ Low"/>
    <n v="29273.835999999999"/>
    <s v="High"/>
    <x v="1"/>
  </r>
  <r>
    <x v="423"/>
    <s v="81372abc86f65c79"/>
    <s v="Books"/>
    <s v="Â£15.28"/>
    <s v="Â£15.28"/>
    <s v="Â£0.00"/>
    <s v="In stock (3 available)"/>
    <n v="0"/>
    <s v="Five"/>
    <x v="11"/>
    <s v="INSTANT NEW YORK TIMES BESTSELLER &quot;Wildly entertaining ... Lyons has injected a dose of sanity into a world gone mad.&quot; ---Ashlee Vance, New York Times-bestselling author of Elon MuskFor twenty-five years Dan Lyons was a magazine writer at the top of his profession--until one Friday morning when he received a phone call: Poof. His job no longer existed. &quot;I think they just w INSTANT NEW YORK TIMES BESTSELLER &quot;Wildly entertaining ... Lyons has injected a dose of sanity into a world gone mad.&quot; ---Ashlee Vance, New York Times-bestselling author of Elon MuskFor twenty-five years Dan Lyons was a magazine writer at the top of his profession--until one Friday morning when he received a phone call: Poof. His job no longer existed. &quot;I think they just want to hire younger people,&quot; his boss at Newsweek told him. Fifty years old and with a wife and two young kids, Dan was, in a word, screwed. Then an idea hit. Dan had long reported on Silicon Valley and the tech explosion. Why not join it? HubSpot, a Boston start-up, was flush with $100 million in venture capital. They offered Dan a pile of stock options for the vague role of &quot;marketing fellow.&quot; What could go wrong? HubSpotters were true believers: They were making the world a better place ... by selling email spam. The office vibe was frat house meets cult compound: The party began at four thirty on Friday and lasted well into the night; &quot;shower pods&quot; became hook-up dens; a push-up club met at noon in the lobby, while nearby, in the &quot;content factory,&quot; Nerf gun fights raged. Groups went on &quot;walking meetings,&quot; and Dan's absentee boss sent cryptic emails about employees who had &quot;graduated&quot; (read: been fired). In the middle of all this was Dan, exactly twice the age of the average HubSpot employee, and literally old enough to be the father of most of his co-workers, sitting at his desk on his bouncy-ball &quot;chair.&quot;Mixed in with Lyons's uproarious tale of his rise and fall at Hubspot is a trenchant analysis of the start-up world, a de facto conspiracy between those who start companies and those who fund them, a world where bad ideas are rewarded with hefty investments, where companies blow money lavishing perks on their post-collegiate workforces, and where everybody is trying to hang on just long enough to reach an IPO and cash out. With a cast of characters that includes devilish angel investors, fad-chasing venture capitalists, entrepreneurs and &quot;wantrapreneurs,&quot; bloggers and brogrammers, social climbers and sociopaths, Disrupted is a gripping and definitive account of life in the (second) tech bubble. ...more"/>
    <s v="http://books.toscrape.com/media/cache/b7/2e/b72ee05aebe1a2563e30582a35bb5372.jpg"/>
    <s v="https://books.toscrape.com/catalogue/disrupted-my-misadventure-in-the-start-up-bubble_148/index.html"/>
    <n v="3324"/>
    <x v="3"/>
    <x v="0"/>
    <n v="508"/>
    <x v="167"/>
    <n v="19.86"/>
    <n v="5"/>
    <n v="66014.64"/>
    <s v="OK"/>
    <x v="1"/>
    <x v="6"/>
    <s v="In Stock"/>
    <s v="⚠️ Low"/>
    <n v="13202.928"/>
    <s v="Mid"/>
    <x v="0"/>
  </r>
  <r>
    <x v="424"/>
    <s v="fd2337c1b73b686e"/>
    <s v="Books"/>
    <s v="Â£51.32"/>
    <s v="Â£51.32"/>
    <s v="Â£0.00"/>
    <s v="In stock (3 available)"/>
    <n v="0"/>
    <s v="Five"/>
    <x v="11"/>
    <s v="From the best-selling author of Wild, a collection of quotes--drawn from the wide range of her writings--that capture her wisdom, courage, and outspoken humor, presented in a gift-sized package that's as irresistible to give as it is to receive. Around the world, thousands of people have found inspiration in the words of Cheryl Strayed, who in her three prior books and in From the best-selling author of Wild, a collection of quotes--drawn from the wide range of her writings--that capture her wisdom, courage, and outspoken humor, presented in a gift-sized package that's as irresistible to give as it is to receive. Around the world, thousands of people have found inspiration in the words of Cheryl Strayed, who in her three prior books and in her Dear Sugar columns has shared the twists and trials of her remarkable life. Her honesty, spirit, and ample supply of tough love have enabled many of us, even in the darkest hours, to somehow put one foot in front of the other--and be brave enough.This book gathers, each on a single page, more than 100 of Strayed's indelible quotes and thoughts--&quot;mini instruction manuals for the soul&quot; that urge us toward the incredible capacity for love, compassion, forgiveness, and endurance that is within us all.Be brave enough to break your own heart.You can't ride to the fair unless you get on the pony.Keep walking.Acceptance is a small, quiet room.Romantic love is not a competitive sport.Forward is the direction of real life.Ask yourself: &quot;What is the best I can do?&quot; And then do that. ...more"/>
    <s v="http://books.toscrape.com/media/cache/52/f5/52f5c0cb27e1f26b2639ff3f78acf833.jpg"/>
    <s v="https://books.toscrape.com/catalogue/brave-enough_135/index.html"/>
    <n v="4442"/>
    <x v="2"/>
    <x v="1"/>
    <n v="852"/>
    <x v="43"/>
    <n v="66.72"/>
    <n v="5"/>
    <n v="296370.24"/>
    <s v="OK"/>
    <x v="1"/>
    <x v="6"/>
    <s v="In Stock"/>
    <s v="⚠️ Low"/>
    <n v="59274.048000000003"/>
    <s v="High"/>
    <x v="1"/>
  </r>
  <r>
    <x v="425"/>
    <s v="e256de8aa0c2115f"/>
    <s v="Books"/>
    <s v="Â£27.35"/>
    <s v="Â£27.35"/>
    <s v="Â£0.00"/>
    <s v="In stock (3 available)"/>
    <n v="0"/>
    <s v="Two"/>
    <x v="11"/>
    <s v="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us that everything we thought we knew about running is wrong.Isolated by the most savage terrain in North America, the reclusive Tarahumara Indians of Mexicoâ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 ...more"/>
    <s v="http://books.toscrape.com/media/cache/3a/bd/3abdfc779aede13dbd2eefe34f91dbb1.jpg"/>
    <s v="https://books.toscrape.com/catalogue/born-to-run-a-hidden-tribe-superathletes-and-the-greatest-race-the-world-has-never-seen_133/index.html"/>
    <n v="2762"/>
    <x v="2"/>
    <x v="0"/>
    <n v="1875"/>
    <x v="168"/>
    <n v="35.56"/>
    <n v="2"/>
    <n v="98216.72"/>
    <s v="OK"/>
    <x v="1"/>
    <x v="6"/>
    <s v="In Stock"/>
    <s v="⚠️ Low"/>
    <n v="19643.344000000001"/>
    <s v="High"/>
    <x v="0"/>
  </r>
  <r>
    <x v="426"/>
    <s v="0bbc48294707ba96"/>
    <s v="Books"/>
    <s v="Â£21.74"/>
    <s v="Â£21.74"/>
    <s v="Â£0.00"/>
    <s v="In stock (3 available)"/>
    <n v="0"/>
    <s v="Five"/>
    <x v="11"/>
    <s v="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quot;blink&quot;: the election of Warren Harding; &quot;New Coke&quot;; and the shooting of Amadou Diallo by police. Blink reveals that great decision makers aren't those who process the most information or spend the most time deliberating, but those who have perfected the art of &quot;thin-slicing&quot;--filtering the very few factors that matter from an overwhelming number of variables.ContentsIntroduction: The statue that didnÂ´t look right1. The Theory of Thin Slices: How a little bit of knowledge goes a long way2. The Locked Door: The secret life of snap decisions3. The Warren Harding Error: Why we fall for tall, dark, and handome men4. Paul Van RiperÂ´s Big Victory: Creating structure for spontaneity5. KennaÂ´s Dilemma: The right -and wrong- way to ask people what they want6. Seven Seconds in the Bronx: The delicate art of mind readingConclusion: Listening with your eyes -the lessons of BlinkAfterwordNotesAcknowledgementsIndexReading Group Guide ...more"/>
    <s v="http://books.toscrape.com/media/cache/41/be/41be12dcc78968882b11108acb79d1c7.jpg"/>
    <s v="https://books.toscrape.com/catalogue/blink-the-power-of-thinking-without-thinking_132/index.html"/>
    <n v="276"/>
    <x v="5"/>
    <x v="0"/>
    <n v="1475"/>
    <x v="11"/>
    <n v="28.26"/>
    <n v="5"/>
    <n v="7799.76"/>
    <s v="OK"/>
    <x v="1"/>
    <x v="6"/>
    <s v="In Stock"/>
    <s v="⚠️ Low"/>
    <n v="1559.9520000000002"/>
    <s v="High"/>
    <x v="0"/>
  </r>
  <r>
    <x v="427"/>
    <s v="860318b8e244f39c"/>
    <s v="Books"/>
    <s v="Â£40.87"/>
    <s v="Â£40.87"/>
    <s v="Â£0.00"/>
    <s v="In stock (3 available)"/>
    <n v="0"/>
    <s v="One"/>
    <x v="11"/>
    <s v="Pulitzer Prize-winning reporter Joby Warrick reveals how the strain of militant Islam now raising its banner across Iraq and Syria spread from a remote Jordanian prison with the unwitting aid of American military intervention.When he succeeded his father in 1999, King Abdullah of Jordan released a batch of political prisoners in the hopes of smoothing his transition to pow Pulitzer Prize-winning reporter Joby Warrick reveals how the strain of militant Islam now raising its banner across Iraq and Syria spread from a remote Jordanian prison with the unwitting aid of American military intervention.Â Â Â Â Â When he succeeded his father in 1999, King Abdullah of Jordan released a batch of political prisoners in the hopes of smoothing his transition to power. Little did he know that among those released was Abu Musab al-Zarqawi, a man who would go on to become a terrorist mastermind too dangerous even for al-Qaeda and give rise to an Islamist movement bent on dominating the Middle East.Â Â Â Â  Zarqawi began by directing hotel bombings and assassinations in Jordan from a base in northern Iraq, but it was the American invasion of that country in 2003 that catapulted him to the head of a vast insurgency. By identifying him as the link between Saddam and bin Laden, the CIA inadvertently created a monster. Like-minded radicals saw him as a hero resisting the infidel occupiers and rallied to his cause. Their wave of brutal beheadings and suicide bombings continued for years until Jordanian intelligence provided the Americans with the crucial intelligence needed to eliminate Zarqawi in a 2006 airstrike.Â Â Â Â  But his movement endured, first called al-Qaeda in Iraq, then renamed Islamic State of Iraq and Syria, or ISIS, seeking refuge in unstable, ungoverned pockets on the Iraq-Syria border. And as the Syrian civil war broke out in 2011, ISIS seized its chance to pursue Zarqawi's dream of a sweeping, ultra-conservative Islamic caliphate.Â Â Â Â Â  Drawing on unique access to CIA and Jordanian sources, Joby Warrick weaves together heart-pounding, moment-by-moment operational details with overarching historical perspectives to reveal the long trajectory of today's most dangerous Islamic extremist threat.From the Hardcover edition. ...more"/>
    <s v="http://books.toscrape.com/media/cache/54/a3/54a3916506dc5bd1a6ea2200a3d0b28f.jpg"/>
    <s v="https://books.toscrape.com/catalogue/black-flags-the-rise-of-isis_131/index.html"/>
    <n v="994"/>
    <x v="0"/>
    <x v="1"/>
    <n v="655"/>
    <x v="31"/>
    <n v="53.13"/>
    <n v="1"/>
    <n v="52811.22"/>
    <s v="OK"/>
    <x v="1"/>
    <x v="6"/>
    <s v="In Stock"/>
    <s v="⚠️ Low"/>
    <n v="10562.244000000001"/>
    <s v="High"/>
    <x v="0"/>
  </r>
  <r>
    <x v="428"/>
    <s v="da0349a87c8caa2f"/>
    <s v="Books"/>
    <s v="Â£56.58"/>
    <s v="Â£56.58"/>
    <s v="Â£0.00"/>
    <s v="In stock (3 available)"/>
    <n v="0"/>
    <s v="One"/>
    <x v="11"/>
    <s v="What separates your mind from an animalâs? Maybe you think itâs your ability to design tools, your sense of self, or your grasp of past and futureâall traits that have helped us define ourselves as the planetâs preeminent species. But in recent decades, these claims have eroded, or even been disproven outright, by a revolution in the study of animal cognition. Take the way What separates your mind from an animalâs? Maybe you think itâs your ability to design tools, your sense of self, or your grasp of past and futureâall traits that have helped us define ourselves as the planetâs preeminent species. But in recent decades, these claims have eroded, or even been disproven outright, by a revolution in the study of animal cognition. Take the way octopuses use coconut shells as tools; elephants that classify humans by age, gender, and language; or Ayumu, the young male chimpanzee at Kyoto University whose flash memory puts that of humans to shame. Based on research involving crows, dolphins, parrots, sheep, wasps, bats, whales, and of course chimpanzees and bonobos, Frans de Waal explores both the scope and the depth of animal intelligence. He offers a firsthand account of how science has stood traditional behaviorism on its head by revealing how smart animals really are, and how weâve underestimated their abilities for too long.People often assume a cognitive ladder, from lower to higher forms, with our own intelligence at the top. But what if it is more like a bush, with cognition taking different forms that are often incomparable to ours? Would you presume yourself dumber than a squirrel because youâre less adept at recalling the locations of hundreds of buried acorns? Or would you judge your perception of your surroundings as more sophisticated than that of a echolocating bat? De Waal reviews the rise and fall of the mechanistic view of animals and opens our minds to the idea that animal minds are far more intricate and complex than we have assumed. De Waalâs landmark work will convince you to rethink everything you thought you knew about animalâand humanâintelligence. ...more"/>
    <s v="http://books.toscrape.com/media/cache/18/c1/18c1089811f55295b689bda892628fee.jpg"/>
    <s v="https://books.toscrape.com/catalogue/are-we-smart-enough-to-know-how-smart-animals-are_121/index.html"/>
    <n v="2189"/>
    <x v="2"/>
    <x v="0"/>
    <n v="555"/>
    <x v="36"/>
    <n v="73.55"/>
    <n v="1"/>
    <n v="161000.94999999998"/>
    <s v="OK"/>
    <x v="0"/>
    <x v="6"/>
    <s v="In Stock"/>
    <s v="⚠️ Low"/>
    <n v="32200.19"/>
    <s v="High"/>
    <x v="0"/>
  </r>
  <r>
    <x v="429"/>
    <s v="bcee4f289ff6699c"/>
    <s v="Books"/>
    <s v="Â£30.48"/>
    <s v="Â£30.48"/>
    <s v="Â£0.00"/>
    <s v="In stock (3 available)"/>
    <n v="0"/>
    <s v="Four"/>
    <x v="11"/>
    <s v="The Appalachian Trail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 The Appalachian Trail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A Walk in the Woods will make you long for the great outdoors (or at least a comfortable chair to sit and read in). ...more"/>
    <s v="http://books.toscrape.com/media/cache/39/51/3951dc08d449aa692ce82eefb692254e.jpg"/>
    <s v="https://books.toscrape.com/catalogue/a-walk-in-the-woods-rediscovering-america-on-the-appalachian-trail_118/index.html"/>
    <n v="1512"/>
    <x v="1"/>
    <x v="0"/>
    <n v="1691"/>
    <x v="144"/>
    <n v="39.619999999999997"/>
    <n v="4"/>
    <n v="59905.439999999995"/>
    <s v="OK"/>
    <x v="1"/>
    <x v="6"/>
    <s v="In Stock"/>
    <s v="⚠️ Low"/>
    <n v="11981.088"/>
    <s v="High"/>
    <x v="0"/>
  </r>
  <r>
    <x v="430"/>
    <s v="d2185b65af52d68c"/>
    <s v="Books"/>
    <s v="Â£11.89"/>
    <s v="Â£11.89"/>
    <s v="Â£0.00"/>
    <s v="In stock (2 available)"/>
    <n v="0"/>
    <s v="Two"/>
    <x v="11"/>
    <s v="'Once they are aroused, once they are determined, nothing on earth and nothing in heaven will make women give way; it is impossible.'A potted history of the women who pioneered feminism and changed the world.One of 46 new books in the bestselling Little Black Classics series, to celebrate the first ever Penguin Classic in 1946. Each book gives readers a taste of the Classi 'Once they are aroused, once they are determined, nothing on earth and nothing in heaven will make women give way; it is impossible.'A potted history of the women who pioneered feminism and changed the world.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 ...more"/>
    <s v="http://books.toscrape.com/media/cache/8f/39/8f399ee98cb1a7c77525123b00d4b3e0.jpg"/>
    <s v="https://books.toscrape.com/catalogue/the-suffragettes-little-black-classics-96_112/index.html"/>
    <n v="4806"/>
    <x v="4"/>
    <x v="1"/>
    <n v="159"/>
    <x v="3"/>
    <n v="15.46"/>
    <n v="2"/>
    <n v="74300.760000000009"/>
    <s v="OK"/>
    <x v="1"/>
    <x v="16"/>
    <s v="In Stock"/>
    <s v="⚠️ Low"/>
    <n v="14860.152000000002"/>
    <s v="Mid"/>
    <x v="1"/>
  </r>
  <r>
    <x v="431"/>
    <s v="fb495f9f9015a772"/>
    <s v="Books"/>
    <s v="Â£34.00"/>
    <s v="Â£34.00"/>
    <s v="Â£0.00"/>
    <s v="In stock (2 available)"/>
    <n v="0"/>
    <s v="Three"/>
    <x v="11"/>
    <s v="Kindle Paperwhite User's Guide"/>
    <s v="http://books.toscrape.com/media/cache/06/71/0671e3db3053c0dc22122eda29d6734c.jpg"/>
    <s v="https://books.toscrape.com/catalogue/kindle-paperwhite-users-guide_103/index.html"/>
    <n v="2224"/>
    <x v="3"/>
    <x v="1"/>
    <n v="1170"/>
    <x v="10"/>
    <n v="44.2"/>
    <n v="3"/>
    <n v="98300.800000000003"/>
    <s v="OK"/>
    <x v="1"/>
    <x v="16"/>
    <s v="In Stock"/>
    <s v="⚠️ Low"/>
    <n v="19660.160000000003"/>
    <s v="High"/>
    <x v="0"/>
  </r>
  <r>
    <x v="432"/>
    <s v="b6d3f4f4ee1f6069"/>
    <s v="Books"/>
    <s v="Â£57.42"/>
    <s v="Â£57.42"/>
    <s v="Â£0.00"/>
    <s v="In stock (2 available)"/>
    <n v="0"/>
    <s v="Five"/>
    <x v="11"/>
    <s v="When Helen Macdonald's father died suddenly on a London street, she was devastated. An experienced falconer, Helen had never before been tempted to train one of the most vicious predators, the goshawk, but in her grief, she saw that the goshawk's fierce and feral temperament mirrored her own. Resolving to purchase and raise the deadly creature as a means to cope with her l When Helen Macdonald's father died suddenly on a London street, she was devastated. An experienced falconer, Helen had never before been tempted to train one of the most vicious predators, the goshawk, but in her grief, she saw that the goshawk's fierce and feral temperament mirrored her own. Resolving to purchase and raise the deadly creature as a means to cope with her loss, she adopted Mabel, and turned to the guidance of The Once and Future King author T.H. White's chronicle The Goshawk to begin her challenging endeavor. Projecting herself &quot;in the hawk's wild mind to tame her&quot; tested the limits of Macdonald's humanity and changed her life.Heart-wrenching and humorous, this book is an unflinching account of bereavement and a unique look at the magnetism of an extraordinary beast, with a parallel examination of a legendary writer's eccentric falconry. Obsession, madness, memory, myth, and history combine to achieve a distinctive blend of nature writing and memoir from an outstanding literary innovator. ...more"/>
    <s v="http://books.toscrape.com/media/cache/14/00/140096c16c6e0b5d6df9d19f9493e8a5.jpg"/>
    <s v="https://books.toscrape.com/catalogue/h-is-for-hawk_102/index.html"/>
    <n v="363"/>
    <x v="4"/>
    <x v="1"/>
    <n v="763"/>
    <x v="135"/>
    <n v="74.650000000000006"/>
    <n v="5"/>
    <n v="27097.95"/>
    <s v="OK"/>
    <x v="1"/>
    <x v="16"/>
    <s v="In Stock"/>
    <s v="⚠️ Low"/>
    <n v="5419.59"/>
    <s v="High"/>
    <x v="0"/>
  </r>
  <r>
    <x v="433"/>
    <s v="0268f149d014b389"/>
    <s v="Books"/>
    <s v="Â£57.82"/>
    <s v="Â£57.82"/>
    <s v="Â£0.00"/>
    <s v="In stock (1 available)"/>
    <n v="0"/>
    <s v="Five"/>
    <x v="11"/>
    <s v="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Â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Â Travels with Charley in Search of America is an intimate look at one of America's most beloved writers in the later years of his lifeâa self-portrait of a man who never wrote an explicit autobiography. Written during a time of upheaval and racial tension in the Southâwhich Steinbeck witnessed firsthandâTravels with Charley is a stunning evocation of America on the eve of a tumultuous decade.Â  ...more"/>
    <s v="http://books.toscrape.com/media/cache/3f/c2/3fc2d771fe5f12df5de998d99036a35a.jpg"/>
    <s v="https://books.toscrape.com/catalogue/travels-with-charley-in-search-of-america_90/index.html"/>
    <n v="938"/>
    <x v="1"/>
    <x v="1"/>
    <n v="244"/>
    <x v="35"/>
    <n v="75.17"/>
    <n v="5"/>
    <n v="70509.460000000006"/>
    <s v="OK"/>
    <x v="1"/>
    <x v="7"/>
    <s v="In Stock"/>
    <s v="⚠️ Low"/>
    <n v="14101.892000000002"/>
    <s v="High"/>
    <x v="0"/>
  </r>
  <r>
    <x v="434"/>
    <s v="6514add13c82b115"/>
    <s v="Books"/>
    <s v="Â£41.56"/>
    <s v="Â£41.56"/>
    <s v="Â£0.00"/>
    <s v="In stock (1 available)"/>
    <n v="0"/>
    <s v="Five"/>
    <x v="11"/>
    <s v="John Grisham says THE TUMOR is the most important book he has ever written. In this short book, he provides readers with a fictional account of how a real, new medical technology could revolutionize the future of medicine by curing with sound. THE TUMOR follows the present day experience of the fictional patient Paul, an otherwise healthy 35-year-old father who is diagnose John Grisham says THE TUMOR is the most important book he has ever written. In this short book, he provides readers with a fictional account of how a real, new medical technology could revolutionize the future of medicine by curing with sound. THE TUMOR follows the present day experience of the fictional patient Paul, an otherwise healthy 35-year-old father who is diagnosed with a malignant brain tumor. Grisham takes readers through a detailed account of Paulâs treatment and his familyâs experience that doesnât end as we would hope. Grisham then explores an alternate future, where Paul is diagnosed with the same brain tumor at the same age, but in the year 2025, when a treatment called focused ultrasound is able to extend his life expectancy. Focused ultrasound has the potential to treat not just brain tumors, but many other disorders, including Parkinsonâs, Alzheimerâs, hypertension, and prostate, breast and pancreatic cancer. For more information, you can visit The Focused Ultrasound Foundationâs website. Here you will find a video of Grisham on the TEDx stage with the Foundationâs chairman and a Parkinsonâs patient who brings the audience to its feet sharing her incredible story of a focused ultrasound âmiracle.â Readers will get a taste of the narrative they expect from Grisham, but this short book will also educate and inspire people to be hopeful about the future of medical innovation. ...more"/>
    <s v="http://books.toscrape.com/media/cache/8a/14/8a14b06317e794b3469e57d20270f80f.jpg"/>
    <s v="https://books.toscrape.com/catalogue/the-tumor_85/index.html"/>
    <n v="4937"/>
    <x v="4"/>
    <x v="0"/>
    <n v="1028"/>
    <x v="111"/>
    <n v="54.03"/>
    <n v="5"/>
    <n v="266746.11"/>
    <s v="OK"/>
    <x v="1"/>
    <x v="7"/>
    <s v="In Stock"/>
    <s v="⚠️ Low"/>
    <n v="53349.222000000002"/>
    <s v="High"/>
    <x v="1"/>
  </r>
  <r>
    <x v="435"/>
    <s v="09659d1639a1f978"/>
    <s v="Books"/>
    <s v="Â£14.40"/>
    <s v="Â£14.40"/>
    <s v="Â£0.00"/>
    <s v="In stock (1 available)"/>
    <n v="0"/>
    <s v="One"/>
    <x v="11"/>
    <s v="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 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 ...more"/>
    <s v="http://books.toscrape.com/media/cache/fa/9d/fa9db3f9dfc5a859c091d1262a56a89f.jpg"/>
    <s v="https://books.toscrape.com/catalogue/the-end-of-the-jesus-era-an-investigation-1_64/index.html"/>
    <n v="3609"/>
    <x v="3"/>
    <x v="0"/>
    <n v="1378"/>
    <x v="35"/>
    <n v="18.72"/>
    <n v="1"/>
    <n v="67560.479999999996"/>
    <s v="OK"/>
    <x v="1"/>
    <x v="7"/>
    <s v="In Stock"/>
    <s v="⚠️ Low"/>
    <n v="13512.096"/>
    <s v="Mid"/>
    <x v="0"/>
  </r>
  <r>
    <x v="436"/>
    <s v="df56868afd166557"/>
    <s v="Books"/>
    <s v="Â£51.32"/>
    <s v="Â£51.32"/>
    <s v="Â£0.00"/>
    <s v="In stock (1 available)"/>
    <n v="0"/>
    <s v="Three"/>
    <x v="11"/>
    <s v="In her early thirties, Elizabeth Gilbert had everything a modern American woman was supposed to want--husband, country home, successful career--but instead of feeling happy and fulfilled, she felt consumed by panic and confusion. This wise and rapturous book is the story of how she left behind all these outward marks of success, and of what she found in their place. Follow In her early thirties, Elizabeth Gilbert had everything a modern American woman was supposed to want--husband, country home, successful career--but instead of feeling happy and fulfilled, she felt consumed by panic and confusion. This wise and rapturous book is the story of how she left behind all these outward marks of success, and of what she found in their place. Following a divorce and a crushing depression, Gilbert set out to examine three different aspects of her nature, set against the backdrop of three different cultures: pleasure in Italy, devotion in India, and on the Indonesian island of Bali, a balance between worldly enjoyment and divine transcendence. ...more"/>
    <s v="http://books.toscrape.com/media/cache/5b/82/5b827f00893b7119360e8a67d939e0b5.jpg"/>
    <s v="https://books.toscrape.com/catalogue/eat-pray-love_16/index.html"/>
    <n v="2881"/>
    <x v="2"/>
    <x v="1"/>
    <n v="1847"/>
    <x v="40"/>
    <n v="66.72"/>
    <n v="3"/>
    <n v="192220.32"/>
    <s v="OK"/>
    <x v="1"/>
    <x v="7"/>
    <s v="In Stock"/>
    <s v="⚠️ Low"/>
    <n v="38444.064000000006"/>
    <s v="High"/>
    <x v="0"/>
  </r>
  <r>
    <x v="437"/>
    <s v="a34ba96d4081e6a4"/>
    <s v="Books"/>
    <s v="Â£35.02"/>
    <s v="Â£35.02"/>
    <s v="Â£0.00"/>
    <s v="In stock (19 available)"/>
    <n v="0"/>
    <s v="Five"/>
    <x v="12"/>
    <s v="Punk's raw power rejuvenated rock, but by the summer of 1977 the movement had become a parody of itself. RIP IT UP AND START AGAIN is a celebration of what happened next.Post-punk bands like PiL, Joy Division, Talking Heads, The Fall and The Human League dedicated themselves to fulfilling punk's unfinished musical revolution. The post-punk groups were fervent modernists; w Punk's raw power rejuvenated rock, but by the summer of 1977 the movement had become a parody of itself. RIP IT UP AND START AGAIN is a celebration of what happened next.Post-punk bands like PiL, Joy Division, Talking Heads, The Fall and The Human League dedicated themselves to fulfilling punk's unfinished musical revolution. The post-punk groups were fervent modernists; whether experimenting with electronics and machine rhythm or adapting ideas from dub reggae and disco, they were totally confident they could invent a whole new future for music. ...more"/>
    <s v="http://books.toscrape.com/media/cache/81/7f/817f5089c0e6e62738dce2931e7323d3.jpg"/>
    <s v="https://books.toscrape.com/catalogue/rip-it-up-and-start-again_986/index.html"/>
    <n v="2619"/>
    <x v="0"/>
    <x v="1"/>
    <n v="107"/>
    <x v="108"/>
    <n v="45.53"/>
    <n v="5"/>
    <n v="119243.07"/>
    <s v="OK"/>
    <x v="1"/>
    <x v="0"/>
    <s v="In Stock"/>
    <s v="OK"/>
    <n v="23848.614000000001"/>
    <s v="High"/>
    <x v="0"/>
  </r>
  <r>
    <x v="438"/>
    <s v="deda3e61b9514b83"/>
    <s v="Books"/>
    <s v="Â£57.25"/>
    <s v="Â£57.25"/>
    <s v="Â£0.00"/>
    <s v="In stock (19 available)"/>
    <n v="0"/>
    <s v="Three"/>
    <x v="12"/>
    <s v="This is the never-before-told story of the musical revolution that happened right under the nose of the Reagan Eighties--when a small but sprawling network of bands, labels, fanzines, radio stations, and other subversives reenergized American rock with punk rock's do-it-yourself credo and created music that was deeply personal, often brilliant, always challenging, and imme This is the never-before-told story of the musical revolution that happened right under the nose of the Reagan Eighties--when a small but sprawling network of bands, labels, fanzines, radio stations, and other subversives reenergized American rock with punk rock's do-it-yourself credo and created music that was deeply personal, often brilliant, always challenging, and immensely influential. This sweeping chronicle of music, politics, drugs, fear, loathing, and faith has been recognized as an indie rock classic in its own right. Among the bands profiled: Mission of Burma, Butthole Surfers, The Minutemen, Sonic Youth, Black Flag, Big Black, HÃ¼sker DÃ¼, Fugazi, Minor Threat, Mudhoney, The Replacements, Beat Happening, and Dinosaur Jr. ...more"/>
    <s v="http://books.toscrape.com/media/cache/ad/96/ad96e9c9f1664cbcb0e9627b007fb6f9.jpg"/>
    <s v="https://books.toscrape.com/catalogue/our-band-could-be-your-life-scenes-from-the-american-indie-underground-1981-1991_985/index.html"/>
    <n v="3624"/>
    <x v="3"/>
    <x v="1"/>
    <n v="367"/>
    <x v="149"/>
    <n v="74.430000000000007"/>
    <n v="3"/>
    <n v="269734.32"/>
    <s v="OK"/>
    <x v="0"/>
    <x v="0"/>
    <s v="In Stock"/>
    <s v="OK"/>
    <n v="53946.864000000001"/>
    <s v="High"/>
    <x v="0"/>
  </r>
  <r>
    <x v="439"/>
    <s v="327f68a59745c102"/>
    <s v="Books"/>
    <s v="Â£37.32"/>
    <s v="Â£37.32"/>
    <s v="Â£0.00"/>
    <s v="In stock (19 available)"/>
    <n v="0"/>
    <s v="Two"/>
    <x v="12"/>
    <s v="How Music Works is David Byrneâs remarkable and buoyant celebration of a subject he has spent a lifetime thinking about. In it he explores how profoundly music is shaped by its time and place, and he explains how the advent of recording technology in the twentieth century forever changed our relationship to playing, performing, and listening to music.Acting as historian an How Music Works is David Byrneâs remarkable and buoyant celebration of a subject he has spent a lifetime thinking about. In it he explores how profoundly music is shaped by its time and place, and he explains how the advent of recording technology in the twentieth century forever changed our relationship to playing, performing, and listening to music.Acting as historian and anthropologist, raconteur and social scientist, he searches for patternsâand shows how those patterns have affected his own work over the years with Talking Heads and his many collaborators, from Brian Eno to Caetano Veloso. Byrne sees music as part of a larger, almost Darwinian pattern of adaptations and responses to its cultural and physical context. His range is panoptic, taking us from Wagnerian opera houses to African villages, from his earliest high school reel-to-reel recordings to his latest work in a home music studio (and all the big studios in between).Touching on the joy, the physics, and even the business of making music, How Music Works is a brainy, irresistible adventure and an impassioned argument about musicâs liberating, life-affirming power. ...more"/>
    <s v="http://books.toscrape.com/media/cache/1d/40/1d4087ff0a63f09fae9cd8433d21c2c4.jpg"/>
    <s v="https://books.toscrape.com/catalogue/how-music-works_979/index.html"/>
    <n v="4239"/>
    <x v="3"/>
    <x v="0"/>
    <n v="457"/>
    <x v="110"/>
    <n v="48.52"/>
    <n v="2"/>
    <n v="205676.28"/>
    <s v="OK"/>
    <x v="0"/>
    <x v="0"/>
    <s v="In Stock"/>
    <s v="OK"/>
    <n v="41135.256000000001"/>
    <s v="High"/>
    <x v="1"/>
  </r>
  <r>
    <x v="440"/>
    <s v="adb5f51c2e2ab13f"/>
    <s v="Books"/>
    <s v="Â£18.03"/>
    <s v="Â£18.03"/>
    <s v="Â£0.00"/>
    <s v="In stock (14 available)"/>
    <n v="0"/>
    <s v="One"/>
    <x v="12"/>
    <s v="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 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 ...more"/>
    <s v="http://books.toscrape.com/media/cache/b2/43/b2430e3958014d962042a14a912151ac.jpg"/>
    <s v="https://books.toscrape.com/catalogue/love-is-a-mix-tape-music-1_711/index.html"/>
    <n v="997"/>
    <x v="3"/>
    <x v="1"/>
    <n v="1647"/>
    <x v="155"/>
    <n v="23.44"/>
    <n v="1"/>
    <n v="23369.68"/>
    <s v="OK"/>
    <x v="1"/>
    <x v="2"/>
    <s v="In Stock"/>
    <s v="OK"/>
    <n v="4673.9360000000006"/>
    <s v="High"/>
    <x v="0"/>
  </r>
  <r>
    <x v="441"/>
    <s v="4a823d80aa30dbb0"/>
    <s v="Books"/>
    <s v="Â£31.19"/>
    <s v="Â£31.19"/>
    <s v="Â£0.00"/>
    <s v="In stock (8 available)"/>
    <n v="0"/>
    <s v="Four"/>
    <x v="12"/>
    <s v="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 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m its origins in the twilight years of Andy Warholâs New York reign to its last gasps as eighties corporate rock, the phenomenon known as punk is scrutinized, eulogized, and idealized by the people who were there and who made it happen. ...more"/>
    <s v="http://books.toscrape.com/media/cache/8e/bb/8ebbba84c204b011527a8f4bd082b03f.jpg"/>
    <s v="https://books.toscrape.com/catalogue/please-kill-me-the-uncensored-oral-history-of-punk_537/index.html"/>
    <n v="3205"/>
    <x v="5"/>
    <x v="0"/>
    <n v="1056"/>
    <x v="41"/>
    <n v="40.549999999999997"/>
    <n v="4"/>
    <n v="129962.74999999999"/>
    <s v="OK"/>
    <x v="1"/>
    <x v="3"/>
    <s v="In Stock"/>
    <s v="OK"/>
    <n v="25992.55"/>
    <s v="High"/>
    <x v="0"/>
  </r>
  <r>
    <x v="442"/>
    <s v="39eefec3a8498dde"/>
    <s v="Books"/>
    <s v="Â£45.05"/>
    <s v="Â£45.05"/>
    <s v="Â£0.00"/>
    <s v="In stock (8 available)"/>
    <n v="0"/>
    <s v="Five"/>
    <x v="12"/>
    <s v="National Book Award winner James McBride goes in search of the ârealâ James Brown after receiving a tip that promises to uncover the man behind the myth. His surprising journey illuminates not only our understanding of this immensely troubled, misunderstood, and complicated soul genius but the ways in which our cultural heritage has been shaped by Brownâs legacy. Kill âEm National Book Award winner James McBride goes in search of the ârealâ James Brown after receiving a tip that promises to uncover the man behind the myth. His surprising journey illuminates not only our understanding of this immensely troubled, misunderstood, and complicated soul genius but the ways in which our cultural heritage has been shaped by Brownâs legacy. Â Kill âEm and Leave is more than a book about James Brown. Brownâs rough-and-tumble life, through McBrideâs lens, is an unsettling metaphor for American life: the tension between North and South, black and white, rich and poor. McBrideâs travels take him to forgotten corners of Brownâs never-before-revealed history: the country town where Brownâs family and thousands of others were displaced by Americaâs largest nuclear power bomb-making facility; a South Carolina field where a long-forgotten cousin recounts, in the dead of night, a fuller history of Brownâs sharecropping childhood, which until now has been a mystery. McBride seeks out the American expatriate in England who co-created the James Brown sound, visits the trusted right-hand manager who worked with Brown for forty-one years, and interviews Brownâs most influential nonmusical creation, his âadopted son,â the Reverend Al Sharpton. He describes the stirring visit of Michael Jackson to the Augusta, Georgia, funeral home where the King of Pop sat up all night with the body of his musical godfather, spends hours talking with Brownâs first wife, and lays bare the Dickensian legal contest over James Brownâs estate, a fight that has consumed careers; prevented any money from reaching the poor schoolchildren in Georgia and South Carolina, as instructed in his will; cost Brownâs estate millions in legal fees; and left James Brownâs body to lie for more than eight years in a gilded coffin in his daughterâs yard in South Carolina. Â  James McBride is one of the most distinctive and electric literary voices in America today, andÂ part of the pleasure of his narrative is being in his presence, coming to understand Brown through McBrideâs own insights as a black musician with Southern roots.Â Kill âEm and Leave is a song unearthing and celebrating James Brownâs great legacy: the cultural landscape of America today.Praise for Kill âEm and Leave âThe definitive look at one of the greatest, most important entertainers, The Godfather, Da Number One Soul Brother, Mr. Please, Please HimselfâJAMES BROWN.ââSpike Lee âPlease, please, please: Can anybody tell us who and what was James Brown? At last, the real deal: James McBride on James Brown is the matchup weâve been waiting for, a musician who came up hard in Brooklyn with JB hooks lodged in his brain, a monster ear for the truth, and the chops to write it. This is no celeb bio but a compelling personal questâso very timely, angry, hilarious, and as irresistible as any James Brown beat.ââGerri Hirshey, author of Nowhere to Run: The Story of Soul Music âAn unconventional and fascinating portrait of Soul Brother No. 1 and the significance of his rise and fall in American culture.â âKirkus Reviews ...more"/>
    <s v="http://books.toscrape.com/media/cache/d4/8e/d48ee3fe30d6d9b9cc550b76dae5984a.jpg"/>
    <s v="https://books.toscrape.com/catalogue/kill-em-and-leave-searching-for-james-brown-and-the-american-soul_528/index.html"/>
    <n v="4773"/>
    <x v="5"/>
    <x v="0"/>
    <n v="94"/>
    <x v="116"/>
    <n v="58.57"/>
    <n v="5"/>
    <n v="279554.61"/>
    <s v="OK"/>
    <x v="1"/>
    <x v="3"/>
    <s v="In Stock"/>
    <s v="OK"/>
    <n v="55910.921999999999"/>
    <s v="High"/>
    <x v="1"/>
  </r>
  <r>
    <x v="443"/>
    <s v="4781b6bfd6f7a2c5"/>
    <s v="Books"/>
    <s v="Â£52.60"/>
    <s v="Â£52.60"/>
    <s v="Â£0.00"/>
    <s v="In stock (7 available)"/>
    <n v="0"/>
    <s v="Two"/>
    <x v="12"/>
    <s v="&quot;I'd come from a long ways off and had started a long ways down. But now destiny was about to manifest itself. I felt like it was looking right at me and nobody else.&quot; So writes Bob Dylan in Chronicles: Volume One, his remarkable book exploring critical junctures in his life and career. Through Dylan's eyes and open mind, we see Greenwich Village, circa 1961, when he first &quot;I'd come from a long ways off and had started a long ways down. But now destiny was about to manifest itself. I felt like it was looking right at me and nobody else.&quot; So writes Bob Dylan in Chronicles: Volume One, his remarkable book exploring critical junctures in his life and career. Through Dylan's eyes and open mind, we see Greenwich Village, circa 1961, when he first arrives in Manhattan. Dylan's New York is a magical city of possibilities -- 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 ...more"/>
    <s v="http://books.toscrape.com/media/cache/df/bd/dfbd53a5c4bcb1bf676bf2a86335adbb.jpg"/>
    <s v="https://books.toscrape.com/catalogue/chronicles-vol-1_462/index.html"/>
    <n v="1607"/>
    <x v="3"/>
    <x v="1"/>
    <n v="1953"/>
    <x v="99"/>
    <n v="68.38"/>
    <n v="2"/>
    <n v="109886.65999999999"/>
    <s v="OK"/>
    <x v="0"/>
    <x v="4"/>
    <s v="In Stock"/>
    <s v="OK"/>
    <n v="21977.331999999999"/>
    <s v="High"/>
    <x v="0"/>
  </r>
  <r>
    <x v="444"/>
    <s v="bc209a900101f28d"/>
    <s v="Books"/>
    <s v="Â£38.40"/>
    <s v="Â£38.40"/>
    <s v="Â£0.00"/>
    <s v="In stock (5 available)"/>
    <n v="0"/>
    <s v="One"/>
    <x v="12"/>
    <s v="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â¢ Are our musical preferences shaped in utero? â¢ Is there a cutoff point for acquiring new tastes in music? â¢ What do PET scans and MRIs reveal about the brainâs response to music? â¢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 ...more"/>
    <s v="http://books.toscrape.com/media/cache/d8/d3/d8d3a16113069ccde25da34483a583fb.jpg"/>
    <s v="https://books.toscrape.com/catalogue/this-is-your-brain-on-music-the-science-of-a-human-obsession_414/index.html"/>
    <n v="2136"/>
    <x v="1"/>
    <x v="1"/>
    <n v="821"/>
    <x v="123"/>
    <n v="49.92"/>
    <n v="1"/>
    <n v="106629.12000000001"/>
    <s v="OK"/>
    <x v="1"/>
    <x v="13"/>
    <s v="In Stock"/>
    <s v="OK"/>
    <n v="21325.824000000004"/>
    <s v="High"/>
    <x v="0"/>
  </r>
  <r>
    <x v="445"/>
    <s v="2ba5ccc84d35006c"/>
    <s v="Books"/>
    <s v="Â£12.36"/>
    <s v="Â£12.36"/>
    <s v="Â£0.00"/>
    <s v="In stock (4 available)"/>
    <n v="0"/>
    <s v="Three"/>
    <x v="12"/>
    <s v="The compelling biography of the violinist who founded the Palestine Symphony Orchestra and saved hundreds of people from Hitlerâas seen in Josh Aronsonâs documentary Orchestra of Exiles.âThe true artist does not create art as an end in itself. He creates art for human beings. Humanity is the goal.ââBronislaw HubermanAt fourteen, Bronislaw Huberman played the Brahms Violin The compelling biography of the violinist who founded the Palestine Symphony Orchestra and saved hundreds of people from Hitlerâas seen in Josh Aronsonâs documentary Orchestra of Exiles.âThe true artist does not create art as an end in itself. He creates art for human beings. Humanity is the goal.ââBronislaw HubermanAt fourteen, Bronislaw Huberman played the Brahms Violin Concerto in Viennaâ winning high praise from the composer himself, who was there. Instantly famous, Huberman began touring all over the world and received invitations to play for royalty across Europe. But after witnessing the tragedy of World War I, he committed his phenomenal talent and celebrity to aid humanity.After studying at the Sorbonne in Paris, Huberman joined the ranks of Sigmund Freud and Albert Einstein in calling for peace through the Pan European Movement. But when hope for their noble vision was destroyed by the rise of Nazism, Huberman began a crusade that would become his greatest legacyâthe creation, in 1936, of the Palestine Symphony, which twelve years later became the Israel Philharmonic Orchestra.In creating this world-level orchestra, Huberman miraculously arranged for the very best Jewish musicians and their families to emigrate from Nazi-threatened territories. His tireless campaigning for the projectâincluding a marathon fundraising concert tour across Americaâultimately saved nearly a thousand Jews from the approaching Holocaust. Inviting the great Arturo Toscanini to conduct the orchestraâs first concert, Hubermanâs clarion call of art over cruelty was heard around the world. His story contains estraordinary adventures, riches and royalty, politicians and broken promises, losses and triumphs. Against near impossible obstacles, Huberman refused to give up on his dream to create a unique and life-saving orchestra of exiles which was one of the great cultural achievements of the 20th century.Includes Photographs ...more"/>
    <s v="http://books.toscrape.com/media/cache/b5/94/b59425287ce6b186715fa7b01054c2bf.jpg"/>
    <s v="https://books.toscrape.com/catalogue/orchestra-of-exiles-the-story-of-bronislaw-huberman-the-israel-philharmonic-and-the-one-thousand-jews-he-saved-from-nazi-horrors_337/index.html"/>
    <n v="413"/>
    <x v="3"/>
    <x v="0"/>
    <n v="141"/>
    <x v="163"/>
    <n v="16.07"/>
    <n v="3"/>
    <n v="6636.91"/>
    <s v="OK"/>
    <x v="1"/>
    <x v="14"/>
    <s v="In Stock"/>
    <s v="⚠️ Low"/>
    <n v="1327.3820000000001"/>
    <s v="Mid"/>
    <x v="0"/>
  </r>
  <r>
    <x v="446"/>
    <s v="3a95f5a2df4ff921"/>
    <s v="Books"/>
    <s v="Â£20.02"/>
    <s v="Â£20.02"/>
    <s v="Â£0.00"/>
    <s v="In stock (4 available)"/>
    <n v="0"/>
    <s v="Five"/>
    <x v="12"/>
    <s v="Here is Jim Morrison in all his complexity-singer, philosopher, poet, delinquent-the brilliant, charismatic, and obsessed seeker who rejected authority in any form, the explorer who probed &quot;the bounds of reality to see what would happen...&quot; Seven years in the writing, this definitive biography is the work of two men whose empathy and experience with Jim Morrison uniquely p Here is Jim Morrison in all his complexity-singer, philosopher, poet, delinquent-the brilliant, charismatic, and obsessed seeker who rejected authority in any form, the explorer who probed &quot;the bounds of reality to see what would happen...&quot;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 ...more"/>
    <s v="http://books.toscrape.com/media/cache/8e/9b/8e9be254974e64a8a3d365a1571e3ec2.jpg"/>
    <s v="https://books.toscrape.com/catalogue/no-one-here-gets-out-alive_336/index.html"/>
    <n v="3622"/>
    <x v="5"/>
    <x v="0"/>
    <n v="1796"/>
    <x v="16"/>
    <n v="26.03"/>
    <n v="5"/>
    <n v="94280.66"/>
    <s v="OK"/>
    <x v="1"/>
    <x v="14"/>
    <s v="In Stock"/>
    <s v="⚠️ Low"/>
    <n v="18856.132000000001"/>
    <s v="High"/>
    <x v="0"/>
  </r>
  <r>
    <x v="447"/>
    <s v="637e5a45062aa548"/>
    <s v="Books"/>
    <s v="Â£31.58"/>
    <s v="Â£31.58"/>
    <s v="Â£0.00"/>
    <s v="In stock (2 available)"/>
    <n v="0"/>
    <s v="Five"/>
    <x v="12"/>
    <s v="With the Rolling Stones, Keith Richards created the riffs, the lyrics and the songs that roused the world, and over four decades he lived the original rock and roll life. Now, at last, the man himself tells us the story of life in the crossfire hurricane."/>
    <s v="http://books.toscrape.com/media/cache/9b/61/9b6155b8013ed9e05ef8a85b4117165b.jpg"/>
    <s v="https://books.toscrape.com/catalogue/life_104/index.html"/>
    <n v="63"/>
    <x v="5"/>
    <x v="0"/>
    <n v="952"/>
    <x v="169"/>
    <n v="41.05"/>
    <n v="5"/>
    <n v="2586.1499999999996"/>
    <s v="OK"/>
    <x v="0"/>
    <x v="16"/>
    <s v="In Stock"/>
    <s v="⚠️ Low"/>
    <n v="517.2299999999999"/>
    <s v="High"/>
    <x v="0"/>
  </r>
  <r>
    <x v="448"/>
    <s v="a1985630339f4b3d"/>
    <s v="Books"/>
    <s v="Â£55.66"/>
    <s v="Â£55.66"/>
    <s v="Â£0.00"/>
    <s v="In stock (1 available)"/>
    <n v="0"/>
    <s v="Two"/>
    <x v="12"/>
    <s v="Foreword by Wilco's Jeff Tweedy&quot;Memories are far more indelible when married to the physical world, and Spitznagel proves the point in this vivid book. We love vinyl records because they combine the tactile, the visual, the seeable effects of age and care and carelessless. When he searches for the records he lost and sold,Spitznagel istrying to return to a tangible past, a Foreword by Wilco's Jeff Tweedy&quot;Memories are far more indelible when married to the physical world, and Spitznagel proves the point in this vivid book. We love vinyl records because they combine the tactile, the visual, the seeable effects of age and care and carelessless. When he searches for the records he lost and sold,Â Spitznagel isÂ trying to return to a tangible past, and he details that process with great sensitivity and impact.&quot;âDave Eggers, author of The CircleHigh Fidelity meets Killing Yourself to Live in this memoir of one man's search for his lost record collection. As he finds himself within spitting distance of middle-age, journalist Eric Spitznagel feels acutely the loss ofâ¦something. Freedom? Maybe. Coolness? Could be. The records he sold in a financial pinch? Definitely. To find out for sure, he sets out on a quest to findÂ  the original vinyl artifacts from his past. Not just copies. The exact same records: TheÂ BonÂ JoviÂ record with his first girlfriend's phone number scrawled on the front sleeve. TheÂ KISS Alive IIÂ he once shared with his little brother. The ReplacementsÂ Let It BeÂ heâs pretty sure, 20 years later, would still smell like weed. As he embarks on his hero's journey, he reminisces about the actual records, the music, and the people he listened to it withâold girlfriends, his high school pals, and, most poignantly, his father and his young son. He explores the magic of music and memory as he interweaves his adventures in record- culture with questions about our connection to our past, whether we can ever recapture it, and whether we would want to if we could. ...more"/>
    <s v="http://books.toscrape.com/media/cache/aa/55/aa55bbf7037a0e19ae69485adcc11903.jpg"/>
    <s v="https://books.toscrape.com/catalogue/old-records-never-die-one-mans-quest-for-his-vinyl-and-his-past_39/index.html"/>
    <n v="4309"/>
    <x v="4"/>
    <x v="0"/>
    <n v="1773"/>
    <x v="81"/>
    <n v="72.36"/>
    <n v="2"/>
    <n v="311799.24"/>
    <s v="OK"/>
    <x v="1"/>
    <x v="7"/>
    <s v="In Stock"/>
    <s v="⚠️ Low"/>
    <n v="62359.847999999998"/>
    <s v="High"/>
    <x v="1"/>
  </r>
  <r>
    <x v="449"/>
    <s v="e564c3f1a93ccf2e"/>
    <s v="Books"/>
    <s v="Â£28.80"/>
    <s v="Â£28.80"/>
    <s v="Â£0.00"/>
    <s v="In stock (1 available)"/>
    <n v="0"/>
    <s v="Three"/>
    <x v="12"/>
    <s v="My Happily Ever After was turning into a living nightmare... All I wanted was Harper's happiness and I would move the world to give her anything she ever wanted. We've searched for answers, talked about our options, and finally-FINALLY-found hope. Yet, just when things seemed to be perfect, it all came crashing down around us all. The one person I've always counted on to h My Happily Ever After was turning into a living nightmare... All I wanted was Harper's happiness and I would move the world to give her anything she ever wanted. We've searched for answers, talked about our options, and finally-FINALLY-found hope. Yet, just when things seemed to be perfect, it all came crashing down around us all. The one person I've always counted on to hold us together-to hold me together-was lost in her own nightmares and I felt like I was losing everything. Everything. I wasn't going to lose the woman I loved. I would hold onto her until the last breath left my body. It was my mistakes that were hurting us and I would be the one to fix it. I wouldn't let my past ruin my forever with Harper. ...more"/>
    <s v="http://books.toscrape.com/media/cache/a2/fc/a2fc91793502f5c10b5826ad606de435.jpg"/>
    <s v="https://books.toscrape.com/catalogue/forever-rockers-the-rocker-12_19/index.html"/>
    <n v="4460"/>
    <x v="1"/>
    <x v="0"/>
    <n v="578"/>
    <x v="149"/>
    <n v="37.44"/>
    <n v="3"/>
    <n v="166982.39999999999"/>
    <s v="OK"/>
    <x v="0"/>
    <x v="7"/>
    <s v="In Stock"/>
    <s v="⚠️ Low"/>
    <n v="33396.480000000003"/>
    <s v="High"/>
    <x v="1"/>
  </r>
  <r>
    <x v="450"/>
    <s v="e72a5dfc7e9267b2"/>
    <s v="Books"/>
    <s v="Â£17.93"/>
    <s v="Â£17.93"/>
    <s v="Â£0.00"/>
    <s v="In stock (19 available)"/>
    <n v="0"/>
    <s v="Three"/>
    <x v="13"/>
    <s v="&quot;If you have a heart, if you have a soul, Karen Hicks' The Coming Woman will make you fall in love with Victoria Woodhull.&quot;-Kinky Friedman, author and Governor of the Heart of Texas &quot;What kind of confidence would it take for a woman to buck the old boy's club of politics in 1872? More than 140 years pre-Hillary, there was Victoria Woodhull. This book takes you back with a &quot;If you have a heart, if you have a soul, Karen Hicks' The Coming Woman will make you fall in love with Victoria Woodhull.&quot;-Kinky Friedman, author and Governor of the Heart of Texas &quot;What kind of confidence would it take for a woman to buck the old boy's club of politics in 1872? More than 140 years pre-Hillary, there was Victoria Woodhull. This book takes you back with a breathtaking, present-tense bird's eye view into a time when women's liberation was primarily confined to one woman's very capable, independent mind. I couldn't put it down.&quot;---Ruth Buzzi, Golden Globe Award winner and Television Hall of Fame inductee&quot;Sadly, too many Americans have never heard of Victoria Woodhull, let alone learned of her story: her revolutionary campaign for the presidency at a time when women weren't even allowed to vote, her support for worker's rights, or her feminist commitment to equality, a century before the official battle over the Equal Rights Amendment. But in The Coming Woman, Karen Hicks brings Woodhull's efforts to life, and reminds us that some of our nation's greatest figures aren't always featured in the history books. It is a riveting account of an amazing woman and her struggle for justice and human dignity, told in an engaging and eminently readable style.&quot;-Tim Wise, author, &quot;White Like Me: Reflections on Race from a Privileged Son&quot;&quot;The Coming Woman&quot; is a novel based on the life of feminist Victoria Woodhull, the first woman to run for U.S. President, 50 years before women could even vote!Running for President wasn't Victoria's only first as a woman. She was also the first to own a successful Wall Street firm, the first to publish a successful national newspaper, and the first to head the two-million-member Spiritualist Association. She was the first woman to enter the Senate Judiciary Committee chambers to petition for woman's suffrage, her argument changing the entire focus of the suffragist movement by pointing out that the 14th and 15th Amendments already gave women the vote.In her campaign for the Presidency, Victoria Woodhull boldly addressed many of the issues we still face today: equal pay for equal work; freedom in love; corporate greed and political corruption fueled by powerful lobbyists; and the increasing disparity between the rich and the poor, to name only a few. Her outspoken and common-sense ideas may shed a new perspective on the parallel conundrums of today's world.This bold, beautiful, and sexually progressive woman dared to take on society and religion. To make an example of the hypocrisy in what Mark Twain dubbed The Gilded Age, she exposed the extramarital affairs of the most popular religious figure of the day (Henry Ward Beecher). This led to her persecution and imprisonment and the longest, most infamous trial of the 19th century. But it did not stop her fight for equality.Victoria's epic story, set in the late 1800s, comes to life in a modern, fictional style, while staying true to the actual words and views of the many well-known characters. ...more"/>
    <s v="http://books.toscrape.com/media/cache/97/36/9736132a43b8e6e3989932218ef309ed.jpg"/>
    <s v="https://books.toscrape.com/catalogue/the-coming-woman-a-novel-based-on-the-life-of-the-infamous-feminist-victoria-woodhull_993/index.html"/>
    <n v="1664"/>
    <x v="2"/>
    <x v="0"/>
    <n v="1584"/>
    <x v="38"/>
    <n v="23.31"/>
    <n v="3"/>
    <n v="38787.839999999997"/>
    <s v="OK"/>
    <x v="1"/>
    <x v="0"/>
    <s v="In Stock"/>
    <s v="OK"/>
    <n v="7757.5679999999993"/>
    <s v="High"/>
    <x v="0"/>
  </r>
  <r>
    <x v="451"/>
    <s v="e10e1e165dc8be4a"/>
    <s v="Books"/>
    <s v="Â£22.60"/>
    <s v="Â£22.60"/>
    <s v="Â£0.00"/>
    <s v="In stock (19 available)"/>
    <n v="0"/>
    <s v="Four"/>
    <x v="13"/>
    <s v="For readers of Laura Hillenbrand's Seabiscuit and Unbroken, the dramatic story of the American rowing team that stunned the world at Hitler's 1936 Berlin Olympics Daniel James Brownâs robust book tells the story of the University of Washingtonâs 1936 eight-oar crew and their epic quest for an Olympic gold medal, a team that transformed the sport and grabbed the attention o For readers of Laura Hillenbrand's Seabiscuit and Unbroken, the dramatic story of the American rowing team that stunned the world at Hitler's 1936 Berlin Olympics Daniel James Brownâs robust book tells the story of the University of Washingtonâ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 The emotional heart of the story lies with one rower, Joe Rantz, a teenager without family or prospects, who rows not for glory, but to regain his shattered self-regard and to find a place he can call home. The crew is assembledÂ  by an enigmatic coach and mentored by a visionary, eccentric British boat builder, but it is their trust in each other that makes them a victorious team. They remind the country of what can be done when everyone quite literally pulls togetherâa perfect melding of commitment, determination, and optimism. Drawing on the boysâ own diaries and journals, their photos and memories of a once-in-a-lifetime shared dream, The Boys in the Boat is an irresistible story about beating the odds and finding hope in the most desperate of timesâthe improbable, intimate story of nine working-class boys from the American west who, in the depths of the Great Depression, showed the world what true grit really meant. It will appeal to readers of Erik Larson, Timothy Egan, James Bradley, and David Halberstam's The Amateurs. ...more"/>
    <s v="http://books.toscrape.com/media/cache/d1/2d/d12d26739b5369a6b5b3024e4d08f907.jpg"/>
    <s v="https://books.toscrape.com/catalogue/the-boys-in-the-boat-nine-americans-and-their-epic-quest-for-gold-at-the-1936-berlin-olympics_992/index.html"/>
    <n v="3033"/>
    <x v="4"/>
    <x v="1"/>
    <n v="1730"/>
    <x v="131"/>
    <n v="29.38"/>
    <n v="4"/>
    <n v="89109.54"/>
    <s v="OK"/>
    <x v="1"/>
    <x v="0"/>
    <s v="In Stock"/>
    <s v="OK"/>
    <n v="17821.907999999999"/>
    <s v="High"/>
    <x v="0"/>
  </r>
  <r>
    <x v="452"/>
    <s v="0312262ecafa5a40"/>
    <s v="Books"/>
    <s v="Â£13.99"/>
    <s v="Â£13.99"/>
    <s v="Â£0.00"/>
    <s v="In stock (19 available)"/>
    <n v="0"/>
    <s v="Two"/>
    <x v="13"/>
    <s v="Since her assault, Miss Annette Chetwynd has been plagued by nightmares and worries about an arranged marriage. But she yearns to find her anonymous rescuer. Unfortunately, her health and intellect prevent it. Both repel suitors and cause Annette to doubt God's existence, at least until He answers her prayers in an unusual way ... Mr. Peter Adsley is joining the clergy, an Since her assault, Miss Annette Chetwynd has been plagued by nightmares and worries about an arranged marriage. But she yearns to find her anonymous rescuer. Unfortunately, her health and intellect prevent it. Both repel suitors and cause Annette to doubt God's existence, at least until He answers her prayers in an unusual way ... Mr. Peter Adsley is joining the clergy, and he desires a godly wife by his side. After his failed attempt to obtain one, he engages in a clandestine meeting with the bewitching young woman who keeps crossing his path. But she is so unsettling. Destined for disappointments, Peter and Annette endure disgraceful situations. Will Peter's faith sustain him through overwhelming setbacks? Can Annette overcome her doubts? Or will their starving hearts yield to the machinations of a mad man? ...more"/>
    <s v="http://books.toscrape.com/media/cache/a0/7e/a07ed8f1c23f7b4baf7102722680bd30.jpg"/>
    <s v="https://books.toscrape.com/catalogue/starving-hearts-triangular-trade-trilogy-1_990/index.html"/>
    <n v="3583"/>
    <x v="5"/>
    <x v="1"/>
    <n v="636"/>
    <x v="62"/>
    <n v="18.190000000000001"/>
    <n v="2"/>
    <n v="65174.770000000004"/>
    <s v="OK"/>
    <x v="1"/>
    <x v="0"/>
    <s v="In Stock"/>
    <s v="OK"/>
    <n v="13034.954000000002"/>
    <s v="Mid"/>
    <x v="0"/>
  </r>
  <r>
    <x v="453"/>
    <s v="c7d160c2c0de586f"/>
    <s v="Books"/>
    <s v="Â£22.50"/>
    <s v="Â£22.50"/>
    <s v="Â£0.00"/>
    <s v="In stock (19 available)"/>
    <n v="0"/>
    <s v="Three"/>
    <x v="13"/>
    <s v="Any fan of the Baltimore Colts of my era, any fan of my friend and teammate Johnny Unitas, or, for that matter, any fan of football in general should enjoy Wayne Stewart's book. It contains great stories, statistics, and information on all of the many great quarterbacks whocame out of Western Pennsylvania and much more. Raymond Berry NFL Hall of Fame Wide Receiver Itâs wel Any fan of the Baltimore Colts of my era, any fan of my friend and teammate Johnny Unitas, or, for that matter, any fan of football in general should enjoy Wayne Stewart's book. It contains great stories, statistics, and information on all of the many great quarterbacks whocame out of Western Pennsylvania and much more. Raymond Berry NFL Hall of Fame Wide Receiver Itâs well known that the NFL has been dominated through the years by quarterbacks sown and grown in a relatively small area surrounding the city of Pittsburgh in Western Pennsylvania. In Americaâs Cradle of Quarterbacks, author Wayne Stewart not only tells us who they are, he digs deep to explain the nature and nurture behind the rich harvest of signal callers (Montana, Unitas, Marino, Namath, Kelly, Blanda, etc.) who have risen from that fertile soil to claim Lombardi Trophies and dominate the gallery of busts in the Pro Football Hall of Fame. Stewart has written a fascinating book that belongs on the shelves of football historians and everyday fans alike. Jeffrey J. Miller Author of Rockinâ The Rockpile, BuffaloâsForgotten Champions, and Game Changers ...more"/>
    <s v="http://books.toscrape.com/media/cache/a3/2a/a32ab3b8c024c6c2b274a86b185e7585.jpg"/>
    <s v="https://books.toscrape.com/catalogue/americas-cradle-of-quarterbacks-western-pennsylvanias-football-factory-from-johnny-unitas-to-joe-montana_974/index.html"/>
    <n v="623"/>
    <x v="4"/>
    <x v="0"/>
    <n v="670"/>
    <x v="113"/>
    <n v="29.25"/>
    <n v="3"/>
    <n v="18222.75"/>
    <s v="OK"/>
    <x v="1"/>
    <x v="0"/>
    <s v="In Stock"/>
    <s v="OK"/>
    <n v="3644.55"/>
    <s v="High"/>
    <x v="0"/>
  </r>
  <r>
    <x v="454"/>
    <s v="904208d6aa64b655"/>
    <s v="Books"/>
    <s v="Â£53.13"/>
    <s v="Â£53.13"/>
    <s v="Â£0.00"/>
    <s v="In stock (19 available)"/>
    <n v="0"/>
    <s v="Three"/>
    <x v="13"/>
    <s v="Planning on seeing Aladdin the Disney musical? Read the classic story of &quot;Aladdin and his Wonderful Lamp&quot; in this sparkling new edition by Harpendore. Synopsis: Aladdin is a poor boy who lives with his mother in the ancient kingdom of Cathay. One day a strange man appears offering untold riches! Aladdin is not so sure, yet he's sorely tempted. Join Aladdin on his incredib Planning on seeing Aladdin the Disney musical? Read the classic story of &quot;Aladdin and his Wonderful Lamp&quot; in this sparkling new edition by Harpendore. Synopsis: Aladdin is a poor boy who lives with his mother in the ancient kingdom of Cathay. One day a strange man appears offering untold riches! Aladdin is not so sure, yet he's sorely tempted. Join Aladdin on his incredible adventures and visit the cave of treasures. A world of magic awaits you, but watch your step - there's mischief lurking at every turn! The Arabian Nights (also known as The One Thousand and One Nights) is an ancient collection of tales that have existed for thousands of years. Harpendore's Arabian Nights Adventures are beautifully retold versions of these ancient classics that are specially designed to appeal to children aged seven years and above. They are written in a warm and accessible style and include wonderful illustrations inside. With mischief and magic in equal measure, this series is sure to captivate readers everywhere. The Arabian Nights Adventures series is being released throughout 2016 and 2017. Stories to be included are: The Adventures of Prince Camar &amp; Princess Badoura Aladdin and his Wonderful Lamp Gulnare of the Sea Ali Baba and the Forty Thieves The Seven Voyages of Sinbad the Sailor The Enchanted Horse The Talking Bird, the Singing Tree and the Golden Water The Merchant and the Genie The Tale of Zubaidah and the Three Qalandars The Adventures of Harun al-Rashid, Caliph of Baghdad The Three Princes, the Princess and the Jinni Pari Banou The Fisherman and the Genie The King's Jester (also known as The Little Hunchback) ...more"/>
    <s v="http://books.toscrape.com/media/cache/a8/3c/a83c460fab82f35a37c0846729485547.jpg"/>
    <s v="https://books.toscrape.com/catalogue/aladdin-and-his-wonderful-lamp_973/index.html"/>
    <n v="2754"/>
    <x v="4"/>
    <x v="1"/>
    <n v="176"/>
    <x v="70"/>
    <n v="69.069999999999993"/>
    <n v="3"/>
    <n v="190218.77999999997"/>
    <s v="OK"/>
    <x v="1"/>
    <x v="0"/>
    <s v="In Stock"/>
    <s v="OK"/>
    <n v="38043.755999999994"/>
    <s v="High"/>
    <x v="0"/>
  </r>
  <r>
    <x v="455"/>
    <s v="668fe56b17cfcd4f"/>
    <s v="Books"/>
    <s v="Â£33.29"/>
    <s v="Â£33.29"/>
    <s v="Â£0.00"/>
    <s v="In stock (18 available)"/>
    <n v="0"/>
    <s v="Three"/>
    <x v="13"/>
    <s v="Sent to yet another foster family, Penny decides that the way to claim a sense of self is to swim Lake Ontario. Although this seems impossible, she finds the courage to ask her physics teacher to be her coach, and wins the support of her new foster mother."/>
    <s v="http://books.toscrape.com/media/cache/b1/4b/b14be641ab97a330891455a769d52fd3.jpg"/>
    <s v="https://books.toscrape.com/catalogue/penny-maybe_965/index.html"/>
    <n v="2621"/>
    <x v="4"/>
    <x v="1"/>
    <n v="1132"/>
    <x v="119"/>
    <n v="43.28"/>
    <n v="3"/>
    <n v="113436.88"/>
    <s v="OK"/>
    <x v="1"/>
    <x v="9"/>
    <s v="In Stock"/>
    <s v="OK"/>
    <n v="22687.376000000004"/>
    <s v="High"/>
    <x v="0"/>
  </r>
  <r>
    <x v="456"/>
    <s v="094b269567e1c300"/>
    <s v="Books"/>
    <s v="Â£18.02"/>
    <s v="Â£18.02"/>
    <s v="Â£0.00"/>
    <s v="In stock (18 available)"/>
    <n v="0"/>
    <s v="Two"/>
    <x v="13"/>
    <s v="This new edition of Maude (1883-1993) has been updated by Mardo Williamsâ daughters, adding historical details their dad wished to make, twice as many photos, and nine appendices not present in the 1996 hardcover (which won an Ohioana Library Award for its author). During her 110-year lifetime, Maude went from a 400-lb. wood-burning stove to a microwave oven, from an outdo This new edition of Maude (1883-1993) has been updated by Mardo Williamsâ daughters, adding historical details their dad wished to make, twice as many photos, and nine appendices not present in the 1996 hardcover (which won an Ohioana Library Award for its author). During her 110-year lifetime, Maude went from a 400-lb. wood-burning stove to a microwave oven, from an outdoor privy to indoor plumbing. She got the vote in 1920 and voted in the next 18 Presidential elections.With poetry and human dramas (two murders and a suicide), written by a master journalist, the book shows the impact of the changing times on shy, unassuming Maude, her fun-loving husband Lee, and their four active children. They farmed 100 acres on the banks of Rush Creek in Logan County (Ohio).A favorite with book discussion groups, Maude has been adopted by several colleges for use as a supplemental American history text. ...more"/>
    <s v="http://books.toscrape.com/media/cache/65/bf/65bfa3acc93b0e558a1c3de1b1164742.jpg"/>
    <s v="https://books.toscrape.com/catalogue/maude-1883-1993she-grew-up-with-the-country_964/index.html"/>
    <n v="1070"/>
    <x v="1"/>
    <x v="0"/>
    <n v="935"/>
    <x v="144"/>
    <n v="23.43"/>
    <n v="2"/>
    <n v="25070.1"/>
    <s v="OK"/>
    <x v="1"/>
    <x v="9"/>
    <s v="In Stock"/>
    <s v="OK"/>
    <n v="5014.0200000000004"/>
    <s v="High"/>
    <x v="0"/>
  </r>
  <r>
    <x v="457"/>
    <s v="8c9e6bf2467d740d"/>
    <s v="Books"/>
    <s v="Â£20.59"/>
    <s v="Â£20.59"/>
    <s v="Â£0.00"/>
    <s v="In stock (16 available)"/>
    <n v="0"/>
    <s v="Five"/>
    <x v="13"/>
    <s v="Slay Procrastination, Distraction, and Overwhelm!Who doesnât want more time and energy for family, friends, and personal passions? Author Helene Segura coaches real people in the real world to operate more efficiently during the workday, so they can have a life outside it. Her engaging time management program caters to diverse learning styles, offering case studies that al Slay Procrastination, Distraction, and Overwhelm!Who doesnât want more time and energy for family, friends, and personal passions? Author Helene Segura coaches real people in the real world to operate more efficiently during the workday, so they can have a life outside it. Her engaging time management program caters to diverse learning styles, offering case studies that allow readers to self-diagnose and zero in on the strategies most appropriate for them. Anyone wanting to streamline workflow and improve productivity can employ her wonderfully doable techniques â for clearing task lists, handling reminder systems, scheduling a variety of priorities, and even managing emails and phone calls. Thanks to Seguraâs astute attention to personality, The Inefficiency Assassin meets readers where they are struggling and details quick and easy-to-implement strategies to, as Segura promises, âkick chaos to the curb.â ...more"/>
    <s v="http://books.toscrape.com/media/cache/a5/b8/a5b8d2d5165a06fc762e8eaf8b04f98f.jpg"/>
    <s v="https://books.toscrape.com/catalogue/the-inefficiency-assassin-time-management-tactics-for-working-smarter-not-longer_935/index.html"/>
    <n v="2510"/>
    <x v="2"/>
    <x v="1"/>
    <n v="16"/>
    <x v="148"/>
    <n v="26.77"/>
    <n v="5"/>
    <n v="67192.7"/>
    <s v="OK"/>
    <x v="0"/>
    <x v="10"/>
    <s v="In Stock"/>
    <s v="OK"/>
    <n v="13438.54"/>
    <s v="High"/>
    <x v="0"/>
  </r>
  <r>
    <x v="458"/>
    <s v="e6af5bf1163c1151"/>
    <s v="Books"/>
    <s v="Â£39.58"/>
    <s v="Â£39.58"/>
    <s v="Â£0.00"/>
    <s v="In stock (16 available)"/>
    <n v="0"/>
    <s v="Two"/>
    <x v="13"/>
    <s v="Along with magic realism and a plethora of literary references throughout issues such as free will and identity flood the pages. What if your destiny was decided for you? What if you were meant for more?"/>
    <s v="http://books.toscrape.com/media/cache/cc/5e/cc5e82c2205da748c6c19fbc1876586b.jpg"/>
    <s v="https://books.toscrape.com/catalogue/soul-reader_926/index.html"/>
    <n v="4204"/>
    <x v="2"/>
    <x v="1"/>
    <n v="755"/>
    <x v="108"/>
    <n v="51.45"/>
    <n v="2"/>
    <n v="216295.80000000002"/>
    <s v="OK"/>
    <x v="1"/>
    <x v="10"/>
    <s v="In Stock"/>
    <s v="OK"/>
    <n v="43259.16"/>
    <s v="High"/>
    <x v="1"/>
  </r>
  <r>
    <x v="459"/>
    <s v="74baabfc8fd84b38"/>
    <s v="Books"/>
    <s v="Â£49.46"/>
    <s v="Â£49.46"/>
    <s v="Â£0.00"/>
    <s v="In stock (16 available)"/>
    <n v="0"/>
    <s v="Two"/>
    <x v="13"/>
    <s v="Before Liz Lemon, before &quot;Weekend Update,&quot; before &quot;Sarah Palin,&quot;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 Before Liz Lemon, before &quot;Weekend Update,&quot; before &quot;Sarah Palin,&quot;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âfrom the beginning of this paragraph to this final sentence.Tina Fey reveals all, and proves what we've all suspected: you're no one until someone calls you bossy.(Includes Special, Never-Before-Solicited Opinions on Breastfeeding, Princesses, Photoshop, the Electoral Process, and Italian Rum Cake!)An unabridged recording on 5 CDs (5.5 Hours). ...more"/>
    <s v="http://books.toscrape.com/media/cache/94/34/943490007d42c0bc066efc899dafa472.jpg"/>
    <s v="https://books.toscrape.com/catalogue/bossypants_883/index.html"/>
    <n v="2583"/>
    <x v="3"/>
    <x v="1"/>
    <n v="410"/>
    <x v="79"/>
    <n v="64.3"/>
    <n v="2"/>
    <n v="166086.9"/>
    <s v="OK"/>
    <x v="1"/>
    <x v="10"/>
    <s v="In Stock"/>
    <s v="OK"/>
    <n v="33217.379999999997"/>
    <s v="High"/>
    <x v="0"/>
  </r>
  <r>
    <x v="460"/>
    <s v="70ed59f194b3c556"/>
    <s v="Books"/>
    <s v="Â£42.95"/>
    <s v="Â£42.95"/>
    <s v="Â£0.00"/>
    <s v="In stock (16 available)"/>
    <n v="0"/>
    <s v="One"/>
    <x v="13"/>
    <s v="Trade Review:A World of Flavor, Recipes to Please All of Your GuestsThe new gluten-free cookbook &quot;A World of Flavor&quot; is clearly a labor of love for its authors, Amber Barrett and Nancy Miller. Amber is also a gifted photographer, and the photographs in this book could be the best of any cookbook I've ever seen.On top of this, the book includes some amazing recipes that eve Trade Review:A World of Flavor, Recipes to Please All of Your GuestsThe new gluten-free cookbook &quot;A World of Flavor&quot; is clearly a labor of love for its authors, Amber Barrett and Nancy Miller. Amber is also a gifted photographer, and the photographs in this book could be the best of any cookbook I've ever seen.On top of this, the book includes some amazing recipes that everyone will like, including: Hot Wings, Bacon and Cheddar Scones, Donuts, Sandwich Bread, Rocky Road Brownies, Crepes, General Tso's Chicken, Croutons, and many more (I counted 77).From breakfasts, appetizers, desserts, main dishes and snacks, to salads, vegetables, and side dishes, this outstanding gluten-free cookbook has much to offer anyone who is on a gluten-free diet.Written by celiac.com April 2016.Mongolian Beef, Cuban Pork, Baked Alaska, French Crepesâif international cuisine gets your taste buds dancing, this the cookbook for you!Travel the world gluten free with mother and daughter authors Nancy Miller and Amber Barrett and their new cookbook, A World of Flavor: Your Gluten-Free Passport.This cookbook provides readers with an inspired combination of dishes from around the globe that are deliciously high in flavor with none of the gluten. These recipes do not rely on pricey cup-for-cup flour alternatives, but use a variety of flours tailored to the success of each individual recipe so you get results to be proud of. ...more"/>
    <s v="http://books.toscrape.com/media/cache/0a/6a/0a6a53a8d37584a7906d2d5a0032f9c1.jpg"/>
    <s v="https://books.toscrape.com/catalogue/a-world-of-flavor-your-gluten-free-passport_879/index.html"/>
    <n v="3395"/>
    <x v="5"/>
    <x v="1"/>
    <n v="597"/>
    <x v="72"/>
    <n v="55.84"/>
    <n v="1"/>
    <n v="189576.80000000002"/>
    <s v="OK"/>
    <x v="1"/>
    <x v="10"/>
    <s v="In Stock"/>
    <s v="OK"/>
    <n v="37915.360000000008"/>
    <s v="High"/>
    <x v="0"/>
  </r>
  <r>
    <x v="461"/>
    <s v="8a380641491d43ed"/>
    <s v="Books"/>
    <s v="Â£56.76"/>
    <s v="Â£56.76"/>
    <s v="Â£0.00"/>
    <s v="In stock (16 available)"/>
    <n v="0"/>
    <s v="Five"/>
    <x v="13"/>
    <s v="In this layered collage of memory within memory, Hale recreates for readers her kaleidoscopic experience of a decades-long journey to acceptance and insight. Writer, prodigal daughter, single parent, Buddhist disciple, and, late in midlife, a newlywed, she is transformed through an unconventional relationship with a female spiritual teacher and an odd ritual of repeated ta In this layered collage of memory within memory, Hale recreates for readers her kaleidoscopic experience of a decades-long journey to acceptance and insight. Writer, prodigal daughter, single parent, Buddhist disciple, and, late in midlife, a newlywed, she is transformed through an unconventional relationship with a female spiritual teacher and an odd ritual of repeated tattooing with her two young adult children. &quot;Christine Hale's evocation of the bewildering complexities of life as a mother, daughter, wife (and ex-wife), and student of Buddhism is both a poem and a letter to those she has worked so long and hard to understand. On a journey that takes her through emotional and actual hurricanes, love and cruelty, urgent losses, and painful gains, she climbs to sometimes unnervingly high altitudes as she experiences &quot;the joy and the sorrow of samsara.&quot; In beautiful, clear language, Hale explores the wounds life gives us, the wounds we give ourselves, and the long process of healing.&quot; -Sarah Stone, author of The True Sources of the Nile Christine Hale is the author of a novel, Basil's Dream (Livingston Press 2009); National Book Award finalist Joan Silber says, &quot;Basil's Dream...seems to prove fiction can go where other forms can't.&quot; Ms. Hale's creative nonfiction has appeared in Arts &amp; Letters, Spry, Still, Hippocampus, and Prime Number, among other journals. A fellow of MacDowell, Ucross, Hedgebrook, and the Virginia Center for the Creative Arts, she earned her MFA from Warren Wilson College. She teaches in the Antioch University-Los Angeles Low-Residency MFA Program as well as the Great Smokies Writing Program in Asheville, North Carolina, where she and her husband live. ...more"/>
    <s v="http://books.toscrape.com/media/cache/09/6d/096df83de35d408278fdc9108d930b5f.jpg"/>
    <s v="https://books.toscrape.com/catalogue/a-piece-of-sky-a-grain-of-rice-a-memoir-in-four-meditations_878/index.html"/>
    <n v="2722"/>
    <x v="0"/>
    <x v="0"/>
    <n v="1154"/>
    <x v="49"/>
    <n v="73.790000000000006"/>
    <n v="5"/>
    <n v="200856.38"/>
    <s v="OK"/>
    <x v="1"/>
    <x v="10"/>
    <s v="In Stock"/>
    <s v="OK"/>
    <n v="40171.276000000005"/>
    <s v="High"/>
    <x v="0"/>
  </r>
  <r>
    <x v="462"/>
    <s v="d7d6d50c1e3d0b81"/>
    <s v="Books"/>
    <s v="Â£41.60"/>
    <s v="Â£41.60"/>
    <s v="Â£0.00"/>
    <s v="In stock (15 available)"/>
    <n v="0"/>
    <s v="Three"/>
    <x v="13"/>
    <s v="Start preparing children for classroom success with Tracing Numbers on a Train! This educational workbook is filled with pages of giant numbers that make it easy for little hands to learn pencil control, followed by pages of small numbers for repetition and motor skill development. The illustrated practice pages will keep kids engaged while learning their numbers from 1 to Start preparing children for classroom success with Tracing Numbers on a Train! This educational workbook is filled with pages of giant numbers that make it easy for little hands to learn pencil control, followed by pages of small numbers for repetition and motor skill development. The illustrated practice pages will keep kids engaged while learning their numbers from 1 to 30. ...more"/>
    <s v="http://books.toscrape.com/media/cache/0a/05/0a0514153dac092aac76b097b495f908.jpg"/>
    <s v="https://books.toscrape.com/catalogue/tracing-numbers-on-a-train_869/index.html"/>
    <n v="3346"/>
    <x v="1"/>
    <x v="0"/>
    <n v="1606"/>
    <x v="8"/>
    <n v="54.08"/>
    <n v="3"/>
    <n v="180951.67999999999"/>
    <s v="OK"/>
    <x v="1"/>
    <x v="1"/>
    <s v="In Stock"/>
    <s v="OK"/>
    <n v="36190.336000000003"/>
    <s v="High"/>
    <x v="0"/>
  </r>
  <r>
    <x v="463"/>
    <s v="bc2a85fd35fdc7bd"/>
    <s v="Books"/>
    <s v="Â£52.72"/>
    <s v="Â£52.72"/>
    <s v="Â£0.00"/>
    <s v="In stock (15 available)"/>
    <n v="0"/>
    <s v="One"/>
    <x v="13"/>
    <s v="Clay Jensen returns home from school to find a mysterious box with his name on it lying on his porch. Inside he discovers thirteen cassette tapes recorded by Hannah Baker, his classmate and crush who committed suicide two weeks earlier. On tape, Hannah explains that there are thirteen reasons why she decided to end her life. Clay is one of them. If he listens, he'll find o Clay Jensen returns home from school to find a mysterious box with his name on it lying on his porch. Inside he discovers thirteen cassette tapes recorded by Hannah Baker, his classmate and crush who committed suicide two weeks earlier. On tape, Hannah explains that there are thirteen reasons why she decided to end her life. Clay is one of them. If he listens, he'll find out how he made the list. Through Hannah and Clay's dual narratives, debut author Jay Asher weaves an intricate and heartrending story of confusion and desperation that will deeply affect teen readers. ...more"/>
    <s v="http://books.toscrape.com/media/cache/6d/7b/6d7b69b4edcdf5b6b075d6fa53bf74bc.jpg"/>
    <s v="https://books.toscrape.com/catalogue/thirteen-reasons-why_866/index.html"/>
    <n v="2472"/>
    <x v="2"/>
    <x v="0"/>
    <n v="622"/>
    <x v="128"/>
    <n v="68.540000000000006"/>
    <n v="1"/>
    <n v="169430.88"/>
    <s v="OK"/>
    <x v="0"/>
    <x v="1"/>
    <s v="In Stock"/>
    <s v="OK"/>
    <n v="33886.175999999999"/>
    <s v="High"/>
    <x v="0"/>
  </r>
  <r>
    <x v="464"/>
    <s v="961f18db4f138211"/>
    <s v="Books"/>
    <s v="Â£27.37"/>
    <s v="Â£27.37"/>
    <s v="Â£0.00"/>
    <s v="In stock (15 available)"/>
    <n v="0"/>
    <s v="Four"/>
    <x v="13"/>
    <s v="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ll learn how to use The Secret in every aspect of your life -- money 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ll learn how to use The Secret in every aspect of your life -- money, health, relationships, happiness, and in every interaction you have in the world. You'll begin to understand the hidden, untapped power that's within you, and this revelation can bring joy to every aspect of your life. The Secret contains wisdom from modern-day teachers -- men and women who have used it to achieve health, wealth, and happiness. By applying the knowledge of The Secret, they bring to light compelling stories of eradicating disease, acquiring massive wealth, overcoming obstacles, and achieving what many would regard as impossible. ...more"/>
    <s v="http://books.toscrape.com/media/cache/d3/70/d37038f81b8ad0342346951271c31e58.jpg"/>
    <s v="https://books.toscrape.com/catalogue/the-secret-the-secret-1_859/index.html"/>
    <n v="4591"/>
    <x v="5"/>
    <x v="0"/>
    <n v="1514"/>
    <x v="59"/>
    <n v="35.58"/>
    <n v="4"/>
    <n v="163347.78"/>
    <s v="OK"/>
    <x v="0"/>
    <x v="1"/>
    <s v="In Stock"/>
    <s v="OK"/>
    <n v="32669.556"/>
    <s v="High"/>
    <x v="1"/>
  </r>
  <r>
    <x v="465"/>
    <s v="e98a4efa85070c2f"/>
    <s v="Books"/>
    <s v="Â£36.00"/>
    <s v="Â£36.00"/>
    <s v="Â£0.00"/>
    <s v="In stock (15 available)"/>
    <n v="0"/>
    <s v="Two"/>
    <x v="13"/>
    <s v="They say one out of every hundred people is a psychopath. You probably passed one on the street today. These are people who have no empathy, who are manipulative, deceitful, charming, seductive, and delusional. The Psychopath Test is the New York Times bestselling exploration of their world and the madness industry.When Jon Ronson is drawn into an elaborate hoax played on They say one out of every hundred people is a psychopath. You probably passed one on the street today. These are people who have no empathy, who are manipulative, deceitful, charming, seductive, and delusional. The Psychopath Test is the New York Times bestselling exploration of their world and the madness industry.When Jon Ronson is drawn into an elaborate hoax played on some of the worldâs top scientists, his investigation leads him, unexpectedly, to psychopaths. He meets an influential psychologist who is convinced that many important business leaders and politicians are in fact high-flying, high-functioning psychopaths, and teaches Ronson how to spot them. Armed with these new abilities, Ronson meets a patient inside an asylum for the criminally insane who insists that heâs sane, a mere run-of-the-mill troubled youth, not a psychopathâa claim that might be only manipulation, and a sign of his psychopathy. He spends time with a death-squad leader institutionalized for mortgage fraud, and with a legendary CEO who took joy in shutting down factories and firing people. He delves into the fascinating history of psychopathy diagnosis and treatments, from LSD-fueled days-long naked therapy sessions in prisons to attempts to understand serial killers.Along the way, Ronson discovers that relatively ordinary people are, more and more, defined by their most insane edges. The Psychopath Test is a fascinating adventure through the minds of madness. ...more"/>
    <s v="http://books.toscrape.com/media/cache/dd/63/dd637b4e7cb403932e6a29397d877e4e.jpg"/>
    <s v="https://books.toscrape.com/catalogue/the-psychopath-test-a-journey-through-the-madness-industry_857/index.html"/>
    <n v="1092"/>
    <x v="5"/>
    <x v="1"/>
    <n v="1275"/>
    <x v="24"/>
    <n v="46.8"/>
    <n v="2"/>
    <n v="51105.599999999999"/>
    <s v="OK"/>
    <x v="1"/>
    <x v="1"/>
    <s v="In Stock"/>
    <s v="OK"/>
    <n v="10221.120000000001"/>
    <s v="High"/>
    <x v="0"/>
  </r>
  <r>
    <x v="466"/>
    <s v="eac1a180047ad54e"/>
    <s v="Books"/>
    <s v="Â£41.82"/>
    <s v="Â£41.82"/>
    <s v="Â£0.00"/>
    <s v="In stock (15 available)"/>
    <n v="0"/>
    <s v="Four"/>
    <x v="13"/>
    <s v="Khaled Hosseini's #1 New York Times Bestselling Debut âIt may be unfair, but what happens in a few days, sometimes even a single day, can change the course of a whole lifetime.&quot; Amir is the son of a wealthy Kabul merchant, a member of the ruling caste of Pashtuns. Hassan, his servant and constant companion, is a Hazara, a despised and impoverished caste. Their uncommon bon Khaled Hosseini's #1 New York Times Bestselling Debut âIt may be unfair, but what happens in a few days, sometimes even a single day, can change the course of a whole lifetime.&quot; Amir is the son of a wealthy Kabul merchant, a member of the ruling caste of Pashtuns. Hassan, his servant and constant companion, is a Hazara, a despised and impoverished caste. Their uncommon bond is torn by Amir's choice to abandon his friend amidst the increasing ethnic, religious, and political tensions of the dying years of the Afghan monarchy, wrenching them far apart. But so strong is the bond between the two boys that Amir journeys back to a distant world, to try to right past wrongs against the only true friend he ever had.The unforgettable, heartbreaking story of the unlikely friendship between a wealthy boy and the son of his fatherâs servant, The Kite Runner is a beautifully crafted novel set in a country that is in the process of being destroyed. It is about the power of reading, the price of betrayal, and the possibility of redemption; and an exploration of the power of fathers over sonsâtheir love, their sacrifices, their lies.A sweeping story of family, love, and friendship told against the devastating backdrop of the history of Afghanistan over the last thirty years, The Kite Runner is an unusual and powerful novel that has become a beloved, one-of-a-kind classic. ...more"/>
    <s v="http://books.toscrape.com/media/cache/65/1e/651e956a041bf4b91bfba1374f0f91e7.jpg"/>
    <s v="https://books.toscrape.com/catalogue/the-kite-runner_847/index.html"/>
    <n v="1621"/>
    <x v="1"/>
    <x v="1"/>
    <n v="496"/>
    <x v="45"/>
    <n v="54.37"/>
    <n v="4"/>
    <n v="88133.76999999999"/>
    <s v="OK"/>
    <x v="1"/>
    <x v="1"/>
    <s v="In Stock"/>
    <s v="OK"/>
    <n v="17626.753999999997"/>
    <s v="High"/>
    <x v="0"/>
  </r>
  <r>
    <x v="467"/>
    <s v="e956d67c9bcc5809"/>
    <s v="Books"/>
    <s v="Â£55.02"/>
    <s v="Â£55.02"/>
    <s v="Â£0.00"/>
    <s v="In stock (15 available)"/>
    <n v="0"/>
    <s v="Two"/>
    <x v="13"/>
    <s v="The debut psychological thriller that will forever change the way you look at other people's lives.EVERY DAY THE SAMERachel takes the same commuter train every morning and night. Every day she rattles down the track, flashes past a stretch of cozy suburban homes, and stops at the signal that allows her to daily watch the same couple breakfasting on their deck. Sheâs even s The debut psychological thriller that will forever change the way you look at other people's lives.EVERY DAY THE SAMERachel takes the same commuter train every morning and night. Every day she rattles down the track, flashes past a stretch of cozy suburban homes, and stops at the signal that allows her to daily watch the same couple breakfasting on their deck. Sheâs even started to feel like she knows them. Jess and Jason, she calls them. Their lifeâas she sees itâis perfect. Not unlike the life she recently lost.UNTIL TODAYAnd then she sees something shocking. Itâs only a minute until the train moves on, but itâs enough. Now everythingâs changed. Unable to keep it to herself, Rachel goes to the police. But is she really as unreliable as they say? Soon she is deeply entangled not only in the investigation but in the lives of everyone involved. Has she done more harm than good? ...more"/>
    <s v="http://books.toscrape.com/media/cache/19/ed/19ed2156391eebbcd757a0d9f6d5860c.jpg"/>
    <s v="https://books.toscrape.com/catalogue/the-girl-on-the-train_844/index.html"/>
    <n v="3494"/>
    <x v="1"/>
    <x v="0"/>
    <n v="950"/>
    <x v="132"/>
    <n v="71.53"/>
    <n v="2"/>
    <n v="249925.82"/>
    <s v="OK"/>
    <x v="1"/>
    <x v="1"/>
    <s v="In Stock"/>
    <s v="OK"/>
    <n v="49985.164000000004"/>
    <s v="High"/>
    <x v="0"/>
  </r>
  <r>
    <x v="468"/>
    <s v="d6670dfe3e7b42bd"/>
    <s v="Books"/>
    <s v="Â£23.15"/>
    <s v="Â£23.15"/>
    <s v="Â£0.00"/>
    <s v="In stock (15 available)"/>
    <n v="0"/>
    <s v="Two"/>
    <x v="13"/>
    <s v="Three young adults are invited to spend a weekend at the exotic Timber Island. Maria is a professional in the sport of bodyboarding. Tina is an apprentice of the sport but very athletic, and she possesses other skills. And lastly there is Axell, a traveler and a veteran bodyboarder. For them, this invitation is extremely attractive because very few people have visited the Three young adults are invited to spend a weekend at the exotic Timber Island. Maria is a professional in the sport of bodyboarding. Tina is an apprentice of the sport but very athletic, and she possesses other skills. And lastly there is Axell, a traveler and a veteran bodyboarder. For them, this invitation is extremely attractive because very few people have visited the place, also known for its secret surf breaks. The adventure sounds irresistible, so they accept the challenge.Once all the guests are on the island, there is only one thing that worries Luis, their host and fellow bodyboarder: to venture out to find a stretch of secret coastline where the young man says they will face majestic wave no one has ever ridden.By this time all of the guests have encountered some very strange things ... and some question whether they are being watched by someone. But who may want to follow them to an island inhabited by only two people, and for what reason? Are these young riders prepared to solve this mystery and accept what they discover as they investigate? Luckily, you'll also be there to accompany them on their journey and reach your own conclusions in this exciting adventure. ...more"/>
    <s v="http://books.toscrape.com/media/cache/bc/1f/bc1f79af87032748b75d12079f51c031.jpg"/>
    <s v="https://books.toscrape.com/catalogue/the-emerald-mystery_842/index.html"/>
    <n v="3155"/>
    <x v="5"/>
    <x v="0"/>
    <n v="754"/>
    <x v="74"/>
    <n v="30.1"/>
    <n v="2"/>
    <n v="94965.5"/>
    <s v="OK"/>
    <x v="1"/>
    <x v="1"/>
    <s v="In Stock"/>
    <s v="OK"/>
    <n v="18993.100000000002"/>
    <s v="High"/>
    <x v="0"/>
  </r>
  <r>
    <x v="469"/>
    <s v="efc3768127714ec3"/>
    <s v="Books"/>
    <s v="Â£32.00"/>
    <s v="Â£32.00"/>
    <s v="Â£0.00"/>
    <s v="In stock (15 available)"/>
    <n v="0"/>
    <s v="Three"/>
    <x v="13"/>
    <m/>
    <s v="http://books.toscrape.com/media/cache/39/c7/39c7bebcde5d9643ede71ac8ee87ee69.jpg"/>
    <s v="https://books.toscrape.com/catalogue/the-bridge-to-consciousness-im-writing-the-bridge-between-science-and-our-old-and-new-beliefs_840/index.html"/>
    <n v="1475"/>
    <x v="3"/>
    <x v="1"/>
    <n v="1211"/>
    <x v="2"/>
    <n v="41.6"/>
    <n v="3"/>
    <n v="61360"/>
    <s v="OK"/>
    <x v="1"/>
    <x v="1"/>
    <s v="In Stock"/>
    <s v="OK"/>
    <n v="12272"/>
    <s v="High"/>
    <x v="0"/>
  </r>
  <r>
    <x v="470"/>
    <s v="e7469e22b5bfb3e7"/>
    <s v="Books"/>
    <s v="Â£33.34"/>
    <s v="Â£33.34"/>
    <s v="Â£0.00"/>
    <s v="In stock (15 available)"/>
    <n v="0"/>
    <s v="Five"/>
    <x v="13"/>
    <s v="Conflict is an inevitable part of life, according to this ancient Chinese classic of strategy, but everything necessary to deal with conflict wisely, honorably, victoriously, is already present within us. Compiled more than two thousand years ago by a mysterious warrior-philosopher, The Art of War is still perhaps the most prestigious and influential book of strategy in t Conflict is an inevitable part of life, according to this ancient Chinese classic of strategy, but everything necessary to deal with conflict wisely, honorably, victoriously, is already present within us. Compiled more than two thousand years ago by a mysterious warrior-philosopher, The Art of War is still perhaps the most prestigious and influential book of strategy in the world, as eagerly studied in Asia by modern politicians and executives as it has been by military leaders since ancient times. As a study of the anatomy of organizations in conflict, The Art of War applies to competition and conflict in general, on every level from the interpersonal to the international. Its aim is invincibility, victory without battle, and unassailable strength through understanding the physics, politics, and psychology of conflict.(Original publication date was circa 500 BCE.)For an outstanding Kindle edition, please refer to The Art of War by Sun Tzu - Classic Collector's Edition (Shawn Conners, Barton Williams, Lionel Giles, Sian Kim) ...more"/>
    <s v="http://books.toscrape.com/media/cache/61/1b/611b527ab7ecef530e3040c85f6602c3.jpg"/>
    <s v="https://books.toscrape.com/catalogue/the-art-of-war_838/index.html"/>
    <n v="4712"/>
    <x v="2"/>
    <x v="0"/>
    <n v="1990"/>
    <x v="130"/>
    <n v="43.34"/>
    <n v="5"/>
    <n v="204218.08000000002"/>
    <s v="OK"/>
    <x v="1"/>
    <x v="1"/>
    <s v="In Stock"/>
    <s v="OK"/>
    <n v="40843.616000000009"/>
    <s v="High"/>
    <x v="1"/>
  </r>
  <r>
    <x v="471"/>
    <s v="ad04ad9fc179fc5d"/>
    <s v="Books"/>
    <s v="Â£20.27"/>
    <s v="Â£20.27"/>
    <s v="Â£0.00"/>
    <s v="In stock (15 available)"/>
    <n v="0"/>
    <s v="One"/>
    <x v="13"/>
    <s v="**WARNING: Due to sexual situations and adult content, this dark romance thriller series is not intended for readers under the age of 18, and anyone who is unable to read books containing, kidnapping, murder, rape, and extreme abuse. ** Chloe Parker has the world at her feet. Her career in magazine publishing is flourishing, and sheâs about to be married to Miles Durant, a **WARNING: Due to sexual situations and adult content, this dark romance thriller series is not intended for readers under the age of 18, and anyone who is unable to read books containing, kidnapping, murder, rape, and extreme abuse. ** Chloe Parker has the world at her feet. Her career in magazine publishing is flourishing, and sheâs about to be married to Miles Durant, a gorgeous billionaire, and the man of her dreams. But one month before her wedding, she receives a countdown card. No sender. No return address. No message. Only a piece of lace stained with blood. As the wedding gets closer the cards keep coming to her every day without fail. It seems, while sheâs counting down to the happiest day of her life, someone is doing a countdown of their own. Chloe fears sheâs in danger, but she canât turn to the cops for help. Thereâs something in her past she wants to remain hidden, a dark secret that could destroy the life of her dreams. To make things worse, Miles is becoming increasingly impatient and suspicious about her past, to the point where heâs so angry he becomes a man she doesnât recognize. While working to keep her relationship intact, Chloe must find out who wants to hurt her before she loses everything, or ends up dead. ...more"/>
    <s v="http://books.toscrape.com/media/cache/04/9d/049dafcbbc11bb61bb94e8b16f343936.jpg"/>
    <s v="https://books.toscrape.com/catalogue/secrets-and-lace-fatal-hearts-1_829/index.html"/>
    <n v="2515"/>
    <x v="0"/>
    <x v="1"/>
    <n v="1010"/>
    <x v="1"/>
    <n v="26.35"/>
    <n v="1"/>
    <n v="66270.25"/>
    <s v="OK"/>
    <x v="1"/>
    <x v="1"/>
    <s v="In Stock"/>
    <s v="OK"/>
    <n v="13254.050000000001"/>
    <s v="High"/>
    <x v="0"/>
  </r>
  <r>
    <x v="472"/>
    <s v="e656e280bc8edd56"/>
    <s v="Books"/>
    <s v="Â£36.94"/>
    <s v="Â£36.94"/>
    <s v="Â£0.00"/>
    <s v="In stock (15 available)"/>
    <n v="0"/>
    <s v="One"/>
    <x v="13"/>
    <s v="You all know the tale. Star-crossed lovers meet; all they want is what they cannot have. Each other. It's a story as old as time - or is it? The headstrong Romero of the house of Montague holds nothing but contempt for the cowardly DeCapulets. Until, that is, he meets Juliet. Beautiful; deadly; her skill with a bow is matched by no other, and she fires an arrow straight th You all know the tale. Star-crossed lovers meet; all they want is what they cannot have. Each other. It's a story as old as time - or is it? The headstrong Romero of the house of Montague holds nothing but contempt for the cowardly DeCapulets. Until, that is, he meets Juliet. Beautiful; deadly; her skill with a bow is matched by no other, and she fires an arrow straight through young Romero's heart. Torn between their warring families and trapped by the waves of the undead crashing against the city walls, what chance do our young couple stand at having a future together? You thought you knew the story of Romeo and Juliet? Think again in this satirical retelling of one of the world's most well-known love stories. Containing love, gore, and sarcasm, it's a story suitable for teens upwards, and should be enjoyed by adults 'of all ages' ...more"/>
    <s v="http://books.toscrape.com/media/cache/21/bc/21bc2104d32569a0dbbb81923480d749.jpg"/>
    <s v="https://books.toscrape.com/catalogue/romero-and-juliet-a-tragic-tale-of-love-and-zombies_827/index.html"/>
    <n v="3376"/>
    <x v="0"/>
    <x v="1"/>
    <n v="1582"/>
    <x v="10"/>
    <n v="48.02"/>
    <n v="1"/>
    <n v="162115.52000000002"/>
    <s v="OK"/>
    <x v="1"/>
    <x v="1"/>
    <s v="In Stock"/>
    <s v="OK"/>
    <n v="32423.104000000007"/>
    <s v="High"/>
    <x v="0"/>
  </r>
  <r>
    <x v="473"/>
    <s v="d9c643fa1fc57bdb"/>
    <s v="Books"/>
    <s v="Â£41.06"/>
    <s v="Â£41.06"/>
    <s v="Â£0.00"/>
    <s v="In stock (15 available)"/>
    <n v="0"/>
    <s v="One"/>
    <x v="13"/>
    <s v="This book was created by an artist who understands that sometimes, you just need a creative nudge to help get the pencil moving and break that pesky block. By simplifying the human form, we hope to remove the inevitable anxiety that comes with drawing a person, and speed-up your art, over time, increasing your own understanding of human anatomy, proportions and movement."/>
    <s v="http://books.toscrape.com/media/cache/a4/10/a4108800f6337c5aa13b104b252d52b8.jpg"/>
    <s v="https://books.toscrape.com/catalogue/poses-for-artists-volume-1-dynamic-and-sitting-poses-an-essential-reference-for-figure-drawing-and-the-human-form_825/index.html"/>
    <n v="4538"/>
    <x v="0"/>
    <x v="1"/>
    <n v="1589"/>
    <x v="77"/>
    <n v="53.38"/>
    <n v="1"/>
    <n v="242238.44"/>
    <s v="OK"/>
    <x v="1"/>
    <x v="1"/>
    <s v="In Stock"/>
    <s v="OK"/>
    <n v="48447.688000000002"/>
    <s v="High"/>
    <x v="1"/>
  </r>
  <r>
    <x v="474"/>
    <s v="af96613fdd793a3c"/>
    <s v="Books"/>
    <s v="Â£10.76"/>
    <s v="Â£10.76"/>
    <s v="Â£0.00"/>
    <s v="In stock (15 available)"/>
    <n v="0"/>
    <s v="One"/>
    <x v="13"/>
    <s v="A mysterious island. An abandoned orphanage. A strange collection of curious photographs.A horrific family tragedy sets sixteen-year-old Jacob journeying to a remote island off the coast of Wales, where he discovers the crumbling ruins of Miss Peregrineâs Home for Peculiar Children. As Jacob explores its abandoned bedrooms and hallways, it becomes clear that the children w A mysterious island. An abandoned orphanage. A strange collection of curious photographs.A horrific family tragedy sets sixteen-year-old Jacob journeying to a remote island off the coast of Wales, where he discovers the crumbling ruins of Miss Peregrineâs Home for Peculiar Children. As Jacob explores its abandoned bedrooms and hallways, it becomes clear that the children were more than just peculiar. They may have been dangerous. They may have been quarantined on a deserted island for good reason. And somehowâimpossible though it seemsâthey may still be alive.A spine-tingling fantasy illustrated with haunting vintage photography, Miss Peregrine's Home for Peculiar Children will delight adults, teens, and anyone who relishes an adventure in the shadows.~ ...more"/>
    <s v="http://books.toscrape.com/media/cache/1d/ae/1dae4577eb25fcec3f88e4cbb3fc726a.jpg"/>
    <s v="https://books.toscrape.com/catalogue/miss-peregrines-home-for-peculiar-children-miss-peregrines-peculiar-children-1_819/index.html"/>
    <n v="53"/>
    <x v="4"/>
    <x v="0"/>
    <n v="400"/>
    <x v="121"/>
    <n v="13.99"/>
    <n v="1"/>
    <n v="741.47"/>
    <s v="OK"/>
    <x v="1"/>
    <x v="1"/>
    <s v="In Stock"/>
    <s v="OK"/>
    <n v="148.29400000000001"/>
    <s v="Mid"/>
    <x v="0"/>
  </r>
  <r>
    <x v="475"/>
    <s v="c1afd71fc86bf682"/>
    <s v="Books"/>
    <s v="Â£19.15"/>
    <s v="Â£19.15"/>
    <s v="Â£0.00"/>
    <s v="In stock (15 available)"/>
    <n v="0"/>
    <s v="Two"/>
    <x v="13"/>
    <s v="Paranormal Romance Erotic Werelion Thrill Ride. Book 1 of the Fur, Lust &amp; Magic series.Alexis is finally getting to go to school, to study music. Since her Mom died in a suspicious car crash, her Dad has filled her life with a swinging door of bodyguards and kept her home. After gaining weight and having no freedom she feels like the only 24 year old that has never had Paranormal Romance Erotic Werelion Thrill Ride. Book 1 of the Fur, Lust &amp; Magic series.Alexis is finally getting to go to school, to study music. Since her Mom died in a suspicious car crash, her Dad has filled her life with a swinging door of bodyguards and kept her home. After gaining weight and having no freedom she feels like the only 24 year old that has never had a boyfriend in America.Her new bodyguard Derek turns out to be more than muscle. She falls for him hard and even more shocking he falls for her! Of course, she has no idea Derek and his muscle bound friends are all Werecats. If they ever find any time alone with a crazy stalker after her, mutant freaks, crazy Werewolves and of course her Dad showing up whenever they are alone she will find out soon enough, because when the clothes come off the fur grows. ...more"/>
    <s v="http://books.toscrape.com/media/cache/59/55/5955e9e333301e3eeb3b9575c2ad3659.jpg"/>
    <s v="https://books.toscrape.com/catalogue/large-print-heart-of-the-pride_815/index.html"/>
    <n v="2539"/>
    <x v="2"/>
    <x v="1"/>
    <n v="1500"/>
    <x v="154"/>
    <n v="24.9"/>
    <n v="2"/>
    <n v="63221.1"/>
    <s v="OK"/>
    <x v="1"/>
    <x v="1"/>
    <s v="In Stock"/>
    <s v="OK"/>
    <n v="12644.220000000001"/>
    <s v="High"/>
    <x v="0"/>
  </r>
  <r>
    <x v="476"/>
    <s v="d163dd6c352fbcd2"/>
    <s v="Books"/>
    <s v="Â£22.16"/>
    <s v="Â£22.16"/>
    <s v="Â£0.00"/>
    <s v="In stock (15 available)"/>
    <n v="0"/>
    <s v="Two"/>
    <x v="13"/>
    <s v="Grumbles is a little Nid that goes on her first day to school and has to answer the question of what she wants to be when she grows up. First Time Reader BookWritten and Illustrated by Sondra Faye"/>
    <s v="http://books.toscrape.com/media/cache/20/78/207840aea0c8e2be66d998b80c6a59d3.jpg"/>
    <s v="https://books.toscrape.com/catalogue/grumbles_812/index.html"/>
    <n v="2400"/>
    <x v="4"/>
    <x v="1"/>
    <n v="1844"/>
    <x v="31"/>
    <n v="28.81"/>
    <n v="2"/>
    <n v="69144"/>
    <s v="OK"/>
    <x v="1"/>
    <x v="1"/>
    <s v="In Stock"/>
    <s v="OK"/>
    <n v="13828.800000000001"/>
    <s v="High"/>
    <x v="0"/>
  </r>
  <r>
    <x v="477"/>
    <s v="2f88b08bf0a0e367"/>
    <s v="Books"/>
    <s v="Â£29.00"/>
    <s v="Â£29.00"/>
    <s v="Â£0.00"/>
    <s v="In stock (15 available)"/>
    <n v="0"/>
    <s v="One"/>
    <x v="13"/>
    <s v="Our enemy, the devil, prowls around like a lion. (1 Peter 5:8) All he wants to do is steal, kill and destroy (John 10:10). And much like the pattern we find in the wild, the ancient serpent will stalk the youngest of the flock because theyâre the easiest target. So Iâm writing these short readings to encourage new Christians during the most vulnerable part of their journey Our enemy, the devil, prowls around like a lion. (1 Peter 5:8) All he wants to do is steal, kill and destroy (John 10:10). And much like the pattern we find in the wild, the ancient serpent will stalk the youngest of the flock because theyâre the easiest target. So Iâm writing these short readings to encourage new Christians during the most vulnerable part of their journey.I want to remind new followers of the âWayâ that the Christian life is best lived in community with others who are striving to follow Jesus. One of our first responsibilities as a new Christian is to spend as much time as possible with others who are being real with their faith. Just as a soldier would never go into battle alone and unarmed, we must remember that though our struggle is not against flesh and blood (Ephesians 6:12), itâs still a battle. Itâs important to make sure we have other soldiers around us and we are armed with the Sword of the Spirit. (Ephesians 6:17 &amp; Hebrews 4:12)One thing that the enemy will try to do is make you doubt your salvation. The last thing he needs is one more person confident in their relationship with Jesus Christ. As you read through these short devotions hold on to this truth: Salvation was yours the moment you acknowledged your need for a Savior (Romans 3:10-12), repented of your sins (Acts 3:19) and confessed Jesus Christ as your Lord. (Romans 10:9-10) Hopefully, youâll find other truths to hang on to as you move through the pages of this book.So hold on to what you have (Revelation 3:11), hang tight with your âplatoonâ (Hebrews 10:24-25) and use the Sword (Hebrews 4:12 &amp; Ephesians 6:17) youâll find in the following pages for your weapon as the words that accompany the Scripture give you encouragement to stay the course. ...more"/>
    <s v="http://books.toscrape.com/media/cache/c6/50/c650e687398b368f4a16276f6d00144b.jpg"/>
    <s v="https://books.toscrape.com/catalogue/first-steps-for-new-christians-print-edition_808/index.html"/>
    <n v="1771"/>
    <x v="4"/>
    <x v="1"/>
    <n v="1119"/>
    <x v="156"/>
    <n v="37.700000000000003"/>
    <n v="1"/>
    <n v="66766.700000000012"/>
    <s v="OK"/>
    <x v="1"/>
    <x v="1"/>
    <s v="In Stock"/>
    <s v="OK"/>
    <n v="13353.340000000004"/>
    <s v="High"/>
    <x v="0"/>
  </r>
  <r>
    <x v="478"/>
    <s v="29c0025455f8c585"/>
    <s v="Books"/>
    <s v="Â£54.59"/>
    <s v="Â£54.59"/>
    <s v="Â£0.00"/>
    <s v="In stock (15 available)"/>
    <n v="0"/>
    <s v="Four"/>
    <x v="13"/>
    <s v="Eureka Trivia 6.0 is a great trivia book for all Eureka fans. With over 300 questions, this trivia book is designed so you can play single games, group games, or just read at your leisure. It was vital for us as fans to provide this book with only the best of questions so you can relive each moment. We have included answer sheets, cutouts, and all references to the questio Eureka Trivia 6.0 is a great trivia book for all Eureka fans. With over 300 questions, this trivia book is designed so you can play single games, group games, or just read at your leisure. It was vital for us as fans to provide this book with only the best of questions so you can relive each moment. We have included answer sheets, cutouts, and all references to the questions. We want you to know exactly where we found them. Whether you play on your own; play in group play, or just read through for your enjoyment, we hope you have a Eureka fun time! Game Play: â¢ A Stand-Alone Read â¢ Single &amp; Group Play â¢ Level Chart (which cast(s) level are you on?) â¢ Over 280 multiple choice questions â¢ Complete reference answers guide â¢ Answer sheets cutouts Rewards: â¢ Earn an internship at Global Dynamics â¢ Gain access to Section 1-4 â¢ Become an assistant to a top scientist â¢ Get your own lab at Global Dynamics â¢ Become Head of Global Dynamics â¢ Oh, and, you could also get Redacted UnControlled Pen is not associated with the series creators, writers or cast. ...more"/>
    <s v="http://books.toscrape.com/media/cache/e8/21/e821a2e8fe4431eb895e9d46fe68c32e.jpg"/>
    <s v="https://books.toscrape.com/catalogue/eureka-trivia-60_805/index.html"/>
    <n v="3571"/>
    <x v="5"/>
    <x v="1"/>
    <n v="1557"/>
    <x v="16"/>
    <n v="70.97"/>
    <n v="4"/>
    <n v="253433.87"/>
    <s v="OK"/>
    <x v="1"/>
    <x v="1"/>
    <s v="In Stock"/>
    <s v="OK"/>
    <n v="50686.774000000005"/>
    <s v="High"/>
    <x v="0"/>
  </r>
  <r>
    <x v="479"/>
    <s v="6ffb36aaeff1c81e"/>
    <s v="Books"/>
    <s v="Â£34.95"/>
    <s v="Â£34.95"/>
    <s v="Â£0.00"/>
    <s v="In stock (15 available)"/>
    <n v="0"/>
    <s v="Four"/>
    <x v="13"/>
    <s v="Forget everything you thought you knew about how to motivate peopleâat work, at school, at home. It's wrong. As Daniel H. Pink (author of To Sell Is Human: The Surprising Truth About Motivating Others) explains in his paradigm-shattering book Drive, the secret to high performance and satisfaction in today's world is the deeply human need to direct our own lives, to learn a Forget everything you thought you knew about how to motivate peopleâat work, at school, at home. It's wrong. As Daniel H. Pink (author of To Sell Is Human: The Surprising Truth About Motivating Others) explains in his paradigm-shattering book Drive, the secret to high performance and satisfaction in today's world is the deeply human need to direct our own lives, to learn and create new things, and to do better by ourselves and our world.Drawing on four decades of scientific research on human motivation, Pink exposes the mismatch between what science knows and what business doesâand how that affects every aspect of our lives. He demonstrates that while the old-fashioned carrot-and-stick approach worked successfully in the 20th century, it's precisely the wrong way to motivate people for today's challenges. In Drive, he reveals the three elements of true motivation:*Autonomyâthe desire to direct our own lives*Masteryâthe urge to get better and better at something that matters*Purposeâthe yearning to do what we do in the service of something larger than ourselvesAlong the way, he takes us to companies that are enlisting new approaches to motivation and introduces us to the scientists and entrepreneurs who are pointing a bold way forward.Drive is bursting with big ideasâthe rare book that will change how you think and transform how you live. ...more"/>
    <s v="http://books.toscrape.com/media/cache/e9/48/e948a672efe721b408c8dd1f1f3ec529.jpg"/>
    <s v="https://books.toscrape.com/catalogue/drive-the-surprising-truth-about-what-motivates-us_804/index.html"/>
    <n v="4801"/>
    <x v="4"/>
    <x v="1"/>
    <n v="1630"/>
    <x v="8"/>
    <n v="45.44"/>
    <n v="4"/>
    <n v="218157.44"/>
    <s v="OK"/>
    <x v="1"/>
    <x v="1"/>
    <s v="In Stock"/>
    <s v="OK"/>
    <n v="43631.488000000005"/>
    <s v="High"/>
    <x v="1"/>
  </r>
  <r>
    <x v="480"/>
    <s v="f6d967cdadc6fbd9"/>
    <s v="Books"/>
    <s v="Â£37.72"/>
    <s v="Â£37.72"/>
    <s v="Â£0.00"/>
    <s v="In stock (15 available)"/>
    <n v="0"/>
    <s v="Five"/>
    <x v="13"/>
    <s v="In this first book of the Reightman &amp; Bailey Series, deceit, corruption and murder tangle together with vivid, unconventional characters in a story of unlikely friendships and their power to change us. Things are going well at the Time Out Spa, but the night young proprietor Toby Bailey discovers his former lover naked and dead on a massage table, more things are spoil In this first book of the Reightman &amp; Bailey Series, deceit, corruption and murder tangle together with vivid, unconventional characters in a story of unlikely friendships and their power to change us. Things are going well at the Time Out Spa, but the night young proprietor Toby Bailey discovers his former lover naked and dead on a massage table, more things are spoiled than just his white leather shoes. Detective Melba Reightman and partner, Sam Jackson are called in to investigate and soon become embroiled in the most perplexing homicide case seen in years.After a hunting knife engraved with Toby's name is found in a load of wet, bloody laundry, he's arrested for the murder of Geraldo Guzman. He enlists the help of Madame Zhou Li, practicing attorney and owner of Green Dragon Chinese Herbs and Teas. The peculiar octogenarian seems an unlikely choice to defend him, but has a few tricks up her sleeve. Toby joins forces with Reightman and Jackson, and a shocking string of clues leads them closer to the killer. The bad news? Successfully solving the crime might unleash a firestorm on this southern city and come at a price none of them are prepared to pay. ...more"/>
    <s v="http://books.toscrape.com/media/cache/4e/af/4eaf0482e122cf9100b0fff61ea3441a.jpg"/>
    <s v="https://books.toscrape.com/catalogue/done-rubbed-out-reightman-bailey-1_803/index.html"/>
    <n v="2689"/>
    <x v="3"/>
    <x v="1"/>
    <n v="502"/>
    <x v="111"/>
    <n v="49.04"/>
    <n v="5"/>
    <n v="131868.56"/>
    <s v="OK"/>
    <x v="1"/>
    <x v="1"/>
    <s v="In Stock"/>
    <s v="OK"/>
    <n v="26373.712"/>
    <s v="High"/>
    <x v="0"/>
  </r>
  <r>
    <x v="481"/>
    <s v="3f69e667a67e54d9"/>
    <s v="Books"/>
    <s v="Â£11.11"/>
    <s v="Â£11.11"/>
    <s v="Â£0.00"/>
    <s v="In stock (15 available)"/>
    <n v="0"/>
    <s v="Two"/>
    <x v="13"/>
    <s v="While volunteering at a youth camp in the Ozark Mountains, Carmen Riley sponsors a challenging group of teenage girls. She longs to make a difference in their lives, but unsettling news from home rattles her confidence. When Carmen meets a charming young pastor, will his wise advice give her the courage she desperately needs? After discovering that the camp is in danger of While volunteering at a youth camp in the Ozark Mountains, Carmen Riley sponsors a challenging group of teenage girls. She longs to make a difference in their lives, but unsettling news from home rattles her confidence. When Carmen meets a charming young pastor, will his wise advice give her the courage she desperately needs? After discovering that the camp is in danger of closing, Pastor Andrew vows to save it. With Carmen's help, he rallies a group of sponsors to come up with a plan of action. However, the task could cost him much more than he bargains for. In a race against time, a common goal unites them, but unforeseen circumstances threaten to tear them apart. Will their relationship and faith in God endure long enough to see Beauty Restored? ...more"/>
    <s v="http://books.toscrape.com/media/cache/68/e8/68e81c5a221dcd71516b5711641f83ed.jpg"/>
    <s v="https://books.toscrape.com/catalogue/beauty-restored-riley-family-legacy-novellas-3_794/index.html"/>
    <n v="3859"/>
    <x v="3"/>
    <x v="0"/>
    <n v="308"/>
    <x v="169"/>
    <n v="14.44"/>
    <n v="2"/>
    <n v="55723.96"/>
    <s v="OK"/>
    <x v="0"/>
    <x v="1"/>
    <s v="In Stock"/>
    <s v="OK"/>
    <n v="11144.792000000001"/>
    <s v="Mid"/>
    <x v="0"/>
  </r>
  <r>
    <x v="482"/>
    <s v="05f7c6d9a4e582d3"/>
    <s v="Books"/>
    <s v="Â£15.48"/>
    <s v="Â£15.48"/>
    <s v="Â£0.00"/>
    <s v="In stock (15 available)"/>
    <n v="0"/>
    <s v="Two"/>
    <x v="13"/>
    <s v="In 1959 when her mother dies, twelve-year-old Ayumi leaves her home in Japan to find her American father. Biracial, she is confronted with a resentful half-sister and a racist stepmother. She wants to be accepted by her new family, but how much of her true self must she give up? Ayumiâs only solace is her music. When she is deprived of her violin, she shocks even herself b In 1959 when her mother dies, twelve-year-old Ayumi leaves her home in Japan to find her American father. Biracial, she is confronted with a resentful half-sister and a racist stepmother. She wants to be accepted by her new family, but how much of her true self must she give up? Ayumiâs only solace is her music. When she is deprived of her violin, she shocks even herself by doing the unthinkable. ...more"/>
    <s v="http://books.toscrape.com/media/cache/43/78/4378757ed2632f2473e7455ae9717820.jpg"/>
    <s v="https://books.toscrape.com/catalogue/ayumis-violin_791/index.html"/>
    <n v="3669"/>
    <x v="1"/>
    <x v="1"/>
    <n v="13"/>
    <x v="73"/>
    <n v="20.12"/>
    <n v="2"/>
    <n v="73820.28"/>
    <s v="OK"/>
    <x v="1"/>
    <x v="1"/>
    <s v="In Stock"/>
    <s v="OK"/>
    <n v="14764.056"/>
    <s v="High"/>
    <x v="0"/>
  </r>
  <r>
    <x v="483"/>
    <s v="d24b829be2ca81c4"/>
    <s v="Books"/>
    <s v="Â£46.82"/>
    <s v="Â£46.82"/>
    <s v="Â£0.00"/>
    <s v="In stock (15 available)"/>
    <n v="0"/>
    <s v="Four"/>
    <x v="13"/>
    <s v="Logan Matthews is a father, architect, and widower. He lives in Brooklyn, New York with his three year old son, Liam. His life is as ordinary as any single father with a toddler. Lara Miller is a single mother raising her nine year old daughter, Olivia in New York City, the city that never sleeps. She lives with her roommate, Erin and finds that she enjoys life just the wa Logan Matthews is a father, architect, and widower. He lives in Brooklyn, New York with his three year old son, Liam. His life is as ordinary as any single father with a toddler. Lara Miller is a single mother raising her nine year old daughter, Olivia in New York City, the city that never sleeps. She lives with her roommate, Erin and finds that she enjoys life just the way it is. Logan and Lara have all but given up on love. However, fate has another plan for these parents because they both share something that will draw them together in a way they never thought possible. Their daughter. ...more"/>
    <s v="http://books.toscrape.com/media/cache/31/07/31070621fa42e300a9aab403293bad92.jpg"/>
    <s v="https://books.toscrape.com/catalogue/anonymous_790/index.html"/>
    <n v="3672"/>
    <x v="1"/>
    <x v="1"/>
    <n v="1909"/>
    <x v="62"/>
    <n v="60.87"/>
    <n v="4"/>
    <n v="223514.63999999998"/>
    <s v="OK"/>
    <x v="1"/>
    <x v="1"/>
    <s v="In Stock"/>
    <s v="OK"/>
    <n v="44702.928"/>
    <s v="High"/>
    <x v="0"/>
  </r>
  <r>
    <x v="484"/>
    <s v="7ebfa6c1bee69e1e"/>
    <s v="Books"/>
    <s v="Â£18.46"/>
    <s v="Â£18.46"/>
    <s v="Â£0.00"/>
    <s v="In stock (15 available)"/>
    <n v="0"/>
    <s v="Three"/>
    <x v="13"/>
    <s v="All major religions have saints and sages that are pinnacles of love and integrity. Wouldn't your child benefit from having them as role models? Wouldn't it empower your child to know that these saints/sages are real people, some of whom are living right now?In &quot;Amy Meets the Saints and Sages, A Young Person's Adventures in Spirituality&quot; your child gets to meet six saints/ All major religions have saints and sages that are pinnacles of love and integrity. Wouldn't your child benefit from having them as role models? Wouldn't it empower your child to know that these saints/sages are real people, some of whom are living right now?In &quot;Amy Meets the Saints and Sages, A Young Person's Adventures in Spirituality&quot; your child gets to meet six saints/sages from six different traditions: Islam, Catholicism, Judaism, Native American, Tibetan Buddhism, and Hinduism. Three of the saints/sages are women; three are men. Three are still with us; three have passed on. Your child is introduced to these saints/sages first through a brief but reverent biography. Then second, your child gets to know the saint/sage better through a concrete story. Children love stories and they have a way of sticking to a child for years. And finally, let's make it personal by having the saint/sage and a young person, about your child's age, fictionally interact around the story. It's all fun and engaging for both child and adults.It's for children age 7-12 and is fully illustrated. There is never any attempt to have your child join anything.And, as your child comes to appreciate various religions, a bit more religious tolerance is gained. With that gain a bit more peace has come forth.Find out more at http://www.mychildsprayers.com/amy-me... ...more"/>
    <s v="http://books.toscrape.com/media/cache/c3/6f/c36fd57aa9fc55ab3ea56b6e08b59c8d.jpg"/>
    <s v="https://books.toscrape.com/catalogue/amy-meets-the-saints-and-sages_789/index.html"/>
    <n v="1800"/>
    <x v="2"/>
    <x v="1"/>
    <n v="839"/>
    <x v="144"/>
    <n v="24"/>
    <n v="3"/>
    <n v="43200"/>
    <s v="OK"/>
    <x v="1"/>
    <x v="1"/>
    <s v="In Stock"/>
    <s v="OK"/>
    <n v="8640"/>
    <s v="High"/>
    <x v="0"/>
  </r>
  <r>
    <x v="485"/>
    <s v="ffd54178acc9a6a5"/>
    <s v="Books"/>
    <s v="Â£50.54"/>
    <s v="Â£50.54"/>
    <s v="Â£0.00"/>
    <s v="In stock (15 available)"/>
    <n v="0"/>
    <s v="Five"/>
    <x v="13"/>
    <s v="Crispian, who has lived in a city of darkness all his life, must make a choice: remain safe in his home, but forever wonder what the mysterious light on the horizon could be--or trust a young woman to guide him to a wonderful realm he's never seen, and risk being deceived and led to a terrible death."/>
    <s v="http://books.toscrape.com/media/cache/30/51/30512adbb6cba367d3f48e09a888da3c.jpg"/>
    <s v="https://books.toscrape.com/catalogue/amatus_787/index.html"/>
    <n v="4237"/>
    <x v="2"/>
    <x v="0"/>
    <n v="48"/>
    <x v="86"/>
    <n v="65.7"/>
    <n v="5"/>
    <n v="278370.90000000002"/>
    <s v="OK"/>
    <x v="1"/>
    <x v="1"/>
    <s v="In Stock"/>
    <s v="OK"/>
    <n v="55674.180000000008"/>
    <s v="High"/>
    <x v="1"/>
  </r>
  <r>
    <x v="486"/>
    <s v="4a1debca3135ff37"/>
    <s v="Books"/>
    <s v="Â£37.10"/>
    <s v="Â£37.10"/>
    <s v="Â£0.00"/>
    <s v="In stock (14 available)"/>
    <n v="0"/>
    <s v="Four"/>
    <x v="13"/>
    <s v="&quot;Remember, remember the fifth of November...&quot;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quot;Remember, remember the fifth of November...&quot;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 ...more"/>
    <s v="http://books.toscrape.com/media/cache/9d/3f/9d3f79bdbfe9a9caea353627b6685699.jpg"/>
    <s v="https://books.toscrape.com/catalogue/v-for-vendetta-v-for-vendetta-complete_776/index.html"/>
    <n v="3926"/>
    <x v="3"/>
    <x v="0"/>
    <n v="477"/>
    <x v="117"/>
    <n v="48.23"/>
    <n v="4"/>
    <n v="189350.97999999998"/>
    <s v="OK"/>
    <x v="0"/>
    <x v="2"/>
    <s v="In Stock"/>
    <s v="OK"/>
    <n v="37870.195999999996"/>
    <s v="High"/>
    <x v="0"/>
  </r>
  <r>
    <x v="487"/>
    <s v="76c84daa539426e2"/>
    <s v="Books"/>
    <s v="Â£45.95"/>
    <s v="Â£45.95"/>
    <s v="Â£0.00"/>
    <s v="In stock (14 available)"/>
    <n v="0"/>
    <s v="Two"/>
    <x v="13"/>
    <s v="On a May afternoon in 1943, an Army Air Forces bomber crashed into the Pacific Ocean and disappeared, leaving only a spray of debris and a slick of oil, gasoline, and blood. Then, on the ocean surface, a face appeared. It was that of a young lieutenant, the planeâs bombardier, who was struggling to a life raft and pulling himself aboard. So began one of the most extraordin On a May afternoon in 1943, an Army Air Forces bomber crashed into the Pacific Ocean and disappeared, leaving only a spray of debris and a slick of oil, gasoline, and blood. Then, on the ocean surface, a face appeared. It was that of a young lieutenant, the planeâs bombardier, who was struggling to a life raft and pulling himself aboard. So began one of the most extraordinary odysseys of the Second World War.The lieutenantâs name was Louis Zamperini. In boyhood, heâ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In her long-awaited new book, Laura Hillenbrand writes with the same rich and vivid narrative voice she displayed in Seabiscuit. Telling an unforgettable story of a manâs journey into extremity, Unbroken is a testament to the resilience of the human mind, body, and spirit. ...more"/>
    <s v="http://books.toscrape.com/media/cache/e6/95/e6956bac63c9e1e6df6dac4db3a0ec0d.jpg"/>
    <s v="https://books.toscrape.com/catalogue/unbroken-a-world-war-ii-story-of-survival-resilience-and-redemption_774/index.html"/>
    <n v="1440"/>
    <x v="1"/>
    <x v="1"/>
    <n v="1109"/>
    <x v="72"/>
    <n v="59.74"/>
    <n v="2"/>
    <n v="86025.600000000006"/>
    <s v="OK"/>
    <x v="1"/>
    <x v="2"/>
    <s v="In Stock"/>
    <s v="OK"/>
    <n v="17205.120000000003"/>
    <s v="High"/>
    <x v="0"/>
  </r>
  <r>
    <x v="488"/>
    <s v="08b2f71d93836313"/>
    <s v="Books"/>
    <s v="Â£56.80"/>
    <s v="Â£56.80"/>
    <s v="Â£0.00"/>
    <s v="In stock (14 available)"/>
    <n v="0"/>
    <s v="Four"/>
    <x v="13"/>
    <s v="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 ...more"/>
    <s v="http://books.toscrape.com/media/cache/51/98/51985c3a61a47b8de85239b9e3b2a938.jpg"/>
    <s v="https://books.toscrape.com/catalogue/the-wright-brothers_769/index.html"/>
    <n v="744"/>
    <x v="5"/>
    <x v="1"/>
    <n v="709"/>
    <x v="129"/>
    <n v="73.84"/>
    <n v="4"/>
    <n v="54936.959999999999"/>
    <s v="OK"/>
    <x v="1"/>
    <x v="2"/>
    <s v="In Stock"/>
    <s v="OK"/>
    <n v="10987.392"/>
    <s v="High"/>
    <x v="0"/>
  </r>
  <r>
    <x v="489"/>
    <s v="00c4543ec6bd25b4"/>
    <s v="Books"/>
    <s v="Â£44.48"/>
    <s v="Â£44.48"/>
    <s v="Â£0.00"/>
    <s v="In stock (14 available)"/>
    <n v="0"/>
    <s v="Five"/>
    <x v="13"/>
    <s v="The Power of Dream &quot;It has been ages since the last time you enjoyed the night more than what you enjoy your overcoat. Then you would dance the night, now you wear the night, It is an accessory to hide you from everyone.&quot; The Songs of the Gods is a collection of poems reaching deep into the human soul. Love, hate, search, longing and reality are carefully tested and presen The Power of Dream &quot;It has been ages since the last time you enjoyed the night more than what you enjoy your overcoat. Then you would dance the night, now you wear the night, It is an accessory to hide you from everyone.&quot; The Songs of the Gods is a collection of poems reaching deep into the human soul. Love, hate, search, longing and reality are carefully tested and presented; from the subtle dreams of being in love to the cruelty of the inescapable reality. The power of the writing resembles the magnitude of poets like Arthur Rimbaud and William Blake. ...more"/>
    <s v="http://books.toscrape.com/media/cache/08/ad/08add5c58ff717da1b00d5dda3f7c637.jpg"/>
    <s v="https://books.toscrape.com/catalogue/the-songs-of-the-gods_763/index.html"/>
    <n v="2374"/>
    <x v="1"/>
    <x v="1"/>
    <n v="1302"/>
    <x v="43"/>
    <n v="57.82"/>
    <n v="5"/>
    <n v="137264.68"/>
    <s v="OK"/>
    <x v="1"/>
    <x v="2"/>
    <s v="In Stock"/>
    <s v="OK"/>
    <n v="27452.936000000002"/>
    <s v="High"/>
    <x v="0"/>
  </r>
  <r>
    <x v="490"/>
    <s v="012094e90a4b908d"/>
    <s v="Books"/>
    <s v="Â£54.04"/>
    <s v="Â£54.04"/>
    <s v="Â£0.00"/>
    <s v="In stock (14 available)"/>
    <n v="0"/>
    <s v="One"/>
    <x v="13"/>
    <s v="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âwonderfulâ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âmost definitely not a barmaid, a smoker, a drinker, or a late-arriver.Yet Rosie Jarman is all these things. She is also beguiling, fiery, intelligentâ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âand the realization that love is not always what looks good on paper.The Rosie Project is a moving and hilarious novel for anyone who has ever tenaciously gone after life or love in the face of overwhelming challenges. ...more"/>
    <s v="http://books.toscrape.com/media/cache/45/db/45db8e5d17ac3683cce97977d162dc94.jpg"/>
    <s v="https://books.toscrape.com/catalogue/the-rosie-project-don-tillman-1_761/index.html"/>
    <n v="4272"/>
    <x v="4"/>
    <x v="1"/>
    <n v="1719"/>
    <x v="136"/>
    <n v="70.25"/>
    <n v="1"/>
    <n v="300108"/>
    <s v="OK"/>
    <x v="1"/>
    <x v="2"/>
    <s v="In Stock"/>
    <s v="OK"/>
    <n v="60021.600000000006"/>
    <s v="High"/>
    <x v="1"/>
  </r>
  <r>
    <x v="491"/>
    <s v="6bdd909329435e80"/>
    <s v="Books"/>
    <s v="Â£16.88"/>
    <s v="Â£16.88"/>
    <s v="Â£0.00"/>
    <s v="In stock (14 available)"/>
    <n v="0"/>
    <s v="Three"/>
    <x v="13"/>
    <s v="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 A young woman walks into a laboratory. Over the past two years, she has transformed almost every aspect of her life. She has quit smoking, run a marathon, and been promoted at work. The patterns inside her brain, neurologists discover, have fundamentally changed.Â Marketers at Procter &amp; Gamble study videos of people making their beds. They are desperately trying to figure out how to sell a new product called Febreze, on track to be one of the biggest flops in company history. Suddenly, one of them detects a nearly imperceptible patternâand with a slight shift in advertising, Febreze goes on to earn a billion dollars a year.Â An untested CEO takes over one of the largest companies in America. His first order of business is attacking a single pattern among his employeesâhow they approach worker safetyâand soon the firm, Alcoa, becomes the top performer in the Dow Jones.Â What do all these people have in common? They achieved success by focusing on the patterns that shape every aspect of our lives. Â They succeeded by transforming habits.Â 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Â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âs Saddleback Church, NFL locker rooms, and the nationâs largest hospitals and see how implementing so-called keystone habits can earn billions and mean the difference between failure and success, life and death.Â At its core, The Power of Habit contains an exhilarating argument: The key to exercising regularly, losing weight, raising exceptional children, becoming more productive, building revolutionary companies and social movements, and achieving success is understanding how habits work. Â Habits arenât destiny. As Charles Duhigg shows, by harnessing this new science, we can transform our businesses, our communities, and our lives. ...more"/>
    <s v="http://books.toscrape.com/media/cache/03/be/03beffe578a7839374f7060639ce914d.jpg"/>
    <s v="https://books.toscrape.com/catalogue/the-power-of-habit-why-we-do-what-we-do-in-life-and-business_760/index.html"/>
    <n v="2795"/>
    <x v="0"/>
    <x v="0"/>
    <n v="1420"/>
    <x v="170"/>
    <n v="21.94"/>
    <n v="3"/>
    <n v="61322.3"/>
    <s v="OK"/>
    <x v="1"/>
    <x v="2"/>
    <s v="In Stock"/>
    <s v="OK"/>
    <n v="12264.460000000001"/>
    <s v="High"/>
    <x v="0"/>
  </r>
  <r>
    <x v="492"/>
    <s v="95019eac1c0a052f"/>
    <s v="Books"/>
    <s v="Â£39.50"/>
    <s v="Â£39.50"/>
    <s v="Â£0.00"/>
    <s v="In stock (14 available)"/>
    <n v="0"/>
    <s v="Five"/>
    <x v="13"/>
    <s v="From best-selling author Walter Isaacson comes the landmark biography of Apple co-founder Steve Jobs.In Steve Jobs: The Exclusive Biography, Isaacson provides an extraordinary account of Jobs' professional and personal life. Drawn from three years of exclusive and unprecedented interviews Isaacson has conducted with Jobs as well as extensive interviews with Jobs' family me From best-selling author Walter Isaacson comes the landmark biography of Apple co-founder Steve Jobs.In Steve Jobs: The Exclusive Biography, Isaacson provides an extraordinary account of Jobs' professional and personal life. Drawn from three years of exclusive and unprecedented interviews Isaacson has conducted with Jobs as well as extensive interviews with Jobs' family members and key colleagues from Apple and its competitors, Steve Jobs: The Exclusive Biography is the definitive portrait of the greatest innovator of his generation. ...more"/>
    <s v="http://books.toscrape.com/media/cache/70/a4/70a49dbcdbbdbc8b7264d254d8197ecd.jpg"/>
    <s v="https://books.toscrape.com/catalogue/steve-jobs_737/index.html"/>
    <n v="815"/>
    <x v="5"/>
    <x v="1"/>
    <n v="1796"/>
    <x v="142"/>
    <n v="51.35"/>
    <n v="5"/>
    <n v="41850.25"/>
    <s v="OK"/>
    <x v="1"/>
    <x v="2"/>
    <s v="In Stock"/>
    <s v="OK"/>
    <n v="8370.0500000000011"/>
    <s v="High"/>
    <x v="0"/>
  </r>
  <r>
    <x v="493"/>
    <s v="d512871626a5e588"/>
    <s v="Books"/>
    <s v="Â£49.83"/>
    <s v="Â£49.83"/>
    <s v="Â£0.00"/>
    <s v="In stock (14 available)"/>
    <n v="0"/>
    <s v="Three"/>
    <x v="13"/>
    <s v="HER PERFECT LIFE IS A PERFECT LIE.As a teenager at the prestigious Bradley School, Ani FaNelli endured a shocking, public humiliation that left her desperate to reinvent herself. Now, with a glamorous job, expensive wardrobe, and handsome blue blood fiancÃ©, sheâs this close to living the perfect life sheâs worked so hard to achieve.But Ani has a secret.Thereâs something el HER PERFECT LIFE IS A PERFECT LIE.As a teenager at the prestigious Bradley School, Ani FaNelli endured a shocking, public humiliation that left her desperate to reinvent herself. Now, with a glamorous job, expensive wardrobe, and handsome blue blood fiancÃ©, sheâs this close to living the perfect life sheâs worked so hard to achieve.But Ani has a secret.Thereâs something else buried in her past that still haunts her, something private and painful that threatens to bubble to the surface and destroy everything.With a singular voice and twists you wonât see coming, Luckiest Girl Alive explores the unbearable pressure that so many women feel to âhave it allâ and introduces a heroine whose sharp edges and cutthroat ambition have been protecting a scandalous truth, and a heart that's bigger than it first appears.The question remains: will breaking her silence destroy all that she has worked forâor, will it at long last, set Ani free? ...more"/>
    <s v="http://books.toscrape.com/media/cache/2d/61/2d6124f9d5328469e7ce5e4c04326ca5.jpg"/>
    <s v="https://books.toscrape.com/catalogue/luckiest-girl-alive_713/index.html"/>
    <n v="1974"/>
    <x v="0"/>
    <x v="0"/>
    <n v="19"/>
    <x v="110"/>
    <n v="64.78"/>
    <n v="3"/>
    <n v="127875.72"/>
    <s v="OK"/>
    <x v="0"/>
    <x v="2"/>
    <s v="In Stock"/>
    <s v="OK"/>
    <n v="25575.144"/>
    <s v="High"/>
    <x v="0"/>
  </r>
  <r>
    <x v="494"/>
    <s v="17fb5a88180f9904"/>
    <s v="Books"/>
    <s v="Â£46.91"/>
    <s v="Â£46.91"/>
    <s v="Â£0.00"/>
    <s v="In stock (14 available)"/>
    <n v="0"/>
    <s v="Four"/>
    <x v="13"/>
    <s v="Learning not shared is learning wasted. In my thirty-five years of experience in the oil and banking industries, including ascending levels of management and leadership responsibilities, I have gained what I believe to be valuable insight into many styles of leadership. Former President of the United States, Harry S. Truman, once said âItâs what you learn after you know it Learning not shared is learning wasted. In my thirty-five years of experience in the oil and banking industries, including ascending levels of management and leadership responsibilities, I have gained what I believe to be valuable insight into many styles of leadership. Former President of the United States, Harry S. Truman, once said âItâs what you learn after you know it all that really counts.â We must continue our education if we want to keep pace with progress. The learning process that begins with our parents and through the influence of others with whom we associate continues throughout life. The insight I have received into what is successful has been clearly revealed through years of experience. There have been failures and there have been successes and it has not been difficult to discern the reasons for either. Careful thought has led to the extraction of the traits and characteristics that provide a leader with the best chance of success and they are delineated in this book. We should all be teachers and mentors and strive to improve the lives of those with whom we become associated. Our legacy in life is to live on through the lives of those we have touched. This book will enlighten you about the successful strategies I have employed in a myriad of situations as a leader and manager. ...more"/>
    <s v="http://books.toscrape.com/media/cache/b3/20/b3201b03b2fd03915b1f85522be971af.jpg"/>
    <s v="https://books.toscrape.com/catalogue/living-leadership-by-insight-a-good-leader-achieves-a-great-leader-builds-monuments_709/index.html"/>
    <n v="2592"/>
    <x v="0"/>
    <x v="0"/>
    <n v="1947"/>
    <x v="146"/>
    <n v="60.98"/>
    <n v="4"/>
    <n v="158060.16"/>
    <s v="OK"/>
    <x v="1"/>
    <x v="2"/>
    <s v="In Stock"/>
    <s v="OK"/>
    <n v="31612.032000000003"/>
    <s v="High"/>
    <x v="0"/>
  </r>
  <r>
    <x v="495"/>
    <s v="708345c9897fd7c5"/>
    <s v="Books"/>
    <s v="Â£16.28"/>
    <s v="Â£16.28"/>
    <s v="Â£0.00"/>
    <s v="In stock (14 available)"/>
    <n v="0"/>
    <s v="Five"/>
    <x v="13"/>
    <s v="In a kingdom by the seaâ¦In a secret world where half-angel warriors are sworn to fight demons, parabatai is a sacred word.A parabatai is your partner in battle. A parabatai is your best friend. Parabatai can be everything to each otherâbut they can never fall in love.Emma Carstairs is a warrior, a Shadowhunter, and the best in her generation. She lives for battle. Shoulder In a kingdom by the seaâ¦In a secret world where half-angel warriors are sworn to fight demons, parabatai is a sacred word.A parabatai is your partner in battle. A parabatai is your best friend. Parabatai can be everything to each otherâbut they can never fall in love.Emma Carstairs is a warrior, a Shadowhunter, and the best in her generation. She lives for battle. Shoulder to shoulder with her parabatai, Julian Blackthorn, she patrols the streets of Los Angeles, where vampires party on the Sunset Strip, and faeriesâthe most powerful of supernatural creaturesâteeter on the edge of open war with Shadowhunters. When the bodies of humans and faeries turn up murdered in the same way Emmaâs parents were when she was a child, an uneasy alliance is formed. This is Emmaâs chance for revengeâand Julianâs chance to get back his brother Mark, who is being held prisoner by the faerie Courts. All Emma, Mark, and Julian have to do is solve the murders within two weeksâ¦and before the murderer targets them.Their search takes Emma from sea caves full of sorcery to a dark lottery where death is dispensed. And each clue she unravels uncovers more secrets. What has Julian been hiding from her all these years? Why does Shadowhunter Law forbid parabatai to fall in love? Who really killed her parentsâand can she bear to know the truth?The darkly magical world of Shadowhunters has captured the imaginations of millions of readers across the globe. Join the adventure in Lady Midnight, the long-awaited first volume of a new trilogy from Cassandra Clare. ...more"/>
    <s v="http://books.toscrape.com/media/cache/bb/80/bb80ecf408c9ecf1cc3652fa8947d245.jpg"/>
    <s v="https://books.toscrape.com/catalogue/lady-midnight-the-dark-artifices-1_707/index.html"/>
    <n v="1890"/>
    <x v="3"/>
    <x v="1"/>
    <n v="686"/>
    <x v="44"/>
    <n v="21.16"/>
    <n v="5"/>
    <n v="39992.400000000001"/>
    <s v="OK"/>
    <x v="1"/>
    <x v="2"/>
    <s v="In Stock"/>
    <s v="OK"/>
    <n v="7998.4800000000005"/>
    <s v="High"/>
    <x v="0"/>
  </r>
  <r>
    <x v="496"/>
    <s v="6b6cd77fbc91b7a6"/>
    <s v="Books"/>
    <s v="Â£47.02"/>
    <s v="Â£47.02"/>
    <s v="Â£0.00"/>
    <s v="In stock (14 available)"/>
    <n v="0"/>
    <s v="Three"/>
    <x v="13"/>
    <s v="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 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 ...more"/>
    <s v="http://books.toscrape.com/media/cache/0d/e9/0de97404e7bbd00d7aa6cd429b0de1da.jpg"/>
    <s v="https://books.toscrape.com/catalogue/hush-hush-hush-hush-1_701/index.html"/>
    <n v="1681"/>
    <x v="0"/>
    <x v="0"/>
    <n v="2"/>
    <x v="171"/>
    <n v="61.13"/>
    <n v="3"/>
    <n v="102759.53"/>
    <s v="OK"/>
    <x v="1"/>
    <x v="2"/>
    <s v="In Stock"/>
    <s v="OK"/>
    <n v="20551.906000000003"/>
    <s v="High"/>
    <x v="0"/>
  </r>
  <r>
    <x v="497"/>
    <s v="f201f263d8c23f97"/>
    <s v="Books"/>
    <s v="Â£10.23"/>
    <s v="Â£10.23"/>
    <s v="Â£0.00"/>
    <s v="In stock (14 available)"/>
    <n v="0"/>
    <s v="Five"/>
    <x v="13"/>
    <s v="As far back as the fifth century BCE Pherecydes and others attempted to integrate city-state stories into a coherent mythic Greek pre-history. Science unavailable to ancient sources helped guide author Spencer Clevenger to critical insights and intriguing results. In &quot;Greek Mythic History,&quot; he weaves myths concerning gods, kings, and heroes into their intended time and pla As far back as the fifth century BCE Pherecydes and others attempted to integrate city-state stories into a coherent mythic Greek pre-history. Science unavailable to ancient sources helped guide author Spencer Clevenger to critical insights and intriguing results. In &quot;Greek Mythic History,&quot; he weaves myths concerning gods, kings, and heroes into their intended time and place and offers a concise retelling of Greek myths from a historic perspective. Capitalizing on modern discoveries, Clevenger tells the story in chronological order, starting with the creation of the cosmos and ending in the Dark Ages when poets began to write down their myths and stories. Neither history nor mythology, the stories depict what history might be if the myths were interpreted more literally.With maps and exhibits included, &quot;Greek Mythic History&quot; provides a comprehensive retelling of the various Hellenic myths in a logical historical sequence, and places nearly the entire canon into context. ...more"/>
    <s v="http://books.toscrape.com/media/cache/b0/45/b04568c8b10a2aef00eaecafefac7ee0.jpg"/>
    <s v="https://books.toscrape.com/catalogue/greek-mythic-history_698/index.html"/>
    <n v="1257"/>
    <x v="0"/>
    <x v="1"/>
    <n v="1554"/>
    <x v="155"/>
    <n v="13.3"/>
    <n v="5"/>
    <n v="16718.100000000002"/>
    <s v="OK"/>
    <x v="1"/>
    <x v="2"/>
    <s v="In Stock"/>
    <s v="OK"/>
    <n v="3343.6200000000008"/>
    <s v="Mid"/>
    <x v="0"/>
  </r>
  <r>
    <x v="498"/>
    <s v="a2bd4ca82d908442"/>
    <s v="Books"/>
    <s v="Â£46.47"/>
    <s v="Â£46.47"/>
    <s v="Â£0.00"/>
    <s v="In stock (14 available)"/>
    <n v="0"/>
    <s v="Three"/>
    <x v="13"/>
    <s v="If you could read my mind, you wouldn't be smiling.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 If you could read my mind, you wouldn't be smiling.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quot;normal&quot; than she ever has as part of the popular crowd . . . until she finds a new reason to question her sanity and all she holds dear. ...more"/>
    <s v="http://books.toscrape.com/media/cache/c8/2d/c82df316ba150c761cd0b42b05930697.jpg"/>
    <s v="https://books.toscrape.com/catalogue/every-last-word_693/index.html"/>
    <n v="250"/>
    <x v="4"/>
    <x v="1"/>
    <n v="1346"/>
    <x v="101"/>
    <n v="60.41"/>
    <n v="3"/>
    <n v="15102.5"/>
    <s v="OK"/>
    <x v="1"/>
    <x v="2"/>
    <s v="In Stock"/>
    <s v="OK"/>
    <n v="3020.5"/>
    <s v="High"/>
    <x v="0"/>
  </r>
  <r>
    <x v="499"/>
    <s v="0e94a089328be4bc"/>
    <s v="Books"/>
    <s v="Â£36.58"/>
    <s v="Â£36.58"/>
    <s v="Â£0.00"/>
    <s v="In stock (14 available)"/>
    <n v="0"/>
    <s v="One"/>
    <x v="13"/>
    <s v="The businesses of the Fantasy Sports Trade Association have helped propel one of Americaâs most beloved pastimes into a 26 billion dollar industry. The advent of daily fantasy sports has created thousands of jobs, raised millions in tax dollars, and has given consumers endless ways to play fantasy sports. Unfortunately, all that may be coming to an end if the government an The businesses of the Fantasy Sports Trade Association have helped propel one of Americaâs most beloved pastimes into a 26 billion dollar industry. The advent of daily fantasy sports has created thousands of jobs, raised millions in tax dollars, and has given consumers endless ways to play fantasy sports. Unfortunately, all that may be coming to an end if the government and special interest groups have their way. Daily Fantasy Sports, the book, explores the impact of fantasy sports in America today. Take a stroll in fantasyland and discover everything there is to know about daily fantasy sports. Learn about the legal challenges, how we got in this mess, and what choices the industry now faces in order to save fantasy sports. The author helps you connect the dots, all while keeping you entertained with thoughtful quotes, tips on how to play, and more. Chapters include: Chapter 1 - &quot;It's a Game of Skill&quot; - explore how daily fantasy games are truly are a game of skill. Chapter 2 - &quot;Las Vegas &amp; The Silver Bullet&quot; - see how Vegas is responsible for the legal mess. Chapter 3 - &quot;The Sharks &amp; Players&quot; - numbers, demographics, and the shark problem. Chapter 4 - &quot;It's the Economy Stupid&quot; - how the government can't get out of its own way. Chapter 5 - &quot;The Technology Cat Mouse Game&quot; - predictions about the future and how DFS will evolve. Chapter 6 - &quot;The Types of Daily Fantasy Games&quot; - learn about all the different gameplay styles. Chapter 7 - &quot;How to be Good at Fantasy Sports&quot; - tips, insight, and advice on how to up your game. Chapter 8 - &quot;Behind the Scenes Magic&quot; - explore the businesses that make fantasy sports what it is today. Chapter 9 - &quot;Thoughts from the Industry&quot; - see what industry insiders have to say about fantasy sports. Chapter 10 - &quot;Freedom with Responsibility&quot; - why free market principals are all we need. Chapter 11 - &quot;Keep Fighting the Good Fight&quot; - what we can do to combat the downfall of DFS. The author's collective knowledge of the fantasy sports industry is virtually unparalleled, giving readers an in depth look at daily fantasy sports they won't find anywhere else. His involvement with a variety of industry operators, attorneys, and FSTA businesses places him in a net neutral position that allows readers to see the industry for what it really is. Fantasy sports players and industry insiders alike have sang high praises about this one of a kind book on daily fantasy sports. ...more"/>
    <s v="http://books.toscrape.com/media/cache/f6/65/f6656d023fae1a6219bbe85219d59fd2.jpg"/>
    <s v="https://books.toscrape.com/catalogue/daily-fantasy-sports_683/index.html"/>
    <n v="428"/>
    <x v="2"/>
    <x v="0"/>
    <n v="770"/>
    <x v="27"/>
    <n v="47.55"/>
    <n v="1"/>
    <n v="20351.399999999998"/>
    <s v="OK"/>
    <x v="0"/>
    <x v="2"/>
    <s v="In Stock"/>
    <s v="OK"/>
    <n v="4070.2799999999997"/>
    <s v="High"/>
    <x v="0"/>
  </r>
  <r>
    <x v="500"/>
    <s v="42b0c50fc44140ec"/>
    <s v="Books"/>
    <s v="Â£44.14"/>
    <s v="Â£44.14"/>
    <s v="Â£0.00"/>
    <s v="In stock (14 available)"/>
    <n v="0"/>
    <s v="One"/>
    <x v="13"/>
    <s v="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missing brother. She soon discovers that her only allies are the demon-slaying Shadowhunters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 ...more"/>
    <s v="http://books.toscrape.com/media/cache/2f/9f/2f9ff4e4be85da448b02108171b54c3b.jpg"/>
    <s v="https://books.toscrape.com/catalogue/clockwork-angel-the-infernal-devices-1_679/index.html"/>
    <n v="2055"/>
    <x v="3"/>
    <x v="0"/>
    <n v="1738"/>
    <x v="2"/>
    <n v="57.38"/>
    <n v="1"/>
    <n v="117915.90000000001"/>
    <s v="OK"/>
    <x v="1"/>
    <x v="2"/>
    <s v="In Stock"/>
    <s v="OK"/>
    <n v="23583.180000000004"/>
    <s v="High"/>
    <x v="0"/>
  </r>
  <r>
    <x v="501"/>
    <s v="1e264c677d4ee4ae"/>
    <s v="Books"/>
    <s v="Â£11.23"/>
    <s v="Â£11.23"/>
    <s v="Â£0.00"/>
    <s v="In stock (14 available)"/>
    <n v="0"/>
    <s v="Four"/>
    <x v="13"/>
    <s v="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 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But nothing comes without a price.Someone is murdering Shadowhunters, provoking tensions between Downworlders and Shadowhunters that could lead to a second, bloody war. Claryâs best friend, Simon, canât help herâhis mother just found out that heâs a vampire, and now he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 ...more"/>
    <s v="http://books.toscrape.com/media/cache/21/46/2146903b83225c6a74b42a0f19a54e5d.jpg"/>
    <s v="https://books.toscrape.com/catalogue/city-of-fallen-angels-the-mortal-instruments-4_677/index.html"/>
    <n v="3942"/>
    <x v="1"/>
    <x v="0"/>
    <n v="1511"/>
    <x v="27"/>
    <n v="14.6"/>
    <n v="4"/>
    <n v="57553.2"/>
    <s v="OK"/>
    <x v="0"/>
    <x v="2"/>
    <s v="In Stock"/>
    <s v="OK"/>
    <n v="11510.64"/>
    <s v="Mid"/>
    <x v="0"/>
  </r>
  <r>
    <x v="502"/>
    <s v="5b987e54ee72525c"/>
    <s v="Books"/>
    <s v="Â£43.28"/>
    <s v="Â£43.28"/>
    <s v="Â£0.00"/>
    <s v="In stock (14 available)"/>
    <n v="0"/>
    <s v="One"/>
    <x v="13"/>
    <s v="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 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hingânot even a smear of bloodâ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 Exotic and gritty, exhilarating and utterly gripping, Cassandra Clare's ferociously entertaining fantasy takes readers on a wild ride that they will never want to end. ...more"/>
    <s v="http://books.toscrape.com/media/cache/7e/98/7e987ded586edb92faf57a0af78f1498.jpg"/>
    <s v="https://books.toscrape.com/catalogue/city-of-bones-the-mortal-instruments-1_676/index.html"/>
    <n v="646"/>
    <x v="4"/>
    <x v="1"/>
    <n v="1489"/>
    <x v="22"/>
    <n v="56.26"/>
    <n v="1"/>
    <n v="36343.96"/>
    <s v="OK"/>
    <x v="1"/>
    <x v="2"/>
    <s v="In Stock"/>
    <s v="OK"/>
    <n v="7268.7920000000004"/>
    <s v="High"/>
    <x v="0"/>
  </r>
  <r>
    <x v="503"/>
    <s v="8a6ec2761f91dad2"/>
    <s v="Books"/>
    <s v="Â£47.27"/>
    <s v="Â£47.27"/>
    <s v="Â£0.00"/>
    <s v="In stock (14 available)"/>
    <n v="0"/>
    <s v="One"/>
    <x v="13"/>
    <s v="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â especially her handsome, infuriating, newfound brother, Jace. And Clary's only chance to help her mother is to track down rogue Shadowhunter Valentine, who is probably insane, certainly evil â and also her father.To complicate matters, someone in New York City is murdering Downworlder children. Is Valentine behind the killings 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 ...more"/>
    <s v="http://books.toscrape.com/media/cache/f0/90/f090a59e89a8d38bb1bcdc2137b18262.jpg"/>
    <s v="https://books.toscrape.com/catalogue/city-of-ashes-the-mortal-instruments-2_675/index.html"/>
    <n v="3780"/>
    <x v="0"/>
    <x v="1"/>
    <n v="629"/>
    <x v="106"/>
    <n v="61.45"/>
    <n v="1"/>
    <n v="232281"/>
    <s v="OK"/>
    <x v="0"/>
    <x v="2"/>
    <s v="In Stock"/>
    <s v="OK"/>
    <n v="46456.200000000004"/>
    <s v="High"/>
    <x v="0"/>
  </r>
  <r>
    <x v="504"/>
    <s v="1b0fc9f777cad045"/>
    <s v="Books"/>
    <s v="Â£31.85"/>
    <s v="Â£31.85"/>
    <s v="Â£0.00"/>
    <s v="In stock (14 available)"/>
    <n v="0"/>
    <s v="Three"/>
    <x v="13"/>
    <s v="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 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âre not hard. In this one woman trying to love herself and others, readers find a wise and witty friend who will inspire them to forgive their own imperfections, make the most of their gifts, and commit to small acts of love that will change the world. ...more"/>
    <s v="http://books.toscrape.com/media/cache/d1/6b/d16b11b4c957d39bea33a43a96bf9e4c.jpg"/>
    <s v="https://books.toscrape.com/catalogue/carry-on-warrior-thoughts-on-life-unarmed_672/index.html"/>
    <n v="3445"/>
    <x v="1"/>
    <x v="0"/>
    <n v="212"/>
    <x v="7"/>
    <n v="41.41"/>
    <n v="3"/>
    <n v="142657.44999999998"/>
    <s v="OK"/>
    <x v="1"/>
    <x v="2"/>
    <s v="In Stock"/>
    <s v="OK"/>
    <n v="28531.489999999998"/>
    <s v="High"/>
    <x v="0"/>
  </r>
  <r>
    <x v="505"/>
    <s v="5f22418922fa728b"/>
    <s v="Books"/>
    <s v="Â£46.23"/>
    <s v="Â£46.23"/>
    <s v="Â£0.00"/>
    <s v="In stock (14 available)"/>
    <n v="0"/>
    <s v="Two"/>
    <x v="13"/>
    <s v="Carrie knew she should not use the terrifying power she possessed... But one night at her senior prom, Carrie was scorned and humiliated just one time too many, and in a fit of uncontrollable fury she turned her clandestine game into a weapon of horror and destruction..."/>
    <s v="http://books.toscrape.com/media/cache/6b/79/6b794e3dc0a32702b2132e2195f6c30f.jpg"/>
    <s v="https://books.toscrape.com/catalogue/carrie_671/index.html"/>
    <n v="4765"/>
    <x v="4"/>
    <x v="0"/>
    <n v="420"/>
    <x v="117"/>
    <n v="60.1"/>
    <n v="2"/>
    <n v="286376.5"/>
    <s v="OK"/>
    <x v="0"/>
    <x v="2"/>
    <s v="In Stock"/>
    <s v="OK"/>
    <n v="57275.3"/>
    <s v="High"/>
    <x v="1"/>
  </r>
  <r>
    <x v="506"/>
    <s v="ad41c24ccac0c7ce"/>
    <s v="Books"/>
    <s v="Â£51.48"/>
    <s v="Â£51.48"/>
    <s v="Â£0.00"/>
    <s v="In stock (14 available)"/>
    <n v="0"/>
    <s v="Three"/>
    <x v="13"/>
    <s v="When world-renowned Harvard symbologist Robert Langdon is summoned to a Swiss research facility to analyze a mysterious symbolâseared into the chest of a murdered physicistâhe discovers evidence of the unimaginable: the resurgence of an ancient secret brotherhood known as the Illuminati ... the most powerful underground organization ever to walk the earth. The Illuminati h When world-renowned Harvard symbologist Robert Langdon is summoned to a Swiss research facility to analyze a mysterious symbolâseared into the chest of a murdered physicistâhe discovers evidence of the unimaginable: the resurgence of an ancient secret brotherhood known as the Illuminati ... the most powerful underground organization ever to walk the earth. The Illuminati has now surfaced to carry out the final phase of its legendary vendetta against its most hated enemyâthe Catholic Church. Langdonâs worst fears are confirmed on the eve of the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 ... a clandestine location that contains the only hope for Vatican salvation. ...more"/>
    <s v="http://books.toscrape.com/media/cache/c2/fd/c2fd7fed7aa38d095127d2ec62726b17.jpg"/>
    <s v="https://books.toscrape.com/catalogue/angels-demons-robert-langdon-1_661/index.html"/>
    <n v="1642"/>
    <x v="5"/>
    <x v="1"/>
    <n v="1085"/>
    <x v="27"/>
    <n v="66.92"/>
    <n v="3"/>
    <n v="109882.64"/>
    <s v="OK"/>
    <x v="0"/>
    <x v="2"/>
    <s v="In Stock"/>
    <s v="OK"/>
    <n v="21976.528000000002"/>
    <s v="High"/>
    <x v="0"/>
  </r>
  <r>
    <x v="507"/>
    <s v="ac5e0d3938caf686"/>
    <s v="Books"/>
    <s v="Â£13.33"/>
    <s v="Â£13.33"/>
    <s v="Â£0.00"/>
    <s v="In stock (13 available)"/>
    <n v="0"/>
    <s v="Three"/>
    <x v="13"/>
    <s v="Human societies have always been preoccupied with three main searches: the Search for Technology, the Search for Truth, and the Search for Meaning. Social structures; currents of action and thought; philosophies; and history, all are driven and honed by the Three Searches. And the most frequent and conscious of these searches is that for Meaning. The Story is indispensable Human societies have always been preoccupied with three main searches: the Search for Technology, the Search for Truth, and the Search for Meaning. Social structures; currents of action and thought; philosophies; and history, all are driven and honed by the Three Searches. And the most frequent and conscious of these searches is that for Meaning. The Story is indispensable for the Search for Meaning.In this second part of The Story in Three Parts, John H.T. Francis presents a philosophical essay on the central role of the Story in our lives and in our general understanding of the world. The Story is everywhere, in all that is of human meaning. It is in us and in our outside reality; it is even, in a certain sense, our outside reality in its unfolding.The Three Searches, Meaning, and the Story is a foundational essay in philosophy, which can be read independently from the other parts of The Story in Three Parts. ...more"/>
    <s v="http://books.toscrape.com/media/cache/35/ec/35ec45c2c5ed5eceb29fe5823ee9744e.jpg"/>
    <s v="https://books.toscrape.com/catalogue/the-three-searches-meaning-and-the-story_649/index.html"/>
    <n v="3195"/>
    <x v="5"/>
    <x v="0"/>
    <n v="487"/>
    <x v="115"/>
    <n v="17.329999999999998"/>
    <n v="3"/>
    <n v="55369.349999999991"/>
    <s v="OK"/>
    <x v="1"/>
    <x v="18"/>
    <s v="In Stock"/>
    <s v="OK"/>
    <n v="11073.869999999999"/>
    <s v="Mid"/>
    <x v="0"/>
  </r>
  <r>
    <x v="508"/>
    <s v="ebf81a62e4798fd1"/>
    <s v="Books"/>
    <s v="Â£49.67"/>
    <s v="Â£49.67"/>
    <s v="Â£0.00"/>
    <s v="In stock (12 available)"/>
    <n v="0"/>
    <s v="Four"/>
    <x v="13"/>
    <s v="10 brand new DIY projects for your Raspberry Pi!This fully illustrated TAB guide shows how to construct and program all kinds of fun and innovative gadgets with your Raspberry Pi. &quot;Raspberry Pi Electronics Projects for the Evil Genius&quot; features 10 complete projects that showcase cool RasPi applications in computing, communications, robotics, photography, and video. Each in 10 brand new DIY projects for your Raspberry Pi!This fully illustrated TAB guide shows how to construct and program all kinds of fun and innovative gadgets with your Raspberry Pi. &quot;Raspberry Pi Electronics Projects for the Evil Genius&quot; features 10 complete projects that showcase cool RasPi applications in computing, communications, robotics, photography, and video. Each inexpensive Evil Genius project includes a detailed list of materials, sources for parts, schematics, and clear, step-by-step assembly and programming instructions. This entertaining, easy-to-follow book gets you up-and-running quickly on C, Java, and Python, and covers &quot;all&quot; RasPi versions, including the latest A+, B+, and B model 2 units.Learn how to: . Explore the capabilities and features of your Raspberry Pi. Display scrolling text and graphics on an RGB LED matrix screen. Handle RasPi-to-RasPi communications using MQTT. Incorporate interesting software defined radio (SDR) features. Build your own super computer from eight RasPi model B+s. Make a robotic car from Legos and control it with your RasPi. Configure the RasPi to control a basic robotic arm through the I2C bus. Assemble and program complex 3DOF and 6DOF robotic arms. Construct a hi-res point-and-shoot and a digital single lens reflex (DSLR) camera. Engineer a complete infrared video surveillance system using the Pi Noir camera&quot; ...more"/>
    <s v="http://books.toscrape.com/media/cache/47/a4/47a4a73d7e52e43ea0550ddd5d9ed034.jpg"/>
    <s v="https://books.toscrape.com/catalogue/raspberry-pi-electronics-projects-for-the-evil-genius_630/index.html"/>
    <n v="4099"/>
    <x v="3"/>
    <x v="0"/>
    <n v="859"/>
    <x v="48"/>
    <n v="64.569999999999993"/>
    <n v="4"/>
    <n v="264672.43"/>
    <s v="OK"/>
    <x v="0"/>
    <x v="11"/>
    <s v="In Stock"/>
    <s v="OK"/>
    <n v="52934.486000000004"/>
    <s v="High"/>
    <x v="1"/>
  </r>
  <r>
    <x v="509"/>
    <s v="b978c9852cde91bd"/>
    <s v="Books"/>
    <s v="Â£58.32"/>
    <s v="Â£58.32"/>
    <s v="Â£0.00"/>
    <s v="In stock (12 available)"/>
    <n v="0"/>
    <s v="Five"/>
    <x v="13"/>
    <s v="From ace to zinger, How to Speak Golf includes over 125 golf terms paired with charming and clever illustrations that decode the words and phrases that fly around a golf course. Clubhouse Chatter sections are sprinkled throughout where you'll learn about everything from the origins of golf, the worst courses and biggest sand bunkers in the world, to the reason why there ar From ace to zinger, How to Speak Golf includes over 125 golf terms paired with charming and clever illustrations that decode the words and phrases that fly around a golf course. Clubhouse Chatter sections are sprinkled throughout where you'll learn about everything from the origins of golf, the worst courses and biggest sand bunkers in the world, to the reason why there are so many bird references in golf terminology, a history of famous holes-in-one, and much, much more!Some of the terms included in the book are:-Army golf: The inconsistent hitting of the ball from one side of the fairway to the other. (Think: Left, right, left.)-Cabbage: The worst of the rough. (Also known as &quot;Spinach&quot; or &quot;Lettuce.&quot; Whatever you call it, this is a salad to be avoided.)-Ham and egg: When two players on a team pair well, with one player excelling whenever the other falters.-Velcro: Greens that are slow, where it seems like the ball sticks to the grass.A perfect blend of funny anecdotes and fascinating bits of history and trivia, this is the perfect gift book to have you talking like a master whether you're a pro, a lifelong fan, or a novice on the greens. ...more"/>
    <s v="http://books.toscrape.com/media/cache/43/19/4319716fa8ee2c315d07dc3c9c6762d2.jpg"/>
    <s v="https://books.toscrape.com/catalogue/how-to-speak-golf-an-illustrated-guide-to-links-lingo_621/index.html"/>
    <n v="3323"/>
    <x v="0"/>
    <x v="0"/>
    <n v="1007"/>
    <x v="103"/>
    <n v="75.819999999999993"/>
    <n v="5"/>
    <n v="251949.86"/>
    <s v="OK"/>
    <x v="1"/>
    <x v="11"/>
    <s v="In Stock"/>
    <s v="OK"/>
    <n v="50389.972000000002"/>
    <s v="High"/>
    <x v="0"/>
  </r>
  <r>
    <x v="510"/>
    <s v="6983328f15506cb9"/>
    <s v="Books"/>
    <s v="Â£56.51"/>
    <s v="Â£56.51"/>
    <s v="Â£0.00"/>
    <s v="In stock (12 available)"/>
    <n v="0"/>
    <s v="Five"/>
    <x v="13"/>
    <s v="Two misfits.One extraordinary love.Eleanor... Red hair, wrong clothes. Standing behind him until he turns his head. Lying beside him until he wakes up. Making everyone else seem drabber and flatter and never good enough...Eleanor.Park... He knows she'll love a song before he plays it for her. He laughs at her jokes before she ever gets to the punch line. There's a place on Two misfits.One extraordinary love.Eleanor... Red hair, wrong clothes. Standing behind him until he turns his head. Lying beside him until he wakes up. Making everyone else seem drabber and flatter and never good enough...Eleanor.Park... He knows she'll love a song before he plays it for her. He laughs at her jokes before she ever gets to the punch line. There's a place on his chest, just below his throat, that makes her want to keep promises...Park.Set over the course of one school year, this is the story of two star-crossed sixteen-year-oldsâsmart enough to know that first love almost never lasts, but brave and desperate enough to try. ...more"/>
    <s v="http://books.toscrape.com/media/cache/15/58/1558d3175d91e870644b8029bac93e13.jpg"/>
    <s v="https://books.toscrape.com/catalogue/eleanor-park_616/index.html"/>
    <n v="2048"/>
    <x v="3"/>
    <x v="0"/>
    <n v="1968"/>
    <x v="122"/>
    <n v="73.459999999999994"/>
    <n v="5"/>
    <n v="150446.07999999999"/>
    <s v="OK"/>
    <x v="1"/>
    <x v="11"/>
    <s v="In Stock"/>
    <s v="OK"/>
    <n v="30089.216"/>
    <s v="High"/>
    <x v="0"/>
  </r>
  <r>
    <x v="511"/>
    <s v="515cb8fcafb1ad98"/>
    <s v="Books"/>
    <s v="Â£48.39"/>
    <s v="Â£48.39"/>
    <s v="Â£0.00"/>
    <s v="In stock (11 available)"/>
    <n v="0"/>
    <s v="Two"/>
    <x v="13"/>
    <s v="The outspoken actress, talk show host, and reality television star offers up a no-holds-barred memoir, including an eye-opening insider account of her tumultuous and heart-wrenching thirty-year-plus association with the Church of Scientology.Leah Remini has never been the type to hold her tongue. That willingness to speak her mind, stand her ground, and rattle the occasion The outspoken actress, talk show host, and reality television star offers up a no-holds-barred memoir, including an eye-opening insider account of her tumultuous and heart-wrenching thirty-year-plus association with the Church of Scientology.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Indoctrinated into the church as a child while living with her mother and sister in New York, Remini eventually moved to Los Angeles, where her dreams of becoming an actress and advancing Scientologyâs causes grew increasingly intertwined. As an adult, she found the success sheâd worked so hard for, and with it a prominent place in the hierarchy of celebrity Scientologists alongside people such as Tom Cruise, Scientologyâs most high-profile adherent. Remini spent time directly with Cruise and was included among the guests at his 2006 wedding to Katie Holmes.But when she began to raise questions about some of the churchâs actions, she found herself a target. In the end, she was declared by the church to be a threat to their organization and therefore a âSuppressive Person,â and as a result, all of her fellow parishionersâincluding members of her own familyâwere told to disconnect from her. Forever.Bold, brash, and bravely confessional, Troublemaker chronicles Leah Reminiâs remarkable journey toward emotional and spiritual freedom, both for herself and for her family. This is a memoir designed to reveal the hard-won truths of a life lived honestlyâfrom an author unafraid of the consequences. ...more"/>
    <s v="http://books.toscrape.com/media/cache/b3/f9/b3f9298d93e133db3e178d7c2d4130af.jpg"/>
    <s v="https://books.toscrape.com/catalogue/troublemaker-surviving-hollywood-and-scientology_610/index.html"/>
    <n v="1258"/>
    <x v="5"/>
    <x v="0"/>
    <n v="122"/>
    <x v="57"/>
    <n v="62.91"/>
    <n v="2"/>
    <n v="79140.78"/>
    <s v="OK"/>
    <x v="1"/>
    <x v="12"/>
    <s v="In Stock"/>
    <s v="OK"/>
    <n v="15828.156000000001"/>
    <s v="High"/>
    <x v="0"/>
  </r>
  <r>
    <x v="512"/>
    <s v="bb967277222e689c"/>
    <s v="Books"/>
    <s v="Â£20.88"/>
    <s v="Â£20.88"/>
    <s v="Â£0.00"/>
    <s v="In stock (11 available)"/>
    <n v="0"/>
    <s v="Five"/>
    <x v="13"/>
    <s v="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
    <s v="http://books.toscrape.com/media/cache/f1/3b/f13bef3f1e05d0837bb46956a7a928f1.jpg"/>
    <s v="https://books.toscrape.com/catalogue/adultery_586/index.html"/>
    <n v="95"/>
    <x v="4"/>
    <x v="1"/>
    <n v="1991"/>
    <x v="136"/>
    <n v="27.14"/>
    <n v="5"/>
    <n v="2578.3000000000002"/>
    <s v="OK"/>
    <x v="1"/>
    <x v="12"/>
    <s v="In Stock"/>
    <s v="OK"/>
    <n v="515.66000000000008"/>
    <s v="High"/>
    <x v="0"/>
  </r>
  <r>
    <x v="513"/>
    <s v="4fd0a2a350f016e6"/>
    <s v="Books"/>
    <s v="Â£58.87"/>
    <s v="Â£58.87"/>
    <s v="Â£0.00"/>
    <s v="In stock (9 available)"/>
    <n v="0"/>
    <s v="Four"/>
    <x v="13"/>
    <s v="Read Unlimited Intuition Now to develop your own psychic abilities so that you can receive guidance from your soul.How you will benefit:Pray to open your soul guidanceLearn how to read the energy in your chakras with a pendulumTune in to read your own bodyDiscover how to read the body of another personDiscern how much life force is in your foodFocus to tell if food is real Read Unlimited Intuition Now to develop your own psychic abilities so that you can receive guidance from your soul.How you will benefit:Pray to open your soul guidanceLearn how to read the energy in your chakras with a pendulumTune in to read your own bodyDiscover how to read the body of another personDiscern how much life force is in your foodFocus to tell if food is really good for your bodyPractice how to muscle test yourselfRaise your vibration to listen to your angelsGet your ego out of the way so you can listen to divine guidanceStay connected with loved ones when you are apartOpen your psychic centers of clairaudience, claircognizance, clairsentience and clairvoyanceAvoid other peopleâs ego projections to see whatâs really going onProtect your energy so you feel safe and grounded at all times and in all placesStay out of trouble in dangerous situationsUnderstand how your different psychic gifts actually workDeepen your connection to God and feel supported on all levels ...more"/>
    <s v="http://books.toscrape.com/media/cache/0a/82/0a82c1dfd5b32349b8ce23bf6186553b.jpg"/>
    <s v="https://books.toscrape.com/catalogue/unlimited-intuition-now_578/index.html"/>
    <n v="923"/>
    <x v="1"/>
    <x v="0"/>
    <n v="291"/>
    <x v="30"/>
    <n v="76.53"/>
    <n v="4"/>
    <n v="70637.19"/>
    <s v="OK"/>
    <x v="1"/>
    <x v="15"/>
    <s v="In Stock"/>
    <s v="OK"/>
    <n v="14127.438000000002"/>
    <s v="High"/>
    <x v="0"/>
  </r>
  <r>
    <x v="514"/>
    <s v="0967effecd292a86"/>
    <s v="Books"/>
    <s v="Â£11.82"/>
    <s v="Â£11.82"/>
    <s v="Â£0.00"/>
    <s v="In stock (9 available)"/>
    <n v="0"/>
    <s v="Two"/>
    <x v="13"/>
    <s v="Carla Matteo copes with life by &quot;tipping the bottle&quot;--glass goddesses funneling perfume! During a midlife renaissance, the &quot;juice&quot; enables Carla to find her own niche, while the ominous rose note in Paloma Picasso forces her to confront the past."/>
    <s v="http://books.toscrape.com/media/cache/c1/76/c176e12e5d560240086270fa6b762d5d.jpg"/>
    <s v="https://books.toscrape.com/catalogue/underlying-notes_577/index.html"/>
    <n v="3532"/>
    <x v="2"/>
    <x v="0"/>
    <n v="1457"/>
    <x v="145"/>
    <n v="15.37"/>
    <n v="2"/>
    <n v="54286.84"/>
    <s v="OK"/>
    <x v="1"/>
    <x v="15"/>
    <s v="In Stock"/>
    <s v="OK"/>
    <n v="10857.368"/>
    <s v="Mid"/>
    <x v="0"/>
  </r>
  <r>
    <x v="515"/>
    <s v="4b50fb1359ebf35d"/>
    <s v="Books"/>
    <s v="Â£44.05"/>
    <s v="Â£44.05"/>
    <s v="Â£0.00"/>
    <s v="In stock (9 available)"/>
    <n v="0"/>
    <s v="Five"/>
    <x v="13"/>
    <s v="You want people to recognize you, like you, and trust you, so they buy from you. You may have already branded yourself with this in mind but perhaps youâre not getting the desired results. Many people think that branding is about cool logos, fancy websites and social media popularity. But this line of thought causes potential successes to fail.So what does work? In The New You want people to recognize you, like you, and trust you, so they buy from you. You may have already branded yourself with this in mind but perhaps youâre not getting the desired results. Many people think that branding is about cool logos, fancy websites and social media popularity. But this line of thought causes potential successes to fail.So what does work? In The New Brand You, Julie Broad, MBA, bestselling author, popular speaker, and award winning entrepreneur, shares the secrets of creating a trusted brand.Youâll learn what is critical in reinventing your personal brand, and why you may never have to tweet, pin or post to do it. Did you know that â¦?â¢ Your brand is first of all about the feelings, thoughts and experiences of your customers and clients.â¢ There are at least 42 common communication mistakes that dilute your message, and only two things you have to do to have a brand with big impact.â¢ Online, you are who Google says you are â¦The New Brand You is your detailed guidebook to successfully recreating your brand and attracting your ideal clients. ...more"/>
    <s v="http://books.toscrape.com/media/cache/74/34/74346ce51ac25a32c95ae9dc0d7ca515.jpg"/>
    <s v="https://books.toscrape.com/catalogue/the-new-brand-you-your-new-image-makes-the-sale-for-you_575/index.html"/>
    <n v="1842"/>
    <x v="0"/>
    <x v="1"/>
    <n v="573"/>
    <x v="47"/>
    <n v="57.27"/>
    <n v="5"/>
    <n v="105491.34000000001"/>
    <s v="OK"/>
    <x v="1"/>
    <x v="15"/>
    <s v="In Stock"/>
    <s v="OK"/>
    <n v="21098.268000000004"/>
    <s v="High"/>
    <x v="0"/>
  </r>
  <r>
    <x v="516"/>
    <s v="33396269bcce166f"/>
    <s v="Books"/>
    <s v="Â£16.68"/>
    <s v="Â£16.68"/>
    <s v="Â£0.00"/>
    <s v="In stock (9 available)"/>
    <n v="0"/>
    <s v="Two"/>
    <x v="13"/>
    <s v="Remember back when you first wanted to become a rock critic? Or when you first started to read music reviews? Those are the days of The Flowers Lied, Michael Goldberg's new rock ânâ roll coming-of-age novel. Writerman, the narrator, is a rock critic wannabe obsessed with music â favorites include Captain Beefheart, the Blue Oyster Cult, the 13th Floor Elevators, John Coltr Remember back when you first wanted to become a rock critic? Or when you first started to read music reviews? Those are the days of The Flowers Lied, Michael Goldberg's new rock ânâ roll coming-of-age novel. Writerman, the narrator, is a rock critic wannabe obsessed with music â favorites include Captain Beefheart, the Blue Oyster Cult, the 13th Floor Elevators, John Coltrane, Pearls Before Swine, Slim Harpo, Neil Young, Sam Rivers and, of course, Bob Dylan. This novel is for anyone who grew up in the â60s or '70sâor anyone who wondered what it was really like to be a teenager back then.Witness Writerman fighting his record buying addition at Odyssey Records as store owner Lucky Larry guzzles Green Death and applies the âupsell,&quot; attending a Neil Young concert in 1973 and confronting Neil backstage, pursuing the Visions of Johanna chick of his dreams and ending up naked at the top of a Ferris wheel, alone with his best friendâs girl. ...more"/>
    <s v="http://books.toscrape.com/media/cache/55/c8/55c84e8714aa026c409ac63dc2a01434.jpg"/>
    <s v="https://books.toscrape.com/catalogue/the-flowers-lied_573/index.html"/>
    <n v="1490"/>
    <x v="3"/>
    <x v="0"/>
    <n v="190"/>
    <x v="100"/>
    <n v="21.68"/>
    <n v="2"/>
    <n v="32303.200000000001"/>
    <s v="OK"/>
    <x v="1"/>
    <x v="15"/>
    <s v="In Stock"/>
    <s v="OK"/>
    <n v="6460.64"/>
    <s v="High"/>
    <x v="0"/>
  </r>
  <r>
    <x v="517"/>
    <s v="ee6c67859d70186b"/>
    <s v="Books"/>
    <s v="Â£10.41"/>
    <s v="Â£10.41"/>
    <s v="Â£0.00"/>
    <s v="In stock (9 available)"/>
    <n v="0"/>
    <s v="Four"/>
    <x v="13"/>
    <s v="Youâve just completed a novel during the National Novel Writing Month challenge! Or maybe you completed part of one. Or signed up with really good intentions and then only wrote a couple of words. Either way, youâre staring at 30 days worth of words and wonderingâ¦ What now? How exactly do you start a revision and discover your editing process? How do you know if youâre rea Youâve just completed a novel during the National Novel Writing Month challenge! Or maybe you completed part of one. Or signed up with really good intentions and then only wrote a couple of words. Either way, youâre staring at 30 days worth of words and wonderingâ¦ What now? How exactly do you start a revision and discover your editing process? How do you know if youâre ready to hire an editor? How do you motivate yourself when faced with draft dread or editing blocks? How can you translate what youâve accomplished so far into a professional writing career? From tips for finding beta readers, exploration of traditional vs. self-publishing, and strategies to motivate yourself to keep writing regularly post-NaNoWriMo, NaNo What Now? is a quick and easy-to-read unofficial guide to the next steps. In a sea of general writing advice, NaNo ML and multi-year veteran Hillary DePiano offers practical and specific solutions tailored to the unique nature of the NaNoWriMo challenge and holds your hand through the rest of the journey. Itâs time to finish what you started and make your book the best it can be. ...more"/>
    <s v="http://books.toscrape.com/media/cache/61/7b/617bd5deaa5ea47ae717cb81c9a81ce8.jpg"/>
    <s v="https://books.toscrape.com/catalogue/nano-what-now-finding-your-editing-process-revising-your-nanowrimo-book-and-building-a-writing-career-through-publishing-and-beyond_566/index.html"/>
    <n v="4293"/>
    <x v="1"/>
    <x v="1"/>
    <n v="89"/>
    <x v="32"/>
    <n v="13.53"/>
    <n v="4"/>
    <n v="58084.29"/>
    <s v="OK"/>
    <x v="1"/>
    <x v="15"/>
    <s v="In Stock"/>
    <s v="OK"/>
    <n v="11616.858"/>
    <s v="Mid"/>
    <x v="1"/>
  </r>
  <r>
    <x v="518"/>
    <s v="6baac632f7711e26"/>
    <s v="Books"/>
    <s v="Â£47.44"/>
    <s v="Â£47.44"/>
    <s v="Â£0.00"/>
    <s v="In stock (9 available)"/>
    <n v="0"/>
    <s v="Two"/>
    <x v="13"/>
    <s v="It is difficult to accurately summarize eleven very different stories, each of which stands alone. However, if there is a recurring theme in Modern Day Fables it is that of the eternal conflict between the individual and society, between the unique and the formulaic. Each story, or fable, looks at the issue from a different angle, and does so specifically within the contex It is difficult to accurately summarize eleven very different stories, each of which stands alone. However, if there is a recurring theme in Modern Day Fables it is that of the eternal conflict between the individual and society, between the unique and the formulaic. Each story, or fable, looks at the issue from a different angle, and does so specifically within the context of the current way of thinking in the world.â¢ The bookâs first story, Screen, takes place in the near future where a technological innovation allows for the majority of life to be lived inside a virtual world. As life in the real world becomes more and more scarce, and a strange illness starts spreading throughout the population, a young woman named Misha finds herself drawn deep into the true nature of a sinister company called SciTech.â¢ In The IV Club, a new extracurricular group forms at Glenwood High. Led by a charismatic teacher, it promises relief from suffering through the recognition that we are all innocent victims. While it catches on like wildfire throughout the school and beyond, one studentâs skepticism leads her to uncover what the aim of the club really is.â¢ A young man who has recently graduated college finds himself struggling with where to go in his life in the story, Precipice. After Jake ends up aimlessly walking the campus of his old university one night with a friend, what starts as a nostalgic trip down memory lane quickly turns into a nightmare. A mysterious ally, hostile pursuers, and some suddenly not-so-familiar faces lead him to the verge of a decision that will decide his fate.Within these stories, as well as the rest in the book, you will see the ideals and expectations of society destroy some characters, as well as be exploited by others for power. But most importantly you will find those rare individuals who discover the courage inherent within them to stand apart from the status quo. They are not fearless heroes, but normal everyday people, conflicted yet confident, fearful yet bold. It is within these characters that lessons of the fables lie. ...more"/>
    <s v="http://books.toscrape.com/media/cache/53/da/53da160806b4854283b4477e5bf79522.jpg"/>
    <s v="https://books.toscrape.com/catalogue/modern-day-fables_565/index.html"/>
    <n v="3855"/>
    <x v="1"/>
    <x v="1"/>
    <n v="1886"/>
    <x v="15"/>
    <n v="61.67"/>
    <n v="2"/>
    <n v="237737.85"/>
    <s v="OK"/>
    <x v="1"/>
    <x v="15"/>
    <s v="In Stock"/>
    <s v="OK"/>
    <n v="47547.570000000007"/>
    <s v="High"/>
    <x v="0"/>
  </r>
  <r>
    <x v="519"/>
    <s v="e0bdd79c7304ee8d"/>
    <s v="Books"/>
    <s v="Â£43.62"/>
    <s v="Â£43.62"/>
    <s v="Â£0.00"/>
    <s v="In stock (8 available)"/>
    <n v="0"/>
    <s v="Five"/>
    <x v="13"/>
    <s v="Harold Fry is convinced that he must deliver a letter to an old friend in order to save her, meeting various characters along the way and reminiscing about the events of his past and people he has known, as he tries to find peace and acceptance.Recently retired, sweet, emotionally numb Harold Fry is jolted out of his passivity by a letter from Queenie Hennessy, an old frie Harold Fry is convinced that he must deliver a letter to an old friend in order to save her, meeting various characters along the way and reminiscing about the events of his past and people he has known, as he tries to find peace and acceptance.Recently retired, sweet, emotionally numb Harold Fry is jolted out of his passivity by a letter from Queenie Hennessy, an old friend, who he hasn't heard from in twenty years. She has written to say she is in hospice and wanted to say goodbye. Leaving his tense, bitter wife Maureen to her chores, Harold intends a quick walk to the corner mailbox to post his reply but instead, inspired by a chance encounter, he becomes convinced he must deliver his message in person to Queenie--who is 600 miles away--because as long as he keeps walking, Harold believes that Queenie will not die. So without hiking boots, rain gear, map or cell phone, one of the most endearing characters in current fiction begins his unlikely pilgrimage across the English countryside. Along the way, strangers stir up memories--flashbacks, often painful, from when his marriage was filled with promise and then not, of his inadequacy as a father, and of his shortcomings as a husband. Ironically, his wife Maureen, shocked by her husband's sudden absence, begins to long for his presence. Is it possible for Harold and Maureen to bridge the distance between them? And will Queenie be alive to see Harold arrive at her door? ...more"/>
    <s v="http://books.toscrape.com/media/cache/75/e4/75e444aca5ac86166a55cc7e64f5724f.jpg"/>
    <s v="https://books.toscrape.com/catalogue/the-unlikely-pilgrimage-of-harold-fry-harold-fry-1_551/index.html"/>
    <n v="461"/>
    <x v="2"/>
    <x v="0"/>
    <n v="474"/>
    <x v="113"/>
    <n v="56.71"/>
    <n v="5"/>
    <n v="26143.31"/>
    <s v="OK"/>
    <x v="1"/>
    <x v="3"/>
    <s v="In Stock"/>
    <s v="OK"/>
    <n v="5228.6620000000003"/>
    <s v="High"/>
    <x v="0"/>
  </r>
  <r>
    <x v="520"/>
    <s v="9afd00e81d6208e6"/>
    <s v="Books"/>
    <s v="Â£41.39"/>
    <s v="Â£41.39"/>
    <s v="Â£0.00"/>
    <s v="In stock (8 available)"/>
    <n v="0"/>
    <s v="Two"/>
    <x v="13"/>
    <s v="A mission to Mars.A freak accident.One man's struggle to survive.Six days ago, astronaut Mark Watney became one of the first people to walk on Mars. Now, he's sure he'll be the first person to die there.After a dust storm nearly kills him and forces his crew to evacuate the planet while thinking him dead, Mark finds himself stranded on Mars' surface, completely alone, with A mission to Mars.A freak accident.One man's struggle to survive.Six days ago, astronaut Mark Watney became one of the first people to walk on Mars. Now, he's sure he'll be the first person to die there.After a dust storm nearly kills him and forces his crew to evacuate the planet while thinking him dead, Mark finds himself stranded on Mars' surface, completely alone, with no way to signal Earth that heâs alive. And even if he could get word out, his supplies would be gone years before a rescue could arrive.Chances are, though, Mark won't have time to starve to death. The damaged machinery, unforgiving environment or plain-old &quot;human error&quot; are much more likely to kill him first. But Mark's not ready to quit. Armed with nothing but his ingenuity and his engineering skillsâand a gallows sense of humor that proves to be his greatest source of strengthâhe embarks on a dogged quest to stay alive, using his botany expertise to grow food and even hatching a mad plan to contact NASA back on Earth.As he overcomes one seemingly insurmountable obstacle after the next, Mark begins to let himself believe he might make it off the planet alive.But Mars has plenty of surprises in store for him yet.Grounded in real, present-day science from the first page to the last, yet propelled by a brilliantly ingenious plot that surprises the reader again and again, The Martian is a truly remarkable thriller: an impossible-to-put-down suspense novel that manages to read like a real-life survival tale. ...more"/>
    <s v="http://books.toscrape.com/media/cache/2e/58/2e5841f29d7212ba8df7dc1323689318.jpg"/>
    <s v="https://books.toscrape.com/catalogue/the-martian-the-martian-1_548/index.html"/>
    <n v="4616"/>
    <x v="4"/>
    <x v="1"/>
    <n v="1837"/>
    <x v="77"/>
    <n v="53.81"/>
    <n v="2"/>
    <n v="248386.96000000002"/>
    <s v="OK"/>
    <x v="1"/>
    <x v="3"/>
    <s v="In Stock"/>
    <s v="OK"/>
    <n v="49677.392000000007"/>
    <s v="High"/>
    <x v="1"/>
  </r>
  <r>
    <x v="521"/>
    <s v="29af1a2566c4e36e"/>
    <s v="Books"/>
    <s v="Â£40.72"/>
    <s v="Â£40.72"/>
    <s v="Â£0.00"/>
    <s v="In stock (8 available)"/>
    <n v="0"/>
    <s v="Two"/>
    <x v="13"/>
    <s v="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
    <s v="http://books.toscrape.com/media/cache/11/74/11749e999f6ba7b9ef9408c624d1d71a.jpg"/>
    <s v="https://books.toscrape.com/catalogue/left-behind-left-behind-1_529/index.html"/>
    <n v="2091"/>
    <x v="2"/>
    <x v="0"/>
    <n v="1731"/>
    <x v="165"/>
    <n v="52.94"/>
    <n v="2"/>
    <n v="110697.54"/>
    <s v="OK"/>
    <x v="1"/>
    <x v="3"/>
    <s v="In Stock"/>
    <s v="OK"/>
    <n v="22139.508000000002"/>
    <s v="High"/>
    <x v="0"/>
  </r>
  <r>
    <x v="522"/>
    <s v="bd26e8a79a856c31"/>
    <s v="Books"/>
    <s v="Â£20.22"/>
    <s v="Â£20.22"/>
    <s v="Â£0.00"/>
    <s v="In stock (8 available)"/>
    <n v="0"/>
    <s v="Four"/>
    <x v="13"/>
    <s v="What should a television look like? How should a dial on a radio feel to the touch? These were questions John Vassos asked when the Radio Corporation of America (RCA) asked him to design the first mass-produced television receiver, the TRK-12, which had its spectacular premier at the 1939 New York Worldâs Fair. Vassos emigrated from Greece and arrived in the United States What should a television look like? How should a dial on a radio feel to the touch? These were questions John Vassos asked when the Radio Corporation of America (RCA) asked him to design the first mass-produced television receiver, the TRK-12, which had its spectacular premier at the 1939 New York Worldâs Fair. Vassos emigrated from Greece and arrived in the United States in 1918. His career spans the evolution of central forms of mass media in the twentieth century and offers a template for understanding their success. This is Vassosâs legacyâshaping the way we interact with our media technologies. Other industrial designers may be more celebrated, but none were more focused on making radio and television attractive and accessible to millions of Americans.In John Vassos: Industrial Design for Modern Life, Danielle Shapiro is the first to examine the life and work of RCAâs key consultant designer through the rise of radio and television and into the computer era. Vassos conceived a vision for the look of new technologies still with us today. A founder of the Industrial Designers Society of America, he was instrumental in the development of a self-conscious industrial design profession during the late 1920s and 1930s and into the postwar period. Drawing on unpublished records and correspondence, Shapiro creates a portrait of a designer whose early artistic work in books like Phobia and Contempo critiqued the commercialization of modern life but whose later design work sought to accommodate it.Replete with rich behind-the-product stories of Americaâs design culture in the 1930s through the 1950s, this volume also chronicles the emergence of what was to become the nationâs largest media company and provides a fascinating glimpse into its early corporate culture. In our current era of watching TV on an iPod or a smartphone, Shapiro stimulates broad discussions of the meaning of technological design for mass media in daily life. ...more"/>
    <s v="http://books.toscrape.com/media/cache/e8/d4/e8d47e80b92650728b837930cc578d63.jpg"/>
    <s v="https://books.toscrape.com/catalogue/john-vassos-industrial-design-for-modern-life_526/index.html"/>
    <n v="1044"/>
    <x v="2"/>
    <x v="1"/>
    <n v="1064"/>
    <x v="143"/>
    <n v="26.29"/>
    <n v="4"/>
    <n v="27446.76"/>
    <s v="OK"/>
    <x v="0"/>
    <x v="3"/>
    <s v="In Stock"/>
    <s v="OK"/>
    <n v="5489.3519999999999"/>
    <s v="High"/>
    <x v="0"/>
  </r>
  <r>
    <x v="523"/>
    <s v="0ab4b35dcffcffd1"/>
    <s v="Books"/>
    <s v="Â£56.48"/>
    <s v="Â£56.48"/>
    <s v="Â£0.00"/>
    <s v="In stock (8 available)"/>
    <n v="0"/>
    <s v="One"/>
    <x v="13"/>
    <s v="A brilliant, luminous story of first love, family, loss, and betrayal for fans of John Green, David Levithan, and Rainbow Rowell Jude and her twin brother, Noah, are incredibly close. At thirteen, isolated Noah draws constantly and is falling in love with the charismatic boy next door, while daredevil Jude cliff-dives and wears red-red lipstick and does the talking for bo A brilliant, luminous story of first love, family, loss, and betrayal for fans of John Green, David Levithan, and Rainbow Rowell Jude and her twin brother, Noah, are incredibly close. At thirteen, isolated Noah draws constantly and is falling in love with the charismatic boy next door, while daredevil Jude cliff-dives and wears red-red lipstick and does the talking for both of them. But three years later, Jude and Noah are barely speaking. Something has happened to wreck the twins in different and dramatic ways . . . until Jude meets a cocky, broken, beautiful boy, as well as someone elseâan even more unpredictable new force in her life. The early years are Noah's story to tell. The later years are Jude's. What the twins don't realize is that they each have only half the story, and if they could just find their way back to one another, theyâd have a chance to remake their world. This radiant novel from the acclaimed, award-winning author of The Sky Is Everywhere will leave you breathless and teary and laughingâoften all at once. ...more"/>
    <s v="http://books.toscrape.com/media/cache/57/a8/57a87a9b1ed0de0e6d1c048f575f327f.jpg"/>
    <s v="https://books.toscrape.com/catalogue/ill-give-you-the-sun_525/index.html"/>
    <n v="3789"/>
    <x v="4"/>
    <x v="0"/>
    <n v="845"/>
    <x v="118"/>
    <n v="73.42"/>
    <n v="1"/>
    <n v="278188.38"/>
    <s v="OK"/>
    <x v="1"/>
    <x v="3"/>
    <s v="In Stock"/>
    <s v="OK"/>
    <n v="55637.676000000007"/>
    <s v="High"/>
    <x v="0"/>
  </r>
  <r>
    <x v="524"/>
    <s v="d48c1369927ebef1"/>
    <s v="Books"/>
    <s v="Â£52.86"/>
    <s v="Â£52.86"/>
    <s v="Â£0.00"/>
    <s v="In stock (8 available)"/>
    <n v="0"/>
    <s v="Two"/>
    <x v="13"/>
    <s v="A beautifully written glimpse into heaven that will encourage those who doubtand thrill those who believe.Ron Hall, coauthor of Same Kind of Different as MeDo you remember the hospital, Colton? Sonja said. Yes, mommy, I remember, he said. That s where theangels sang to me.When Colton Burpo made it through an emergency appendectomy, his familywas overjoyed at his miraculous A beautifully written glimpse into heaven that will encourage those who doubtand thrill those who believe.Ron Hall, coauthor of Same Kind of Different as MeDo you remember the hospital, Colton? Sonja said. Yes, mommy, I remember, he said. That s where theangels sang to me.When Colton Burpo made it through an emergency appendectomy, his familywas overjoyed at his miraculous survival. What they weren t expecting, though, was the story that emerged in the months that followed a story as beautiful as itwas extraordinary, detailing their little boy s trip to heaven and back.Colton, not yet four years old, told his parents he left his body during thesurgery and authenticated that claim by describing exactly what his parents weredoing in another part of the hospital while he was being operated on. He talked ofvisiting heaven and relayed stories told to him by people he met there whom hehad never met in life, sharing events that happened even before he was born. He also astonished his parents with descriptions and obscure details about heaven thatmatched the Bible exactly, though he had not yet learned to read.With disarming innocence and the plainspoken boldness of a child, Colton tells of meeting long-departed family members. He describes Jesus, the angels, how really, really big God is, and how much God loves us. Retold by his father, but using Colton s uniquely simple words, Heaven Is for Real offers a glimpseof the world that awaits us, where as Colton says, Nobody is old and nobodywears glasses.Heaven Is for Real will forever change the way you think of eternity, offeringthe chance to see, and believe, like a child.&quot; ...more"/>
    <s v="http://books.toscrape.com/media/cache/30/1d/301d6348c94fd869846aeadbeb15dad6.jpg"/>
    <s v="https://books.toscrape.com/catalogue/heaven-is-for-real-a-little-boys-astounding-story-of-his-trip-to-heaven-and-back_520/index.html"/>
    <n v="1142"/>
    <x v="4"/>
    <x v="0"/>
    <n v="1435"/>
    <x v="75"/>
    <n v="68.72"/>
    <n v="2"/>
    <n v="78478.240000000005"/>
    <s v="OK"/>
    <x v="1"/>
    <x v="3"/>
    <s v="In Stock"/>
    <s v="OK"/>
    <n v="15695.648000000001"/>
    <s v="High"/>
    <x v="0"/>
  </r>
  <r>
    <x v="525"/>
    <s v="e049d44c4f1cf1b2"/>
    <s v="Books"/>
    <s v="Â£43.64"/>
    <s v="Â£43.64"/>
    <s v="Â£0.00"/>
    <s v="In stock (8 available)"/>
    <n v="0"/>
    <s v="One"/>
    <x v="13"/>
    <s v="Andrew &quot;Ender&quot;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 Andrew &quot;Ender&quot;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from author's web site ...more"/>
    <s v="http://books.toscrape.com/media/cache/4e/04/4e0497a5aa3d442acef6a3e5d0d3447c.jpg"/>
    <s v="https://books.toscrape.com/catalogue/enders-game-the-ender-quintet-1_518/index.html"/>
    <n v="3856"/>
    <x v="4"/>
    <x v="1"/>
    <n v="1834"/>
    <x v="22"/>
    <n v="56.73"/>
    <n v="1"/>
    <n v="218750.87999999998"/>
    <s v="OK"/>
    <x v="1"/>
    <x v="3"/>
    <s v="In Stock"/>
    <s v="OK"/>
    <n v="43750.175999999999"/>
    <s v="High"/>
    <x v="0"/>
  </r>
  <r>
    <x v="526"/>
    <s v="4dbd54d9e36c9566"/>
    <s v="Books"/>
    <s v="Â£37.51"/>
    <s v="Â£37.51"/>
    <s v="Â£0.00"/>
    <s v="In stock (8 available)"/>
    <n v="0"/>
    <s v="Four"/>
    <x v="13"/>
    <s v="The hilariously intrepid young author of War Reporting for Cowards returns from Iraq only to dive head-first into another absurd, terrifying world: the American leisure class. Like Hunter Thompson crossed with one of David Brooksâs bobos in paradise, Ayres embeds himself in LAâs âliesuretocracyâ: an over-the-top world of caviar facials, billionaire charity balls, souped-up The hilariously intrepid young author of War Reporting for Cowards returns from Iraq only to dive head-first into another absurd, terrifying world: the American leisure class. Like Hunter Thompson crossed with one of David Brooksâs bobos in paradise, Ayres embeds himself in LAâs âliesuretocracyâ: an over-the-top world of caviar facials, billionaire charity balls, souped-up SUVs, and monster home loans . . . not to mention $1,000-a-night brothels and million-dollar poker tournaments. Ayresâs highly leveraged lifestyle lands him a surreal night with a supermodel, a date at Michael Jacksonâs birthday party in Neverland Ranch (Ayres bribes the organizers five grand to get in), and a wife courtesy of Craigslist. But disaster is never far away. In the bookâs brutal final section, Ayres is forced to confront the excesses of his generation at a scene of apocalyptic destruction: the Katrina-ravaged South. Told with a blend of offbeat irreverence, genuine pathos, and incisive social commentary, Death by Leisure is a savage and darkly humorous odyssey that taps directly into the contemporary psyche. ...more"/>
    <s v="http://books.toscrape.com/media/cache/bb/4e/bb4ec136d9d9e9796e1591ed9adb0e66.jpg"/>
    <s v="https://books.toscrape.com/catalogue/death-by-leisure-a-cautionary-tale_516/index.html"/>
    <n v="4401"/>
    <x v="1"/>
    <x v="0"/>
    <n v="762"/>
    <x v="13"/>
    <n v="48.76"/>
    <n v="4"/>
    <n v="214592.75999999998"/>
    <s v="OK"/>
    <x v="0"/>
    <x v="3"/>
    <s v="In Stock"/>
    <s v="OK"/>
    <n v="42918.551999999996"/>
    <s v="High"/>
    <x v="1"/>
  </r>
  <r>
    <x v="527"/>
    <s v="b46d022080543144"/>
    <s v="Books"/>
    <s v="Â£22.14"/>
    <s v="Â£22.14"/>
    <s v="Â£0.00"/>
    <s v="In stock (7 available)"/>
    <n v="0"/>
    <s v="Two"/>
    <x v="13"/>
    <s v="Explore lively streets, scenic parks, and teeming waterfronts in Wildlife of New York, a coloring adventure that celebrates the vibrant, humming energy of New York City and its surprisingly varied animal life.Artist Giada Crispielsâ playful scenes highlight beloved landmarks from all five boroughsâlike Central Park, Coney Island, and the New York Botanical Gardenâalongside Explore lively streets, scenic parks, and teeming waterfronts in Wildlife of New York, a coloring adventure that celebrates the vibrant, humming energy of New York City and its surprisingly varied animal life.Artist Giada Crispielsâ playful scenes highlight beloved landmarks from all five boroughsâlike Central Park, Coney Island, and the New York Botanical Gardenâalongside charming neighborhood nooks and crannies. There are dozens of animals, from common squirrels to eagles and coyotes, that thrive in every corner of the urban jungle. The animals, as well as all of the featured locations, are described in lively captions at the back of the book.Selected to fit any readerâs preference, Wildlife of New Yorkâs artist quality paper reflects any coloring implementâs hueâwhether it be markers, pens, or coloring pencilsâin arresting blends and bold vividness. Packed with enchanting details, it will provide hours of fun for colorists of all ages, while opening their eyes to the amazing ecological diversity of even the most bustling cityscape. ...more"/>
    <s v="http://books.toscrape.com/media/cache/31/58/3158b1c362c0d9646e1696d2ed6c1ae1.jpg"/>
    <s v="https://books.toscrape.com/catalogue/wildlife-of-new-york-a-five-borough-coloring-book_507/index.html"/>
    <n v="4628"/>
    <x v="1"/>
    <x v="1"/>
    <n v="938"/>
    <x v="22"/>
    <n v="28.78"/>
    <n v="2"/>
    <n v="133193.84"/>
    <s v="OK"/>
    <x v="1"/>
    <x v="4"/>
    <s v="In Stock"/>
    <s v="OK"/>
    <n v="26638.768"/>
    <s v="High"/>
    <x v="1"/>
  </r>
  <r>
    <x v="528"/>
    <s v="4a0b78598b42897a"/>
    <s v="Books"/>
    <s v="Â£34.72"/>
    <s v="Â£34.72"/>
    <s v="Â£0.00"/>
    <s v="In stock (7 available)"/>
    <n v="0"/>
    <s v="One"/>
    <x v="13"/>
    <s v="From the bestselling author of &quot;The Know-It-All&quot;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From the bestselling author of &quot;The Know-It-All&quot;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ore radically than the year spent reading the entire &quot;Encyclopedia Britannica&quot; for &quot;The Know-It-All.&quot;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quot;The Year of Living Biblically&quot; is part Cliff Notes to the Bible, part memoir, and part look into worlds unimaginable. Thou shalt not be able to put it down. ...more"/>
    <s v="http://books.toscrape.com/media/cache/e3/b8/e3b8b5a65135abbd9bdbd7a98baa1077.jpg"/>
    <s v="https://books.toscrape.com/catalogue/the-year-of-living-biblically-one-mans-humble-quest-to-follow-the-bible-as-literally-as-possible_502/index.html"/>
    <n v="4927"/>
    <x v="0"/>
    <x v="0"/>
    <n v="1995"/>
    <x v="74"/>
    <n v="45.14"/>
    <n v="1"/>
    <n v="222404.78"/>
    <s v="OK"/>
    <x v="1"/>
    <x v="4"/>
    <s v="In Stock"/>
    <s v="OK"/>
    <n v="44480.956000000006"/>
    <s v="High"/>
    <x v="1"/>
  </r>
  <r>
    <x v="529"/>
    <s v="a8dbf1c6b41b885a"/>
    <s v="Books"/>
    <s v="Â£36.05"/>
    <s v="Â£36.05"/>
    <s v="Â£0.00"/>
    <s v="In stock (7 available)"/>
    <n v="0"/>
    <s v="Four"/>
    <x v="13"/>
    <s v="THE GREAT GATSBY, F. Scott Fitzgeraldâ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âgin was the national dr THE GREAT GATSBY, F. Scott Fitzgeraldâ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âgin was the national drink and sex the national obsession,â it is an exquisitely crafted tale of America in the 1920s.The Great Gatsby is one of the great classics of twentieth-century literature. ...more"/>
    <s v="http://books.toscrape.com/media/cache/21/69/21697f1564ae6776ca9280b17455c1b6.jpg"/>
    <s v="https://books.toscrape.com/catalogue/the-great-gatsby_498/index.html"/>
    <n v="2649"/>
    <x v="5"/>
    <x v="1"/>
    <n v="1531"/>
    <x v="172"/>
    <n v="46.87"/>
    <n v="4"/>
    <n v="124158.62999999999"/>
    <s v="OK"/>
    <x v="1"/>
    <x v="4"/>
    <s v="In Stock"/>
    <s v="OK"/>
    <n v="24831.725999999999"/>
    <s v="High"/>
    <x v="0"/>
  </r>
  <r>
    <x v="530"/>
    <s v="f935412970c9f58f"/>
    <s v="Books"/>
    <s v="Â£49.03"/>
    <s v="Â£49.03"/>
    <s v="Â£0.00"/>
    <s v="In stock (7 available)"/>
    <n v="0"/>
    <s v="Three"/>
    <x v="13"/>
    <s v="&quot;I've been following her for the past few days. I know where she buys her groceries, where she works. I don't know the color of her eyes or what they look like when she's scared. But I will.&quot; One night, Mia Dennett enters a bar to meet her on-again, off-again boyfriend. But when he doesn't show, she unwisely leaves with an enigmatic stranger. At first Colin Thatcher seems &quot;I've been following her for the past few days. I know where she buys her groceries, where she works. I don't know the color of her eyes or what they look like when she's scared. But I will.&quot; 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 An addictively suspenseful and tautly written thriller, The Good Girl is a propulsive debut that reveals how even in the perfect family, nothing is as it seems. ...more"/>
    <s v="http://books.toscrape.com/media/cache/00/f2/00f23edcef10a5ece4e179f08271f19c.jpg"/>
    <s v="https://books.toscrape.com/catalogue/the-good-girl_497/index.html"/>
    <n v="3675"/>
    <x v="0"/>
    <x v="0"/>
    <n v="173"/>
    <x v="101"/>
    <n v="63.74"/>
    <n v="3"/>
    <n v="234244.5"/>
    <s v="OK"/>
    <x v="1"/>
    <x v="4"/>
    <s v="In Stock"/>
    <s v="OK"/>
    <n v="46848.9"/>
    <s v="High"/>
    <x v="0"/>
  </r>
  <r>
    <x v="531"/>
    <s v="5fbd03b1ac0a0e69"/>
    <s v="Books"/>
    <s v="Â£33.17"/>
    <s v="Â£33.17"/>
    <s v="Â£0.00"/>
    <s v="In stock (7 available)"/>
    <n v="0"/>
    <s v="Four"/>
    <x v="13"/>
    <s v="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 -- principles that give us the security to adapt 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 -- principles that give us the security to adapt to change and the wisdom and power to take advantage of the opportunities that change creates. ...more"/>
    <s v="http://books.toscrape.com/media/cache/08/3a/083ad6c527d14b1621806d17ed6f13e9.jpg"/>
    <s v="https://books.toscrape.com/catalogue/the-7-habits-of-highly-effective-people-powerful-lessons-in-personal-change_489/index.html"/>
    <n v="4185"/>
    <x v="2"/>
    <x v="1"/>
    <n v="1189"/>
    <x v="9"/>
    <n v="43.12"/>
    <n v="4"/>
    <n v="180457.19999999998"/>
    <s v="OK"/>
    <x v="1"/>
    <x v="4"/>
    <s v="In Stock"/>
    <s v="OK"/>
    <n v="36091.439999999995"/>
    <s v="High"/>
    <x v="1"/>
  </r>
  <r>
    <x v="532"/>
    <s v="8776181be110838a"/>
    <s v="Books"/>
    <s v="Â£20.90"/>
    <s v="Â£20.90"/>
    <s v="Â£0.00"/>
    <s v="In stock (7 available)"/>
    <n v="0"/>
    <s v="Two"/>
    <x v="13"/>
    <s v="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 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 ...more"/>
    <s v="http://books.toscrape.com/media/cache/6c/ea/6cea146ec9b4ee83061108782aef7d32.jpg"/>
    <s v="https://books.toscrape.com/catalogue/steal-like-an-artist-10-things-nobody-told-you-about-being-creative_487/index.html"/>
    <n v="3545"/>
    <x v="2"/>
    <x v="0"/>
    <n v="195"/>
    <x v="100"/>
    <n v="27.17"/>
    <n v="2"/>
    <n v="96317.650000000009"/>
    <s v="OK"/>
    <x v="1"/>
    <x v="4"/>
    <s v="In Stock"/>
    <s v="OK"/>
    <n v="19263.530000000002"/>
    <s v="High"/>
    <x v="0"/>
  </r>
  <r>
    <x v="533"/>
    <s v="40cdcbb7692fd408"/>
    <s v="Books"/>
    <s v="Â£13.22"/>
    <s v="Â£13.22"/>
    <s v="Â£0.00"/>
    <s v="In stock (7 available)"/>
    <n v="0"/>
    <s v="Four"/>
    <x v="13"/>
    <s v="Life of Pi is a fantasy adventure novel by Yann Martel published in 2001. The protagonist, Piscine Molitor &quot;Pi&quot; Patel, a Tamil boy from Pondicherry, explores issues of spirituality and practicality from an early age. He survives 227 days after a shipwreck while stranded on a boat in the Pacific Ocean with a Bengal tiger named Richard Parker."/>
    <s v="http://books.toscrape.com/media/cache/24/10/2410311e3603f15637eccedd14ba1130.jpg"/>
    <s v="https://books.toscrape.com/catalogue/life-of-pi_475/index.html"/>
    <n v="4538"/>
    <x v="0"/>
    <x v="0"/>
    <n v="1035"/>
    <x v="152"/>
    <n v="17.190000000000001"/>
    <n v="4"/>
    <n v="78008.22"/>
    <s v="OK"/>
    <x v="1"/>
    <x v="4"/>
    <s v="In Stock"/>
    <s v="OK"/>
    <n v="15601.644"/>
    <s v="Mid"/>
    <x v="1"/>
  </r>
  <r>
    <x v="534"/>
    <s v="5ba3d703d1ae0c1d"/>
    <s v="Books"/>
    <s v="Â£57.84"/>
    <s v="Â£57.84"/>
    <s v="Â£0.00"/>
    <s v="In stock (6 available)"/>
    <n v="0"/>
    <s v="Five"/>
    <x v="13"/>
    <s v="Born and raised on her family farm in rural East Tennessee, Danielle Adams always dreamed of moving to Nashvilleâknown in her family as the âbig cityâ. She had the voice of an angel and her skills on the piano put her on par with some of the best pianists in the world. On her twenty-first birthday, Danielleâs parents bought her a one-way ticket to âthe big cityâ and gave h Born and raised on her family farm in rural East Tennessee, Danielle Adams always dreamed of moving to Nashvilleâknown in her family as the âbig cityâ. She had the voice of an angel and her skills on the piano put her on par with some of the best pianists in the world. On her twenty-first birthday, Danielleâs parents bought her a one-way ticket to âthe big cityâ and gave her enough money to live for a year. Her parentsâalong with everyone at their church and all through the townâknew of her talents and felt it was time she shared her GOD-given gifts with the world.Danielleâs life in Nashville starts off rocky, but eventually she finds her way. Before long, a music producer notices her talents and signs her to a record deal. After performing in a few shows, she instantly becomes the new darling of Nashville. One day while performing, Danielle notices that her hearing seems to be going in and out. After this happens a couple more times, Danielle decides itâs time for her to go see a doctor. To her shock, she learns that she has a rare genetic disorder that will cause her to eventually become deaf. Her doctor gives her a referral to someone who can teach her sign language and other useful devices that will make life easier once her hearing is fully gone. Danielleâdevastated to say the leastâfalls into a deep depression and begins questioning GODâs plan for her life.Eventually, Danielle goes to meet with the doctorâs referral, Walker Davenport; who turns out to be an exceptionally handsome and kind manâwho also happens to be a musician himself. He helps her prepare for life as a deaf personâstarting with making her a hearing âbucket listâ. Walker even shows her ways she can still have music in her life even if she is unable to hear. Over time, Daniele and Walker become close and eventually fall in love. Their young love blossoms, and marriage seems to be right on the horizon. That is, until the day that they had been planning for finally arrivesâwhen Danielleâs hearing is completely gone. Unable to handle her new reality, Danielle rebuffs Walker, and shuts out the rest of the worldâeven her close nit family. Walker then finds himself trying to prove to her that the sound of love can still be heard even when your world is silent. ...more"/>
    <s v="http://books.toscrape.com/media/cache/90/df/90dfdcadfcff9cd39f6f933ac11c9241.jpg"/>
    <s v="https://books.toscrape.com/catalogue/the-sound-of-love_455/index.html"/>
    <n v="3702"/>
    <x v="3"/>
    <x v="1"/>
    <n v="273"/>
    <x v="75"/>
    <n v="75.19"/>
    <n v="5"/>
    <n v="278353.38"/>
    <s v="OK"/>
    <x v="1"/>
    <x v="5"/>
    <s v="In Stock"/>
    <s v="OK"/>
    <n v="55670.676000000007"/>
    <s v="High"/>
    <x v="0"/>
  </r>
  <r>
    <x v="535"/>
    <s v="fd364afd082f5446"/>
    <s v="Books"/>
    <s v="Â£55.02"/>
    <s v="Â£55.02"/>
    <s v="Â£0.00"/>
    <s v="In stock (6 available)"/>
    <n v="0"/>
    <s v="Three"/>
    <x v="13"/>
    <s v="Charlie is a freshman.And while he's not the biggest geek in the school, he is by no means popular. Shy, introspective, intelligent beyond his years yet socially awkward, he is a wallflower, caught between trying to live his life and trying to run from it.Charlie is attempting to navigate his way through uncharted territory: the world of first dates and mix tapes, family d Charlie is a freshman.And while he's not the biggest geek in the school, he is by no means popular. Shy, introspective, intelligent beyond his years yet socially awkward, he is a wallflower, caught between trying to live his life and trying to run from it.Charlie is attempting to navigate his way through uncharted territory: the world of first dates and mix tapes, family dramas and new friends; the world of sex, drugs, and The Rocky Horror Picture Show, when all one requires is that perfect song on that perfect drive to feel infinite. But he can't stay on the sideline forever. Standing on the fringes of life offers a unique perspective. But there comes a time to see what it looks like from the dance floor.The Perks of Being a Wallflower is a deeply affecting coming-of-age story that will spirit you back to those wild and poignant roller-coaster days known as growing up. ...more"/>
    <s v="http://books.toscrape.com/media/cache/28/21/28219255776fb162c82ebac3cdddcf90.jpg"/>
    <s v="https://books.toscrape.com/catalogue/the-perks-of-being-a-wallflower_453/index.html"/>
    <n v="1353"/>
    <x v="5"/>
    <x v="1"/>
    <n v="1305"/>
    <x v="148"/>
    <n v="71.53"/>
    <n v="3"/>
    <n v="96780.09"/>
    <s v="OK"/>
    <x v="0"/>
    <x v="5"/>
    <s v="In Stock"/>
    <s v="OK"/>
    <n v="19356.018"/>
    <s v="High"/>
    <x v="0"/>
  </r>
  <r>
    <x v="536"/>
    <s v="2efa5a839e62b1bd"/>
    <s v="Books"/>
    <s v="Â£31.58"/>
    <s v="Â£31.58"/>
    <s v="Â£0.00"/>
    <s v="In stock (6 available)"/>
    <n v="0"/>
    <s v="Two"/>
    <x v="13"/>
    <s v="Chandler Alexander's The Makings of a Fatherless Child is a dark and riveting tale of a young boy, Amel River, growing of age in the Mississippi Delta all while trying to survive a broken home, poverty, fatherlessness, and a voice in his head that won't go away. With the wisdom of a drunken stranger King Lee, the unspoken love of his best friend Sea'Sea, and the innocent e Chandler Alexander's The Makings of a Fatherless Child is a dark and riveting tale of a young boy, Amel River, growing of age in the Mississippi Delta all while trying to survive a broken home, poverty, fatherlessness, and a voice in his head that won't go away. With the wisdom of a drunken stranger King Lee, the unspoken love of his best friend Sea'Sea, and the innocent eyes of his two-year-old nephew Javion, Amel embarks on an unknown journey of truth, understanding, and forgiveness, hoping that his journey will lead him to experience his ultimate definition of freedom, a life worth living. ...more"/>
    <s v="http://books.toscrape.com/media/cache/2f/b6/2fb66b628ee51169b91cdfce8b68d929.jpg"/>
    <s v="https://books.toscrape.com/catalogue/the-makings-of-a-fatherless-child_450/index.html"/>
    <n v="3938"/>
    <x v="2"/>
    <x v="1"/>
    <n v="1679"/>
    <x v="150"/>
    <n v="41.05"/>
    <n v="2"/>
    <n v="161654.9"/>
    <s v="OK"/>
    <x v="1"/>
    <x v="5"/>
    <s v="In Stock"/>
    <s v="OK"/>
    <n v="32330.98"/>
    <s v="High"/>
    <x v="0"/>
  </r>
  <r>
    <x v="537"/>
    <s v="72b5355dda190b6a"/>
    <s v="Books"/>
    <s v="Â£17.80"/>
    <s v="Â£17.80"/>
    <s v="Â£0.00"/>
    <s v="In stock (6 available)"/>
    <n v="0"/>
    <s v="Five"/>
    <x v="13"/>
    <s v="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 Unforgettable! ...more"/>
    <s v="http://books.toscrape.com/media/cache/17/06/1706d016ec39ba3caad03b49737fefc7.jpg"/>
    <s v="https://books.toscrape.com/catalogue/the-hobbit-middle-earth-universe_447/index.html"/>
    <n v="3736"/>
    <x v="3"/>
    <x v="0"/>
    <n v="807"/>
    <x v="82"/>
    <n v="23.14"/>
    <n v="5"/>
    <n v="86451.040000000008"/>
    <s v="OK"/>
    <x v="1"/>
    <x v="5"/>
    <s v="In Stock"/>
    <s v="OK"/>
    <n v="17290.208000000002"/>
    <s v="High"/>
    <x v="0"/>
  </r>
  <r>
    <x v="538"/>
    <s v="cb17945cb90b7837"/>
    <s v="Books"/>
    <s v="Â£10.27"/>
    <s v="Â£10.27"/>
    <s v="Â£0.00"/>
    <s v="In stock (6 available)"/>
    <n v="0"/>
    <s v="Two"/>
    <x v="13"/>
    <s v="Frodo Baggins knew the Ringwraiths were searching for himâand the Ring of Power he bore that would enable Sauron to destroy all that was good in Middle-earth. Now it was up to Frodo and his faithful servant Sam to carry the Ring to where it could be destroyedâin the very center of Sauron's dark kingdom."/>
    <s v="http://books.toscrape.com/media/cache/5d/9f/5d9f339be8d98f597ad33eee239119d8.jpg"/>
    <s v="https://books.toscrape.com/catalogue/the-fellowship-of-the-ring-the-lord-of-the-rings-1_442/index.html"/>
    <n v="2173"/>
    <x v="3"/>
    <x v="0"/>
    <n v="153"/>
    <x v="84"/>
    <n v="13.35"/>
    <n v="2"/>
    <n v="29009.55"/>
    <s v="OK"/>
    <x v="1"/>
    <x v="5"/>
    <s v="In Stock"/>
    <s v="OK"/>
    <n v="5801.91"/>
    <s v="Mid"/>
    <x v="0"/>
  </r>
  <r>
    <x v="539"/>
    <s v="8d8e9f9b8730eb25"/>
    <s v="Books"/>
    <s v="Â£30.60"/>
    <s v="Â£30.60"/>
    <s v="Â£0.00"/>
    <s v="In stock (6 available)"/>
    <n v="0"/>
    <s v="Three"/>
    <x v="13"/>
    <s v="Still scarred from the theft of his belongings in Barcelona, the author returns stateside to reassess his dreams for future travel and struggling to regain his love of the journey. From short trips along the eastern U.S. seaboard, the author conquers his demons when he takes his family and returns to Paris, before heading to a new destination: Lisbon, Portugal."/>
    <s v="http://books.toscrape.com/media/cache/1e/d2/1ed2c2f8f406ed7ed90a58f73d4f1058.jpg"/>
    <s v="https://books.toscrape.com/catalogue/ship-leaves-harbor-essays-on-travel-by-a-recovering-journeyman_438/index.html"/>
    <n v="2075"/>
    <x v="5"/>
    <x v="1"/>
    <n v="1212"/>
    <x v="23"/>
    <n v="39.78"/>
    <n v="3"/>
    <n v="82543.5"/>
    <s v="OK"/>
    <x v="1"/>
    <x v="5"/>
    <s v="In Stock"/>
    <s v="OK"/>
    <n v="16508.7"/>
    <s v="High"/>
    <x v="0"/>
  </r>
  <r>
    <x v="540"/>
    <s v="6d235933670503d9"/>
    <s v="Books"/>
    <s v="Â£46.58"/>
    <s v="Â£46.58"/>
    <s v="Â£0.00"/>
    <s v="In stock (6 available)"/>
    <n v="0"/>
    <s v="One"/>
    <x v="13"/>
    <s v="What goes on in human beings when they make or listen to music? What is it about music, what gives it such peculiar power over us, power delectable and beneficent for the most part, but also capable of uncontrollable and sometimes destructive force? Music has no concepts, it lacks images; it has no power of representation, it has no relation to the world. And yet it is evi What goes on in human beings when they make or listen to music? What is it about music, what gives it such peculiar power over us, power delectable and beneficent for the most part, but also capable of uncontrollable and sometimes destructive force? Music has no concepts, it lacks images; it has no power of representation, it has no relation to the world. And yet it is evident in all of usâwe tap our feet, we keep time, hum, sing, conduct music, mirror the melodic contours and feelings of what we hear in our movements and expressions.In this book, Oliver Sacks explores the power music wields over usâa power that sometimes we control and at other times donât. He explores, in his inimitable fashion, how it can provide access to otherwise unreachable emotional states, how it can revivify neurological avenues that have been frozen, evoke memories of earlier, lost events or states or bring those with neurological disorders back to a time when the world was much richer.This is a book that explores, like no other, the myriad dimensions of our experience of and with music. ...more"/>
    <s v="http://books.toscrape.com/media/cache/ef/e7/efe7be2e15323d5bee36c37e953b1cad.jpg"/>
    <s v="https://books.toscrape.com/catalogue/musicophilia-tales-of-music-and-the-brain_436/index.html"/>
    <n v="2321"/>
    <x v="4"/>
    <x v="1"/>
    <n v="1162"/>
    <x v="48"/>
    <n v="60.55"/>
    <n v="1"/>
    <n v="140536.54999999999"/>
    <s v="OK"/>
    <x v="0"/>
    <x v="5"/>
    <s v="In Stock"/>
    <s v="OK"/>
    <n v="28107.309999999998"/>
    <s v="High"/>
    <x v="0"/>
  </r>
  <r>
    <x v="541"/>
    <s v="163d89116179c33f"/>
    <s v="Books"/>
    <s v="Â£53.68"/>
    <s v="Â£53.68"/>
    <s v="Â£0.00"/>
    <s v="In stock (5 available)"/>
    <n v="0"/>
    <s v="Four"/>
    <x v="13"/>
    <s v="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 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 ...more"/>
    <s v="http://books.toscrape.com/media/cache/1f/5a/1f5a1bea2bd3e38dc105a7fe33a08826.jpg"/>
    <s v="https://books.toscrape.com/catalogue/what-if-serious-scientific-answers-to-absurd-hypothetical-questions_416/index.html"/>
    <n v="4320"/>
    <x v="1"/>
    <x v="1"/>
    <n v="127"/>
    <x v="106"/>
    <n v="69.78"/>
    <n v="4"/>
    <n v="301449.59999999998"/>
    <s v="OK"/>
    <x v="0"/>
    <x v="13"/>
    <s v="In Stock"/>
    <s v="OK"/>
    <n v="60289.919999999998"/>
    <s v="High"/>
    <x v="1"/>
  </r>
  <r>
    <x v="542"/>
    <s v="3661360c99719414"/>
    <s v="Books"/>
    <s v="Â£47.22"/>
    <s v="Â£47.22"/>
    <s v="Â£0.00"/>
    <s v="In stock (5 available)"/>
    <n v="0"/>
    <s v="One"/>
    <x v="13"/>
    <s v="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 ...more"/>
    <s v="http://books.toscrape.com/media/cache/4f/96/4f96ae30d8aefab78b9c8005197eb85f.jpg"/>
    <s v="https://books.toscrape.com/catalogue/the-fault-in-our-stars_403/index.html"/>
    <n v="4019"/>
    <x v="0"/>
    <x v="1"/>
    <n v="890"/>
    <x v="153"/>
    <n v="61.39"/>
    <n v="1"/>
    <n v="246726.41"/>
    <s v="OK"/>
    <x v="1"/>
    <x v="13"/>
    <s v="In Stock"/>
    <s v="OK"/>
    <n v="49345.282000000007"/>
    <s v="High"/>
    <x v="1"/>
  </r>
  <r>
    <x v="543"/>
    <s v="fec06f52054ea900"/>
    <s v="Books"/>
    <s v="Â£34.50"/>
    <s v="Â£34.50"/>
    <s v="Â£0.00"/>
    <s v="In stock (5 available)"/>
    <n v="0"/>
    <s v="One"/>
    <x v="13"/>
    <s v="If you could steal things from dreams, what would you take?Ronan Lynch has secrets. Some he keeps from others. Some he keeps from himself.One secret: Ronan can bring things out of his dreams.And sometimes he's not the only one who wants those things.Ronan is one of the raven boysâa group of friends, practically brothers, searching for a dead king named Glendower, who they If you could steal things from dreams, what would you take?Ronan Lynch has secrets. Some he keeps from others. Some he keeps from himself.One secret: Ronan can bring things out of his dreams.And sometimes he's not the only one who wants those things.Ronan is one of the raven boysâa group of friends, practically brothers, searching for a dead king named Glendower, who they think is hidden somewhere in the hills by their elite private school, Aglionby Academy. The path to Glendower has long lived as an undercurrent beneath town. But now, like Ronan's secrets, it is beginning to rise to the surfaceâchanging everything in its wake.Of The Raven Boys, Entertainment Weekly wrote, &quot;Maggie Stiefvater's can't-put-it-down paranormal adventure will leave you clamoring for book two.&quot; Now the second book is here, with the same wild imagination, dark romance, and heart-stopping twists that only Maggie Stiefvater can conjure. ...more"/>
    <s v="http://books.toscrape.com/media/cache/77/1a/771a0d24c0ed726761a4ad4a4327e7d8.jpg"/>
    <s v="https://books.toscrape.com/catalogue/the-dream-thieves-the-raven-cycle-2_400/index.html"/>
    <n v="2009"/>
    <x v="5"/>
    <x v="0"/>
    <n v="1356"/>
    <x v="133"/>
    <n v="44.85"/>
    <n v="1"/>
    <n v="90103.650000000009"/>
    <s v="OK"/>
    <x v="1"/>
    <x v="13"/>
    <s v="In Stock"/>
    <s v="OK"/>
    <n v="18020.730000000003"/>
    <s v="High"/>
    <x v="0"/>
  </r>
  <r>
    <x v="544"/>
    <s v="b716233fcb6877e6"/>
    <s v="Books"/>
    <s v="Â£11.83"/>
    <s v="Â£11.83"/>
    <s v="Â£0.00"/>
    <s v="In stock (5 available)"/>
    <n v="0"/>
    <s v="Two"/>
    <x v="13"/>
    <s v="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 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 ...more"/>
    <s v="http://books.toscrape.com/media/cache/01/d2/01d245f56c1d9a397caa3d956573616e.jpg"/>
    <s v="https://books.toscrape.com/catalogue/the-5th-wave-the-5th-wave-1_397/index.html"/>
    <n v="2299"/>
    <x v="1"/>
    <x v="1"/>
    <n v="1974"/>
    <x v="9"/>
    <n v="15.38"/>
    <n v="2"/>
    <n v="35358.620000000003"/>
    <s v="OK"/>
    <x v="1"/>
    <x v="13"/>
    <s v="In Stock"/>
    <s v="OK"/>
    <n v="7071.7240000000011"/>
    <s v="Mid"/>
    <x v="0"/>
  </r>
  <r>
    <x v="545"/>
    <s v="59a8ae019b64f2a7"/>
    <s v="Books"/>
    <s v="Â£16.23"/>
    <s v="Â£16.23"/>
    <s v="Â£0.00"/>
    <s v="In stock (5 available)"/>
    <n v="0"/>
    <s v="Five"/>
    <x v="13"/>
    <s v="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again.Now, Grace meets a yellow-eyed boy whose familiarity takes her breath away. It's her wolf. It has to be. But as winter nears, Sam must fight to stay humanâor risk losing himself, and Grace, forever. ...more"/>
    <s v="http://books.toscrape.com/media/cache/79/57/79574d160951e6703343c593ef1bae98.jpg"/>
    <s v="https://books.toscrape.com/catalogue/shiver-the-wolves-of-mercy-falls-1_392/index.html"/>
    <n v="3653"/>
    <x v="0"/>
    <x v="0"/>
    <n v="267"/>
    <x v="41"/>
    <n v="21.1"/>
    <n v="5"/>
    <n v="77078.3"/>
    <s v="OK"/>
    <x v="1"/>
    <x v="13"/>
    <s v="In Stock"/>
    <s v="OK"/>
    <n v="15415.660000000002"/>
    <s v="High"/>
    <x v="0"/>
  </r>
  <r>
    <x v="546"/>
    <s v="2973d38c2fbd7a5c"/>
    <s v="Books"/>
    <s v="Â£11.48"/>
    <s v="Â£11.48"/>
    <s v="Â£0.00"/>
    <s v="In stock (5 available)"/>
    <n v="0"/>
    <s v="Three"/>
    <x v="13"/>
    <s v="When twenty-eight-year-old Lexi Smart wakes up in a London hospital, sheâs in for a big surprise. Her teeth are perfect. Her body is toned. Her handbag is Vuitton. Having survived a car accidentâin a Mercedes no lessâLexi has lost a big chunk of her memory, three years to be exact, and sheâs about to find out just how much things have changed.Somehow Lexi went from a twent When twenty-eight-year-old Lexi Smart wakes up in a London hospital, sheâs in for a big surprise. Her teeth are perfect. Her body is toned. Her handbag is Vuitton. Having survived a car accidentâin a Mercedes no lessâLexi has lost a big chunk of her memory, three years to be exact, and sheâs about to find out just how much things have changed.Somehow Lexi went from a twenty-five-year-old working girl to a corporate big shot with a sleek new loft, a personal assistant, a carb-free diet, and a set of glamorous new friends. And who is this gorgeous husbandâwho also happens to be a multimillionaire? With her mind still stuck three years in reverse, Lexi greets this brave new world determined to be the person sheâ¦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â¦ ...more"/>
    <s v="http://books.toscrape.com/media/cache/56/6c/566cf3ec6a006c333f64c3f70992874d.jpg"/>
    <s v="https://books.toscrape.com/catalogue/remember-me_391/index.html"/>
    <n v="684"/>
    <x v="1"/>
    <x v="0"/>
    <n v="484"/>
    <x v="21"/>
    <n v="14.92"/>
    <n v="3"/>
    <n v="10205.280000000001"/>
    <s v="OK"/>
    <x v="1"/>
    <x v="13"/>
    <s v="In Stock"/>
    <s v="OK"/>
    <n v="2041.0560000000003"/>
    <s v="Mid"/>
    <x v="0"/>
  </r>
  <r>
    <x v="547"/>
    <s v="7284d85428305f5a"/>
    <s v="Books"/>
    <s v="Â£38.13"/>
    <s v="Â£38.13"/>
    <s v="Â£0.00"/>
    <s v="In stock (5 available)"/>
    <n v="0"/>
    <s v="Five"/>
    <x v="13"/>
    <s v="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âmusicâeven if it means losing her boyfriend and leaving her family and frie 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âmusicâeven if it means losing her boyfriend and leaving her family and friends behind?Then one February morning Mia goes for a drive with her family, and in an instant, everything changes. Suddenly, all the choices are gone, except one. And it's the only one that matters.If I Stay is a heartachingly beautiful book about the power of love, the true meaning of family, and the choices we all make. ...more"/>
    <s v="http://books.toscrape.com/media/cache/c2/62/c262c55a104878043319173d79986c89.jpg"/>
    <s v="https://books.toscrape.com/catalogue/if-i-stay-if-i-stay-1_379/index.html"/>
    <n v="2390"/>
    <x v="0"/>
    <x v="1"/>
    <n v="597"/>
    <x v="74"/>
    <n v="49.57"/>
    <n v="5"/>
    <n v="118472.3"/>
    <s v="OK"/>
    <x v="1"/>
    <x v="13"/>
    <s v="In Stock"/>
    <s v="OK"/>
    <n v="23694.460000000003"/>
    <s v="High"/>
    <x v="0"/>
  </r>
  <r>
    <x v="548"/>
    <s v="d219d4e325e6f204"/>
    <s v="Books"/>
    <s v="Â£36.55"/>
    <s v="Â£36.55"/>
    <s v="Â£0.00"/>
    <s v="In stock (5 available)"/>
    <n v="0"/>
    <s v="Two"/>
    <x v="13"/>
    <s v="Sent by their mother to live with their devout, self-sufficient grandmother in a small Southern town, Maya and her brother, Bailey, endure the ache of abandonment and the prejudice of the local &quot;powhitetrash.&quot; At eight years old and back at her motherâs side in St. Louis, Maya is attacked by a man many times her ageâand has to live with the consequences for a lifetime. Yea Sent by their mother to live with their devout, self-sufficient grandmother in a small Southern town, Maya and her brother, Bailey, endure the ache of abandonment and the prejudice of the local &quot;powhitetrash.&quot; At eight years old and back at her motherâs side in St. Louis, Maya is attacked by a man many times her ageâand has to live with the consequences for a lifetime. Years later, in San Francisco, Maya learns that love for herself, the kindness of others, her own strong spirit, and the ideas of great authors (&quot;I met and fell in love with William Shakespeare&quot;) will allow her to be free instead of imprisoned.Poetic and powerful, I Know Why the Caged Bird Sings will touch hearts and change minds for as long as people read. ...more"/>
    <s v="http://books.toscrape.com/media/cache/3b/f1/3bf1eded8dda102ca3f572540273f587.jpg"/>
    <s v="https://books.toscrape.com/catalogue/i-know-why-the-caged-bird-sings-maya-angelous-autobiography-1_378/index.html"/>
    <n v="1970"/>
    <x v="1"/>
    <x v="1"/>
    <n v="534"/>
    <x v="41"/>
    <n v="47.52"/>
    <n v="2"/>
    <n v="93614.400000000009"/>
    <s v="OK"/>
    <x v="1"/>
    <x v="13"/>
    <s v="In Stock"/>
    <s v="OK"/>
    <n v="18722.88"/>
    <s v="High"/>
    <x v="0"/>
  </r>
  <r>
    <x v="549"/>
    <s v="6c49258724f11770"/>
    <s v="Books"/>
    <s v="Â£23.32"/>
    <s v="Â£23.32"/>
    <s v="Â£0.00"/>
    <s v="In stock (5 available)"/>
    <n v="0"/>
    <s v="One"/>
    <x v="13"/>
    <s v="Harry is waiting in Privet Drive. The Order of the Phoenix is coming to escort him safely away without Voldemort and his supporters knowing - if they can. But what will Harry do then? How can he fulfil the momentous and seemingly impossible task that Professor Dumbledore has left him?"/>
    <s v="http://books.toscrape.com/media/cache/d6/2b/d62b299736dda60f16eb4c5b23f81a82.jpg"/>
    <s v="https://books.toscrape.com/catalogue/harry-potter-and-the-deathly-hallows-harry-potter-7_377/index.html"/>
    <n v="2275"/>
    <x v="4"/>
    <x v="1"/>
    <n v="1742"/>
    <x v="156"/>
    <n v="30.32"/>
    <n v="1"/>
    <n v="68978"/>
    <s v="OK"/>
    <x v="1"/>
    <x v="13"/>
    <s v="In Stock"/>
    <s v="OK"/>
    <n v="13795.6"/>
    <s v="High"/>
    <x v="0"/>
  </r>
  <r>
    <x v="550"/>
    <s v="630e766f0a1987dd"/>
    <s v="Books"/>
    <s v="Â£16.96"/>
    <s v="Â£16.96"/>
    <s v="Â£0.00"/>
    <s v="In stock (5 available)"/>
    <n v="0"/>
    <s v="One"/>
    <x v="13"/>
    <s v="#1 New York Times bestseller Harlan Coben delivers his next impossible-to-put-down thriller. In the course of eight consecutive #1 New York Times bestsellers, millions of readers have discovered Harlan Cobenâs page-turning thrillers, filled with his trademark edge-of-your-seat suspense and gut-wrenching emotion. In Fool Me Once, Coben once again outdoes himself. Former #1 New York Times bestseller Harlan Coben delivers his next impossible-to-put-down thriller. Â  In the course of eight consecutive #1 New York Times bestsellers, millions of readers have discovered Harlan Cobenâs page-turning thrillers, filled with his trademark edge-of-your-seat suspense and gut-wrenching emotion. In Fool Me Once, Coben once again outdoes himself. Â  Former special ops pilot Maya, home from the war, sees an unthinkable image captured by her nanny cam while she is at work: her two-year-old daughter playing with Mayaâs husband, Joeâ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âand herself. ...more"/>
    <s v="http://books.toscrape.com/media/cache/2e/ba/2eba785f249284b61928d98972c1b2ca.jpg"/>
    <s v="https://books.toscrape.com/catalogue/fool-me-once_374/index.html"/>
    <n v="2801"/>
    <x v="3"/>
    <x v="1"/>
    <n v="645"/>
    <x v="17"/>
    <n v="22.05"/>
    <n v="1"/>
    <n v="61762.05"/>
    <s v="OK"/>
    <x v="1"/>
    <x v="13"/>
    <s v="In Stock"/>
    <s v="OK"/>
    <n v="12352.410000000002"/>
    <s v="High"/>
    <x v="0"/>
  </r>
  <r>
    <x v="551"/>
    <s v="d5ad4c92d8bf26c9"/>
    <s v="Books"/>
    <s v="Â£38.70"/>
    <s v="Â£38.70"/>
    <s v="Â£0.00"/>
    <s v="In stock (5 available)"/>
    <n v="0"/>
    <s v="Two"/>
    <x v="13"/>
    <s v="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 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 ...more"/>
    <s v="http://books.toscrape.com/media/cache/46/04/4604cba3ffbb4936dd3edb9cbfe26393.jpg"/>
    <s v="https://books.toscrape.com/catalogue/drama_371/index.html"/>
    <n v="2669"/>
    <x v="0"/>
    <x v="0"/>
    <n v="1896"/>
    <x v="37"/>
    <n v="50.31"/>
    <n v="2"/>
    <n v="134277.39000000001"/>
    <s v="OK"/>
    <x v="1"/>
    <x v="13"/>
    <s v="In Stock"/>
    <s v="OK"/>
    <n v="26855.478000000003"/>
    <s v="High"/>
    <x v="0"/>
  </r>
  <r>
    <x v="552"/>
    <s v="ad5e078beceaeb4a"/>
    <s v="Books"/>
    <s v="Â£34.13"/>
    <s v="Â£34.13"/>
    <s v="Â£0.00"/>
    <s v="In stock (5 available)"/>
    <n v="0"/>
    <s v="Five"/>
    <x v="13"/>
    <s v="There is danger in dreaming. But there is even more danger in waking up. 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 There is danger in dreaming. But there is even more danger in waking up. 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 Friends can betray. Mothers can disappear. Visions can mislead. Certainties can unravel. ...more"/>
    <s v="http://books.toscrape.com/media/cache/16/67/16674db55d7c7c37bf19e1aed4a8cc57.jpg"/>
    <s v="https://books.toscrape.com/catalogue/blue-lily-lily-blue-the-raven-cycle-3_364/index.html"/>
    <n v="4474"/>
    <x v="3"/>
    <x v="1"/>
    <n v="1640"/>
    <x v="140"/>
    <n v="44.37"/>
    <n v="5"/>
    <n v="198511.37999999998"/>
    <s v="OK"/>
    <x v="1"/>
    <x v="13"/>
    <s v="In Stock"/>
    <s v="OK"/>
    <n v="39702.275999999998"/>
    <s v="High"/>
    <x v="1"/>
  </r>
  <r>
    <x v="553"/>
    <s v="d9290e99f189ce84"/>
    <s v="Books"/>
    <s v="Â£58.59"/>
    <s v="Â£58.59"/>
    <s v="Â£0.00"/>
    <s v="In stock (5 available)"/>
    <n v="0"/>
    <s v="Four"/>
    <x v="13"/>
    <s v="Alight is the second installment in the YA sci-fi adventure trilogy by New York Times bestselling author Scott Sigler, hot on the heels of Alive.Alight reveals to readers the further adventures of Em, Spingate, OâMalley, Bishop, and the other young heroes introduced in Alive. In Alive, Em fought to assert herself as leader and her friends tried to comprehend their own myst Alight is the second installment in the YA sci-fi adventure trilogy by New York Times bestselling author Scott Sigler, hot on the heels of Alive.Alight reveals to readers the further adventures of Em, Spingate, OâMalley, Bishop, and the other young heroes introduced in Alive. In Alive, Em fought to assert herself as leader and her friends tried to comprehend their own mysterious identity; now she must wrestle not with the challenge of winning power but the grave responsibility of having assumed it, and she and her friends must contend with a grim fact: the revelation of their identity is not an answer but another questionâand one with terrifying implications. ...more"/>
    <s v="http://books.toscrape.com/media/cache/43/74/43749a90eed0e03d9975116ad44fbde3.jpg"/>
    <s v="https://books.toscrape.com/catalogue/alight-the-generations-trilogy-2_360/index.html"/>
    <n v="710"/>
    <x v="0"/>
    <x v="1"/>
    <n v="804"/>
    <x v="89"/>
    <n v="76.17"/>
    <n v="4"/>
    <n v="54080.700000000004"/>
    <s v="OK"/>
    <x v="0"/>
    <x v="13"/>
    <s v="In Stock"/>
    <s v="OK"/>
    <n v="10816.140000000001"/>
    <s v="High"/>
    <x v="0"/>
  </r>
  <r>
    <x v="554"/>
    <s v="a8f4577a48023344"/>
    <s v="Books"/>
    <s v="Â£52.35"/>
    <s v="Â£52.35"/>
    <s v="Â£0.00"/>
    <s v="In stock (4 available)"/>
    <n v="0"/>
    <s v="Four"/>
    <x v="13"/>
    <s v="In this first-ever coloring book from American Vogue, you are invited into a world of fashion fantasy. Twenty-six archival magazine covers from 1912 to 1932, by ten celebrated illustrators living here and abroad, take you back to a more playful and whimsical moment of boas, bows, hats and headpieces, fans, pearls and gloves, and even exotic animals. Coloring book fans of a In this first-ever coloring book from American Vogue, you are invited into a world of fashion fantasy. Twenty-six archival magazine covers from 1912 to 1932, by ten celebrated illustrators living here and abroad, take you back to a more playful and whimsical moment of boas, bows, hats and headpieces, fans, pearls and gloves, and even exotic animals. Coloring book fans of all ages can try their hand at the Art Deco patterns and letters from A to Z and the lively drawings of women dressed for the task at hand, whether it is driving their own car, pruning morning glories in the garden, feeding a dragon, steering a gondola, sitting on a crescent moon, perched on a peacock or riding a zebraâside-saddle, of course. This is the Vogue woman as liberated, stylish, and always dressed for adventure. ...more"/>
    <s v="http://books.toscrape.com/media/cache/09/db/09db3ae79413c88e4ca1aab30368d63d.jpg"/>
    <s v="https://books.toscrape.com/catalogue/vogue-colors-a-to-z-a-fashion-coloring-book_355/index.html"/>
    <n v="1183"/>
    <x v="5"/>
    <x v="0"/>
    <n v="1435"/>
    <x v="30"/>
    <n v="68.06"/>
    <n v="4"/>
    <n v="80514.98"/>
    <s v="OK"/>
    <x v="1"/>
    <x v="14"/>
    <s v="In Stock"/>
    <s v="⚠️ Low"/>
    <n v="16102.995999999999"/>
    <s v="High"/>
    <x v="0"/>
  </r>
  <r>
    <x v="555"/>
    <s v="d4de23aa98acc65b"/>
    <s v="Books"/>
    <s v="Â£27.88"/>
    <s v="Â£27.88"/>
    <s v="Â£0.00"/>
    <s v="In stock (4 available)"/>
    <n v="0"/>
    <s v="Three"/>
    <x v="13"/>
    <s v="Danny was only five years old but in the words of old Mr Halloran he was a 'shiner', aglow with psychic voltage. When his father became caretaker of the Overlook Hotel his visions grew frighteningly out of control. As winter closed in and blizzards cut them off, the hotel seemed to develop a life of its own. It was meant to be empty, but who was the lady in Room 217, and w Danny was only five years old but in the words of old Mr Halloran he was a 'shiner', aglow with psychic voltage. When his father became caretaker of the Overlook Hotel his visions grew frighteningly out of control. As winter closed in and blizzards cut them off, the hotel seemed to develop a life of its own. It was meant to be empty, but who was the lady in Room 217, and who were the masked guests going up and down in the elevator? And why did the hedges shaped like animals seem so alive? Somewhere, somehow there was an evil force in the hotel - and that too had begun to shine... ...more"/>
    <s v="http://books.toscrape.com/media/cache/ea/cb/eacbd43aaf46f527416aa5d6561b29ad.jpg"/>
    <s v="https://books.toscrape.com/catalogue/the-shining-the-shining-1_354/index.html"/>
    <n v="1285"/>
    <x v="5"/>
    <x v="1"/>
    <n v="1703"/>
    <x v="153"/>
    <n v="36.24"/>
    <n v="3"/>
    <n v="46568.4"/>
    <s v="OK"/>
    <x v="1"/>
    <x v="14"/>
    <s v="In Stock"/>
    <s v="⚠️ Low"/>
    <n v="9313.68"/>
    <s v="High"/>
    <x v="0"/>
  </r>
  <r>
    <x v="556"/>
    <s v="6d2f70d9424f41a1"/>
    <s v="Books"/>
    <s v="Â£29.85"/>
    <s v="Â£29.85"/>
    <s v="Â£0.00"/>
    <s v="In stock (4 available)"/>
    <n v="0"/>
    <s v="Five"/>
    <x v="13"/>
    <s v="Winning will make you famous. Losing means certain death.The nation of Panem, formed from a post-apocalyptic North America, is a country that consists of a wealthy Capitol region surrounded by 12 poorer districts. Early in its history, a rebellion led by a 13th district against the Capitol resulted in its destruction and the creation of an annual televised event known as t Winning will make you famous. Losing means certain death.The nation of Panem, formed from a post-apocalyptic North America, is a country that consists of a wealthy Capitol region surrounded by 12 poorer districts. Early in its history, a rebellion led by a 13th district against the Capitol resulted in its destruction and the creation of an annual televised event known as the Hunger Games. In punishment, and as a reminder of the power and grace of the Capitol, each district must yield one boy and one girl between the ages of 12 and 18 through a lottery system to participate in the games. The 'tributes' are chosen during the annual Reaping and are forced to fight to the death, leaving only one survivor to claim victory.When 16-year-old Katniss's young sister, Prim, is selected as District 12's female representative, Katniss volunteers to take her place. She and her male counterpart Peeta, are pitted against bigger, stronger representatives, some of whom have trained for this their whole lives. , she sees it as a death sentence. But Katniss has been close to death before. For her, survival is second nature. ...more"/>
    <s v="http://books.toscrape.com/media/cache/4e/9d/4e9de73d08f8c0b1b6ea859a93f1aa31.jpg"/>
    <s v="https://books.toscrape.com/catalogue/the-hunger-games-the-hunger-games-1_349/index.html"/>
    <n v="1944"/>
    <x v="0"/>
    <x v="0"/>
    <n v="1506"/>
    <x v="167"/>
    <n v="38.81"/>
    <n v="5"/>
    <n v="75446.64"/>
    <s v="OK"/>
    <x v="1"/>
    <x v="14"/>
    <s v="In Stock"/>
    <s v="⚠️ Low"/>
    <n v="15089.328000000001"/>
    <s v="High"/>
    <x v="0"/>
  </r>
  <r>
    <x v="557"/>
    <s v="5de4baa88061a77a"/>
    <s v="Books"/>
    <s v="Â£19.67"/>
    <s v="Â£19.67"/>
    <s v="Â£0.00"/>
    <s v="In stock (4 available)"/>
    <n v="0"/>
    <s v="Five"/>
    <x v="13"/>
    <s v="The year is 1945. Claire Randall, a former combat nurse, is just back from the war and reunited with her husband on a second honeymoon when she walks through a standing stone in one of the ancient circles that dot the British Isles. Suddenly she is a Sassenachâan âoutlanderââin a Scotland torn by war and raiding border clans in the year of Our Lord...1743.Hurled back in ti The year is 1945. Claire Randall, a former combat nurse, is just back from the war and reunited with her husband on a second honeymoon when she walks through a standing stone in one of the ancient circles that dot the British Isles. Suddenly she is a Sassenachâan âoutlanderââin a Scotland torn by war and raiding border clans in the year of Our Lord...1743.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âand between two vastly different men in two irreconcilable lives. ...more"/>
    <s v="http://books.toscrape.com/media/cache/2e/3f/2e3f900dfa0d70799f009f1c07f54697.jpg"/>
    <s v="https://books.toscrape.com/catalogue/outlander-outlander-1_338/index.html"/>
    <n v="3187"/>
    <x v="4"/>
    <x v="0"/>
    <n v="668"/>
    <x v="115"/>
    <n v="25.57"/>
    <n v="5"/>
    <n v="81491.59"/>
    <s v="OK"/>
    <x v="1"/>
    <x v="14"/>
    <s v="In Stock"/>
    <s v="⚠️ Low"/>
    <n v="16298.317999999999"/>
    <s v="High"/>
    <x v="0"/>
  </r>
  <r>
    <x v="558"/>
    <s v="5212c6acea3359e5"/>
    <s v="Books"/>
    <s v="Â£20.44"/>
    <s v="Â£20.44"/>
    <s v="Â£0.00"/>
    <s v="In stock (4 available)"/>
    <n v="0"/>
    <s v="Four"/>
    <x v="13"/>
    <s v="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 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 ...more"/>
    <s v="http://books.toscrape.com/media/cache/42/5a/425a156d129df73861380d9fe49c1533.jpg"/>
    <s v="https://books.toscrape.com/catalogue/mockingjay-the-hunger-games-3_333/index.html"/>
    <n v="1301"/>
    <x v="1"/>
    <x v="0"/>
    <n v="651"/>
    <x v="4"/>
    <n v="26.57"/>
    <n v="4"/>
    <n v="34567.57"/>
    <s v="OK"/>
    <x v="1"/>
    <x v="14"/>
    <s v="In Stock"/>
    <s v="⚠️ Low"/>
    <n v="6913.5140000000001"/>
    <s v="High"/>
    <x v="0"/>
  </r>
  <r>
    <x v="559"/>
    <s v="ac337893a9fe0085"/>
    <s v="Books"/>
    <s v="Â£13.90"/>
    <s v="Â£13.90"/>
    <s v="Â£0.00"/>
    <s v="In stock (4 available)"/>
    <n v="0"/>
    <s v="Three"/>
    <x v="13"/>
    <s v="Harry Potter thinks he is an ordinary boy. He lives with his Uncle Vernon, Aunt Petunia and cousin Dudley, who are mean to him and make him sleep in a cupboard under the stairs. (Dudley, however, has two bedrooms, one to sleep in and one for all his toys and games.) Then Harry starts receiving mysterious letters and his life is changed forever. He is whisked away by a beet Harry Potter thinks he is an ordinary boy. He lives with his Uncle Vernon, Aunt Petunia and cousin Dudley, who are mean to him and make him sleep in a cupboard under the stairs. (Dudley, however, has two bedrooms, one to sleep in and one for all his toys and games.) Then Harry starts receiving mysterious letters and his life is changed forever. He is whisked away by a beetle-eyed giant of a man and enrolled at Hogwarts School of Witchcraft and Wizardry. The reason: Harry Potter is a wizard! The first book in the &quot;Harry Potter&quot; series makes the perfect introduction to the world of Hogwarts. ...more"/>
    <s v="http://books.toscrape.com/media/cache/e7/3f/e73ff548ede8f14e62854878d86a604f.jpg"/>
    <s v="https://books.toscrape.com/catalogue/harry-potter-and-the-sorcerers-stone-harry-potter-1_329/index.html"/>
    <n v="1802"/>
    <x v="0"/>
    <x v="0"/>
    <n v="927"/>
    <x v="14"/>
    <n v="18.07"/>
    <n v="3"/>
    <n v="32562.14"/>
    <s v="OK"/>
    <x v="1"/>
    <x v="14"/>
    <s v="In Stock"/>
    <s v="⚠️ Low"/>
    <n v="6512.4279999999999"/>
    <s v="Mid"/>
    <x v="0"/>
  </r>
  <r>
    <x v="560"/>
    <s v="a2dc754afb69bb32"/>
    <s v="Books"/>
    <s v="Â£48.94"/>
    <s v="Â£48.94"/>
    <s v="Â£0.00"/>
    <s v="In stock (4 available)"/>
    <n v="0"/>
    <s v="Two"/>
    <x v="13"/>
    <s v="MEET BECKY BLOOMWOOD, AN IRRESISTIBLE HEROINE WITH A BIG HEART, BIG DREAMS --- AND JUST ONE LITTLE WEAKNESS ...Becky Bloomwood has what most twenty-five-year-olds only dream of: a flat in London's trendiest neighborhood, a troupe of glamorous socialite friends, and a closet brimming with the season's must-haves. The only trouble is, she can't actually afford it --- not any MEET BECKY BLOOMWOOD, AN IRRESISTIBLE HEROINE WITH A BIG HEART, BIG DREAMS --- AND JUST ONE LITTLE WEAKNESS ...Becky Bloomwood has what most twenty-five-year-olds only dream of: a flat in London's trendiest neighborhood, a troupe of glamorous socialite friends, and a closet brimming with the season's must-haves. The only trouble is, she can't actually afford it --- not any of it. Her job writing at Successful Saving magazine not only bores her to tears, it doesn't pay much at all. Still, how can she resist that perfect pair of shoes? Or the divine silk blouse in the window of that ultra-trendy boutique? But lately Becky's been chased by dismal letters from Visa and the Endwich Bank --- letters with large red sums she can't bear to read --- and they're getting ever harder to ignore. She tries cutting back; she even tries making more money. But none of her efforts succeeds. Her only consolation is to buy herself something ... just a little something ...Finally, a story arises that Becky actually cares about, and her front-page article catalyzes a chain of events that will transform her life --- and the lives of those around her --- forever. ...more"/>
    <s v="http://books.toscrape.com/media/cache/02/88/0288939291a11611aacb27925d3c2d19.jpg"/>
    <s v="https://books.toscrape.com/catalogue/confessions-of-a-shopaholic-shopaholic-1_318/index.html"/>
    <n v="576"/>
    <x v="1"/>
    <x v="0"/>
    <n v="556"/>
    <x v="25"/>
    <n v="63.62"/>
    <n v="2"/>
    <n v="36645.119999999995"/>
    <s v="OK"/>
    <x v="1"/>
    <x v="14"/>
    <s v="In Stock"/>
    <s v="⚠️ Low"/>
    <n v="7329.0239999999994"/>
    <s v="High"/>
    <x v="0"/>
  </r>
  <r>
    <x v="561"/>
    <s v="634b7165c96ebb9f"/>
    <s v="Books"/>
    <s v="Â£34.77"/>
    <s v="Â£34.77"/>
    <s v="Â£0.00"/>
    <s v="In stock (3 available)"/>
    <n v="0"/>
    <s v="One"/>
    <x v="13"/>
    <s v="The iconic visionary returns with his first new novel since the New York Times bestseller Spook Country. Whatever you do, because you are an artist, will bring you to the next thing of your own... When she sang for The Curfew, Hollis Henry's face was known worldwide. She still runs into people who remember the poster. Unfortunately, in the post-crash economy, cult memorab The iconic visionary returns with his first new novel since the New York Times bestseller Spook Country. Whatever you do, because you are an artist, will bring you to the next thing of your own... When she sang for The Curfew, Hollis Henry's face was known worldwide. She still runs into people who remember the poster. Unfortunately, in the post-crash economy, cult memorabilia doesn't pay the rent, and right now she's a journalist in need of a job. The last person she wants to work for is Hubertus Bigend, twisted genius of global marketing; but there's no way to tell an entity like Bigend that you want nothing more to do with him. That simply brings you more firmly to his attention. Milgrim is clean, drug-free for the first time in a decade. It took eight months in a clinic in Basel. Fifteen complete changes of his blood. Bigend paid for all that. Milgrim's idiomatic Russian is superb, and he notices things. Meanwhile no one notices Milgrim. That makes him worth every penny, though it cost Bigend more than his cartel-grade custom-armored truck. The culture of the military has trickled down to the street- Bigend knows that, and he'll find a way to take a cut. What surprises him though is that someone else seems to be on top of that situation in a way that Bigend associates only with himself. Bigend loves staring into the abyss of the global market; he's just not used to it staring back.Watch a Video ...more"/>
    <s v="http://books.toscrape.com/media/cache/c6/e9/c6e99bbab7370aec1922a3b37b5acbe2.jpg"/>
    <s v="https://books.toscrape.com/catalogue/zero-history-blue-ant-3_308/index.html"/>
    <n v="3448"/>
    <x v="4"/>
    <x v="0"/>
    <n v="478"/>
    <x v="34"/>
    <n v="45.2"/>
    <n v="1"/>
    <n v="155849.60000000001"/>
    <s v="OK"/>
    <x v="0"/>
    <x v="6"/>
    <s v="In Stock"/>
    <s v="⚠️ Low"/>
    <n v="31169.920000000002"/>
    <s v="High"/>
    <x v="0"/>
  </r>
  <r>
    <x v="562"/>
    <s v="5d55202da0252627"/>
    <s v="Books"/>
    <s v="Â£21.80"/>
    <s v="Â£21.80"/>
    <s v="Â£0.00"/>
    <s v="In stock (3 available)"/>
    <n v="0"/>
    <s v="One"/>
    <x v="13"/>
    <s v="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quot;World War Z&quot;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quot;By excluding the human factor, aren't we risking the kind of personal detachment from history that may, heaven forbid, lead us one day to repeat it? And in the end, isn't the human factor the only true difference between us and the enemy we now refer to as 'the living dead'?&quot; Note: Some of the numerical and factual material contained in this edition was previously published under the auspices of the United Nations Postwar Commission. Eyewitness reports from the first truly global war&gt; ...more"/>
    <s v="http://books.toscrape.com/media/cache/12/1a/121ae6f29c52eb01f2bec02407bc3e57.jpg"/>
    <s v="https://books.toscrape.com/catalogue/world-war-z-an-oral-history-of-the-zombie-war_306/index.html"/>
    <n v="3389"/>
    <x v="2"/>
    <x v="0"/>
    <n v="152"/>
    <x v="99"/>
    <n v="28.34"/>
    <n v="1"/>
    <n v="96044.26"/>
    <s v="OK"/>
    <x v="0"/>
    <x v="6"/>
    <s v="In Stock"/>
    <s v="⚠️ Low"/>
    <n v="19208.851999999999"/>
    <s v="High"/>
    <x v="0"/>
  </r>
  <r>
    <x v="563"/>
    <s v="d30b9215c72cca87"/>
    <s v="Books"/>
    <s v="Â£46.02"/>
    <s v="Â£46.02"/>
    <s v="Â£0.00"/>
    <s v="In stock (3 available)"/>
    <n v="0"/>
    <s v="Three"/>
    <x v="13"/>
    <s v="#1 NATIONAL BESTSELLER, SOON TO BE A MAJOR MOTION PICTU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1 NATIONAL BESTSELLER, SOON TO BE A MAJOR MOTION PICTU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â and she would do it alone.Told with suspense and style, sparkling with warmth and humor, Wild powerfully captures the terrors and pleasures of one young woman forging ahead against all odds on a journey that maddened, strengthened, and ultimately healed her. ...more"/>
    <s v="http://books.toscrape.com/media/cache/d3/34/d3347aba8346ccff1dcf3751b4e5b9ab.jpg"/>
    <s v="https://books.toscrape.com/catalogue/wild-from-lost-to-found-on-the-pacific-crest-trail_305/index.html"/>
    <n v="2760"/>
    <x v="3"/>
    <x v="0"/>
    <n v="1932"/>
    <x v="69"/>
    <n v="59.83"/>
    <n v="3"/>
    <n v="165130.79999999999"/>
    <s v="OK"/>
    <x v="1"/>
    <x v="6"/>
    <s v="In Stock"/>
    <s v="⚠️ Low"/>
    <n v="33026.159999999996"/>
    <s v="High"/>
    <x v="0"/>
  </r>
  <r>
    <x v="564"/>
    <s v="07bb35158d9dd3d2"/>
    <s v="Books"/>
    <s v="Â£18.13"/>
    <s v="Â£18.13"/>
    <s v="Â£0.00"/>
    <s v="In stock (3 available)"/>
    <n v="0"/>
    <s v="One"/>
    <x v="13"/>
    <s v="Bernadette Fox is notorious. To her Microsoft-guru husband, she's a fearlessly opinionated partner; to fellow private-school mothers in Seattle, she's a disgrace; to design mavens, she's a revolutionary architect, and to 15-year-old Bee, she is a best friend and, simply, Mom.Then Bernadette disappears. It began when Bee aced her report card and claimed her promised reward: Bernadette Fox is notorious. To her Microsoft-guru husband, she's a fearlessly opinionated partner; to fellow private-school mothers in Seattle, she's a disgrace; to design mavens, she's a revolutionary architect, and to 15-year-old Bee, she is a best friend and, simply, Mom.Then Bernadette disappears. It began when Bee aced her report card and claimed her promised reward: a family trip to Antarctica. But Bernadette's intensifying allergy to Seattleâand people in generalâhas made her so agoraphobic that a virtual assistant in India now runs her most basic errands. A trip to the end of the earth is problematic.To find her mother, Bee compiles email messages, official documents, secret correspondenceâcreating a compulsively readable and touching novel about misplaced genius and a mother and daughter's role in an absurd world. ...more"/>
    <s v="http://books.toscrape.com/media/cache/8e/5d/8e5d5553e08df59154701c1448b40e20.jpg"/>
    <s v="https://books.toscrape.com/catalogue/whered-you-go-bernadette_304/index.html"/>
    <n v="4495"/>
    <x v="0"/>
    <x v="0"/>
    <n v="415"/>
    <x v="36"/>
    <n v="23.57"/>
    <n v="1"/>
    <n v="105947.15"/>
    <s v="OK"/>
    <x v="0"/>
    <x v="6"/>
    <s v="In Stock"/>
    <s v="⚠️ Low"/>
    <n v="21189.43"/>
    <s v="High"/>
    <x v="1"/>
  </r>
  <r>
    <x v="565"/>
    <s v="b53078de0147f6bf"/>
    <s v="Books"/>
    <s v="Â£41.93"/>
    <s v="Â£41.93"/>
    <s v="Â£0.00"/>
    <s v="In stock (3 available)"/>
    <n v="0"/>
    <s v="Two"/>
    <x v="13"/>
    <s v="About three things I was absolutely positive.First, Edward was a vampire.Second, there was a part of himâand I didn't know how dominant that part might beâthat thirsted for my blood.And third, I was unconditionally and irrevocably in love with him.In the first book of the Twilight Saga, internationally bestselling author Stephenie Meyer introduces Bella Swan and Edward Cul About three things I was absolutely positive.First, Edward was a vampire.Second, there was a part of himâand I didn't know how dominant that part might beâthat thirsted for my blood.And third, I was unconditionally and irrevocably in love with him.In the first book of the Twilight Saga, internationally bestselling author Stephenie Meyer introduces Bella Swan and Edward Cullen, a pair of star-crossed lovers whose forbidden relationship ripens against the backdrop of small-town suspicion and a mysterious coven of vampires. This is a love story with bite. ...more"/>
    <s v="http://books.toscrape.com/media/cache/05/22/05220e25687e267099f0aeb329b6f3cc.jpg"/>
    <s v="https://books.toscrape.com/catalogue/twilight-twilight-1_293/index.html"/>
    <n v="3866"/>
    <x v="5"/>
    <x v="0"/>
    <n v="278"/>
    <x v="102"/>
    <n v="54.51"/>
    <n v="2"/>
    <n v="210735.66"/>
    <s v="OK"/>
    <x v="0"/>
    <x v="6"/>
    <s v="In Stock"/>
    <s v="⚠️ Low"/>
    <n v="42147.132000000005"/>
    <s v="High"/>
    <x v="0"/>
  </r>
  <r>
    <x v="566"/>
    <s v="fa26798728f5208f"/>
    <s v="Books"/>
    <s v="Â£36.80"/>
    <s v="Â£36.80"/>
    <s v="Â£0.00"/>
    <s v="In stock (3 available)"/>
    <n v="0"/>
    <s v="Three"/>
    <x v="13"/>
    <s v="A deeply evocative story of ambition and betrayal, The Paris Wife captures a remarkable period of time and a love affair between two unforgettable people: Ernest Hemingway and his wife Hadley.Chicago, 1920: Hadley Richardson is a quiet twenty-eight-year-old who has all but given up on love and happinessâuntil she meets Ernest Hemingway and her life changes forever. Followi A deeply evocative story of ambition and betrayal, The Paris Wife captures a remarkable period of time and a love affair between two unforgettable people: Ernest Hemingway and his wife Hadley.Chicago, 1920: Hadley Richardson is a quiet twenty-eight-year-old who has all but given up on love and happinessâuntil she meets Ernest Hemingway and her life changes forever. Following a whirlwind courtship and wedding, the pair set sail for Paris, where they become the golden couple in a lively and volatile groupâthe fabled âLost Generationââthat includes Gertrude Stein, Ezra Pound, and F. Scott and Zelda Fitzgerald. Though deeply in love, the Hemingways are ill-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âa deception that will lead to the unraveling of everything theyâve fought so hard for. A heartbreaking portrayal of love and torn loyalty, The Paris Wife is all the more poignant because we know that, in the end, Hemingway wrote that he would rather have died than fallen in love with anyone but Hadley. ...more"/>
    <s v="http://books.toscrape.com/media/cache/c4/81/c481876e0c0057308366ba37f7413b7e.jpg"/>
    <s v="https://books.toscrape.com/catalogue/the-paris-wife_269/index.html"/>
    <n v="3456"/>
    <x v="4"/>
    <x v="1"/>
    <n v="1597"/>
    <x v="29"/>
    <n v="47.84"/>
    <n v="3"/>
    <n v="165335.04000000001"/>
    <s v="OK"/>
    <x v="1"/>
    <x v="6"/>
    <s v="In Stock"/>
    <s v="⚠️ Low"/>
    <n v="33067.008000000002"/>
    <s v="High"/>
    <x v="0"/>
  </r>
  <r>
    <x v="567"/>
    <s v="4266f48a0aa1c37d"/>
    <s v="Books"/>
    <s v="Â£20.93"/>
    <s v="Â£20.93"/>
    <s v="Â£0.00"/>
    <s v="In stock (3 available)"/>
    <n v="0"/>
    <s v="One"/>
    <x v="13"/>
    <s v="If you ainât scared, you ainât human.When Thomas wakes up in the lift, the only thing he can remember is his name. Heâs surrounded by strangersâboys whose memories are also gone.Nice to meet ya, shank. Welcome to the Glade.Outside the towering stone walls that surround the Glade is a limitless, ever-changing maze. Itâs the only way outâand no oneâs ever made it through ali If you ainât scared, you ainât human.When Thomas wakes up in the lift, the only thing he can remember is his name. Heâs surrounded by strangersâboys whose memories are also gone.Nice to meet ya, shank. Welcome to the Glade.Outside the towering stone walls that surround the Glade is a limitless, ever-changing maze. Itâs the only way outâand no oneâs ever made it through alive.Everything is going to change.Then a girl arrives. The first girl ever. And the message she delivers is terrifying.Remember. Survive. Run. ...more"/>
    <s v="http://books.toscrape.com/media/cache/e1/56/e156706ae507fdd59aa933675a480d07.jpg"/>
    <s v="https://books.toscrape.com/catalogue/the-maze-runner-the-maze-runner-1_263/index.html"/>
    <n v="560"/>
    <x v="1"/>
    <x v="0"/>
    <n v="1577"/>
    <x v="69"/>
    <n v="27.21"/>
    <n v="1"/>
    <n v="15237.6"/>
    <s v="OK"/>
    <x v="1"/>
    <x v="6"/>
    <s v="In Stock"/>
    <s v="⚠️ Low"/>
    <n v="3047.5200000000004"/>
    <s v="High"/>
    <x v="0"/>
  </r>
  <r>
    <x v="568"/>
    <s v="36c15687f5ab0f7c"/>
    <s v="Books"/>
    <s v="Â£58.09"/>
    <s v="Â£58.09"/>
    <s v="Â£0.00"/>
    <s v="In stock (3 available)"/>
    <n v="0"/>
    <s v="Two"/>
    <x v="13"/>
    <s v="basis, n.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 basis, n.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 ...more"/>
    <s v="http://books.toscrape.com/media/cache/0b/e9/0be9284a6b11e3517504aa9a44f87a3a.jpg"/>
    <s v="https://books.toscrape.com/catalogue/the-lovers-dictionary_262/index.html"/>
    <n v="1744"/>
    <x v="0"/>
    <x v="0"/>
    <n v="1197"/>
    <x v="173"/>
    <n v="75.52"/>
    <n v="2"/>
    <n v="131706.88"/>
    <s v="OK"/>
    <x v="1"/>
    <x v="6"/>
    <s v="In Stock"/>
    <s v="⚠️ Low"/>
    <n v="26341.376000000004"/>
    <s v="High"/>
    <x v="0"/>
  </r>
  <r>
    <x v="569"/>
    <s v="c88422d8959260ab"/>
    <s v="Books"/>
    <s v="Â£43.58"/>
    <s v="Â£43.58"/>
    <s v="Â£0.00"/>
    <s v="In stock (3 available)"/>
    <n v="0"/>
    <s v="Three"/>
    <x v="13"/>
    <s v="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 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As an adult, Theo moves silkily between the drawing rooms of the rich and the dusty labyrinth of an antiques store where he works. He is alienated and in love-and at the center of a narrowing, ever more dangerous circle.The Goldfinch combines vivid characters, mesmerizing language, and suspense, while plumbing with a philosopher's calm the deepest mysteries of love, identity, and art. It is an old-fashioned story of loss and obsession, survival and self-invention, and the ruthless machinations of fate. ...more"/>
    <s v="http://books.toscrape.com/media/cache/d3/af/d3afd585a95c0b8b59f73f2948cef8c8.jpg"/>
    <s v="https://books.toscrape.com/catalogue/the-goldfinch_252/index.html"/>
    <n v="3491"/>
    <x v="1"/>
    <x v="1"/>
    <n v="223"/>
    <x v="66"/>
    <n v="56.65"/>
    <n v="3"/>
    <n v="197765.15"/>
    <s v="OK"/>
    <x v="1"/>
    <x v="6"/>
    <s v="In Stock"/>
    <s v="⚠️ Low"/>
    <n v="39553.03"/>
    <s v="High"/>
    <x v="0"/>
  </r>
  <r>
    <x v="570"/>
    <s v="e2dac1f4739e0bd5"/>
    <s v="Books"/>
    <s v="Â£12.30"/>
    <s v="Â£12.30"/>
    <s v="Â£0.00"/>
    <s v="In stock (3 available)"/>
    <n v="0"/>
    <s v="One"/>
    <x v="13"/>
    <s v="Featuring photographic artwork from the feature film on the cover, this handsome edition of The Giver is perfect for fans of the movie and the literary classic. Lois Lowry's 1994 Newbery Medalâwinning tale has become one of the most influential novels of our time. The haunting story centers on Jonas who lives in a seemingly ideal, if colorless, world of conformity and cont FeaturingÂ  photographic artwork from the feature film on the cover, this handsome edition of The GiverÂ  is Â perfect for fans of the movie and theÂ  literary classic. Lois Lowry's 1994 Newbery Medalâwinning tale has become one of the most influential novels of our time. The haunting story centers on Â Jonas who lives in a seemingly ideal, if colorless, world of conformity and contentment. Not until he is given his life assignment as the Receiver of Memory does he begin to understand the dark, complex secrets behind his fragile community. Lois Lowry has written three companion novels to The Giver, including Gathering Blue, Messenger, and Son. ...more"/>
    <s v="http://books.toscrape.com/media/cache/fe/a1/fea18082a98781b8e87bdf99065f4887.jpg"/>
    <s v="https://books.toscrape.com/catalogue/the-giver-the-giver-quartet-1_251/index.html"/>
    <n v="3240"/>
    <x v="2"/>
    <x v="0"/>
    <n v="318"/>
    <x v="0"/>
    <n v="15.99"/>
    <n v="1"/>
    <n v="51807.6"/>
    <s v="OK"/>
    <x v="0"/>
    <x v="6"/>
    <s v="In Stock"/>
    <s v="⚠️ Low"/>
    <n v="10361.52"/>
    <s v="Mid"/>
    <x v="0"/>
  </r>
  <r>
    <x v="571"/>
    <s v="bfa9cb304075d3e8"/>
    <s v="Books"/>
    <s v="Â£22.14"/>
    <s v="Â£22.14"/>
    <s v="Â£0.00"/>
    <s v="In stock (3 available)"/>
    <n v="0"/>
    <s v="Two"/>
    <x v="13"/>
    <s v="Mikael Blomkvist, crusading journalist and publisher of the magazine Millennium, has decided to run a story that will expose an extensive sex trafficking operation between Eastern Europe and Sweden, implicating well-known and highly placed members of Swedish society, business, and government.But he has no idea just how explosive the story will be until, on the eve of publi Mikael Blomkvist, crusading journalist and publisher of the magazine Millennium, has decided to run a story that will expose an extensive sex trafficking operation between Eastern Europe and Sweden, implicating well-known and highly placed members of Swedish society, business, and government.But he has no idea just how explosive the story will be until, on the eve of publication, the two investigating reporters are murdered. And even more shocking for Blomkvist: the fingerprints found on the murder weapon belong to Lisbeth Salanderâthe troubled, wise-beyond-her-years genius hacker who came to his aid in The Girl with the Dragon Tattoo, and who now becomes the focus and fierce heart of The Girl Who Played with Fire.As Blomkvist, alone in his belief in Salanderâs innocence, plunges into an investigation of the slayings, Salander herself is drawn into a murderous hunt in which she is the prey, and which compels her to revisit her dark past in an effort to settle with it once and for all. ...more"/>
    <s v="http://books.toscrape.com/media/cache/21/7f/217f8cd244c5dfbd2ed860695694f545.jpg"/>
    <s v="https://books.toscrape.com/catalogue/the-girl-who-played-with-fire-millennium-trilogy-2_249/index.html"/>
    <n v="4834"/>
    <x v="0"/>
    <x v="0"/>
    <n v="216"/>
    <x v="150"/>
    <n v="28.78"/>
    <n v="2"/>
    <n v="139122.52000000002"/>
    <s v="OK"/>
    <x v="1"/>
    <x v="6"/>
    <s v="In Stock"/>
    <s v="⚠️ Low"/>
    <n v="27824.504000000004"/>
    <s v="High"/>
    <x v="1"/>
  </r>
  <r>
    <x v="572"/>
    <s v="f51062bf579507d9"/>
    <s v="Books"/>
    <s v="Â£52.25"/>
    <s v="Â£52.25"/>
    <s v="Â£0.00"/>
    <s v="In stock (3 available)"/>
    <n v="0"/>
    <s v="Four"/>
    <x v="13"/>
    <s v="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 ...more"/>
    <s v="http://books.toscrape.com/media/cache/f2/a1/f2a18461821c1842a4bc8041de6a8d40.jpg"/>
    <s v="https://books.toscrape.com/catalogue/the-demon-haunted-world-science-as-a-candle-in-the-dark_242/index.html"/>
    <n v="210"/>
    <x v="3"/>
    <x v="0"/>
    <n v="336"/>
    <x v="174"/>
    <n v="67.930000000000007"/>
    <n v="4"/>
    <n v="14265.300000000001"/>
    <s v="OK"/>
    <x v="0"/>
    <x v="6"/>
    <s v="In Stock"/>
    <s v="⚠️ Low"/>
    <n v="2853.0600000000004"/>
    <s v="High"/>
    <x v="0"/>
  </r>
  <r>
    <x v="573"/>
    <s v="a75e274c8814b539"/>
    <s v="Books"/>
    <s v="Â£53.49"/>
    <s v="Â£53.49"/>
    <s v="Â£0.00"/>
    <s v="In stock (3 available)"/>
    <n v="0"/>
    <s v="Two"/>
    <x v="13"/>
    <s v="Itâs just a small story really, about among other things: a girl, some words, an accordionist, some fanatical Germans, a Jewish fist-fighter, and quite a lot of thievery. . . .Set during World War II in Germany, Markus Zusakâs groundbreaking new novel is the story of Liesel Meminger, a foster girl living outside of Munich. Liesel scratches out a meager existence for hersel Itâs just a small story really, about among other things: a girl, some words, an accordionist, some fanatical Germans, a Jewish fist-fighter, and quite a lot of thievery. . . .Set during World War II in Germany, Markus Zusakâs groundbreaking new novel is the story of Liesel Meminger, a foster girl living outside of Munich. Liesel scratches out a meager existence for herself by stealing when she encounters something she canât resistâbooks. With the help of her accordion-playing foster father, she learns to read and shares her stolen books with her neighbors during bombing raids as well as with the Jewish man hidden in her basement before he is marched to Dachau.This is an unforgettable story about the ability of books to feed the soul. ...more"/>
    <s v="http://books.toscrape.com/media/cache/54/0b/540bd6b063db9cc37fcfa7d9d8a97c7d.jpg"/>
    <s v="https://books.toscrape.com/catalogue/the-book-thief_233/index.html"/>
    <n v="4766"/>
    <x v="0"/>
    <x v="1"/>
    <n v="920"/>
    <x v="13"/>
    <n v="69.540000000000006"/>
    <n v="2"/>
    <n v="331427.64"/>
    <s v="OK"/>
    <x v="0"/>
    <x v="6"/>
    <s v="In Stock"/>
    <s v="⚠️ Low"/>
    <n v="66285.528000000006"/>
    <s v="High"/>
    <x v="1"/>
  </r>
  <r>
    <x v="574"/>
    <s v="b04a6a0db525857d"/>
    <s v="Books"/>
    <s v="Â£23.43"/>
    <s v="Â£23.43"/>
    <s v="Â£0.00"/>
    <s v="In stock (3 available)"/>
    <n v="0"/>
    <s v="Two"/>
    <x v="13"/>
    <s v="From hustling, drug addiction and armed violence in America's black ghettos Malcolm X turned, in a dramatic prison conversion, to the puritanical fervour of the Black Muslims. As their spokesman he became identified in the white press as a terrifying teacher of race hatred; but to his direct audience, the oppressed American blacks, he brought hope and self-respect. This au From hustling, drug addiction and armed violence in America's black ghettos Malcolm X turned, in a dramatic prison conversion, to the puritanical fervour of the Black Muslims. As their spokesman he became identified in the white press as a terrifying teacher of race hatred; but to his direct audience, the oppressed American blacks, he brought hope and self-respect. This autobiography (written with Alex Haley) reveals his quick-witted integrity, usually obscured by batteries of frenzied headlines, and the fierce idealism which led him to reject both liberal hypocrisies and black racialism.Vilified by his critics as an anti-white demagogue, Malcolm X gave a voice to unheard African-Americans, bringing them pride, hope and fearlessness, and remains an inspirational and controversial figure. ...more"/>
    <s v="http://books.toscrape.com/media/cache/d7/4d/d74ddd5fd851eb01a201e7de7f4d5832.jpg"/>
    <s v="https://books.toscrape.com/catalogue/the-autobiography-of-malcolm-x_230/index.html"/>
    <n v="3166"/>
    <x v="3"/>
    <x v="1"/>
    <n v="954"/>
    <x v="171"/>
    <n v="30.46"/>
    <n v="2"/>
    <n v="96436.36"/>
    <s v="OK"/>
    <x v="1"/>
    <x v="6"/>
    <s v="In Stock"/>
    <s v="⚠️ Low"/>
    <n v="19287.272000000001"/>
    <s v="High"/>
    <x v="0"/>
  </r>
  <r>
    <x v="575"/>
    <s v="c57d3c96af23c297"/>
    <s v="Books"/>
    <s v="Â£46.45"/>
    <s v="Â£46.45"/>
    <s v="Â£0.00"/>
    <s v="In stock (3 available)"/>
    <n v="0"/>
    <s v="Two"/>
    <x v="13"/>
    <s v="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 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s, intellectual ex-girlfriend, Becky's perfect world starts to crumble. She's shopping for two . . . but are there three in her marriage? ...more"/>
    <s v="http://books.toscrape.com/media/cache/75/b1/75b1b239670c929c4e17b9a67ebb6272.jpg"/>
    <s v="https://books.toscrape.com/catalogue/shopaholic-baby-shopaholic-5_221/index.html"/>
    <n v="3957"/>
    <x v="1"/>
    <x v="1"/>
    <n v="643"/>
    <x v="52"/>
    <n v="60.39"/>
    <n v="2"/>
    <n v="238963.23"/>
    <s v="OK"/>
    <x v="1"/>
    <x v="6"/>
    <s v="In Stock"/>
    <s v="⚠️ Low"/>
    <n v="47792.646000000008"/>
    <s v="High"/>
    <x v="0"/>
  </r>
  <r>
    <x v="576"/>
    <s v="3c565df219ba3274"/>
    <s v="Books"/>
    <s v="Â£43.55"/>
    <s v="Â£43.55"/>
    <s v="Â£0.00"/>
    <s v="In stock (3 available)"/>
    <n v="0"/>
    <s v="One"/>
    <x v="13"/>
    <s v="At least one-third of the people we know are introverts. They are the ones who prefer listening to speaking, reading to partying; who innovate and create but dislike self-promotion; who favor working on their own over brainstorming in teams. Although they are often labeled &quot;quiet,&quot; it is to introverts that we owe many of the great contributions to society--from van Goghâs At least one-third of the people we know are introverts. They are the ones who prefer listening to speaking, reading to partying; who innovate and create but dislike self-promotion; who favor working on their own over brainstorming in teams. Although they are often labeled &quot;quiet,&quot; it is to introverts that we owe many of the great contributions to society--from van Goghâs sunflowers to the invention of the personal computer.Passionately argued, impressively researched, and filled with indelible stories of real people, Quiet shows how dramatically we undervalue introverts, and how much we lose in doing so. Taking the reader on a journey from Dale Carnegieâs birthplace to Harvard Business School, from a Tony Robbins seminar to an evangelical megachurch, Susan Cain charts the rise of the Extrovert Ideal in the twentieth century and explores its far-reaching effects. She talks to Asian-American students who feel alienated from the brash, backslapping atmosphere of American schools. She questions the dominant values of American business culture, where forced collaboration can stand in the way of innovation, and where the leadership potential of introverts is often overlooked. And she draws on cutting-edge research in psychology and neuroscience to reveal the surprising differences between extroverts and introverts.Perhaps most inspiring, she introduces us to successful introverts--from a witty, high-octane public speaker who recharges in solitude after his talks, to a record-breaking salesman who quietly taps into the power of questions. Finally, she offers invaluable advice on everything from how to better negotiate differences in introvert-extrovert relationships to how to empower an introverted child to when it makes sense to be a &quot;pretend extrovert.&quot;This extraordinary book has the power to permanently change how we see introverts and, equally important, how introverts see themselves. ...more"/>
    <s v="http://books.toscrape.com/media/cache/15/fd/15fd39b56579a9038ad1233ceb91951d.jpg"/>
    <s v="https://books.toscrape.com/catalogue/quiet-the-power-of-introverts-in-a-world-that-cant-stop-talking_208/index.html"/>
    <n v="98"/>
    <x v="0"/>
    <x v="1"/>
    <n v="832"/>
    <x v="175"/>
    <n v="56.62"/>
    <n v="1"/>
    <n v="5548.7599999999993"/>
    <s v="OK"/>
    <x v="1"/>
    <x v="6"/>
    <s v="In Stock"/>
    <s v="⚠️ Low"/>
    <n v="1109.752"/>
    <s v="High"/>
    <x v="0"/>
  </r>
  <r>
    <x v="577"/>
    <s v="8e2dfd6bcf48e1e6"/>
    <s v="Books"/>
    <s v="Â£56.68"/>
    <s v="Â£56.68"/>
    <s v="Â£0.00"/>
    <s v="In stock (3 available)"/>
    <n v="0"/>
    <s v="Two"/>
    <x v="13"/>
    <s v="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 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ess can they take? What happens to you when you canât walk for a year? have sex? smell flowers? What happens if you vomit in your helmet during a space walk? Is it possible for the human body to survive a bailout at 17,000 miles per hour? To answer these questions, space agencies set up all manner of quizzical and startlingly bizarre space simulations. As Mary Roach discovers, itâs possible to preview space without ever leaving Earth. From the space shuttle training toilet to a crash test of NASAâs new space capsule (cadaver filling in for astronaut), Roach takes us on a surreally entertaining trip into the science of life in space and space on Earth. ...more"/>
    <s v="http://books.toscrape.com/media/cache/f1/33/f13365561defe8ad6f80c26d2216633c.jpg"/>
    <s v="https://books.toscrape.com/catalogue/packing-for-mars-the-curious-science-of-life-in-the-void_205/index.html"/>
    <n v="2931"/>
    <x v="4"/>
    <x v="0"/>
    <n v="247"/>
    <x v="132"/>
    <n v="73.680000000000007"/>
    <n v="2"/>
    <n v="215956.08000000002"/>
    <s v="OK"/>
    <x v="1"/>
    <x v="6"/>
    <s v="In Stock"/>
    <s v="⚠️ Low"/>
    <n v="43191.216000000008"/>
    <s v="High"/>
    <x v="0"/>
  </r>
  <r>
    <x v="578"/>
    <s v="8378c899988905ee"/>
    <s v="Books"/>
    <s v="Â£24.61"/>
    <s v="Â£24.61"/>
    <s v="Â£0.00"/>
    <s v="In stock (3 available)"/>
    <n v="0"/>
    <s v="Two"/>
    <x v="13"/>
    <s v="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â424 â 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â424 â one of the millions of people who disappear âdown the rabbit holeâ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âs story offers a rare look into the lives of women in prisonâwhy it is we lock so many away and what happens to them when theyâre there. ...more"/>
    <s v="http://books.toscrape.com/media/cache/c4/cf/c4cf1668dcb49c698e8cc2c6553b1237.jpg"/>
    <s v="https://books.toscrape.com/catalogue/orange-is-the-new-black_202/index.html"/>
    <n v="2496"/>
    <x v="5"/>
    <x v="0"/>
    <n v="1097"/>
    <x v="37"/>
    <n v="31.99"/>
    <n v="2"/>
    <n v="79847.039999999994"/>
    <s v="OK"/>
    <x v="1"/>
    <x v="6"/>
    <s v="In Stock"/>
    <s v="⚠️ Low"/>
    <n v="15969.407999999999"/>
    <s v="High"/>
    <x v="0"/>
  </r>
  <r>
    <x v="579"/>
    <s v="3250650a5c4e6f07"/>
    <s v="Books"/>
    <s v="Â£32.87"/>
    <s v="Â£32.87"/>
    <s v="Â£0.00"/>
    <s v="In stock (3 available)"/>
    <n v="0"/>
    <s v="Two"/>
    <x v="13"/>
    <s v="Pestered by her close New Jersey family, Stephanie Plum offers to catch high-school crush Joe Morelli, cop turned bail jumper, for her cousin Vinnie's company. She questions &quot;working girls&quot; to find the missing girlfriend of vicious prizefighter Benito Ramirez while Joe secretly watches her back. Ranger mentors her and supplies vehicles when hers explode."/>
    <s v="http://books.toscrape.com/media/cache/3f/7a/3f7a775ec9fe618e122e3d3b4f91dc22.jpg"/>
    <s v="https://books.toscrape.com/catalogue/one-for-the-money-stephanie-plum-1_201/index.html"/>
    <n v="3244"/>
    <x v="4"/>
    <x v="0"/>
    <n v="733"/>
    <x v="21"/>
    <n v="42.73"/>
    <n v="2"/>
    <n v="138616.12"/>
    <s v="OK"/>
    <x v="1"/>
    <x v="6"/>
    <s v="In Stock"/>
    <s v="⚠️ Low"/>
    <n v="27723.224000000002"/>
    <s v="High"/>
    <x v="0"/>
  </r>
  <r>
    <x v="580"/>
    <s v="7ce5a92baabb6bc0"/>
    <s v="Books"/>
    <s v="Â£29.40"/>
    <s v="Â£29.40"/>
    <s v="Â£0.00"/>
    <s v="In stock (3 available)"/>
    <n v="0"/>
    <s v="One"/>
    <x v="13"/>
    <s v="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Finally, the time has come.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 - and too glorious to surrender. ...more"/>
    <s v="http://books.toscrape.com/media/cache/53/4b/534bffd5988b0ddf6b587de76fa63d9a.jpg"/>
    <s v="https://books.toscrape.com/catalogue/morning-star-red-rising-3_196/index.html"/>
    <n v="3482"/>
    <x v="2"/>
    <x v="1"/>
    <n v="1975"/>
    <x v="134"/>
    <n v="38.22"/>
    <n v="1"/>
    <n v="133082.04"/>
    <s v="OK"/>
    <x v="1"/>
    <x v="6"/>
    <s v="In Stock"/>
    <s v="⚠️ Low"/>
    <n v="26616.408000000003"/>
    <s v="High"/>
    <x v="0"/>
  </r>
  <r>
    <x v="581"/>
    <s v="4ec53ff7e2263f32"/>
    <s v="Books"/>
    <s v="Â£26.13"/>
    <s v="Â£26.13"/>
    <s v="Â£0.00"/>
    <s v="In stock (3 available)"/>
    <n v="0"/>
    <s v="Two"/>
    <x v="13"/>
    <s v="On a cold and snowy night in 1910, Ursula Todd is born, the third child of a wealthy English banker and his wife. Sadly, she dies before she can draw her first breath. On that same cold and snowy night, Ursula Todd is born, lets out a lusty wail, and embarks upon a life that will be, to say the least, unusual. For as she grows, she also dies, repeatedly, in any number of w On a cold and snowy night in 1910, Ursula Todd is born, the third child of a wealthy English banker and his wife. Sadly, she dies before she can draw her first breath. On that same cold and snowy night, Ursula Todd is born, lets out a lusty wail, and embarks upon a life that will be, to say the least, unusual. For as she grows, she also dies, repeatedly, in any number of ways. Clearly history (and Kate Atkinson) have plans for her: In Ursula rests nothing less than the fate of civilization.Wildly inventive, darkly comic, startlingly poignant â this is Kate Atkinson at her absolute best, playing with time and history, telling a story that is breathtaking for both its audacity and its endless satisfactions. ...more"/>
    <s v="http://books.toscrape.com/media/cache/60/4b/604b6a188b8ad3cfaeda67039399fcb6.jpg"/>
    <s v="https://books.toscrape.com/catalogue/life-after-life_187/index.html"/>
    <n v="4459"/>
    <x v="4"/>
    <x v="1"/>
    <n v="1577"/>
    <x v="27"/>
    <n v="33.97"/>
    <n v="2"/>
    <n v="151472.22999999998"/>
    <s v="OK"/>
    <x v="0"/>
    <x v="6"/>
    <s v="In Stock"/>
    <s v="⚠️ Low"/>
    <n v="30294.445999999996"/>
    <s v="High"/>
    <x v="1"/>
  </r>
  <r>
    <x v="582"/>
    <s v="d5e1a9bfe22bbf9f"/>
    <s v="Books"/>
    <s v="Â£25.02"/>
    <s v="Â£25.02"/>
    <s v="Â£0.00"/>
    <s v="In stock (3 available)"/>
    <n v="0"/>
    <s v="One"/>
    <x v="13"/>
    <s v="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Ask most women whether they have the right to equality at work and the answer will be a resounding yes, but ask the same women whether they'd feel confident asking for a raise, a promotion, or equal pay, and some reticence creeps in.The statistics, although an improvement on previous decades, are certainly not in women's favour â of 197 heads of state, only twenty-two are women. Women hold just 20 percent of seats in parliaments globally, and in the world of big business, a meagre eighteen of the Fortune 500 CEOs are women.In Lean In, Sheryl Sandberg â Facebook COO and one of Fortune magazine's Most Powerful Women in Business â draws on her own experience of working in some of the world's most successful businesses and looks at what women can do to help themselves, and make the small changes in their life that can effect change on a more universal scale. ...more"/>
    <s v="http://books.toscrape.com/media/cache/c2/4f/c24fc1d77ec9dd6e0c863484041c482f.jpg"/>
    <s v="https://books.toscrape.com/catalogue/lean-in-women-work-and-the-will-to-lead_183/index.html"/>
    <n v="4523"/>
    <x v="2"/>
    <x v="0"/>
    <n v="425"/>
    <x v="13"/>
    <n v="32.53"/>
    <n v="1"/>
    <n v="147133.19"/>
    <s v="OK"/>
    <x v="0"/>
    <x v="6"/>
    <s v="In Stock"/>
    <s v="⚠️ Low"/>
    <n v="29426.638000000003"/>
    <s v="High"/>
    <x v="1"/>
  </r>
  <r>
    <x v="583"/>
    <s v="034829ffdd0a0aea"/>
    <s v="Books"/>
    <s v="Â£20.11"/>
    <s v="Â£20.11"/>
    <s v="Â£0.00"/>
    <s v="In stock (3 available)"/>
    <n v="0"/>
    <s v="Three"/>
    <x v="13"/>
    <s v="Mindy Kaling has lived many lives: the obedient child of immigrant professionals, a timid chubster afraid of her own bike, a Ben Affleckâimpersonating Off-Broadway performer and playwright, and, finally, a comedy writer and actress prone to starting fights with her friends and coworkers with the sentence âCan I just say one last thing about this, and then I swear Iâll shut Mindy Kaling has lived many lives: the obedient child of immigrant professionals, a timid chubster afraid of her own bike, a Ben Affleckâimpersonating Off-Broadway performer and playwright, and, finally, a comedy writer and actress prone to starting fights with her friends and coworkers with the sentence âCan I just say one last thing about this, and then I swear Iâll shut up about it?â Â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âve come to the right book, mostly!Â 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ânot so much literally anywhere in the continental United States, but definitely if you live in India or Sri Lanka. ...more"/>
    <s v="http://books.toscrape.com/media/cache/80/4f/804fbcee4a4afa6498badaa12709c049.jpg"/>
    <s v="https://books.toscrape.com/catalogue/is-everyone-hanging-out-without-me-and-other-concerns_178/index.html"/>
    <n v="4991"/>
    <x v="1"/>
    <x v="1"/>
    <n v="925"/>
    <x v="85"/>
    <n v="26.14"/>
    <n v="3"/>
    <n v="130464.74"/>
    <s v="OK"/>
    <x v="1"/>
    <x v="6"/>
    <s v="In Stock"/>
    <s v="⚠️ Low"/>
    <n v="26092.948000000004"/>
    <s v="High"/>
    <x v="1"/>
  </r>
  <r>
    <x v="584"/>
    <s v="d5c588b6f9c015e4"/>
    <s v="Books"/>
    <s v="Â£37.60"/>
    <s v="Â£37.60"/>
    <s v="Â£0.00"/>
    <s v="In stock (3 available)"/>
    <n v="0"/>
    <s v="Five"/>
    <x v="13"/>
    <s v="On a warm summer morning in North Carthage, Missouri, it is Nick and Amy Dunneâs fifth wedding anniversary. Presents are being wrapped and reservations are being made when Nickâs clever and beautiful wife disappears. Husband-of-the-Year Nick isnât doing himself any favors with cringe-worthy daydreams about the slope and shape of his wifeâs head, but passages from Amy's dia On a warm summer morning in North Carthage, Missouri, it is Nick and Amy Dunneâs fifth wedding anniversary. Presents are being wrapped and reservations are being made when Nickâs clever and beautiful wife disappears. Husband-of-the-Year Nick isnât doing himself any favors with cringe-worthy daydreams about the slope and shape of his wifeâs head, but passages from Amy's diary reveal the alpha-girl perfectionist could have put anyone dangerously on edge.Â Under mounting pressure from the police and the mediaâas well as Amyâs fiercely doting parentsâthe town golden boy parades an endless series of lies, deceits, and inappropriate behavior. Nick is oddly evasive, and heâs definitely bitterâbut is he really a killer?Â  ...more"/>
    <s v="http://books.toscrape.com/media/cache/73/21/7321b201d1c51a1c3b777a72c4bc0ea9.jpg"/>
    <s v="https://books.toscrape.com/catalogue/gone-girl_162/index.html"/>
    <n v="1856"/>
    <x v="3"/>
    <x v="0"/>
    <n v="631"/>
    <x v="89"/>
    <n v="48.88"/>
    <n v="5"/>
    <n v="90721.279999999999"/>
    <s v="OK"/>
    <x v="0"/>
    <x v="6"/>
    <s v="In Stock"/>
    <s v="⚠️ Low"/>
    <n v="18144.256000000001"/>
    <s v="High"/>
    <x v="0"/>
  </r>
  <r>
    <x v="585"/>
    <s v="147019cae600694e"/>
    <s v="Books"/>
    <s v="Â£38.62"/>
    <s v="Â£38.62"/>
    <s v="Â£0.00"/>
    <s v="In stock (3 available)"/>
    <n v="0"/>
    <s v="One"/>
    <x v="13"/>
    <s v="The unmissable and highly anticipated new literary thriller from the author of the international phenomenon The Girl With All the Gifts. Fellside is a maximum security prison on the edge of the Yorkshire Moors. It's not the kind of place you'd want to end up. But it's where Jess Moulson could be spending the rest of her life. It's a place where even the walls whisper. And The unmissable and highly anticipated new literary thriller from the author of the international phenomenon The Girl With All the Gifts. Fellside is a maximum security prison on the edge of the Yorkshire Moors. It's not the kind of place you'd want to end up. But it's where Jess Moulson could be spending the rest of her life. It's a place where even the walls whisper. And one voice belongs to a little boy with a message for Jess.Will she listen? ...more"/>
    <s v="http://books.toscrape.com/media/cache/cc/06/cc0645a0e77fc831377456199f9e0a94.jpg"/>
    <s v="https://books.toscrape.com/catalogue/fellside_155/index.html"/>
    <n v="4049"/>
    <x v="5"/>
    <x v="1"/>
    <n v="948"/>
    <x v="45"/>
    <n v="50.21"/>
    <n v="1"/>
    <n v="203300.29"/>
    <s v="OK"/>
    <x v="1"/>
    <x v="6"/>
    <s v="In Stock"/>
    <s v="⚠️ Low"/>
    <n v="40660.058000000005"/>
    <s v="High"/>
    <x v="1"/>
  </r>
  <r>
    <x v="586"/>
    <s v="73f71f9556442117"/>
    <s v="Books"/>
    <s v="Â£18.74"/>
    <s v="Â£18.74"/>
    <s v="Â£0.00"/>
    <s v="In stock (3 available)"/>
    <n v="0"/>
    <s v="One"/>
    <x v="13"/>
    <s v="&quot;BELLA?&quot;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quot;BELLA?&quot;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 ...more"/>
    <s v="http://books.toscrape.com/media/cache/cf/04/cf0433b690aab40a7ceddb682c90a54b.jpg"/>
    <s v="https://books.toscrape.com/catalogue/eclipse-twilight-3_152/index.html"/>
    <n v="1847"/>
    <x v="1"/>
    <x v="0"/>
    <n v="542"/>
    <x v="33"/>
    <n v="24.36"/>
    <n v="1"/>
    <n v="44992.92"/>
    <s v="OK"/>
    <x v="1"/>
    <x v="6"/>
    <s v="In Stock"/>
    <s v="⚠️ Low"/>
    <n v="8998.5840000000007"/>
    <s v="High"/>
    <x v="0"/>
  </r>
  <r>
    <x v="587"/>
    <s v="a7ec599c1a547746"/>
    <s v="Books"/>
    <s v="Â£52.62"/>
    <s v="Â£52.62"/>
    <s v="Â£0.00"/>
    <s v="In stock (3 available)"/>
    <n v="0"/>
    <s v="Three"/>
    <x v="13"/>
    <s v="A rich selection of background and source materials is provided in three areas: Contexts includes probable inspirations for Dracula in the earlier works of James Malcolm Rymer and Emily Gerard. Also included are a discussion of Stoker's working notes for the novel and &quot;Dracula's Guest,&quot; the original opening chapter to Dracula. Reviews and Reactions reprints five early revi A rich selection of background and source materials is provided in three areas: Contexts includes probable inspirations for Dracula in the earlier works of James Malcolm Rymer and Emily Gerard. Also included are a discussion of Stoker's working notes for the novel and &quot;Dracula's Guest,&quot; the original opening chapter to Dracula. Reviews and Reactions reprints five early reviews of the novel. &quot;Dramatic and Film Variations&quot;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sktra, Stephen D. Arata, and Talia Schaffer.A Chronology and a Selected Bibliography are included. ...more"/>
    <s v="http://books.toscrape.com/media/cache/16/0e/160e4bca2350f51d5ec2fe4a0f88543a.jpg"/>
    <s v="https://books.toscrape.com/catalogue/dracula_150/index.html"/>
    <n v="2285"/>
    <x v="3"/>
    <x v="0"/>
    <n v="1745"/>
    <x v="81"/>
    <n v="68.41"/>
    <n v="3"/>
    <n v="156316.85"/>
    <s v="OK"/>
    <x v="1"/>
    <x v="6"/>
    <s v="In Stock"/>
    <s v="⚠️ Low"/>
    <n v="31263.370000000003"/>
    <s v="High"/>
    <x v="0"/>
  </r>
  <r>
    <x v="588"/>
    <s v="04d858cdeeee0da4"/>
    <s v="Books"/>
    <s v="Â£39.24"/>
    <s v="Â£39.24"/>
    <s v="Â£0.00"/>
    <s v="In stock (3 available)"/>
    <n v="0"/>
    <s v="Five"/>
    <x v="13"/>
    <s v="#1 New York Times BestsellerFrom thebestselling author and master of narrative nonfiction comes the enthralling story of the sinking of the LusitaniaOn May 1, 1915, with WWI entering its tenth month, a luxury ocean liner as richly appointed as an English country house sailed out of New York, bound for Liverpool, carrying a record number of children and infants. The passeng #1 New York Times BestsellerFrom theÂ bestselling author and master of narrative nonfiction comes the enthralling story of the sinking of the LusitaniaOn May 1, 1915, with WWI entering its tenth month, a luxury ocean liner as richly appointed as an English country house sailed out of New York, bound for Liverpool, carrying a record number of children and infants. The passengers were surprisingly at ease, even though Germany had declared the seas around Britain to be a war zone. For months, German U-boats had brought terror to the North Atlantic. But the Lusitania was one of the eraâs great transatlantic âGreyhoundsââthe fastest liner then in serviceâand her captain, William Thomas Turner, placed tremendous faith in the gentlemanly strictures of warfare that for a century had kept civilian ships safe from attack.Â Germany, however, was determined to change the rules of the game, and Walther Schwieger, the captain of Unterseeboot-20, was happy to oblige. Meanwhile, an ultra-secret British intelligence unit tracked Schwiegerâs U-boat, but told no one. As U-20 and the Lusitania made their way toward Liverpool, an array of forces both grand and achingly smallâhubris, a chance fog, a closely guarded secret, and moreâall converged to produce one of the great disasters of history. It is a story that many of us think we know but donât, and Erik Larson tells it thrillingly, switching between hunter and hunted while painting a larger portrait of America at the height of the Progressive Era. Full of glamour and suspense, Dead Wake brings to life a cast of evocative characters, from famed Boston bookseller Charles Lauriat to pioneering female architect Theodate Pope to President Woodrow Wilson, a man lost to grief, dreading the widening war but also captivated by the prospect of new love.Â  Gripping and important, Dead Wake captures the sheer drama and emotional power of a disaster whose intimate details and true meaning have long been obscured by history. ...more"/>
    <s v="http://books.toscrape.com/media/cache/18/6b/186b3ff364117b6771a99d18b944e801.jpg"/>
    <s v="https://books.toscrape.com/catalogue/dead-wake-the-last-crossing-of-the-lusitania_147/index.html"/>
    <n v="3620"/>
    <x v="3"/>
    <x v="0"/>
    <n v="245"/>
    <x v="164"/>
    <n v="51.01"/>
    <n v="5"/>
    <n v="184656.19999999998"/>
    <s v="OK"/>
    <x v="1"/>
    <x v="6"/>
    <s v="In Stock"/>
    <s v="⚠️ Low"/>
    <n v="36931.24"/>
    <s v="High"/>
    <x v="0"/>
  </r>
  <r>
    <x v="589"/>
    <s v="d234ddecef49ef4e"/>
    <s v="Books"/>
    <s v="Â£17.81"/>
    <s v="Â£17.81"/>
    <s v="Â£0.00"/>
    <s v="In stock (3 available)"/>
    <n v="0"/>
    <s v="One"/>
    <x v="13"/>
    <s v="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 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 ...more"/>
    <s v="http://books.toscrape.com/media/cache/e5/2a/e52aa0bc6f8fcf894ffbe132b68f903e.jpg"/>
    <s v="https://books.toscrape.com/catalogue/david-and-goliath-underdogs-misfits-and-the-art-of-battling-giants_146/index.html"/>
    <n v="4028"/>
    <x v="2"/>
    <x v="0"/>
    <n v="185"/>
    <x v="35"/>
    <n v="23.15"/>
    <n v="1"/>
    <n v="93248.2"/>
    <s v="OK"/>
    <x v="1"/>
    <x v="6"/>
    <s v="In Stock"/>
    <s v="⚠️ Low"/>
    <n v="18649.64"/>
    <s v="High"/>
    <x v="1"/>
  </r>
  <r>
    <x v="590"/>
    <s v="66937c669c4da072"/>
    <s v="Books"/>
    <s v="Â£23.90"/>
    <s v="Â£23.90"/>
    <s v="Â£0.00"/>
    <s v="In stock (3 available)"/>
    <n v="0"/>
    <s v="Five"/>
    <x v="13"/>
    <s v="FROM THE #1 NEW YORK TIMES BESTSELLING AUTHOR OF GONE GIRLLibby Day was seven when her mother and two sisters were murdered in âThe Satan Sacrifice&quot; of Kinnakee, Kansas.â She survivedâand famously testified that her fifteen-year-old brother, Ben, was the killer. Twenty-five years later, the Kill Clubâa secret secret society obsessed with notorious crimesâlocates Libby and FROM THE #1 NEW YORK TIMES BESTSELLING AUTHOR OF GONE GIRLLibby Day was seven when her mother and two sisters were murdered in âThe Satan Sacrifice&quot; of Kinnakee, Kansas.â She survivedâand famously testified that her fifteen-year-old brother, Ben, was the killer. Twenty-five years later, the Kill Clubâa secret secret society obsessed with notorious crimesâlocates Libby and pumps her for details. They hope to discover proof that may free Ben. Libby hopes to turn a profit off her tragic history: Sheâll reconnect with the players from that night and report her findings to the clubâfor a fee. As Libbyâs search takes her from shabby Missouri strip clubs to abandoned Oklahoma tourist towns, the unimaginable truth emerges, and Libby finds herself right back where she startedâon the run from a killer. ...more"/>
    <s v="http://books.toscrape.com/media/cache/48/77/48772730eb8ab688bcded3c230049e60.jpg"/>
    <s v="https://books.toscrape.com/catalogue/dark-places_144/index.html"/>
    <n v="287"/>
    <x v="4"/>
    <x v="0"/>
    <n v="322"/>
    <x v="48"/>
    <n v="31.07"/>
    <n v="5"/>
    <n v="8917.09"/>
    <s v="OK"/>
    <x v="0"/>
    <x v="6"/>
    <s v="In Stock"/>
    <s v="⚠️ Low"/>
    <n v="1783.4180000000001"/>
    <s v="High"/>
    <x v="0"/>
  </r>
  <r>
    <x v="591"/>
    <s v="bbfc4a3b7b6c94a0"/>
    <s v="Books"/>
    <s v="Â£35.28"/>
    <s v="Â£35.28"/>
    <s v="Â£0.00"/>
    <s v="In stock (3 available)"/>
    <n v="0"/>
    <s v="Five"/>
    <x v="13"/>
    <s v="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 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she has endured a tumultuous year of temptation, loss, and strife to reach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 ...more"/>
    <s v="http://books.toscrape.com/media/cache/7f/14/7f14ab5b29802231676c975915fdaa46.jpg"/>
    <s v="https://books.toscrape.com/catalogue/breaking-dawn-twilight-4_136/index.html"/>
    <n v="3235"/>
    <x v="4"/>
    <x v="0"/>
    <n v="1653"/>
    <x v="26"/>
    <n v="45.86"/>
    <n v="5"/>
    <n v="148357.1"/>
    <s v="OK"/>
    <x v="0"/>
    <x v="6"/>
    <s v="In Stock"/>
    <s v="⚠️ Low"/>
    <n v="29671.420000000002"/>
    <s v="High"/>
    <x v="0"/>
  </r>
  <r>
    <x v="592"/>
    <s v="5439bae708bca198"/>
    <s v="Books"/>
    <s v="Â£21.55"/>
    <s v="Â£21.55"/>
    <s v="Â£0.00"/>
    <s v="In stock (3 available)"/>
    <n v="0"/>
    <s v="Five"/>
    <x v="13"/>
    <s v="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 ...more"/>
    <s v="http://books.toscrape.com/media/cache/82/30/82301a313be5a9ef4cedce8c79a54669.jpg"/>
    <s v="https://books.toscrape.com/catalogue/beautiful-creatures-caster-chronicles-1_125/index.html"/>
    <n v="2803"/>
    <x v="5"/>
    <x v="1"/>
    <n v="1405"/>
    <x v="59"/>
    <n v="28.02"/>
    <n v="5"/>
    <n v="78540.06"/>
    <s v="OK"/>
    <x v="0"/>
    <x v="6"/>
    <s v="In Stock"/>
    <s v="⚠️ Low"/>
    <n v="15708.012000000001"/>
    <s v="High"/>
    <x v="0"/>
  </r>
  <r>
    <x v="593"/>
    <s v="5dbd6ec4e154ad2f"/>
    <s v="Books"/>
    <s v="Â£14.08"/>
    <s v="Â£14.08"/>
    <s v="Â£0.00"/>
    <s v="In stock (3 available)"/>
    <n v="0"/>
    <s v="Five"/>
    <x v="13"/>
    <s v="Bennie is an aging former punk rocker and record executive. Sasha is the passionate, troubled young woman he employs. Here Jennifer Egan brilliantly reveals their pasts, along with the inner lives of a host of other characters whose paths intersect with theirs. With music pulsing on every page, A Visit from the Goon Squad is a startling, exhilarating novel of self-destruct Bennie is an aging former punk rocker and record executive. Sasha is the passionate, troubled young woman he employs. Here Jennifer Egan brilliantly reveals their pasts, along with the inner lives of a host of other characters whose paths intersect with theirs. With music pulsing on every page, A Visit from the Goon Squad is a startling, exhilarating novel of self-destruction and redemption. ...more"/>
    <s v="http://books.toscrape.com/media/cache/fb/b0/fbb08b1e3eb34d5401e815e40eab0df9.jpg"/>
    <s v="https://books.toscrape.com/catalogue/a-visit-from-the-goon-squad_117/index.html"/>
    <n v="3362"/>
    <x v="5"/>
    <x v="0"/>
    <n v="623"/>
    <x v="143"/>
    <n v="18.3"/>
    <n v="5"/>
    <n v="61524.600000000006"/>
    <s v="OK"/>
    <x v="0"/>
    <x v="6"/>
    <s v="In Stock"/>
    <s v="⚠️ Low"/>
    <n v="12304.920000000002"/>
    <s v="Mid"/>
    <x v="0"/>
  </r>
  <r>
    <x v="594"/>
    <s v="9c96cd1329fbd82d"/>
    <s v="Books"/>
    <s v="Â£19.69"/>
    <s v="Â£19.69"/>
    <s v="Â£0.00"/>
    <s v="In stock (1 available)"/>
    <n v="0"/>
    <s v="Five"/>
    <x v="13"/>
    <s v="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 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 - 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 ...more"/>
    <s v="http://books.toscrape.com/media/cache/ca/4a/ca4a9ba7acfea039f1abeff1d95d9674.jpg"/>
    <s v="https://books.toscrape.com/catalogue/the-zombie-room_87/index.html"/>
    <n v="1402"/>
    <x v="2"/>
    <x v="1"/>
    <n v="1692"/>
    <x v="152"/>
    <n v="25.6"/>
    <n v="5"/>
    <n v="35891.200000000004"/>
    <s v="OK"/>
    <x v="1"/>
    <x v="7"/>
    <s v="In Stock"/>
    <s v="⚠️ Low"/>
    <n v="7178.2400000000016"/>
    <s v="High"/>
    <x v="0"/>
  </r>
  <r>
    <x v="595"/>
    <s v="c8614adb1a90b027"/>
    <s v="Books"/>
    <s v="Â£50.59"/>
    <s v="Â£50.59"/>
    <s v="Â£0.00"/>
    <s v="In stock (1 available)"/>
    <n v="0"/>
    <s v="Three"/>
    <x v="13"/>
    <s v="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 ...more"/>
    <s v="http://books.toscrape.com/media/cache/94/31/9431e2494b4b32721b037c6f6dce9a03.jpg"/>
    <s v="https://books.toscrape.com/catalogue/the-name-of-the-wind-the-kingkiller-chronicle-1_74/index.html"/>
    <n v="3878"/>
    <x v="2"/>
    <x v="1"/>
    <n v="1443"/>
    <x v="22"/>
    <n v="65.77"/>
    <n v="3"/>
    <n v="255056.06"/>
    <s v="OK"/>
    <x v="1"/>
    <x v="7"/>
    <s v="In Stock"/>
    <s v="⚠️ Low"/>
    <n v="51011.212"/>
    <s v="High"/>
    <x v="0"/>
  </r>
  <r>
    <x v="596"/>
    <s v="a7eef9d6795422c1"/>
    <s v="Books"/>
    <s v="Â£18.88"/>
    <s v="Â£18.88"/>
    <s v="Â£0.00"/>
    <s v="In stock (1 available)"/>
    <n v="0"/>
    <s v="Two"/>
    <x v="13"/>
    <s v="Elli Fisher has never thought she was good enough, let it be her job, her weight, her love life, nothing. That is until she meets Shea Adler. After doing a promotional shoot for the NHL team, the Assassins, she meets the hunky hockey player who shoots a puck, shattering her world.Shea Adler was tired of the life he was living outside of the rink. The girls, the money blowi Elli Fisher has never thought she was good enough, let it be her job, her weight, her love life, nothing. That is until she meets Shea Adler. After doing a promotional shoot for the NHL team, the Assassins, she meets the hunky hockey player who shoots a puck, shattering her world.Shea Adler was tired of the life he was living outside of the rink. The girls, the money blowing, the drinking, everything had to stop and it all did when he met Eleanor Fisher. He had never met anyone like her. She was feisty, witty, shy, and simply gorgeous. When he laid eyes on her, it was as if he was taking the hardest hit of his life into the boards, and he had to have her. Elli is a little skeptical of Shea, but he knows that they were meant to be together, and he needed her in his life. Can Elli throw her insecurities out the window and love Shea with everything inside of her, or will she let a past relationship, and her family ruin any chance of her being happy. ...more"/>
    <s v="http://books.toscrape.com/media/cache/72/d7/72d7f51393409b2d130845e6ade7522b.jpg"/>
    <s v="https://books.toscrape.com/catalogue/taking-shots-assassins-1_57/index.html"/>
    <n v="1095"/>
    <x v="1"/>
    <x v="0"/>
    <n v="1427"/>
    <x v="125"/>
    <n v="24.54"/>
    <n v="2"/>
    <n v="26871.3"/>
    <s v="OK"/>
    <x v="1"/>
    <x v="7"/>
    <s v="In Stock"/>
    <s v="⚠️ Low"/>
    <n v="5374.26"/>
    <s v="High"/>
    <x v="0"/>
  </r>
  <r>
    <x v="597"/>
    <s v="9ed7090d8fa690b0"/>
    <s v="Books"/>
    <s v="Â£42.40"/>
    <s v="Â£42.40"/>
    <s v="Â£0.00"/>
    <s v="In stock (1 available)"/>
    <n v="0"/>
    <s v="One"/>
    <x v="13"/>
    <s v="I have a curseI have a giftI am a monsterI'm more than humanMy touch is lethalMy touch is powerI am their weaponI will fight backJuliette hasnât touched anyone in exactly 264 days.The last time she did, it was an accident, but The Reestablishment locked her up for murder. No one knows why Julietteâs touch is fatal. As long as she doesnât hurt anyone else, no one really car I have a curseI have a giftI am a monsterI'm more than humanMy touch is lethalMy touch is powerI am their weaponI will fight backJuliette hasnât touched anyone in exactly 264 days.The last time she did, it was an accident, but The Reestablishment locked her up for murder. No one knows why Julietteâs touch is fatal. As long as she doesnât hurt anyone else, no one really cares. The world is too busy crumbling to pieces to pay attention to a 17-year-old girl. Diseases are destroying the population, food is hard to find, birds donât fly anymore, and the clouds are the wrong color.The Reestablishment said their way was the only way to fix things, so they threw Juliette in a cell. Now so many people are dead that the survivors are whispering war â and The Reestablishment has changed its mind. Maybe Juliette is more than a tortured soul stuffed into a poisonous body. Maybe sheâs exactly what they need right now.Juliette has to make a choice: Be a weapon. Or be a warrior. ...more"/>
    <s v="http://books.toscrape.com/media/cache/37/40/37407ed591f1a8e5433fc6b9128d5d10.jpg"/>
    <s v="https://books.toscrape.com/catalogue/shatter-me-shatter-me-1_53/index.html"/>
    <n v="4425"/>
    <x v="2"/>
    <x v="1"/>
    <n v="1235"/>
    <x v="43"/>
    <n v="55.12"/>
    <n v="1"/>
    <n v="243906"/>
    <s v="OK"/>
    <x v="1"/>
    <x v="7"/>
    <s v="In Stock"/>
    <s v="⚠️ Low"/>
    <n v="48781.200000000004"/>
    <s v="High"/>
    <x v="1"/>
  </r>
  <r>
    <x v="598"/>
    <s v="849db7ab7f4a640c"/>
    <s v="Books"/>
    <s v="Â£24.96"/>
    <s v="Â£24.96"/>
    <s v="Â£0.00"/>
    <s v="In stock (1 available)"/>
    <n v="0"/>
    <s v="One"/>
    <x v="13"/>
    <s v="âBetter to reign in Hell, than serve in Heavân â¦âIn Paradise Lost, Milton produced a poem of epic scale, conjuring up a vast, awe-inspiring cosmos and ranging across huge tracts of space and time. And yet, in putting a charismatic Satan and naked Adam and Eve at the centre of this story, he also created an intensely human tragedy on the Fall of Man. Written when Milton was âBetter to reign in Hell, than serve in Heavân â¦âIn Paradise Lost, Milton produced a poem of epic scale, conjuring up a vast, awe-inspiring cosmos and ranging across huge tracts of space and time. And yet, in putting a charismatic Satan and naked Adam and Eve at the centre of this story, he also created an intensely human tragedy on the Fall of Man. Written when Milton was in his fifties â blind, bitterly disappointed by the Restoration and briefly in danger of execution â Paradise Lostâs apparent ambivalence towards authority has led to intense debate about whether it manages to âjustify the ways of God to menâ, or exposes the cruelty of Christianity.John Leonardâs revised edition of Paradise Lost contains full notes, elucidating Miltonâs biblical, classical and historical allusions and discussing his vivid, highly original use of language and blank verse. ...more"/>
    <s v="http://books.toscrape.com/media/cache/56/36/5636eec07534db6e8bc55ed562bad042.jpg"/>
    <s v="https://books.toscrape.com/catalogue/paradise-lost-paradise-1_45/index.html"/>
    <n v="270"/>
    <x v="4"/>
    <x v="1"/>
    <n v="82"/>
    <x v="14"/>
    <n v="32.450000000000003"/>
    <n v="1"/>
    <n v="8761.5"/>
    <s v="OK"/>
    <x v="1"/>
    <x v="7"/>
    <s v="In Stock"/>
    <s v="⚠️ Low"/>
    <n v="1752.3000000000002"/>
    <s v="High"/>
    <x v="0"/>
  </r>
  <r>
    <x v="599"/>
    <s v="9ff997ab15713e53"/>
    <s v="Books"/>
    <s v="Â£32.36"/>
    <s v="Â£32.36"/>
    <s v="Â£0.00"/>
    <s v="In stock (1 available)"/>
    <n v="0"/>
    <s v="Three"/>
    <x v="13"/>
    <s v="On the Road chronicles Jack Kerouac's years traveling the North American continent with his friend Neal Cassady, &quot;a sideburned hero of the snowy West.&quot; As &quot;Sal Paradise&quot; and &quot;Dean Moriarty,&quot; the two roam the country in a quest for self-knowledge and experience. Kerouac's love of America, his compassion for humanity, and his sense of language as jazz combine to make On the On the Road chronicles Jack Kerouac's years traveling the North American continent with his friend Neal Cassady, &quot;a sideburned hero of the snowy West.&quot; As &quot;Sal Paradise&quot; and &quot;Dean Moriarty,&quot; the two roam the country in a quest for self-knowledge and experience. Kerouac's love of America, his compassion for humanity, and his sense of language as jazz combine to make On the Road an inspirational work of lasting importance.Kerouac's classic novel of freedom and longing defined what it meant to be &quot;Beat&quot; and has inspired every generation since its initial publication. ...more"/>
    <s v="http://books.toscrape.com/media/cache/7f/9b/7f9bc0563de554998e2d93b7edec4921.jpg"/>
    <s v="https://books.toscrape.com/catalogue/on-the-road-duluoz-legend_40/index.html"/>
    <n v="3277"/>
    <x v="2"/>
    <x v="1"/>
    <n v="440"/>
    <x v="156"/>
    <n v="42.07"/>
    <n v="3"/>
    <n v="137863.39000000001"/>
    <s v="OK"/>
    <x v="1"/>
    <x v="7"/>
    <s v="In Stock"/>
    <s v="⚠️ Low"/>
    <n v="27572.678000000004"/>
    <s v="High"/>
    <x v="0"/>
  </r>
  <r>
    <x v="600"/>
    <s v="8d390a1fc3133d06"/>
    <s v="Books"/>
    <s v="Â£38.43"/>
    <s v="Â£38.43"/>
    <s v="Â£0.00"/>
    <s v="In stock (1 available)"/>
    <n v="0"/>
    <s v="Five"/>
    <x v="13"/>
    <s v="Orphaned into the household of her Aunt Reed at Gateshead, subject to the cruel regime at Lowood charity school, Jane Eyre nonetheless emerges unbroken in spirit and integrity. She takes up the post of governess at Thornfield, falls in love with Mr. Rochester, and discovers the impediment to their lawful marriage in a story that transcends melodrama to portray a woman's pa Orphaned into the household of her Aunt Reed at Gateshead, subject to the cruel regime at Lowood charity school, Jane Eyre nonetheless emerges unbroken in spirit and integrity. She takes up the post of governess at Thornfield, falls in love with Mr. Rochester, and discovers the impediment to their lawful marriage in a story that transcends melodrama to portray a woman's passionate search for a wider and richer life than Victorian society traditionally allowed.With a heroine full of yearning, the dangerous secrets she encounters, and the choices she finally makes, Charlotte Bronte's innovative and enduring romantic novel continues to engage and provoke readers. ...more"/>
    <s v="http://books.toscrape.com/media/cache/72/9f/729f5f6a75746782c336537730256f66.jpg"/>
    <s v="https://books.toscrape.com/catalogue/jane-eyre_27/index.html"/>
    <n v="4898"/>
    <x v="2"/>
    <x v="1"/>
    <n v="1711"/>
    <x v="60"/>
    <n v="49.96"/>
    <n v="5"/>
    <n v="244704.08000000002"/>
    <s v="OK"/>
    <x v="1"/>
    <x v="7"/>
    <s v="In Stock"/>
    <s v="⚠️ Low"/>
    <n v="48940.816000000006"/>
    <s v="High"/>
    <x v="1"/>
  </r>
  <r>
    <x v="601"/>
    <s v="a492f49a3e2b6a71"/>
    <s v="Books"/>
    <s v="Â£38.00"/>
    <s v="Â£38.00"/>
    <s v="Â£0.00"/>
    <s v="In stock (1 available)"/>
    <n v="0"/>
    <s v="Two"/>
    <x v="13"/>
    <s v="Mary Shelley began writing Frankenstein when she was only eighteen. At once a Gothic thriller, a passionate romance, and a cautionary tale about the dangers of science, Frankenstein tells the story of committed science student Victor Frankenstein. Obsessed with discovering the cause of generation and life and bestowing animation upon lifeless matter, Frankenstein assembles Mary Shelley began writing Frankenstein when she was only eighteen. At once a Gothic thriller, a passionate romance, and a cautionary tale about the dangers of science, Frankenstein tells the story of committed science student Victor Frankenstein. Obsessed with discovering the cause of generation and life and bestowing animation upon lifeless matter, Frankenstein assembles a human being from stolen body parts but; upon bringing it to life, he recoils in horror at the creature's hideousness. Tormented by isolation and loneliness, the once-innocent creature turns to evil and unleashes a campaign of murderous revenge against his creator, Frankenstein.Frankenstein, an instant bestseller and an important ancestor of both the horror and science fiction genres, not only tells a terrifying story, but also raises profound, disturbing questions about the very nature of life and the place of humankind within the cosmos: What does it mean to be human? What responsibilities do we have to each other? How far can we go in tampering with Nature? In our age, filled with news of organ donation genetic engineering, and bio-terrorism, these questions are more relevant than ever. ...more"/>
    <s v="http://books.toscrape.com/media/cache/f7/22/f722c24607ddc8013476ca8e84639ba7.jpg"/>
    <s v="https://books.toscrape.com/catalogue/frankenstein_20/index.html"/>
    <n v="4673"/>
    <x v="3"/>
    <x v="1"/>
    <n v="1754"/>
    <x v="101"/>
    <n v="49.4"/>
    <n v="2"/>
    <n v="230846.19999999998"/>
    <s v="OK"/>
    <x v="1"/>
    <x v="7"/>
    <s v="In Stock"/>
    <s v="⚠️ Low"/>
    <n v="46169.24"/>
    <s v="High"/>
    <x v="1"/>
  </r>
  <r>
    <x v="602"/>
    <s v="e30f54cea9b38190"/>
    <s v="Books"/>
    <s v="Â£37.59"/>
    <s v="Â£37.59"/>
    <s v="Â£0.00"/>
    <s v="In stock (19 available)"/>
    <n v="0"/>
    <s v="One"/>
    <x v="14"/>
    <s v="Andrew Barger, award-winning author and engineer, has extensively researched forgotten journals and magazines of the early 19th century to locate groundbreaking science fiction short stories in the English language. In doing so, he found what is possibly the first science fiction story by a female (and it is not from Mary Shelley). Andrew located the first steampunk short Andrew Barger, award-winning author and engineer, has extensively researched forgotten journals and magazines of the early 19th century to locate groundbreaking science fiction short stories in the English language. In doing so, he found what is possibly the first science fiction story by a female (and it is not from Mary Shelley). Andrew located the first steampunk short story, which has not been republished since 1844. There is the first voyage to the moon in a balloon, republished for the first time since 1820 that further tells of a darkness machine and a lunarian named Zuloc. Other sci-stories include the first robotic insect and an electricity gun. Once again, Andrew has searched old texts to find the very best science fiction stories from the period when the genre automated to life, some of the stories are published for the first time in nearly 200 years. Read these fantastic stories today!OUR OWN COUNTRY So mechanical has the age become, that men seriously talk of flying machines, to go by steam, --not your air-balloons, but real Daedalian wings, made of wood and joints, nailed to your shoulder, --not wings of feathers and wax like the wings of Icarus, who fell into the Cretan sea, but real, solid, substantial, rock-maple wings with wrought-iron hinges, and huge concavities, to propel us through the air. Knickerbocker Magazine, May 18 ...more"/>
    <s v="http://books.toscrape.com/media/cache/e8/1f/e81f850db9b9622c65619c9f15748de7.jpg"/>
    <s v="https://books.toscrape.com/catalogue/mesaerion-the-best-science-fiction-stories-1800-1849_983/index.html"/>
    <n v="272"/>
    <x v="2"/>
    <x v="1"/>
    <n v="671"/>
    <x v="63"/>
    <n v="48.87"/>
    <n v="1"/>
    <n v="13292.64"/>
    <s v="OK"/>
    <x v="1"/>
    <x v="0"/>
    <s v="In Stock"/>
    <s v="OK"/>
    <n v="2658.5280000000002"/>
    <s v="High"/>
    <x v="0"/>
  </r>
  <r>
    <x v="603"/>
    <s v="18ad3ed896c7ce05"/>
    <s v="Books"/>
    <s v="Â£35.67"/>
    <s v="Â£35.67"/>
    <s v="Â£0.00"/>
    <s v="In stock (16 available)"/>
    <n v="0"/>
    <s v="Five"/>
    <x v="14"/>
    <s v="What if you could live multiple lives simultaneously, have constant, perfect companionship, and never die? Thatâs the promise of Join, a revolutionary technology that allows small groups of minds to unite, forming a single consciousness that experiences the world through multiple bodies. But as two best friends, Chance and Lucky, living in an alternate version of our own n What if you could live multiple lives simultaneously, have constant, perfect companionship, and never die? Thatâs the promise of Join, a revolutionary technology that allows small groups of minds to unite, forming a single consciousness that experiences the world through multiple bodies. But as two best friends, Chance and Lucky, living in an alternate version of our own near future quickly discover, the light of that miracle may be blinding them to its horrors.Jolted out of comfortable, professional routines by a brutal encounter with a terrifying stranger and a malfunction in the join technology, Chance and Lucky follow a faint trail of clues off the grid in their desperate search for a cure. Their journey leads them into the scarred heart of the North American continent. There, within the improvised shelter of the âsolosâ left behind by the rush of technology, they encounter the architects of a new kind of human consciousness. With the planet descending into environmental ruin, their trust of each other becomes their only guide through the moral hazards of a society in which individual identity has come undone. Along the way, they must confront their own long-buried secrets, and learn how their story of injured conscience connects them to the arc of human evolution.A deftly crafted, kaleidoscopic novel with the pulse of a thriller, Join explores big ideas in the current zeitgeist on an intimate, human scale. ...more"/>
    <s v="http://books.toscrape.com/media/cache/df/64/df642e483f7ae23de6888c73f05e2014.jpg"/>
    <s v="https://books.toscrape.com/catalogue/join_902/index.html"/>
    <n v="737"/>
    <x v="5"/>
    <x v="0"/>
    <n v="303"/>
    <x v="0"/>
    <n v="46.37"/>
    <n v="5"/>
    <n v="34174.689999999995"/>
    <s v="OK"/>
    <x v="0"/>
    <x v="10"/>
    <s v="In Stock"/>
    <s v="OK"/>
    <n v="6834.9379999999992"/>
    <s v="High"/>
    <x v="0"/>
  </r>
  <r>
    <x v="604"/>
    <s v="9270575728a13a61"/>
    <s v="Books"/>
    <s v="Â£43.30"/>
    <s v="Â£43.30"/>
    <s v="Â£0.00"/>
    <s v="In stock (15 available)"/>
    <n v="0"/>
    <s v="Four"/>
    <x v="14"/>
    <s v="MAY THE VERSE BE WITH YOU!Return once more to a galaxy far, far away with this sublime retelling of George Lucas's epic Star Wars in the style of the immortal Bard of Avon. The saga of a wise (Jedi) knight and an evil (Sith) lord, of a beautiful princess held captive and a young hero coming of age, Star Wars abounds with all the valor and villainy of Shakespeare's greatest MAY THE VERSE BE WITH YOU!Return once more to a galaxy far, far away with this sublime retelling of George Lucas's epic Star Wars in the style of the immortal Bard of Avon. The saga of a wise (Jedi) knight and an evil (Sith) lord, of a beautiful princess held captive and a young hero coming of age, Star Wars abounds with all the valor and villainy of Shakespeare's greatest plays. 'Tis a tale told by fretful Droids, full of faithful Wookiees and fearsome Stormtroopers, signifying... pretty much everything.Reimagined in glorious iambic pentameter, William Shakespeare's Star Wars will astound and edify Rebels and Imperials alike. Zounds! This is the book you're looking for. ...more"/>
    <s v="http://books.toscrape.com/media/cache/02/7a/027a1f131d94c38f9e785f5d85a109c7.jpg"/>
    <s v="https://books.toscrape.com/catalogue/william-shakespeares-star-wars-verily-a-new-hope-william-shakespeares-star-wars-4_871/index.html"/>
    <n v="3561"/>
    <x v="1"/>
    <x v="1"/>
    <n v="186"/>
    <x v="116"/>
    <n v="56.29"/>
    <n v="4"/>
    <n v="200448.69"/>
    <s v="OK"/>
    <x v="1"/>
    <x v="1"/>
    <s v="In Stock"/>
    <s v="OK"/>
    <n v="40089.738000000005"/>
    <s v="High"/>
    <x v="0"/>
  </r>
  <r>
    <x v="605"/>
    <s v="790ef197c8f236f5"/>
    <s v="Books"/>
    <s v="Â£10.65"/>
    <s v="Â£10.65"/>
    <s v="Â£0.00"/>
    <s v="In stock (15 available)"/>
    <n v="0"/>
    <s v="One"/>
    <x v="14"/>
    <s v="Welcome to Adrianna, a new country isolated for years and shrouded in mystery. Itâs home to the Leafers, an assembly of the most intelligent minds in the world. When Leafer President John Greenleaf opens Adriannaâs doors for the filming of a documentary, the young countryâs secrets will be exposed changing the world forever. Can the Leafers really cure cancer, diabetes and Welcome to Adrianna, a new country isolated for years and shrouded in mystery. Itâs home to the Leafers, an assembly of the most intelligent minds in the world. When Leafer President John Greenleaf opens Adriannaâs doors for the filming of a documentary, the young countryâs secrets will be exposed changing the world forever. Can the Leafers really cure cancer, diabetes and heart disease with a miraculous new plant? Can they provide free food and free wireless electricity to the entire planet without pollution? Adriannaâs technology guarantees to cause a complete collapse of the global economy. But will the rich and powerful allow it? Wars will be fought. Economies will collapse. The true origins of human life on Earth will be revealed. The project must be completed. ...more"/>
    <s v="http://books.toscrape.com/media/cache/4c/57/4c57c192057269132623f9c6b3f69559.jpg"/>
    <s v="https://books.toscrape.com/catalogue/the-project_856/index.html"/>
    <n v="1161"/>
    <x v="2"/>
    <x v="1"/>
    <n v="1456"/>
    <x v="154"/>
    <n v="13.85"/>
    <n v="1"/>
    <n v="16079.85"/>
    <s v="OK"/>
    <x v="1"/>
    <x v="1"/>
    <s v="In Stock"/>
    <s v="OK"/>
    <n v="3215.9700000000003"/>
    <s v="Mid"/>
    <x v="0"/>
  </r>
  <r>
    <x v="606"/>
    <s v="2a70769cdc6eb8b8"/>
    <s v="Books"/>
    <s v="Â£26.12"/>
    <s v="Â£26.12"/>
    <s v="Â£0.00"/>
    <s v="In stock (15 available)"/>
    <n v="0"/>
    <s v="Two"/>
    <x v="14"/>
    <s v="What happens when resources become scarce and society starts to crumble? As the competition for resources pulls America's previously stable society apart, the &quot;New Normal&quot; is a Soft Apocalypse. This is how our world ends; with a whimper instead of a bang. New social structures and tribal connections spring up across America, as the previous social structures begin to disso What happens when resources become scarce and society starts to crumble? As the competition for resources pulls America's previously stable society apart, the &quot;New Normal&quot; is a Soft Apocalypse. This is how our world ends; with a whimper instead of a bang. New social structures and tribal connections spring up across America, as the previous social structures begin to dissolve. Locus Award finalist and John W. Campbell Memorial Award finalist Soft Apocalypse follows the journey across the Southeast of a tribe of formerly middle class Americans as they struggle to find a place for themselves and their children in a new, dangerous world that still carries the ghostly echoes of their previous lives.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more"/>
    <s v="http://books.toscrape.com/media/cache/61/ca/61ca5ab6bc514b9527af9f805fa03c31.jpg"/>
    <s v="https://books.toscrape.com/catalogue/soft-apocalypse_833/index.html"/>
    <n v="3832"/>
    <x v="5"/>
    <x v="1"/>
    <n v="508"/>
    <x v="158"/>
    <n v="33.96"/>
    <n v="2"/>
    <n v="130134.72"/>
    <s v="OK"/>
    <x v="1"/>
    <x v="1"/>
    <s v="In Stock"/>
    <s v="OK"/>
    <n v="26026.944000000003"/>
    <s v="High"/>
    <x v="0"/>
  </r>
  <r>
    <x v="607"/>
    <s v="f435aa99d864077d"/>
    <s v="Books"/>
    <s v="Â£48.74"/>
    <s v="Â£48.74"/>
    <s v="Â£0.00"/>
    <s v="In stock (11 available)"/>
    <n v="0"/>
    <s v="One"/>
    <x v="14"/>
    <s v="A page-turning debut in the tradition of Michael Crichton, World War Z, and The Martian, Sleeping Giants is a thriller fueled by an earthshaking mysteryâand a fight to control a gargantuan power.A girl named Rose is riding her new bike near her home in Deadwood, South Dakota, when she falls through the earth. She wakes up at the bottom of a square hole, its walls glowing w A page-turning debut in the tradition of Michael Crichton, World War Z, and The Martian, Sleeping Giants is a thriller fueled by an earthshaking mysteryâand a fight to control a gargantuan power.A girl named Rose is riding her new bike near her home in Deadwood, South Dakota, when she falls through the earth. She wakes up at the bottom of a square hole, its walls glowing with intricate carvings. But the firemen who come to save her peer down upon something even stranger: a little girl in the palm of a giant metal hand.Seventeen years later, the mystery of the bizarre artifact remains unsolvedâits origins, architects, and purpose unknown. Its carbon dating defies belief; military reports are redacted; theories are floated, then rejected.But some can never stop searching for answers.Rose Franklin is now a highly trained physicist leading a top secret team to crack the handâs code. And along with her colleagues, she is being interviewed by a nameless interrogator whose power and purview are as enigmatic as the provenance of the relic. Whatâs clear is that Rose and her compatriots are on the edge of unraveling historyâs most perplexing discoveryâand figuring out what it portends for humanity. But once the pieces of the puzzle are in place, will the result prove to be an instrument of lasting peace or a weapon of mass destruction? ...more"/>
    <s v="http://books.toscrape.com/media/cache/ac/a5/aca5de2e61ca2754de496a75dea25f91.jpg"/>
    <s v="https://books.toscrape.com/catalogue/sleeping-giants-themis-files-1_604/index.html"/>
    <n v="1538"/>
    <x v="0"/>
    <x v="1"/>
    <n v="1983"/>
    <x v="48"/>
    <n v="63.36"/>
    <n v="1"/>
    <n v="97447.679999999993"/>
    <s v="OK"/>
    <x v="0"/>
    <x v="12"/>
    <s v="In Stock"/>
    <s v="OK"/>
    <n v="19489.536"/>
    <s v="High"/>
    <x v="0"/>
  </r>
  <r>
    <x v="608"/>
    <s v="2c34f9432069b52b"/>
    <s v="Books"/>
    <s v="Â£21.36"/>
    <s v="Â£21.36"/>
    <s v="Â£0.00"/>
    <s v="In stock (11 available)"/>
    <n v="0"/>
    <s v="Four"/>
    <x v="14"/>
    <s v="A fast-paced and gripping near-future science fiction debut about the gritty world of competitive gaming...Every week, Kali Ling fights to the death on national TV. Sheâs died hundreds of times. And it never gets easier... The RAGE tournamentsâthe Virtual Gaming Leagueâs elite competition where the best gamers in the world compete in a no-holds-barred fight to the digital A fast-paced and gripping near-future science fiction debut about the gritty world of competitive gaming...Â Every week, Kali Ling fights to the death on national TV. Sheâs died hundreds of times. And it never gets easier...Â  The RAGE tournamentsâthe Virtual Gaming Leagueâs elite competition where the best gamers in the world compete in a no-holds-barred fight to the digital death. Every bloody kill is broadcast to millions. Every player is a modern gladiatorâleading a life of ultimate fame, responsible only for entertaining the masses. Â  And though their weapons and armor are digital, the pain is real. Â  Chosen to be the first female captain in RAGE tournament history, Kali Ling is at the top of the worldâuntil one of her teammates overdoses. Now, she must confront the truth about the tournament. Because it is much more than a gameâand even in the real world, not everything is as it seems. Â  The VGL hides dark secrets. And the only way to change the rules is to fight from the inside... ...more"/>
    <s v="http://books.toscrape.com/media/cache/01/c5/01c50c5f341b8f1d030e9dffba5e5498.jpg"/>
    <s v="https://books.toscrape.com/catalogue/arena_587/index.html"/>
    <n v="461"/>
    <x v="0"/>
    <x v="1"/>
    <n v="728"/>
    <x v="114"/>
    <n v="27.77"/>
    <n v="4"/>
    <n v="12801.97"/>
    <s v="OK"/>
    <x v="1"/>
    <x v="12"/>
    <s v="In Stock"/>
    <s v="OK"/>
    <n v="2560.3940000000002"/>
    <s v="High"/>
    <x v="0"/>
  </r>
  <r>
    <x v="609"/>
    <s v="3fc124f59f3068e4"/>
    <s v="Books"/>
    <s v="Â£32.42"/>
    <s v="Â£32.42"/>
    <s v="Â£0.00"/>
    <s v="In stock (5 available)"/>
    <n v="0"/>
    <s v="One"/>
    <x v="14"/>
    <s v="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 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royed. ...more"/>
    <s v="http://books.toscrape.com/media/cache/da/a0/daa08c54a927c27494ea5bb90af79c60.jpg"/>
    <s v="https://books.toscrape.com/catalogue/foundation-foundation-publication-order-1_375/index.html"/>
    <n v="2181"/>
    <x v="3"/>
    <x v="1"/>
    <n v="811"/>
    <x v="114"/>
    <n v="42.15"/>
    <n v="1"/>
    <n v="91929.15"/>
    <s v="OK"/>
    <x v="1"/>
    <x v="13"/>
    <s v="In Stock"/>
    <s v="OK"/>
    <n v="18385.829999999998"/>
    <s v="High"/>
    <x v="0"/>
  </r>
  <r>
    <x v="610"/>
    <s v="0e92ccf1bd39e68f"/>
    <s v="Books"/>
    <s v="Â£10.92"/>
    <s v="Â£10.92"/>
    <s v="Â£0.00"/>
    <s v="In stock (3 available)"/>
    <n v="0"/>
    <s v="One"/>
    <x v="14"/>
    <s v="Facing annihilation at the hands of the warlike Vogons is a curious time to have a craving for tea. It could only happen to the cosmically displaced Arthur Dent and his curious comrades in arms as they hurtle across space powered by pure improbabilityband desperately in search of a place to eat.Among Arthur's motley shipmates are Ford Prefect, a longtime friend and expert Facing annihilation at the hands of the warlike Vogons is a curious time to have a craving for tea. It could only happen to the cosmically displaced Arthur Dent and his curious comrades in arms as they hurtle across space powered by pure improbabilityband desperately in search of a place to eat.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who suffers nothing and no one very gladly. Their destination? The ultimate hot spot for an evening of apocalyptic entertainment and fine dining, where the food (literally) speaks for itself.Will they make it? The answer: hard to say. But bear in mind that the Hitchhiker's Guide deleted the term &quot;Future Perfect&quot; from its pages, since it was discovered not to be!&quot;What's such fun is how amusing the galaxy looks through Adams' sardonically silly eyes.&quot; ...more"/>
    <s v="http://books.toscrape.com/media/cache/aa/8f/aa8fc991d84aca12ed94a0a2fa1099e5.jpg"/>
    <s v="https://books.toscrape.com/catalogue/the-restaurant-at-the-end-of-the-universe-hitchhikers-guide-to-the-galaxy-2_275/index.html"/>
    <n v="3155"/>
    <x v="3"/>
    <x v="0"/>
    <n v="1051"/>
    <x v="132"/>
    <n v="14.2"/>
    <n v="1"/>
    <n v="44801"/>
    <s v="OK"/>
    <x v="1"/>
    <x v="6"/>
    <s v="In Stock"/>
    <s v="⚠️ Low"/>
    <n v="8960.2000000000007"/>
    <s v="Mid"/>
    <x v="0"/>
  </r>
  <r>
    <x v="611"/>
    <s v="2ef5dc7e278e562a"/>
    <s v="Books"/>
    <s v="Â£19.07"/>
    <s v="Â£19.07"/>
    <s v="Â£0.00"/>
    <s v="In stock (3 available)"/>
    <n v="0"/>
    <s v="Four"/>
    <x v="14"/>
    <s v="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 In the year 2044, reality is an ugly place. The only time teenage Wade Watts really feels alive is when he's jacked into the virtual utopia known as theÂ  OASIS. Wade's devoted his life to studying the puzzles hidden within this world's digital confines, puzzles that are based on their creator's obsession with the pop culture of decades past and that promise massive power and fortune to whoever can unlock them. When Wade stumbles upon the first clue, he finds himself beset by players willing to kill to take this ultimate prize. The race is on, and if Wade's going to survive, he'll have to winâand confront the real world he's always been so desperate to escape. ...more"/>
    <s v="http://books.toscrape.com/media/cache/b9/af/b9afd75c09ff7bf82c9a158a34cb993d.jpg"/>
    <s v="https://books.toscrape.com/catalogue/ready-player-one_209/index.html"/>
    <n v="2731"/>
    <x v="0"/>
    <x v="0"/>
    <n v="100"/>
    <x v="172"/>
    <n v="24.79"/>
    <n v="4"/>
    <n v="67701.489999999991"/>
    <s v="OK"/>
    <x v="1"/>
    <x v="6"/>
    <s v="In Stock"/>
    <s v="⚠️ Low"/>
    <n v="13540.297999999999"/>
    <s v="High"/>
    <x v="0"/>
  </r>
  <r>
    <x v="612"/>
    <s v="4b3f4f151c99f472"/>
    <s v="Books"/>
    <s v="Â£33.26"/>
    <s v="Â£33.26"/>
    <s v="Â£0.00"/>
    <s v="In stock (3 available)"/>
    <n v="0"/>
    <s v="Two"/>
    <x v="14"/>
    <s v="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 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âuniversalâ Armageddon and save life as we know itâand donât know it! ...more"/>
    <s v="http://books.toscrape.com/media/cache/54/ca/54cac05a3026d35e713133a1fe49f6c8.jpg"/>
    <s v="https://books.toscrape.com/catalogue/life-the-universe-and-everything-hitchhikers-guide-to-the-galaxy-3_189/index.html"/>
    <n v="1783"/>
    <x v="5"/>
    <x v="1"/>
    <n v="1386"/>
    <x v="108"/>
    <n v="43.24"/>
    <n v="2"/>
    <n v="77096.92"/>
    <s v="OK"/>
    <x v="1"/>
    <x v="6"/>
    <s v="In Stock"/>
    <s v="⚠️ Low"/>
    <n v="15419.384"/>
    <s v="High"/>
    <x v="0"/>
  </r>
  <r>
    <x v="613"/>
    <s v="36d5884d44484277"/>
    <s v="Books"/>
    <s v="Â£54.86"/>
    <s v="Â£54.86"/>
    <s v="Â£0.00"/>
    <s v="In stock (3 available)"/>
    <n v="0"/>
    <s v="One"/>
    <x v="14"/>
    <s v="Set in the far future amidst a sprawling feudal interstellar empire where planetary dynasties are controlled by noble houses that owe an allegiance to the imperial House Corrino, Dune tells the story of young Paul Atreides (the heir apparent to Duke Leto Atreides and heir of House Atreides) as he and his family accept control of the desert planet Arrakis, the only source o Set in the far future amidst a sprawling feudal interstellar empire where planetary dynasties are controlled by noble houses that owe an allegiance to the imperial House Corrino, Dune tells the story of young Paul Atreides (the heir apparent to Duke Leto Atreides and heir of House Atreides) as he and his family accept control of the desert planet Arrakis, the only source of the 'spice' melange, the most important and valuable substance in the cosmos. The story explores the complex, multi-layered interactions of politics, religion, ecology, technology, and human emotion as the forces of the empire confront each other for control of Arrakis.Published in 1965, it won the Hugo Award in 1966 and the inaugural Nebula Award for Best Novel. Dune is frequently cited as the world's best-selling sf novel. ...more"/>
    <s v="http://books.toscrape.com/media/cache/63/a9/63a9a4e0c8e3c6ee2075a766b873cd31.jpg"/>
    <s v="https://books.toscrape.com/catalogue/dune-dune-1_151/index.html"/>
    <n v="3774"/>
    <x v="3"/>
    <x v="0"/>
    <n v="612"/>
    <x v="115"/>
    <n v="71.319999999999993"/>
    <n v="1"/>
    <n v="269161.68"/>
    <s v="OK"/>
    <x v="1"/>
    <x v="6"/>
    <s v="In Stock"/>
    <s v="⚠️ Low"/>
    <n v="53832.336000000003"/>
    <s v="High"/>
    <x v="0"/>
  </r>
  <r>
    <x v="614"/>
    <s v="98330e431e56a9ea"/>
    <s v="Books"/>
    <s v="Â£51.48"/>
    <s v="Â£51.48"/>
    <s v="Â£0.00"/>
    <s v="In stock (3 available)"/>
    <n v="0"/>
    <s v="One"/>
    <x v="14"/>
    <s v="By 2021, the World War has killed millions, driving entire species into extinction and sending mankind off-planet. Those who remain covet any living creature, and for people who can't afford one, companies have built incredibly realistic simulacrae: horses, birds, cats, sheep. They've even built humans.EmigrÃ©es to Mars receive androids so sophisticated it's impossible to t By 2021, the World War has killed millions, driving entire species into extinction and sending mankind off-planet. Those who remain covet any living creature, and for people who can't afford one, companies have built incredibly realistic simulacrae: horses, birds, cats, sheep. They've even built humans.EmigrÃ©es to Mars receive androids so sophisticated it's impossible to tell them from true men or women. Fearful of the havoc these artificial humans could wreak, the government bans them from Earth, but when androids don't want to be identified, they just blend in. Rick Deckard is an officially sanctioned bounty hunter whose job is to find rogue androids and retire them, but cornered, androids tend to fight back--with deadly results. ...more"/>
    <s v="http://books.toscrape.com/media/cache/c7/a3/c7a3d04df9cbc857b149cd76d32e3030.jpg"/>
    <s v="https://books.toscrape.com/catalogue/do-androids-dream-of-electric-sheep-blade-runner-1_149/index.html"/>
    <n v="2727"/>
    <x v="5"/>
    <x v="0"/>
    <n v="532"/>
    <x v="40"/>
    <n v="66.92"/>
    <n v="1"/>
    <n v="182490.84"/>
    <s v="OK"/>
    <x v="1"/>
    <x v="6"/>
    <s v="In Stock"/>
    <s v="⚠️ Low"/>
    <n v="36498.167999999998"/>
    <s v="High"/>
    <x v="0"/>
  </r>
  <r>
    <x v="615"/>
    <s v="460f97a346b44bac"/>
    <s v="Books"/>
    <s v="Â£44.18"/>
    <s v="Â£44.18"/>
    <s v="Â£0.00"/>
    <s v="In stock (1 available)"/>
    <n v="0"/>
    <s v="Two"/>
    <x v="14"/>
    <s v="BE CAREFUL WHAT YOU WISH FOR. BECAUSE YOU JUST MIGHT GET IT. Zara Ruiz is a normal California girl on the verge of graduating high school and thinking about her dawning future. But when dusk brings a shattering lossâand she discovers a priceless object in the shallows of a tide poolâshe is thrust a hundred-and-eighty years into the past. There she meets handsome ranchero J BE CAREFUL WHAT YOU WISH FOR. BECAUSE YOU JUST MIGHT GET IT. Zara Ruiz is a normal California girl on the verge of graduating high school and thinking about her dawning future. But when dusk brings a shattering lossâand she discovers a priceless object in the shallows of a tide poolâshe is thrust a hundred-and-eighty years into the past. There she meets handsome ranchero Javier de la Venturaâwho has big dreams and bigger secretsâalong with his enchanting family, in a land that is at once familiar, and yet utterly foreign. Between cattle rustlers, pirates and a growing call for statehood, it is not a peaceful time to be a Mexican settler in young Alta California. But it is in that time and place that Zara must decide if she can find what she longs for most in the past, or if her heart's THREE WISHES can only be resolved in the present. ...more"/>
    <s v="http://books.toscrape.com/media/cache/48/e6/48e697e9c8bba8ca04a3064551cda630.jpg"/>
    <s v="https://books.toscrape.com/catalogue/three-wishes-river-of-time-california-1_89/index.html"/>
    <n v="2814"/>
    <x v="5"/>
    <x v="1"/>
    <n v="1679"/>
    <x v="75"/>
    <n v="57.43"/>
    <n v="2"/>
    <n v="161608.01999999999"/>
    <s v="OK"/>
    <x v="1"/>
    <x v="7"/>
    <s v="In Stock"/>
    <s v="⚠️ Low"/>
    <n v="32321.603999999999"/>
    <s v="High"/>
    <x v="0"/>
  </r>
  <r>
    <x v="616"/>
    <s v="16c71736dae78764"/>
    <s v="Books"/>
    <s v="Â£36.26"/>
    <s v="Â£36.26"/>
    <s v="Â£0.00"/>
    <s v="In stock (1 available)"/>
    <n v="0"/>
    <s v="Two"/>
    <x v="14"/>
    <s v="A mysterious worldwide epidemic reduces the birthrate of female infants from 50 percent to less than 1 percent. Medical science and governments around the world scramble in an effort to solve the problem, but twenty-five years later there is no cure, and an entire generation grows up with a population of fewer than a thousand women.Zoey and some of the surviving young wome A mysterious worldwide epidemic reduces the birthrate of female infants from 50 percent to less than 1 percent. Medical science and governments around the world scramble in an effort to solve the problem, but twenty-five years later there is no cure, and an entire generation grows up with a population of fewer than a thousand women.Zoey and some of the surviving young women are housed in a scientific research compound dedicated to determining the cause. For two decades, sheâs been isolated from her family, treated as a test subject, and locked awayâtold only that the virus has wiped out the rest of the worldâs population.Captivity is the only life Zoey has ever known, and escaping her heavily armed captors is no easy task, but sheâs determined to leave before she is subjected to the next round of testsâ¦a program that no other woman has ever returned from. Even if sheâs successful, Zoey has no idea what sheâll encounter in the strange new world beyond the facilityâs walls. Winning her freedom will take brutality she never imagined she possessed, as well as all her strength and cunningâbut Zoey is ready for war. ...more"/>
    <s v="http://books.toscrape.com/media/cache/2a/88/2a88181c495875c02f87c2e6010b046d.jpg"/>
    <s v="https://books.toscrape.com/catalogue/the-last-girl-the-dominion-trilogy-1_70/index.html"/>
    <n v="3155"/>
    <x v="3"/>
    <x v="1"/>
    <n v="356"/>
    <x v="142"/>
    <n v="47.14"/>
    <n v="2"/>
    <n v="148726.70000000001"/>
    <s v="OK"/>
    <x v="1"/>
    <x v="7"/>
    <s v="In Stock"/>
    <s v="⚠️ Low"/>
    <n v="29745.340000000004"/>
    <s v="High"/>
    <x v="0"/>
  </r>
  <r>
    <x v="617"/>
    <s v="6717a70913b3db79"/>
    <s v="Books"/>
    <s v="Â£34.96"/>
    <s v="Â£34.96"/>
    <s v="Â£0.00"/>
    <s v="In stock (1 available)"/>
    <n v="0"/>
    <s v="Four"/>
    <x v="14"/>
    <s v="Meganâs ready to give birth, but sheâs not ready to let her mate leave her side. When Cashol must go hunting to feed the tribe, theyâre separated for the first time since resonance. Not a problem, except the babyâs ready to be born and thereâs a storm brewingâ¦ This is a short story set in the ICE PLANET BARBARIANS world. It does not stand alone, and is intended to be read Meganâs ready to give birth, but sheâs not ready to let her mate leave her side. When Cashol must go hunting to feed the tribe, theyâre separated for the first time since resonance. Not a problem, except the babyâs ready to be born and thereâs a storm brewingâ¦â©â© This is a short story set in the ICE PLANET BARBARIANS world. It does not stand alone, and is intended to be read after BARBARIANâS MATE. Itâs a little bit of sweetness for those that canât get enough of the big blue aliens! Happy reading! ...more"/>
    <s v="http://books.toscrape.com/media/cache/13/8a/138a09170e0431cce98921b857a6eeb5.jpg"/>
    <s v="https://books.toscrape.com/catalogue/having-the-barbarians-baby-ice-planet-barbarians-75_23/index.html"/>
    <n v="2329"/>
    <x v="4"/>
    <x v="0"/>
    <n v="63"/>
    <x v="8"/>
    <n v="45.45"/>
    <n v="4"/>
    <n v="105853.05"/>
    <s v="OK"/>
    <x v="1"/>
    <x v="7"/>
    <s v="In Stock"/>
    <s v="⚠️ Low"/>
    <n v="21170.61"/>
    <s v="High"/>
    <x v="0"/>
  </r>
  <r>
    <x v="618"/>
    <s v="08decd9664e5d56e"/>
    <s v="Books"/>
    <s v="Â£44.84"/>
    <s v="Â£44.84"/>
    <s v="Â£0.00"/>
    <s v="In stock (3 available)"/>
    <n v="0"/>
    <s v="Five"/>
    <x v="15"/>
    <s v="There is only one writer on the planet who possesses enough basketball knowledge and passion to write the definitive book on the NBA.* Bill Simmons, the from-the-womb hoops addict known to millions as ESPN.comâs Sports Guy, is that writer. And The Book of Basketball is that book. Nowhere in the roundball universe will you find another single volume that covers as much in s There is only one writer on the planet who possesses enough basketball knowledge and passion to write the definitive book on the NBA.* Bill Simmons, the from-the-womb hoops addict known to millions as ESPN.comâs Sports Guy, is that writer. And The Book of Basketball is that book. Nowhere in the roundball universe will you find another single volume that covers as much in such depth as this wildly opinionated and thoroughly entertaining look at the past, present, and future of pro basketball.From the age-old question of who actually won the rivalry between Bill Russell and Wilt Chamberlain to the one about which team was truly the best of all time, Simmons opensâand then closes, once and for allâevery major pro basketball debate. Then he takes it further by completely reevaluating not only how NBA Hall of Fame inductees should be chosen but how the institution must be reshaped from the ground up, the result being the Pyramid: Simmonsâs one-of-a-kind, five-level shrine to the ninety-six greatest players in the history of pro basketball. And ultimately he takes fans to the heart of it all, as he uses a conversation with one NBA great to uncover that coveted thing: The Secret of Basketball.Comprehensive, authoritative, controversial, hilarious, and impossible to put down (even for Celtic-haters), The Book of Basketball offers every hardwood fan a courtside seat beside the gameâs finest, funniest, and fiercest chronicler.* More to the point, heâs the only one crazy enough to try to pull it off. ...more"/>
    <s v="http://books.toscrape.com/media/cache/73/bb/73bbe0a70806f8a732b9a7a7a343c5ec.jpg"/>
    <s v="https://books.toscrape.com/catalogue/the-book-of-basketball-the-nba-according-to-the-sports-guy_232/index.html"/>
    <n v="3503"/>
    <x v="5"/>
    <x v="1"/>
    <n v="1949"/>
    <x v="102"/>
    <n v="58.29"/>
    <n v="5"/>
    <n v="204189.87"/>
    <s v="OK"/>
    <x v="0"/>
    <x v="6"/>
    <s v="In Stock"/>
    <s v="⚠️ Low"/>
    <n v="40837.974000000002"/>
    <s v="High"/>
    <x v="0"/>
  </r>
  <r>
    <x v="619"/>
    <s v="a9aa3ed5b316470b"/>
    <s v="Books"/>
    <s v="Â£51.22"/>
    <s v="Â£51.22"/>
    <s v="Â£0.00"/>
    <s v="In stock (3 available)"/>
    <n v="0"/>
    <s v="Three"/>
    <x v="15"/>
    <s v="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 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Now a major motion picture starring Billy Bob Thorton. ...more"/>
    <s v="http://books.toscrape.com/media/cache/89/e8/89e87f1e98993377949855563aa1f982.jpg"/>
    <s v="https://books.toscrape.com/catalogue/friday-night-lights-a-town-a-team-and-a-dream_158/index.html"/>
    <n v="2116"/>
    <x v="4"/>
    <x v="1"/>
    <n v="828"/>
    <x v="144"/>
    <n v="66.59"/>
    <n v="3"/>
    <n v="140904.44"/>
    <s v="OK"/>
    <x v="1"/>
    <x v="6"/>
    <s v="In Stock"/>
    <s v="⚠️ Low"/>
    <n v="28180.888000000003"/>
    <s v="High"/>
    <x v="0"/>
  </r>
  <r>
    <x v="620"/>
    <s v="ce42e3de94226b2b"/>
    <s v="Books"/>
    <s v="Â£24.42"/>
    <s v="Â£24.42"/>
    <s v="Â£0.00"/>
    <s v="In stock (2 available)"/>
    <n v="0"/>
    <s v="One"/>
    <x v="15"/>
    <s v="Colt Avery is on fire. Dubbed one of the NFL's best kept secrets, he's in the spotlight for the first time in his career. Women want him, coaches are courting him, and his Kansas cornfield good looks are too good not to be shared. His face is everywhere; TV, magazines, billboards. The entire world is in love with him. Everyone wants a piece of him.Everyone but Lilly Hendri Colt Avery is on fire. Dubbed one of the NFL's best kept secrets, he's in the spotlight for the first time in his career. Women want him, coaches are courting him, and his Kansas cornfield good looks are too good not to be shared. His face is everywhere; TV, magazines, billboards. The entire world is in love with him. Everyone wants a piece of him.Everyone but Lilly Hendricks.Lilly grew up in L.A. where pretty faces are a dime a dozen. She's seen first hand what happens when you get swept up in the whirlwind of fame and fortune; you get dropped on your ass, and there's no one there to help you up. She stays away from the flashbulbs, avoiding the limelight, perfectly content to be recognized for her cupcakes and her karaoke skills, nothing more.But Colt isn't easy to say no to, especially when he refuses to go away no matter how many times Lilly tells him to. He's addicted to her baking. To her beauty. To her bark that's almost as sexy as her bite, and he's not going anywhere until she gives him a chance. No matter what it costs him.Fame is a rush, but falling in love?That sh#t is sweet as sugar. ...more"/>
    <s v="http://books.toscrape.com/media/cache/10/65/106598cd8f3437c26a92cbda0a5a08bb.jpg"/>
    <s v="https://books.toscrape.com/catalogue/sugar-rush-offensive-line-2_108/index.html"/>
    <n v="720"/>
    <x v="2"/>
    <x v="0"/>
    <n v="1750"/>
    <x v="18"/>
    <n v="31.75"/>
    <n v="1"/>
    <n v="22860"/>
    <s v="OK"/>
    <x v="1"/>
    <x v="16"/>
    <s v="In Stock"/>
    <s v="⚠️ Low"/>
    <n v="4572"/>
    <s v="High"/>
    <x v="0"/>
  </r>
  <r>
    <x v="621"/>
    <s v="132adf7335bb384a"/>
    <s v="Books"/>
    <s v="Â£44.91"/>
    <s v="Â£44.91"/>
    <s v="Â£0.00"/>
    <s v="In stock (1 available)"/>
    <n v="0"/>
    <s v="Two"/>
    <x v="15"/>
    <s v="From the USA TODAY Bestselling author of Scoring Wilder, comes a sexy new standalone novel.As an Olympic rookie, Andie Foster has spent far more time in her cleats than between the sheets. For 21 years, her Friday nights have consisted of blocking shots rather than taking them. But now that she's landed in Rio, she's ready to see for herself if the rumors about the Olympic From the USA TODAY Bestselling author of Scoring Wilder, comes a sexy new standalone novel.As an Olympic rookie, Andie Foster has spent far more time in her cleats than between the sheets. For 21 years, her Friday nights have consisted of blocking shots rather than taking them. But now that she's landed in Rio, she's ready to see for herself if the rumors about the Olympic Village are true:â¢ The athletes are all sex-crazed maniacs... â¢ The committee passes out condoms like candy... â¢ The games continue long after the medals have been handed out... As Andie walks the line between rumor and reality, she's forced into the path of Frederick Archibald, a decorated Olympic swimmer and owner of a sexy British accent--too bad he's unavailable in a way that &quot;it's complicated&quot; doesn't even begin to explain.In other words: off limits.It doesn't matter that he has abs that could bring peace to the Middle East and a smile that makes even the Queen blush; Andie fully intends on keeping her focus on the soccer field. But the Village is small. Suffocating. Everywhere Andie goes, Freddie happens to be there--shirtless, wet from the pool, and determined to show her a whole new meaning of the phrase &quot;international affairs&quot;.Due to strong language and sexual content, this book is not intended for readers under the age of 18. ...more"/>
    <s v="http://books.toscrape.com/media/cache/95/c4/95c41c1765b517d6240bd674a02676b1.jpg"/>
    <s v="https://books.toscrape.com/catalogue/settling-the-score-the-summer-games-1_50/index.html"/>
    <n v="3902"/>
    <x v="0"/>
    <x v="0"/>
    <n v="926"/>
    <x v="65"/>
    <n v="58.38"/>
    <n v="2"/>
    <n v="227798.76"/>
    <s v="OK"/>
    <x v="0"/>
    <x v="7"/>
    <s v="In Stock"/>
    <s v="⚠️ Low"/>
    <n v="45559.752000000008"/>
    <s v="High"/>
    <x v="0"/>
  </r>
  <r>
    <x v="622"/>
    <s v="3455b45888fb5053"/>
    <s v="Books"/>
    <s v="Â£40.44"/>
    <s v="Â£40.44"/>
    <s v="Â£0.00"/>
    <s v="In stock (1 available)"/>
    <n v="0"/>
    <s v="Four"/>
    <x v="15"/>
    <s v="Hailed by Jami Davenport as her âgo-to author for hockey romance,â the bestselling author of the Heller Brothers Hockey series sets the ice ablaze with another sexy novel featuring the gorgeous men of the Chicago Aces.Duncan Armstrong may be an NHL star, but heâs a country boy at heart. His ultimate fantasy is going home with the Stanley Cup, not a gold-digging airhead who Hailed by Jami Davenport as her âgo-to author for hockey romance,â the bestselling author of the Heller Brothers Hockey series sets the ice ablaze with another sexy novel featuring the gorgeous men of the Chicago Aces.Duncan Armstrong may be an NHL star, but heâs a country boy at heart. His ultimate fantasy is going home with the Stanley Cup, not a gold-digging airhead who aspires to be a trophy wife and nothing more. Newly single and hoping to enjoy a night out with his teammates, he ends up hitting it off with a down-to-earth waitress whoâs a complete breath of fresh airâuntil Duncan learns that sheâs a part-time model. He tries to forget about her, but their sizzling chemistry has him coming back for more.Amber is working hard to put herself through school, and has zero interest in dating a professional athlete. Sheâs seen firsthand how fame and fortune can mess with their headsâher fatherâs brilliant football career ended in a firestorm of addiction and infidelity. So Duncanâs attentions immediately have her on the defensive. Still, thereâs something different about him. And once she stops trying to freeze him out, irresistible temptation turns into all-consuming passion. ...more"/>
    <s v="http://books.toscrape.com/media/cache/bf/31/bf31c4b40f6b2622330155fb9113a3bb.jpg"/>
    <s v="https://books.toscrape.com/catalogue/icing-aces-hockey-2_25/index.html"/>
    <n v="208"/>
    <x v="1"/>
    <x v="1"/>
    <n v="1138"/>
    <x v="11"/>
    <n v="52.57"/>
    <n v="4"/>
    <n v="10934.56"/>
    <s v="OK"/>
    <x v="1"/>
    <x v="7"/>
    <s v="In Stock"/>
    <s v="⚠️ Low"/>
    <n v="2186.9119999999998"/>
    <s v="High"/>
    <x v="0"/>
  </r>
  <r>
    <x v="623"/>
    <s v="4eed62cf5f8d8edf"/>
    <s v="Books"/>
    <s v="Â£19.09"/>
    <s v="Â£19.09"/>
    <s v="Â£0.00"/>
    <s v="In stock (16 available)"/>
    <n v="0"/>
    <s v="One"/>
    <x v="16"/>
    <s v="Andrea Harding is a recent college graduate looking forward to attending Duke Law School when her world is turned upside down by the shooting of her father, Nicholas, and uncle, Michael, in a surprising and puzzling attack. They are the only family she has, aside from her paternal grandmother Dorothy, so when her uncle dies from the attack and her father lays comatose in I Andrea Harding is a recent college graduate looking forward to attending Duke Law School when her world is turned upside down by the shooting of her father, Nicholas, and uncle, Michael, in a surprising and puzzling attack. They are the only family she has, aside from her paternal grandmother Dorothy, so when her uncle dies from the attack and her father lays comatose in ICU, it falls to Andrea to not only investigate who would want to kill her father and uncle, but also to oversee Harding Industries, the family company. When her fatherâs longtime attorney and one of a handful of family friends, Beth Cowling, rushes to help Andrea long distance, the youngest Harding soon finds herself surrounded by a bevy of intriguing new friends and helpers. First to arrive is Bethâs own daughter, Riva, acting as Andreaâs attorney after Andrea is violently attacked in her fatherâs home, where she grew up, forcing her to kill both would-be assassins. When Nicholasâs on again/off again lover, state prosecutor and gubernatorial hopeful Kerry Marcus, is equally at a loss to name suspects in the Harding family attacks, Riva begins her own investigation into the short list of family friends and colleagues, including Don Marshall, former colleague of Nicholasâs at Marshall Pharmaceutical, which Don now runs, and Donâs wife Karen. Marshall has a shady past, including an incident at his company that also involved Andreaâs father. She also looks closely at Marcus Ricci, father of Andreaâs closest high school friend, Jason. After Jasonâs death from leukemia, Ricci becomes like a second father to Andrea. Ricci is also widely believed to have ties to the New Jersey mob. But Beth has another contact she wants involved in the investigation, Deirdre Southington, daughter of Bethâs old friend Cordelia Southington. The Southington family has more money than God, as well as, through Deirdre, more contacts in the intriguing world of international espionage. A former NSA agent, Deirdre is mysterious and beautiful in a cold way. An eccentric who travels via private rail car, she is also extraordinarily persuasive, holding a PhD in forensic psychology that she has put to great use in both her work with the NSA and on her own, as a defender of good, rooting out evil doers and ensuring they are brought to her own brand of justice. Andrea, Riva, and Deirdre all also cast a suspicious eye on the Oakes brothers, Carlton and Jefferson, who run Oakes Industries along with their silent partner and cousin, New Jersey state senator Schuyler Colfax, who also has his eye on the governorâs seat. Oakes Industries has recently made an attempt to purchase Harding Industries, a seemingly irrational move that is rebuffed by Nicholas. What no one knows until much later is that the Oakes brothers have entered into a business deal with Russian mobster Viktor Roman, who represents the real party interested in acquiring Harding Industries, a Vor, Russian organized crime unit, with heavy international interests in the energy sector. Andrea matures quickly as she rapidly learns who she can and cannot trust during her search for the people out to kill her family. Along with her new friends and advocates, she discovers Harding Industries holds a soon to expire option to buy property that could become the source of untold billions from oil reserves, and moves in the nick of time to exercise their right to purchase. But the biggest blow for the Harding family is yet to comeâthe discovery that Viktor Roman has promised Kerry Marcus the governorâs seat in exchange for information about the Hardings, including Nicholas and Michaelâs whereabouts on the night they are shot. Ultimately, Andrea chooses to forego law school and becomes her fatherâs new partner in Harding Industries, no doubt with many adventures yet to come. Masterfully told using a smattering of historical facts along with a soundtrack of classical music masterpieces, this thriller keeps readers on edge until the very end. ...more"/>
    <s v="http://books.toscrape.com/media/cache/c7/26/c7260547c468dbe78af92cf3927c2a1c.jpg"/>
    <s v="https://books.toscrape.com/catalogue/the-torch-is-passed-a-harding-family-story_945/index.html"/>
    <n v="4468"/>
    <x v="0"/>
    <x v="0"/>
    <n v="1532"/>
    <x v="148"/>
    <n v="24.82"/>
    <n v="1"/>
    <n v="110895.76"/>
    <s v="OK"/>
    <x v="0"/>
    <x v="10"/>
    <s v="In Stock"/>
    <s v="OK"/>
    <n v="22179.152000000002"/>
    <s v="High"/>
    <x v="1"/>
  </r>
  <r>
    <x v="624"/>
    <s v="31075275518532d7"/>
    <s v="Books"/>
    <s v="Â£23.89"/>
    <s v="Â£23.89"/>
    <s v="Â£0.00"/>
    <s v="In stock (16 available)"/>
    <n v="0"/>
    <s v="Four"/>
    <x v="16"/>
    <s v="Is anxiety and fear a problem for you? Have you tried to win the war with your anxious mind and body, only to end up feeling frustrated, powerless, and stuck? If so, youâre not alone. But there is a way forward, a path into genuine happiness, and a way back into living the kind of life you so desperately want. This workbook will help you get started on this new journey tod Is anxiety and fear a problem for you? Have you tried to win the war with your anxious mind and body, only to end up feeling frustrated, powerless, and stuck? If so, youâre not alone. But there is a way forward, a path into genuine happiness, and a way back into living the kind of life you so desperately want. This workbook will help you get started on this new journey today!Now in its second edition, The Mindfulness and Acceptance Workbook for Anxiety offers a new approach to your anxiety, fears, and your life. Within its pages, youâll find a powerful and tested set of tools and strategies to help you gain freedom from fear, trauma, worry, and all the many manifestations of anxiety and fear. The book offers an empowering approach to help you create the kind of life you so desperately want to live.Based on a revolutionary approach to psychological health and wellness called acceptance and commitment therapy (ACT), this fully revised and updated second edition offers compelling new exercises to help you create the conditions for your own genuine happiness and peace of mind. Youâll learn how your mind can trap you, keeping you stuck and struggling in anxiety and fear. Youâll also discover ways to nurture your capacity for acceptance, mindfulness, kindness, and compassion, and use these qualities to weaken the power of anxiety and fear so that you can gain the space do what truly matters to you. Now is the time.Nobody chooses anxiety. And there is no healthy way to âturn offâ anxious thoughts and feelings like a light switch. But you can learn to break free from the shackles of anxiety and fear and take back your life. The purpose of this workbook is to help you do just that. Your life is calling on you to make that choice, and the skills in this workbook can help you make it happen. You can live better, more fully, and more richly with or without anxiety and fear. This book will show you the way.This book has been awarded The Association for Behavioral and Cognitive Therapies Self-Help Seal of Merit â an award bestowed on outstanding self-help books that are consistent with cognitive behavioral therapy (CBT) principles and that incorporate scientifically tested strategies for overcoming mental health difficulties. Used alone or in conjunction with therapy, our books offer powerful tools readers can use to jump-start changes in their lives. ...more"/>
    <s v="http://books.toscrape.com/media/cache/c9/eb/c9eb6ecf45abf796df0044600db65e55.jpg"/>
    <s v="https://books.toscrape.com/catalogue/the-mindfulness-and-acceptance-workbook-for-anxiety-a-guide-to-breaking-free-from-anxiety-phobias-and-worry-using-acceptance-and-commitment-therapy_937/index.html"/>
    <n v="476"/>
    <x v="0"/>
    <x v="1"/>
    <n v="1126"/>
    <x v="103"/>
    <n v="31.06"/>
    <n v="4"/>
    <n v="14784.56"/>
    <s v="OK"/>
    <x v="1"/>
    <x v="10"/>
    <s v="In Stock"/>
    <s v="OK"/>
    <n v="2956.9120000000003"/>
    <s v="High"/>
    <x v="0"/>
  </r>
  <r>
    <x v="625"/>
    <s v="80cfab6bcff3a244"/>
    <s v="Books"/>
    <s v="Â£40.76"/>
    <s v="Â£40.76"/>
    <s v="Â£0.00"/>
    <s v="In stock (16 available)"/>
    <n v="0"/>
    <s v="Three"/>
    <x v="16"/>
    <s v="On March 18, 1990, thirteen works of art today worth over $500 million were stolen from the Isabella Stewart Gardner Museum in Boston. It remains the largest unsolved art heist in history, and Claire Roth, a struggling young artist, is about to discover that thereâs more to this crime than meets the eye.Making a living reproducing famous artworks for a popular online retai On March 18, 1990, thirteen works of art today worth over $500 million were stolen from the Isabella Stewart Gardner Museum in Boston. It remains the largest unsolved art heist in history, and Claire Roth, a struggling young artist, is about to discover that thereâs more to this crime than meets the eye.Making a living reproducing famous artworks for a popular online retailer and desperate to improve her situation, Claire is lured into a Faustian bargain with Aiden Markel, a powerful gallery owner. She agrees to forge a paintingâa Degas masterpiece stolen from the Gardner Museumâin exchange for a one-woman show in his renowned gallery. But when that very same long-missing Degas painting is delivered to Claireâs studio, she begins to suspect that it may itself be a forgery.Her desperate search for the truth leads Claire into a labyrinth of deceit where secrets hidden since the late nineteenth century may be the only evidence that can now save her life. ...more"/>
    <s v="http://books.toscrape.com/media/cache/f5/3b/f53bc7b18914c97de7c23967293be119.jpg"/>
    <s v="https://books.toscrape.com/catalogue/the-art-forger_930/index.html"/>
    <n v="2916"/>
    <x v="5"/>
    <x v="1"/>
    <n v="511"/>
    <x v="176"/>
    <n v="52.99"/>
    <n v="3"/>
    <n v="154518.84"/>
    <s v="OK"/>
    <x v="1"/>
    <x v="10"/>
    <s v="In Stock"/>
    <s v="OK"/>
    <n v="30903.768"/>
    <s v="High"/>
    <x v="0"/>
  </r>
  <r>
    <x v="626"/>
    <s v="b757c0c361e689ce"/>
    <s v="Books"/>
    <s v="Â£14.07"/>
    <s v="Â£14.07"/>
    <s v="Â£0.00"/>
    <s v="In stock (16 available)"/>
    <n v="0"/>
    <s v="Three"/>
    <x v="16"/>
    <s v="It's Christmas Eve and private investigator Adam Fraley has lost his way while traveling a remote rural road in the foothills of the Colorado Rockies during a heavy snowstorm. At a loss as to where to turn next, he happens upon an isolated cabin in the woods where he stops to seek directions. There to greet him is the dwelling's lone inhabitant, an enchanting young girl wh It's Christmas Eve and private investigator Adam Fraley has lost his way while traveling a remote rural road in the foothills of the Colorado Rockies during a heavy snowstorm. At a loss as to where to turn next, he happens upon an isolated cabin in the woods where he stops to seek directions. There to greet him is the dwelling's lone inhabitant, an enchanting young girl who invites him out of the storm. Puzzled by the circumstances of a child left home along under such conditions, Fraley soon discovers the horrific reason why, a revelation that launches him into an intensive search for both a killer and a trove of buried gold. ...more"/>
    <s v="http://books.toscrape.com/media/cache/75/9d/759d9276739200e2cb8101a36449ba20.jpg"/>
    <s v="https://books.toscrape.com/catalogue/on-a-midnight-clear_912/index.html"/>
    <n v="1886"/>
    <x v="4"/>
    <x v="1"/>
    <n v="193"/>
    <x v="4"/>
    <n v="18.29"/>
    <n v="3"/>
    <n v="34494.939999999995"/>
    <s v="OK"/>
    <x v="1"/>
    <x v="10"/>
    <s v="In Stock"/>
    <s v="OK"/>
    <n v="6898.9879999999994"/>
    <s v="Mid"/>
    <x v="0"/>
  </r>
  <r>
    <x v="627"/>
    <s v="228f74b74f3a08ae"/>
    <s v="Books"/>
    <s v="Â£53.90"/>
    <s v="Â£53.90"/>
    <s v="Â£0.00"/>
    <s v="In stock (16 available)"/>
    <n v="0"/>
    <s v="Two"/>
    <x v="16"/>
    <s v="Displaying the most impressive throws, compelling armbars, dominant pins, and decisive chokes, judo is a particularly powerful sport and martial art that can bring opponents into submission in highly effective ways. With determination and perseverance, such tremendous power could be yours. Designed with safety considerations in mind, judo allows people of all ages to be in Displaying the most impressive throws, compelling armbars, dominant pins, and decisive chokes, judo is a particularly powerful sport and martial art that can bring opponents into submission in highly effective ways. With determination and perseverance, such tremendous power could be yours. Designed with safety considerations in mind, judo allows people of all ages to be involved in a long-term fitness activity with opportunities for continuous improvement. Judo is a way of life that promotes physical and mental harmony, encourages the development of self-confidence and leadership abilities, prepares practitioners to act in self-defense, and instills values such as discipline, respect, and diligence. Judo is also an Olympic sport that has been gaining increasing worldwide visibility. ...more"/>
    <s v="http://books.toscrape.com/media/cache/6d/80/6d80608ef81001ad068df06fae44b7f8.jpg"/>
    <s v="https://books.toscrape.com/catalogue/judo-seven-steps-to-black-belt-an-introductory-guide-for-beginners_903/index.html"/>
    <n v="612"/>
    <x v="4"/>
    <x v="1"/>
    <n v="946"/>
    <x v="104"/>
    <n v="70.069999999999993"/>
    <n v="2"/>
    <n v="42882.84"/>
    <s v="OK"/>
    <x v="1"/>
    <x v="10"/>
    <s v="In Stock"/>
    <s v="OK"/>
    <n v="8576.5679999999993"/>
    <s v="High"/>
    <x v="0"/>
  </r>
  <r>
    <x v="628"/>
    <s v="0c27e6c3744fc14b"/>
    <s v="Books"/>
    <s v="Â£29.06"/>
    <s v="Â£29.06"/>
    <s v="Â£0.00"/>
    <s v="In stock (15 available)"/>
    <n v="0"/>
    <s v="Three"/>
    <x v="16"/>
    <s v="Welcome to the Ark. In a place known as the Six Civilizations all is not as it seems, the six leaders though living in peace for the last decade soon find themselves struck by tragedy again! When the grandson of Chaos P. Karafuta, the world's infamous scientist and inventor, King and his best friend Shabu accidently unlock the secrets to a weapon known simply as âProject A Welcome to the Ark. In a place known as the Six Civilizations all is not as it seems, the six leaders though living in peace for the last decade soon find themselves struck by tragedy again! When the grandson of Chaos P. Karafuta, the world's infamous scientist and inventor, King and his best friend Shabu accidently unlock the secrets to a weapon known simply as âProject Aryoku'. In his greed for power King will sacrifice everyone he loves to obtain its power. However, it falls into the hands of his nephew, Shobu Samurai. At the sight of losing his parents, his unbound power obliterates his hometown with no recollection of doing so. Now ten years later, Shobu Samurai returns to seek revenge on his uncle but instead will face a choice to save his home from shadow creatures, blood beast and organization once thought dead. ...more"/>
    <s v="http://books.toscrape.com/media/cache/f3/7f/f37f3173a97baeac6b6421c54a6df7b5.jpg"/>
    <s v="https://books.toscrape.com/catalogue/shobu-samurai-project-aryoku-3_830/index.html"/>
    <n v="379"/>
    <x v="3"/>
    <x v="1"/>
    <n v="208"/>
    <x v="81"/>
    <n v="37.78"/>
    <n v="3"/>
    <n v="14318.62"/>
    <s v="OK"/>
    <x v="1"/>
    <x v="1"/>
    <s v="In Stock"/>
    <s v="OK"/>
    <n v="2863.7240000000002"/>
    <s v="High"/>
    <x v="0"/>
  </r>
  <r>
    <x v="629"/>
    <s v="caf4fe9311f1dc59"/>
    <s v="Books"/>
    <s v="Â£28.26"/>
    <s v="Â£28.26"/>
    <s v="Â£0.00"/>
    <s v="In stock (15 available)"/>
    <n v="0"/>
    <s v="Five"/>
    <x v="16"/>
    <s v="Now a New York Times BestsellerA hilarious, thoughtful, and in-depth exploration of thepleasures and perils of modern romance from one of this generationâs sharpest comedic voicesAt some point, every one of us embarks on a journey to find love. We meet people, date, getinto and out of relationships, all with the hopeof finding someone with whom we share a deepconnection. T Now a New York Times BestsellerA hilarious, thoughtful, and in-depth exploration of theÂ pleasures and perils of modern romance from one of this generationâs sharpest comedic voicesAt some point, every one of us embarks on a journey to find love. We meet people, date, getÂ into and out of relationships, all with the hopeÂ of finding someone with whom we share a deepÂ connection. This seems standard now, but itâsÂ wildly different from what people did even justÂ decades ago. Single people today have moreÂ romantic options than at any point in humanÂ history. With technology, our abilities to connectÂ with and sort through these options are staggering.Â So why are so many people frustrated?Some of our problems are unique to our time.Â âWhy did this guy just text me an emoji of a pizza?âÂ âShould I go out with this girl even though sheÂ listed Combos as one of her favorite snack foods?Â Combos?!â âMy girlfriend just got a message fromÂ some dude named Nathan. Whoâs Nathan? Did heÂ just send her a photo of his penis? Should I checkÂ just to be sure?âÂ But the transformation of our romantic livesÂ canât be explained by technology alone. In a shortÂ period of time, the whole culture of finding loveÂ has changed dramatically. A few decades ago,Â people would find a decent person who lived inÂ their neighborhood. Their families would meetÂ and, after deciding neither party seemed like aÂ murderer, they would get married and soon haveÂ a kid, all by the time they were twenty-four. Today,Â people marry later than ever and spend years ofÂ their lives on a quest to find the perfect person, aÂ soul mate.For years, Aziz Ansari has been aiming hisÂ comic insight at modern romance, but for ModernÂ Romance, the book, he decided he needed to takeÂ things to another level. He teamed up with NYUÂ sociologist Eric Klinenberg and designed a massiveÂ research project, including hundreds of interviewsÂ and focus groups conducted everywhere fromÂ Tokyo to Buenos Aires to Wichita. They analyzedÂ behavioral data and surveys and created their ownÂ online research forum on Reddit, which drewÂ thousands of messages. They enlisted the worldâsÂ leading social scientists, including Andrew Cherlin, Eli Finkel, HelenÂ Fisher, Sheena Iyengar, Barry Schwartz, SherryÂ Turkle, and Robb Willer. The result is unlike anyÂ social science or humor book weâve seen before.In Modern Romance, Ansari combines hisÂ irreverent humor with cutting-edge social scienceÂ to give us an unforgettable tour of our newÂ romantic world. ...more"/>
    <s v="http://books.toscrape.com/media/cache/78/cb/78cb28a3e8804131e8e0c3f7b8deb2fc.jpg"/>
    <s v="https://books.toscrape.com/catalogue/modern-romance_820/index.html"/>
    <n v="304"/>
    <x v="1"/>
    <x v="1"/>
    <n v="1646"/>
    <x v="60"/>
    <n v="36.74"/>
    <n v="5"/>
    <n v="11168.960000000001"/>
    <s v="OK"/>
    <x v="1"/>
    <x v="1"/>
    <s v="In Stock"/>
    <s v="OK"/>
    <n v="2233.7920000000004"/>
    <s v="High"/>
    <x v="0"/>
  </r>
  <r>
    <x v="630"/>
    <s v="6875c5657661b2fb"/>
    <s v="Books"/>
    <s v="Â£25.91"/>
    <s v="Â£25.91"/>
    <s v="Â£0.00"/>
    <s v="In stock (14 available)"/>
    <n v="0"/>
    <s v="Five"/>
    <x v="16"/>
    <s v="Philippa Gregory presents the first of a new series set amid the deadly feuds of England known as the Wars of the Roses.Brother turns on brother to win the ultimate prize, the throne of England, in this dazzling account of the wars of the Plantagenets. They are the claimants and kings who ruled England before the Tudors, and now Philippa Gregory brings them to life through Philippa Gregory presents the first of a new series set amid the deadly feuds of England known as the Wars of the Roses.Brother turns on brother to win the ultimate prize, the throne of England, in this dazzling account of the wars of the Plantagenets. They are the claimants and kings who ruled England before the Tudors, and now Philippa Gregory brings them to life through the dramatic and intimate stories of the secret players: the indomitable women, starting with Elizabeth Woodville, the White Queen.The White Queen tells the story of a woman of extraordinary beauty and ambition who, catching the eye of the newly crowned boy king, marries him in secret and ascends to royalty. While Elizabeth rises to the demands of her exalted position and fights for the success of her family, her two sons become central figures in a mystery that has confounded historians for centuries: the missing princes in the Tower of London whose fate is still unknown. From her uniquely qualified perspective, Philippa Gregory explores this most famous unsolved mystery of English history, informed by impeccable research and framed by her inimitable storytelling skills.With The White Queen, Philippa Gregory brings the artistry and intellect of a master writer and storyteller to a new era in history and begins what is sure to be another bestselling classic series from this beloved author. ...more"/>
    <s v="http://books.toscrape.com/media/cache/11/40/11400b5532ad710359584a68db50f33c.jpg"/>
    <s v="https://books.toscrape.com/catalogue/the-white-queen-the-cousins-war-1_768/index.html"/>
    <n v="2075"/>
    <x v="4"/>
    <x v="0"/>
    <n v="1625"/>
    <x v="158"/>
    <n v="33.68"/>
    <n v="5"/>
    <n v="69886"/>
    <s v="OK"/>
    <x v="1"/>
    <x v="2"/>
    <s v="In Stock"/>
    <s v="OK"/>
    <n v="13977.2"/>
    <s v="High"/>
    <x v="0"/>
  </r>
  <r>
    <x v="631"/>
    <s v="e88fb1c9397cfb27"/>
    <s v="Books"/>
    <s v="Â£37.40"/>
    <s v="Â£37.40"/>
    <s v="Â£0.00"/>
    <s v="In stock (14 available)"/>
    <n v="0"/>
    <s v="Five"/>
    <x v="16"/>
    <s v="Greece in the age of heroes. Patroclus, an awkward young prince, has been exiled to the court of King Peleus and his perfect son Achilles. Despite their difference, Achilles befriends the shamed prince, and as they grow into young men skilled in the arts of war and medicine, their bond blossoms into something deeper - despite the displeasure of Achilles' mother Thetis, a c Greece in the age of heroes. Patroclus, an awkward young prince, has been exiled to the court of King Peleus and his perfect son Achilles. Despite their difference, Achilles befriends the shamed prince, and as they grow into young men skilled in the arts of war and medicine, their bond blossoms into something deeper - despite the displeasure of Achille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 ...more"/>
    <s v="http://books.toscrape.com/media/cache/4e/56/4e56783b21a3a5c73e32e59241a351ac.jpg"/>
    <s v="https://books.toscrape.com/catalogue/the-song-of-achilles_762/index.html"/>
    <n v="1683"/>
    <x v="3"/>
    <x v="0"/>
    <n v="286"/>
    <x v="177"/>
    <n v="48.62"/>
    <n v="5"/>
    <n v="81827.459999999992"/>
    <s v="OK"/>
    <x v="1"/>
    <x v="2"/>
    <s v="In Stock"/>
    <s v="OK"/>
    <n v="16365.491999999998"/>
    <s v="High"/>
    <x v="0"/>
  </r>
  <r>
    <x v="632"/>
    <s v="f72f61ad6a5f12ed"/>
    <s v="Books"/>
    <s v="Â£40.67"/>
    <s v="Â£40.67"/>
    <s v="Â£0.00"/>
    <s v="In stock (14 available)"/>
    <n v="0"/>
    <s v="Two"/>
    <x v="16"/>
    <s v="Henrietta Lacks, as HeLa, is known to present-day scientists for her cells from cervical cancer. She was a poor Southern tobacco farmer who worked the same land as her slave ancestors, yet her cells were taken without her knowledge and still live decades after her death. Cells descended from her may weigh more than 50M metric tons. HeLa cells were vital for developing the Henrietta Lacks, as HeLa, is known to present-day scientists for her cells from cervical cancer. She was a poor Southern tobacco farmer who worked the same land as her slave ancestors, yet her cells were taken without her knowledge and still live decades after her death. Cells descended from her may weigh more than 50M metric tons. HeLa cells were vital for developing the polio vaccine; uncovered secrets of cancer, viruses, and the atom bombâs effects; helped lead to important advances like in vitro fertilization, cloning, and gene mapping; and have been bought and sold by the billions. Yet Henrietta Lacks was buried in an unmarked grave.The journey starts in the âcoloredâ ward of Johns Hopkins Hospital in the 1950s, her small, dying hometown of Clover, Virginia â wooden slave quarters, faith healings, and voodoo. Today are stark white laboratories with freezers full of HeLa cells, East Baltimore children and grandchildren live in obscurity, see no profits, and feel violated. The dark history of experimentation on African Americans helped lead to the birth of bioethics, and legal battles over whether we control the stuff we are made of. ...more"/>
    <s v="http://books.toscrape.com/media/cache/92/4d/924d855a0ad5774410b0bb7c71afa788.jpg"/>
    <s v="https://books.toscrape.com/catalogue/the-immortal-life-of-henrietta-lacks_753/index.html"/>
    <n v="216"/>
    <x v="1"/>
    <x v="0"/>
    <n v="248"/>
    <x v="57"/>
    <n v="52.87"/>
    <n v="2"/>
    <n v="11419.92"/>
    <s v="OK"/>
    <x v="1"/>
    <x v="2"/>
    <s v="In Stock"/>
    <s v="OK"/>
    <n v="2283.9839999999999"/>
    <s v="High"/>
    <x v="0"/>
  </r>
  <r>
    <x v="633"/>
    <s v="3d76bc83c6b644c9"/>
    <s v="Books"/>
    <s v="Â£48.78"/>
    <s v="Â£48.78"/>
    <s v="Â£0.00"/>
    <s v="In stock (14 available)"/>
    <n v="0"/>
    <s v="One"/>
    <x v="16"/>
    <s v="Blends mythology, magic, archaeology and women. Traces four women, their path to the Masada massacre. In 70 CE, nine hundred Jews held out for months against armies of Romans on a mountain in the Judean desert, Masada. According to the ancient historian Josephus, two women and five children survived. Four bold, resourceful, and sensuous women come to Masada by a different Blends mythology, magic, archaeology and women. Traces four women, their path to the Masada massacre. In 70 CE, nine hundred Jews held out for months against armies of Romans on a mountain in the Judean desert, Masada. According to the ancient historian Josephus, two women and five children survived. Four bold, resourceful, and sensuous women come to Masada by a different path. Yaelâs mother died in childbirth, and her father never forgave her for that death. Revka, a village bakerâs wife, watched the horrifically brutal murder of her daughter by Roman soldiers; she brings to Masada her twin grandsons, rendered mute by their own witness. Aziza is a warriorâs daughter, raised as a boy, a fearless rider and expert marksman, who finds passion with another soldier. Shirah is wise in the ways of ancient magic and medicine, a woman with uncanny insight and power. The four lives intersect in the desperate days of the siege, as the Romans draw near. All are dovekeepers, and all are also keeping secrets â about who they are, where they come from, who fathered them, and whom they love. ...more"/>
    <s v="http://books.toscrape.com/media/cache/24/86/248641d1d03b4dbfe3a7db4e20552973.jpg"/>
    <s v="https://books.toscrape.com/catalogue/the-dovekeepers_748/index.html"/>
    <n v="1298"/>
    <x v="4"/>
    <x v="0"/>
    <n v="24"/>
    <x v="156"/>
    <n v="63.41"/>
    <n v="1"/>
    <n v="82306.179999999993"/>
    <s v="OK"/>
    <x v="1"/>
    <x v="2"/>
    <s v="In Stock"/>
    <s v="OK"/>
    <n v="16461.236000000001"/>
    <s v="High"/>
    <x v="0"/>
  </r>
  <r>
    <x v="634"/>
    <s v="47d47155e89c8be7"/>
    <s v="Books"/>
    <s v="Â£37.61"/>
    <s v="Â£37.61"/>
    <s v="Â£0.00"/>
    <s v="In stock (14 available)"/>
    <n v="0"/>
    <s v="Two"/>
    <x v="16"/>
    <s v="Classical musician Maddie Taylor secretly dreams of a louder life, but geeky girls like her don't get to be rock stars. That is, until tattooed singer Jared Cross catches her playing guitar and invites her to join his band on The Sound, a reality TV show competition.Once on the show, Maddie discovers there's more to Jared than his flirty smile and bad boy reputation. With Classical musician Maddie Taylor secretly dreams of a louder life, but geeky girls like her don't get to be rock stars. That is, until tattooed singer Jared Cross catches her playing guitar and invites her to join his band on The Sound, a reality TV show competition.Once on the show, Maddie discovers there's more to Jared than his flirty smile and bad boy reputation. With each performance their attraction becomes impossible to ignore, but when the show pressures them to stay single, they're forced to keep their relationship secret.As the competition heats up, Jared will do whatever it takes for his band to win, and Maddie must decide if following her dream is worth losing her heart. ...more"/>
    <s v="http://books.toscrape.com/media/cache/e7/00/e7000cd6975d8932b9178de9386b944d.jpg"/>
    <s v="https://books.toscrape.com/catalogue/more-than-music-chasing-the-dream-1_716/index.html"/>
    <n v="2004"/>
    <x v="0"/>
    <x v="1"/>
    <n v="126"/>
    <x v="177"/>
    <n v="48.89"/>
    <n v="2"/>
    <n v="97975.56"/>
    <s v="OK"/>
    <x v="1"/>
    <x v="2"/>
    <s v="In Stock"/>
    <s v="OK"/>
    <n v="19595.112000000001"/>
    <s v="High"/>
    <x v="0"/>
  </r>
  <r>
    <x v="635"/>
    <s v="33a3e0e3ffde0dcd"/>
    <s v="Books"/>
    <s v="Â£22.13"/>
    <s v="Â£22.13"/>
    <s v="Â£0.00"/>
    <s v="In stock (14 available)"/>
    <n v="0"/>
    <s v="Four"/>
    <x v="16"/>
    <s v="I have two weeks. You'll shoot me at the end no matter what I do.That's what you do to enemy agents. It's what we do to enemy agents. But I look at all the dark and twisted roads ahead and cooperation is the easy way out. Possibly the only way out for a girl caught red-handed doing dirty work like mine - and I will do anything, anything to avoid SS-HauptsturmfÃ¼hrer von Lin I have two weeks. You'll shoot me at the end no matter what I do.That's what you do to enemy agents. It's what we do to enemy agents. But I look at all the dark and twisted roads ahead and cooperation is the easy way out. Possibly the only way out for a girl caught red-handed doing dirty work like mine - and I will do anything, anything to avoid SS-HauptsturmfÃ¼hrer von Linden interrogating me again.He has said that I can have as much paper as I need. All I have to do is cough up everything I can remember about the British War Effort. And I'm going to. But the story of how I came to be here starts with my friend Maddie. She is the pilot who flew me into France - an Allied Invasion of Two.We are a sensational team. ...more"/>
    <s v="http://books.toscrape.com/media/cache/65/9a/659ada7d88e3bda8db70f7e5312a39e2.jpg"/>
    <s v="https://books.toscrape.com/catalogue/code-name-verity-code-name-verity-1_680/index.html"/>
    <n v="1084"/>
    <x v="0"/>
    <x v="0"/>
    <n v="1700"/>
    <x v="5"/>
    <n v="28.77"/>
    <n v="4"/>
    <n v="31186.68"/>
    <s v="OK"/>
    <x v="0"/>
    <x v="2"/>
    <s v="In Stock"/>
    <s v="OK"/>
    <n v="6237.3360000000002"/>
    <s v="High"/>
    <x v="0"/>
  </r>
  <r>
    <x v="636"/>
    <s v="bfbb54bc8cdeed2b"/>
    <s v="Books"/>
    <s v="Â£20.29"/>
    <s v="Â£20.29"/>
    <s v="Â£0.00"/>
    <s v="In stock (14 available)"/>
    <n v="0"/>
    <s v="Four"/>
    <x v="16"/>
    <s v="Witness Stephen King's triumphant, blood-spattered return to the genre that made him famous. Cell, the king of horror's homage to zombie films (the book is dedicated in part to George A. Romero) is his goriest, most horrific novel in years, not to mention the most intensely paced. Casting aside his love of elaborate character and town histories and penchant for delayed gra Witness Stephen King's triumphant, blood-spattered return to the genre that made him famous. Cell, the king of horror's homage to zombie films (the book is dedicated in part to George A. Romero) is his goriest, most horrific novel in years, not to mention the most intensely paced. Casting aside his love of elaborate character and town histories and penchant for delayed gratification, King yanks readers off their feet within the first few pages; dragging them into the fray and offering no chance catch their breath until the very last page. In Cell King taps into readers fears of technological warfare and terrorism. Mobile phones deliver the apocalypse to millions of unsuspecting humans by wiping their brains of any humanity, leaving only aggressive and destructive impulses behind. Those without cell phones, like illustrator Clayton Riddell and his small band of &quot;normies,&quot; must fight for survival, and their journey to find Clayton's estranged wife and young son rockets the book toward resolution. Fans that have followed King from the beginning will recognize and appreciate Cell as a departure--King's writing has not been so pure of heart and free of hang-ups in years (wrapping up his phenomenal Dark Tower series and receiving a medal from the National Book Foundation doesn't hurt either). &quot;Retirement&quot; clearly suits King, and lucky for us, having nothing left to prove frees him up to write frenzied, juiced-up horror-thrillers like Cell. Stay tuned for more from the hardest-working retiree in the business with Lisey's Story, coming in October 2006. --Daphne Durham ...more"/>
    <s v="http://books.toscrape.com/media/cache/03/da/03da11f81eda5e742df8a39e90c21c70.jpg"/>
    <s v="https://books.toscrape.com/catalogue/cell_674/index.html"/>
    <n v="3929"/>
    <x v="1"/>
    <x v="0"/>
    <n v="1599"/>
    <x v="77"/>
    <n v="26.38"/>
    <n v="4"/>
    <n v="103647.01999999999"/>
    <s v="OK"/>
    <x v="1"/>
    <x v="2"/>
    <s v="In Stock"/>
    <s v="OK"/>
    <n v="20729.403999999999"/>
    <s v="High"/>
    <x v="0"/>
  </r>
  <r>
    <x v="637"/>
    <s v="1fbb5f786e53a0ce"/>
    <s v="Books"/>
    <s v="Â£34.20"/>
    <s v="Â£34.20"/>
    <s v="Â£0.00"/>
    <s v="In stock (14 available)"/>
    <n v="0"/>
    <s v="Two"/>
    <x v="16"/>
    <s v="When former national baseball star Tyler Ames suffers a career-ending injury, all he can think about is putting his life back together the way it was before. He has lost everyone he loves on his way to the big leagues. Then just when things seem to be turning around, Tyler hits rock bottom. Across the country, Tylerâs one true love Sami Dawson has moved on. A series of sma When former national baseball star Tyler Ames suffers a career-ending injury, all he can think about is putting his life back together the way it was before. He has lost everyone he loves on his way to the big leagues. Then just when things seem to be turning around, Tyler hits rock bottom. Across the country, Tylerâs one true love Sami Dawson has moved on. A series of small miracles leads Tyler to a maintenance job at a retirement home and a friendship with Virginia Hutcheson, an old woman with Alzheimerâs who strangely might have the answers he so desperately seeks.A team of Angels Walking take on the mission to restore hope for Tyler, Sami, and Virginia. Can such small and seemingly insignificant actions of the unseen bring healing and redemption? And can the words of a stranger rekindle lost love? Every journey begins with a step.It is time for the mission to beginâ¦ ...more"/>
    <s v="http://books.toscrape.com/media/cache/ba/d9/bad95369105e8e403bf1f2b9288c5e41.jpg"/>
    <s v="https://books.toscrape.com/catalogue/angels-walking-angels-walking-1_662/index.html"/>
    <n v="987"/>
    <x v="1"/>
    <x v="0"/>
    <n v="455"/>
    <x v="144"/>
    <n v="44.46"/>
    <n v="2"/>
    <n v="43882.020000000004"/>
    <s v="OK"/>
    <x v="1"/>
    <x v="2"/>
    <s v="In Stock"/>
    <s v="OK"/>
    <n v="8776.4040000000005"/>
    <s v="High"/>
    <x v="0"/>
  </r>
  <r>
    <x v="638"/>
    <s v="c1379d3744f1dd2c"/>
    <s v="Books"/>
    <s v="Â£56.48"/>
    <s v="Â£56.48"/>
    <s v="Â£0.00"/>
    <s v="In stock (14 available)"/>
    <n v="0"/>
    <s v="Two"/>
    <x v="16"/>
    <s v="A wry, witty account of what it is like to face deathâand be restored to life.After being diagnosed in her early 40s with metastatic melanomaâa &quot;rapidly fatal&quot; form of cancerâjournalist and mother of two Mary Elizabeth Williams finds herself in a race against the clock. She takes a once-in-a-lifetime chance and joins a clinical trial for immunotherapy, a revolutionary drug A wry, witty account of what it is like to face deathâand be restored to life.After being diagnosed in her early 40s with metastatic melanomaâa &quot;rapidly fatal&quot; form of cancerâjournalist and mother of two Mary Elizabeth Williams finds herself in a race against the clock. She takes a once-in-a-lifetime chance and joins a clinical trial for immunotherapy, a revolutionary drug regimen that trains the body to vanquish malignant cells. Astonishingly, her cancer disappears entirely in just a few weeks. But at the same time, her best friend embarks on a cancer journey of her ownâwith very different results. Williams's experiences as a patient and a medical test subject reveal with stark honesty what it takes to weather disease, the extraordinary new developments that are rewriting the rules of scienceâand the healing power of human connection. ...more"/>
    <s v="http://books.toscrape.com/media/cache/07/5f/075fff6094c0805f9f6b9e12561aeb87.jpg"/>
    <s v="https://books.toscrape.com/catalogue/a-series-of-catastrophes-and-miracles-a-true-story-of-love-science-and-cancer_655/index.html"/>
    <n v="4670"/>
    <x v="4"/>
    <x v="1"/>
    <n v="267"/>
    <x v="4"/>
    <n v="73.42"/>
    <n v="2"/>
    <n v="342871.4"/>
    <s v="OK"/>
    <x v="1"/>
    <x v="2"/>
    <s v="In Stock"/>
    <s v="OK"/>
    <n v="68574.280000000013"/>
    <s v="High"/>
    <x v="1"/>
  </r>
  <r>
    <x v="639"/>
    <s v="1ad06aed9349af46"/>
    <s v="Books"/>
    <s v="Â£40.79"/>
    <s v="Â£40.79"/>
    <s v="Â£0.00"/>
    <s v="In stock (14 available)"/>
    <n v="0"/>
    <s v="Two"/>
    <x v="16"/>
    <s v="Known for its lively, clear prose as well as its scholarly research, A People's History of the United States is the only volume to tell America's story from the point of view of - and in the words of - America's women, factory workers, African Americans, Native Americans, working poor, and immigrant laborers."/>
    <s v="http://books.toscrape.com/media/cache/bd/93/bd930adc47ee0dc240f8134f70f431ad.jpg"/>
    <s v="https://books.toscrape.com/catalogue/a-peoples-history-of-the-united-states_654/index.html"/>
    <n v="1835"/>
    <x v="4"/>
    <x v="1"/>
    <n v="405"/>
    <x v="109"/>
    <n v="53.03"/>
    <n v="2"/>
    <n v="97310.05"/>
    <s v="OK"/>
    <x v="1"/>
    <x v="2"/>
    <s v="In Stock"/>
    <s v="OK"/>
    <n v="19462.010000000002"/>
    <s v="High"/>
    <x v="0"/>
  </r>
  <r>
    <x v="640"/>
    <s v="01a177623cce9596"/>
    <s v="Books"/>
    <s v="Â£55.51"/>
    <s v="Â£55.51"/>
    <s v="Â£0.00"/>
    <s v="In stock (14 available)"/>
    <n v="0"/>
    <s v="One"/>
    <x v="16"/>
    <s v="From #1 New York Times bestselling author Karen Kingsbury comes the third novel in the unforgettable Angels Walking series about divine intervention and the trials and triumphs of life for a group of friends.Despite needing a heart transplant and against the advice of her doctor, Mary Catherine moves to Uganda to work at a brand new orphanage. Whatever time she has left, M From #1 New York Times bestselling author Karen Kingsbury comes the third novel in the unforgettable Angels Walking series about divine intervention and the trials and triumphs of life for a group of friends.Despite needing a heart transplant and against the advice of her doctor, Mary Catherine moves to Uganda to work at a brand new orphanage. Whatever time she has left, Mary Catherine wants to spend it helping childrenâespecially since there will be no children of her own. The only problem is Major League Baseball player Marcus Dillinger, the man she never meant to fall in love with. Neither Marcus nor Mary Catherineâs other friendsâTyler Ames and Sami Dawsonâknow just how serious her heart condition is.Still, Marcus is sure in the depths of his soul that something isnât right. Ultimately his correspondence with Mary Catherine leads him on a desperate life-or-death mission to rescue her and get her to a US hospital before time runs out. Meanwhile, Sami and Tyler struggle with issues of their own. In a season when Tyler plans to ask Sami to marry him, the very core of their relationship is in jeopardy.The team of angels walking is busier than ever in this epic battle between life and death. A Brush of Wings is a poignant tale of love, sacrifice, and the power of faith. ...more"/>
    <s v="http://books.toscrape.com/media/cache/19/11/1911d173c8e812518900af9aa16d9e46.jpg"/>
    <s v="https://books.toscrape.com/catalogue/a-brush-of-wings-angels-walking-3_651/index.html"/>
    <n v="3859"/>
    <x v="1"/>
    <x v="0"/>
    <n v="1686"/>
    <x v="102"/>
    <n v="72.16"/>
    <n v="1"/>
    <n v="278465.44"/>
    <s v="OK"/>
    <x v="0"/>
    <x v="2"/>
    <s v="In Stock"/>
    <s v="OK"/>
    <n v="55693.088000000003"/>
    <s v="High"/>
    <x v="0"/>
  </r>
  <r>
    <x v="641"/>
    <s v="44d97b6707dae3f0"/>
    <s v="Books"/>
    <s v="Â£37.86"/>
    <s v="Â£37.86"/>
    <s v="Â£0.00"/>
    <s v="In stock (13 available)"/>
    <n v="0"/>
    <s v="Four"/>
    <x v="16"/>
    <s v="History has a way of repeating itself. In the Sunken City that was once Paris, all who oppose the new revolution are being put to the blade. Except for those who disappear from their prison cells, a red-tipped rook feather left in their place. The mysterious Red Rook a savior of the innocent, and a criminal in the eyes of the government.Meanwhile, across the sea in the Com History has a way of repeating itself. In the Sunken City that was once Paris, all who oppose the new revolution are being put to the blade. Except for those who disappear from their prison cells, a red-tipped rook feather left in their place. The mysterious Red Rook a savior of the innocent, and a criminal in the eyes of the government.Meanwhile, across the sea in the Commonwealth, Sophia Bellamy's arranged marriage to the wealthy RenÃ© Hasard is the last chance to save her family from ruin. But when the search for the Red Rook comes straight to her doorstep, Sophia discovers that her fiancÃ© is not all he seems. Which is only fair, because neither is she. As the Red Rook grows bolder and the stakes grow ever higher, Sophia and RenÃ© find themselves locked in a tantalizing game of cat and mouse.Daring intrigue, delicious romance, and spine-tingling suspense fill the pages of this extraordinary tale from award-winning author Sharon Cameron. ...more"/>
    <s v="http://books.toscrape.com/media/cache/64/ab/64ab238bea10c4f25fa5bc9129a35370.jpg"/>
    <s v="https://books.toscrape.com/catalogue/rook_647/index.html"/>
    <n v="2149"/>
    <x v="5"/>
    <x v="1"/>
    <n v="820"/>
    <x v="71"/>
    <n v="49.22"/>
    <n v="4"/>
    <n v="105773.78"/>
    <s v="OK"/>
    <x v="1"/>
    <x v="18"/>
    <s v="In Stock"/>
    <s v="OK"/>
    <n v="21154.756000000001"/>
    <s v="High"/>
    <x v="0"/>
  </r>
  <r>
    <x v="642"/>
    <s v="14e44163678e24dc"/>
    <s v="Books"/>
    <s v="Â£26.20"/>
    <s v="Â£26.20"/>
    <s v="Â£0.00"/>
    <s v="In stock (12 available)"/>
    <n v="0"/>
    <s v="One"/>
    <x v="16"/>
    <s v="As the Titanic and her passengers sank slowly into the Atlantic Ocean after striking an iceberg late in the evening of April 14, 1912, a nearby ship looked on. Second Officer Herbert Stone, in charge of the midnight watch on the SS Californian sitting idly a few miles north, saw the distress rockets that the Titanic fired. He alerted the captain, Stanley Lord, who was slee As the Titanic and her passengers sank slowly into the Atlantic Ocean after striking an iceberg late in the evening of April 14, 1912, a nearby ship looked on. Second Officer Herbert Stone, in charge of the midnight watch on the SS Californian sitting idly a few miles north, saw the distress rockets that the Titanic fired. He alerted the captain, Stanley Lord, who was sleeping in the chartroom below, but Lord did not come to the bridge. Eight rockets were fired during the dark hours of the midnight watch, and eight rockets were ignored. The next morning, the Titanic was at the bottom of the sea and more than 1,500 people were dead. When they learned of the extent of the tragedy, Lord and Stone did everything they could to hide their role in the disaster, but pursued by newspapermen, lawyers, and political leaders in America and England, their terrible secret was eventually revealed. The Midnight Watch is a fictional telling of what may have occurred that night on the SS Californian, and the resulting desperation of Officer Stone and Captain Lord in the aftermath of their inaction.Told not only from the perspective of the SS Californian crew, but also through the eyes of a family of third-class passengers who perished in the disaster, the narrative is drawn together by Steadman, a tenacious Boston journalist who does not rest until the truth is found. The Midnight Watch is a powerful and dramatic debut novel--the result of many years of research in Liverpool, London, New York, and Boston, and informed by the author's own experiences as a ship's officer and a lawyer. ...more"/>
    <s v="http://books.toscrape.com/media/cache/d8/63/d8630e50f24c22765c9591a9297ff2e1.jpg"/>
    <s v="https://books.toscrape.com/catalogue/the-midnight-watch-a-novel-of-the-titanic-and-the-californian_640/index.html"/>
    <n v="3071"/>
    <x v="1"/>
    <x v="1"/>
    <n v="762"/>
    <x v="60"/>
    <n v="34.06"/>
    <n v="1"/>
    <n v="104598.26000000001"/>
    <s v="OK"/>
    <x v="1"/>
    <x v="11"/>
    <s v="In Stock"/>
    <s v="OK"/>
    <n v="20919.652000000002"/>
    <s v="High"/>
    <x v="0"/>
  </r>
  <r>
    <x v="643"/>
    <s v="3063c7e95d0bf76f"/>
    <s v="Books"/>
    <s v="Â£59.15"/>
    <s v="Â£59.15"/>
    <s v="Â£0.00"/>
    <s v="In stock (12 available)"/>
    <n v="0"/>
    <s v="Four"/>
    <x v="16"/>
    <s v="A &quot;gray rhino&quot; is a highly probable, high impact yet neglected threat: kin to both the elephant in the room and the improbable and unforeseeable black swan. Gray rhinos are not random surprises, but occur after a series of warnings and visible evidence. The bursting of the housing bubble in 2008, the devastating aftermath of Hurricane Katrina and other natural disasters, t A &quot;gray rhino&quot; is a highly probable, high impact yet neglected threat: kin to both the elephant in the room and the improbable and unforeseeable black swan. Gray rhinos are not random surprises, but occur after a series of warnings and visible evidence. The bursting of the housing bubble in 2008, the devastating aftermath of Hurricane Katrina and other natural disasters, the new digital technologies that upended the media world, the fall of the Soviet Union...all were evident well in advance.Why do leaders and decision makers keep failing to address obvious dangers before they spiral out of control? Drawing on her extensive background in policy formation and crisis management, as well as in-depth interviews with leaders from around the world, Michele Wucker shows in The Gray Rhino how to recognize and strategically counter looming high impact threats. Filled with persuasive stories, real-world examples, and practical advice, The Gray Rhino is essential reading for managers, investors, planners, policy makers, and anyone who wants to understand how to profit by avoiding getting trampled. ...more"/>
    <s v="http://books.toscrape.com/media/cache/39/a9/39a9cca83d84bff87903d4addbef4941.jpg"/>
    <s v="https://books.toscrape.com/catalogue/the-gray-rhino-how-to-recognize-and-act-on-the-obvious-dangers-we-ignore_638/index.html"/>
    <n v="1424"/>
    <x v="3"/>
    <x v="1"/>
    <n v="1405"/>
    <x v="59"/>
    <n v="76.900000000000006"/>
    <n v="4"/>
    <n v="109505.60000000001"/>
    <s v="OK"/>
    <x v="0"/>
    <x v="11"/>
    <s v="In Stock"/>
    <s v="OK"/>
    <n v="21901.120000000003"/>
    <s v="High"/>
    <x v="0"/>
  </r>
  <r>
    <x v="644"/>
    <s v="64fd010bf8d15096"/>
    <s v="Books"/>
    <s v="Â£11.88"/>
    <s v="Â£11.88"/>
    <s v="Â£0.00"/>
    <s v="In stock (12 available)"/>
    <n v="0"/>
    <s v="Three"/>
    <x v="16"/>
    <s v="From New York Times bestselling author Ann Leary comes the captivating story of a wealthy, but unconventional New England family, told from the perspective of a reclusive 29-year-old who has a secret (and famous) life on the Internet.Charlotte Maynard rarely leaves her motherâs home, the sprawling Connecticut lake house that belonged to her late stepfather, Whit Whitman, a From New York Times bestselling author Ann Leary comes the captivating story of a wealthy, but unconventional New England family, told from the perspective of a reclusive 29-year-old who has a secret (and famous) life on the Internet.Charlotte Maynard rarely leaves her motherâs home, the sprawling Connecticut lake house that belonged to her late stepfather, Whit Whitman, and the generations of Whitmans before him. While Charlotte and her sister, Sally, grew up at âLakeside,â their stepbrothers, Spin and Perry, were welcomed as weekend guests. Now the grown boys own the estate, which Joan occupies by their graceâand a provision in the family trust. When Spin, the youngest and favorite of all the children, brings his fiancÃ© home for the summer, the entire family is intrigued. The beautiful and accomplished Laurel Atwood breathes new life into this often comically rarefied world. But as the wedding draws near, and flaws surface in the familyâs polite veneer, an array of simmering resentments and unfortunate truths is exposed.With remarkable wit and insight, Ann Leary pulls back the curtain on one blended family, as they are forced to grapple with the assets and liabilities â both material and psychological â left behind by their wonderfully flawed patriarch. ...more"/>
    <s v="http://books.toscrape.com/media/cache/b3/0b/b30bf2a60739293261c9a997c7ae2ef6.jpg"/>
    <s v="https://books.toscrape.com/catalogue/the-children_633/index.html"/>
    <n v="988"/>
    <x v="3"/>
    <x v="0"/>
    <n v="1290"/>
    <x v="128"/>
    <n v="15.44"/>
    <n v="3"/>
    <n v="15254.72"/>
    <s v="OK"/>
    <x v="0"/>
    <x v="11"/>
    <s v="In Stock"/>
    <s v="OK"/>
    <n v="3050.944"/>
    <s v="Mid"/>
    <x v="0"/>
  </r>
  <r>
    <x v="645"/>
    <s v="81ef44fcc5f454df"/>
    <s v="Books"/>
    <s v="Â£15.71"/>
    <s v="Â£15.71"/>
    <s v="Â£0.00"/>
    <s v="In stock (12 available)"/>
    <n v="0"/>
    <s v="Four"/>
    <x v="16"/>
    <s v="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But our greatest battle may lie within the very vows that give us strength. Committing to love was only the beginning. Fighting for it will either set us free ... or break us apart.Heartbreakingly and seductively poignant, One with You is the breathlessly awaited finale to the CrossfireÂ® saga, the searing love story that has captivated millions of readers worldwide. ...more"/>
    <s v="http://books.toscrape.com/media/cache/98/f8/98f8b3354fc18ed6f42ff5c3f9b39056.jpg"/>
    <s v="https://books.toscrape.com/catalogue/one-with-you-crossfire-5_626/index.html"/>
    <n v="1391"/>
    <x v="3"/>
    <x v="0"/>
    <n v="1920"/>
    <x v="92"/>
    <n v="20.420000000000002"/>
    <n v="4"/>
    <n v="28404.22"/>
    <s v="OK"/>
    <x v="1"/>
    <x v="11"/>
    <s v="In Stock"/>
    <s v="OK"/>
    <n v="5680.844000000001"/>
    <s v="High"/>
    <x v="0"/>
  </r>
  <r>
    <x v="646"/>
    <s v="ab60e6f5a63e1cfb"/>
    <s v="Books"/>
    <s v="Â£48.27"/>
    <s v="Â£48.27"/>
    <s v="Â£0.00"/>
    <s v="In stock (9 available)"/>
    <n v="0"/>
    <s v="Five"/>
    <x v="16"/>
    <s v="East Pakistan, 1968: In Sariyahâs village, shame is a virtue she never mastered. As a child, she learned to read in secret, kept talismans against her fatherâs orders, and questioned everything, even Allah. Now she is practicing how to be a âwoman with shame,â torn between promises to her family and to herself. She yearns to join a movement with her fellow Bengalis, who ar East Pakistan, 1968: In Sariyahâs village, shame is a virtue she never mastered. As a child, she learned to read in secret, kept talismans against her fatherâs orders, and questioned everything, even Allah. Now she is practicing how to be a âwoman with shame,â torn between promises to her family and to herself. She yearns to join a movement with her fellow Bengalis, who are gripping onto their language and cultural identity against colonial powers â but she is continuously sucked into the narrow visions of her father.In the midst of a desperate movement for Bengali freedom, a presumptuous American has come to teach English. Rodney Creed - self-interested, naive, entitled - comes with the bright optimism of a college graduate, too eager to sense the rumbling ground beneath him...until he meets Sariyah. Rodney believes he is there to teach, but he will learn painful, irreversible things.Without Shame is a love story at its core â but not in the traditional sense. Itâs about love of oneâs country, culture, God, and language. Itâs about the power of identity to shine through when other forces threaten to overshadow it. ...more"/>
    <s v="http://books.toscrape.com/media/cache/6c/21/6c21a47589ec756b9ed27e2f331c08de.jpg"/>
    <s v="https://books.toscrape.com/catalogue/without-shame_580/index.html"/>
    <n v="2598"/>
    <x v="0"/>
    <x v="0"/>
    <n v="1320"/>
    <x v="7"/>
    <n v="62.75"/>
    <n v="5"/>
    <n v="163024.5"/>
    <s v="OK"/>
    <x v="1"/>
    <x v="15"/>
    <s v="In Stock"/>
    <s v="OK"/>
    <n v="32604.9"/>
    <s v="High"/>
    <x v="0"/>
  </r>
  <r>
    <x v="647"/>
    <s v="d1848064c54e01c7"/>
    <s v="Books"/>
    <s v="Â£58.05"/>
    <s v="Â£58.05"/>
    <s v="Â£0.00"/>
    <s v="In stock (9 available)"/>
    <n v="0"/>
    <s v="Four"/>
    <x v="16"/>
    <s v="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 ...more"/>
    <s v="http://books.toscrape.com/media/cache/a0/76/a07621adcf3e13b4d3bcdc0474ab2098.jpg"/>
    <s v="https://books.toscrape.com/catalogue/watchmen_579/index.html"/>
    <n v="935"/>
    <x v="0"/>
    <x v="0"/>
    <n v="172"/>
    <x v="164"/>
    <n v="75.47"/>
    <n v="4"/>
    <n v="70564.45"/>
    <s v="OK"/>
    <x v="1"/>
    <x v="15"/>
    <s v="In Stock"/>
    <s v="OK"/>
    <n v="14112.89"/>
    <s v="High"/>
    <x v="0"/>
  </r>
  <r>
    <x v="648"/>
    <s v="c181ca8eabe7d18c"/>
    <s v="Books"/>
    <s v="Â£50.49"/>
    <s v="Â£50.49"/>
    <s v="Â£0.00"/>
    <s v="In stock (9 available)"/>
    <n v="0"/>
    <s v="Three"/>
    <x v="16"/>
    <s v="Essie Brightsday has never heard a rock basilisk scream. She has never worn magical armor, stood up to a queen, or run from dragons. Instead, Essie, her sarcastic cat Tigrabum, (just call him &quot;Tig&quot;), and her secretive family struggle to survive on their small farm nestled against the forbidding cliffs of the Valley of Fire. But all that is about to change when a rebellion Essie Brightsday has never heard a rock basilisk scream. She has never worn magical armor, stood up to a queen, or run from dragons. Instead, Essie, her sarcastic cat Tigrabum, (just call him &quot;Tig&quot;), and her secretive family struggle to survive on their small farm nestled against the forbidding cliffs of the Valley of Fire. But all that is about to change when a rebellion against the cruel interim ruler is sparked. Forced to flee for their lives, Essie and Tig lose themselves in the twisting labyrinth of the ancient lava flow. When Essie finds proof that the missing King Mactogonii may be alive, she is given the opportunity to help restore stability to the kingdom. But the course of her journey will force her to face her deepest fears and unravel the mystery behind her own blindness...if Essie can survive the encounter. ...more"/>
    <s v="http://books.toscrape.com/media/cache/f5/02/f502c42183ea69987a796d2e396b2bab.jpg"/>
    <s v="https://books.toscrape.com/catalogue/a-heros-curse-the-unseen-chronicles-1_557/index.html"/>
    <n v="4790"/>
    <x v="3"/>
    <x v="1"/>
    <n v="1192"/>
    <x v="99"/>
    <n v="65.64"/>
    <n v="3"/>
    <n v="314415.59999999998"/>
    <s v="OK"/>
    <x v="0"/>
    <x v="15"/>
    <s v="In Stock"/>
    <s v="OK"/>
    <n v="62883.119999999995"/>
    <s v="High"/>
    <x v="1"/>
  </r>
  <r>
    <x v="649"/>
    <s v="61cf7eb9d2cd8bb0"/>
    <s v="Books"/>
    <s v="Â£35.79"/>
    <s v="Â£35.79"/>
    <s v="Â£0.00"/>
    <s v="In stock (9 available)"/>
    <n v="0"/>
    <s v="Two"/>
    <x v="16"/>
    <s v="&quot;Consistently entertaining courtesy of Rabin's humor-laced prose...a witty, boisterous ride!&quot; -Kirkus Reviews&quot;An action packed story complete with some hilarious scenes can be enjoyed in this amusing and entertaining adventurous adult coming-of-age tale...An exemplary and highly entertaining read for todayâs hectic pace of livingâhighly recommended.&quot; --Chanticleer Reviews2 &quot;Consistently entertaining courtesy of Rabin's humor-laced prose...a witty, boisterous ride!&quot; -Kirkus Reviews&quot;An action packed story complete with some hilarious scenes can be enjoyed in this amusing and entertaining adventurous adult coming-of-age tale...An exemplary and highly entertaining read for todayâs hectic pace of livingâhighly recommended.&quot; --Chanticleer Reviews23 DEGREES SOUTH follows two 23 year-old childhood pals, Hart and Simon, on a twisting and unexpected adventure of force-fed self-discovery. The story departs from the tennis courts of Southern California traveling to the back streets of Sao Paulo, through the treacherous jungles of Brazil, then back again. Meet an eclectic collection of characters, including a Capoeira Master, a Jesuit Priest, and a geriatric Nazi, who all weave their way in, out, and around the path of our two heroes. ...more"/>
    <s v="http://books.toscrape.com/media/cache/41/d7/41d75d4206b13bf107e86fa41f21afff.jpg"/>
    <s v="https://books.toscrape.com/catalogue/23-degrees-south-a-tropical-tale-of-changing-whether_556/index.html"/>
    <n v="260"/>
    <x v="3"/>
    <x v="1"/>
    <n v="1200"/>
    <x v="81"/>
    <n v="46.53"/>
    <n v="2"/>
    <n v="12097.800000000001"/>
    <s v="OK"/>
    <x v="1"/>
    <x v="15"/>
    <s v="In Stock"/>
    <s v="OK"/>
    <n v="2419.5600000000004"/>
    <s v="High"/>
    <x v="0"/>
  </r>
  <r>
    <x v="650"/>
    <s v="47f4fd3e8e1dac05"/>
    <s v="Books"/>
    <s v="Â£16.24"/>
    <s v="Â£16.24"/>
    <s v="Â£0.00"/>
    <s v="In stock (7 available)"/>
    <n v="0"/>
    <s v="One"/>
    <x v="16"/>
    <s v="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 ...more"/>
    <s v="http://books.toscrape.com/media/cache/38/03/3803cd158a57e03763dc2200f81eba65.jpg"/>
    <s v="https://books.toscrape.com/catalogue/the-glass-castle_496/index.html"/>
    <n v="2605"/>
    <x v="5"/>
    <x v="1"/>
    <n v="530"/>
    <x v="130"/>
    <n v="21.11"/>
    <n v="1"/>
    <n v="54991.549999999996"/>
    <s v="OK"/>
    <x v="1"/>
    <x v="4"/>
    <s v="In Stock"/>
    <s v="OK"/>
    <n v="10998.31"/>
    <s v="High"/>
    <x v="0"/>
  </r>
  <r>
    <x v="651"/>
    <s v="7a10353c9c54cf7c"/>
    <s v="Books"/>
    <s v="Â£35.67"/>
    <s v="Â£35.67"/>
    <s v="Â£0.00"/>
    <s v="In stock (7 available)"/>
    <n v="0"/>
    <s v="Three"/>
    <x v="16"/>
    <s v="Critically acclaimed author of The Mourning Hours and The Fragile World, Paula Treick DeBoard returns with a tale of dark secrets, shocking lies and a dangerous obsession that will change one neighborhood forever.Liz McGinnis never imagined herself living in a luxurious gated community like The Palms. Ever since she and her family moved in, she's felt like an outsider amon Critically acclaimed author of The Mourning Hours and The Fragile World, Paula Treick DeBoard returns with a tale of dark secrets, shocking lies and a dangerous obsession that will change one neighborhood forever.Liz McGinnis never imagined herself living in a luxurious gated community like The Palms. Ever since she and her family moved in, she's felt like an outsider amongst the Stepford-like wives and their obnoxiously spoiled children. Still, she's determined to make it workâif not for herself, then for her husband, Phil, who landed them this lavish home in the first place, and for her daughter, Danielle, who's about to enter high school. Yet underneath the glossy veneer of The Palms, life is far from idyllic. In a place where reputation is everything, Liz soon discovers that even the friendliest residents can't be trustedâand almost everyone has secrets they'd do anything to protect. So when the gorgeous girl next door befriends Danielle, Liz can't help but find sophisticated Kelsey's interest in her shy and slightly nerdy daughter a bit suspicious. But while Kelsey quickly becomes a fixture in the McGinnis home, Liz's relationships with both Danielle and Phil grow strained. Now even her own family seems to be hiding things, and it's not long before their dream of living the high life quickly spirals out of controlâ¦ ...more"/>
    <s v="http://books.toscrape.com/media/cache/8f/83/8f83b65ba6a734aa7f40675b74a17c21.jpg"/>
    <s v="https://books.toscrape.com/catalogue/the-drowning-girls_494/index.html"/>
    <n v="4766"/>
    <x v="1"/>
    <x v="1"/>
    <n v="1878"/>
    <x v="168"/>
    <n v="46.37"/>
    <n v="3"/>
    <n v="220999.41999999998"/>
    <s v="OK"/>
    <x v="1"/>
    <x v="4"/>
    <s v="In Stock"/>
    <s v="OK"/>
    <n v="44199.883999999998"/>
    <s v="High"/>
    <x v="1"/>
  </r>
  <r>
    <x v="652"/>
    <s v="ba047a636b7d3793"/>
    <s v="Books"/>
    <s v="Â£20.12"/>
    <s v="Â£20.12"/>
    <s v="Â£0.00"/>
    <s v="In stock (7 available)"/>
    <n v="0"/>
    <s v="Five"/>
    <x v="16"/>
    <s v="The life and times of Abraham Lincoln have been analyzed and dissected in countless books. Do we need another Lincoln biography? In Team of Rivals, esteemed historian Doris Kearns Goodwin proves that we do. Though she can't help but cover some familiar territory, her perspective is focused enough to offer fresh insights into Lincoln's leadership style and his deep understa The life and times of Abraham Lincoln have been analyzed and dissected in countless books. Do we need another Lincoln biography? In Team of Rivals, esteemed historian Doris Kearns Goodwin proves that we do. Though she can't help but cover some familiar territory, her perspective is focused enough to offer fresh insights into Lincoln's leadership style and his deep understanding of human behavior and motivation. Goodwin makes the case for Lincoln's political genius by examining his relationships with three men he selected for his cabinet, all of whom were opponents for the Republican nomination in 1860: William H. Seward, Salmon P. Chase, and Edward Bates. These men, all accomplished, nationally known, and presidential, originally disdained Lincoln for his backwoods upbringing and lack of experience, and were shocked and humiliated at losing to this relatively obscure Illinois lawyer. Yet Lincoln not only convinced them to join his administration--Seward as secretary of state, Chase as secretary of the treasury, and Bates as attorney general--he ultimately gained their admiration and respect as well. How he soothed egos, turned rivals into allies, and dealt with many challenges to his leadership, all for the sake of the greater good, is largely what Goodwin's fine book is about. Had he not possessed the wisdom and confidence to select and work with the best people, she argues, he could not have led the nation through one of its darkest periods. Ten years in the making, this engaging work reveals why &quot;Lincoln's road to success was longer, more tortuous, and far less likely&quot; than the other men, and why, when opportunity beckoned, Lincoln was &quot;the best prepared to answer the call.&quot; This multiple biography further provides valuable background and insights into the contributions and talents of Seward, Chase, and Bates. Lincoln may have been &quot;the indispensable ingredient of the Civil War,&quot; but these three men were invaluable to Lincoln and they played key roles in keeping the nation intact. --Shawn Carkonen Team of Rivals doesn't just tell the story of Abraham Lincoln. It is a multiple biography of the entire team of personal and political competitors that he put together to lead the country through its greatest crisis. Here, Doris Kearns Goodwin profiles five of the key players in her book, four of whom contended for the 1860 Republican presidential nomination and all of whom later worked together in Lincoln's cabinet.1. Edwin M. StantonStanton treated Lincoln with utter contempt at their initial acquaintance when the two men were involved in a celebrated law case in the summer of 1855. Unimaginable as it might seem after Stanton's demeaning behavior, Lincoln offered him &quot;the most powerful civilian post within his gift&quot;--the post of secretary of war--at their next encounter six years later. On his first day in office as Simon Cameron's replacement, the energetic, hardworking Stanton instituted &quot;an entirely new regime&quot; in the War Department. After nearly a year of disappointment with Cameron, Lincoln had found in Stanton the leader the War Department desperately needed. Lincoln's choice of Stanton revealed his singular ability to transcend personal vendetta, humiliation, or bitterness. As for Stanton, despite his initial contempt for the man he once described as a &quot;long armed Ape,&quot; he not only accepted the offer but came to respect and love Lincoln more than any person outside of his immediate family. He was beside himself with grief for weeks after the president's death.2. Salmon P. ChaseChase, an Ohioan, had been both senator and governor, had played a central role in the formation of the national Republican Party, and had shown an unflagging commitment to the cause of the black man. No individual felt he deserved the presidency as a natural result of his past contributions more than Chase himself, but he refused to engage in the practical methods by which nominations are won. He had virtually no campaign and he failed to conciliate his many enemies in Ohio itself. As a result, he alone among the candidates came to the convention without the united support of his own state. Chase never ceased to underestimate Lincoln, nor to resent the fact that he had lost the presidency to a man he considered his inferior. His frustration with his position as secretary of the treasury was alleviated only by his his dogged hope that he, rather than Lincoln, would be the Republican nominee in 1864, and he steadfastly worked to that end. The president put up with Chase's machinations and haughty yet fundamentally insecure nature because he recognized his superlative accomplishments at treasury. Eventually, however, Chase threatened to split the Republican Party by continuing to fill key positions with partisans who supported his presidential hopes. When Lincoln stepped in, Chase tendered his resignation as he had three times before, but this time Lincoln stunned Chase by calling his bluff and accepting the offer.3. Abraham Lincoln When Lincoln won the Republican presidential nomination in 1860 he seemed to have come from nowhere--a backwoods lawyer who had served one undistinguished term in the House of Representatives and lost two consecutive contests for the U.S. Senate. Contemporaries attributed his surprising nomination to chance, to his moderate position on slavery, and to the fact that he hailed from the battleground state of Illinois. But Lincoln's triumph, particularly when viewed against the efforts of his rivals, owed much to a remarkable, unsuspected political acuity and an emotional strength forged in the crucible of hardship and defeat. That Lincoln, after winning the presidency, made the unprecedented decision to incorporate his eminent rivals into his political family, the cabinet, was evidence of an uncanny self-confidence and an indication of what would prove to others a most unexpected greatness.4. William H. Seward A celebrated senator from New York for more than a decade and governor of his state for two terms before going to Washington, Seward was certain he was going to receive his party's nomination for president in 1860. The weekend before the convention in Chicago opened he had already composed a first draft of the valedictory speech he expected to make to the Senate, assuming that he would resign his position as soon as the decision in Chicago was made. His mortification at not having received the nomination never fully abated, and when he was offered his cabinet post as secretary of state he intended to have a major role in choosing the remaining cabinet members, conferring upon himself a position in the new government more commanding than that of Lincoln himself. He quickly realized the futility of his plan to relegate the president to a figurehead role. Though the feisty New Yorker would continue to debate numerous issues with Lincoln in the years ahead, exactly as Lincoln had hoped and needed him to do, Seward would become his closest friend, advisor, and ally in the administration. More than any other cabinet member Seward appreciated Lincoln's peerless skill in balancing factions both within his administration and in the country at large.5. Edward Bates A widely respected elder statesman, a delegate to the convention that framed the Missouri Constitution, and a former Missouri congressman whose opinions on national matters were still widely sought, Bates's ambitions for political success were gradually displaced by love for his wife and large family, and he withdrew from public life in the late 1840s. For the next 20 years he was asked repeatedly to run or once again accept high government posts but he consistently declined. However in early 1860, with letters and newspaper editorials advocating his candidacy crowding in upon him, he decided to try for the highest office in the land. After losing to Lincoln he vowed, in his diary, to decline a cabinet position if one were to be offered, but with the country &quot;in trouble and danger&quot; he felt it was his duty to accept when Lincoln asked him to be attorney general. Though Bates initially viewed Lincoln as a well-meaning but incompetent administrator, he eventually concluded that the president was an unmatched leader, &quot;very near being a 'perfect man.'&quot; ...more"/>
    <s v="http://books.toscrape.com/media/cache/be/22/be229bc9bc4655c7cb2c906998d5ef2e.jpg"/>
    <s v="https://books.toscrape.com/catalogue/team-of-rivals-the-political-genius-of-abraham-lincoln_488/index.html"/>
    <n v="3124"/>
    <x v="0"/>
    <x v="0"/>
    <n v="1664"/>
    <x v="64"/>
    <n v="26.16"/>
    <n v="5"/>
    <n v="81723.839999999997"/>
    <s v="OK"/>
    <x v="1"/>
    <x v="4"/>
    <s v="In Stock"/>
    <s v="OK"/>
    <n v="16344.768"/>
    <s v="High"/>
    <x v="0"/>
  </r>
  <r>
    <x v="653"/>
    <s v="68407606544d6f22"/>
    <s v="Books"/>
    <s v="Â£57.43"/>
    <s v="Â£57.43"/>
    <s v="Â£0.00"/>
    <s v="In stock (7 available)"/>
    <n v="0"/>
    <s v="Four"/>
    <x v="16"/>
    <s v="In this powerful, epic biography, David McCullough unfolds the adventurous life-journey of John Adams, the brilliant, fiercely independent, often irascible, always honest Yankee patriot -- &quot;the colossus of independence,&quot; as Thomas Jefferson called him -- who spared nothing in his zeal for the American Revolution; who rose to become the second President of the United States In this powerful, epic biography, David McCullough unfolds the adventurous life-journey of John Adams, the brilliant, fiercely independent, often irascible, always honest Yankee patriot -- &quot;the colossus of independence,&quot; as Thomas Jefferson called him -- who spared nothing in his zeal for the American Revolution; who rose to become the second President of the United States and saved the country from blundering into an unnecessary war; who was learned beyond all but a few and regarded by some as &quot;out of his senses&quot;;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quot;interest&quo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 ...more"/>
    <s v="http://books.toscrape.com/media/cache/fd/5f/fd5f36fce14114f5b982e1e69d9a2f69.jpg"/>
    <s v="https://books.toscrape.com/catalogue/john-adams_472/index.html"/>
    <n v="3299"/>
    <x v="3"/>
    <x v="0"/>
    <n v="153"/>
    <x v="62"/>
    <n v="74.66"/>
    <n v="4"/>
    <n v="246303.34"/>
    <s v="OK"/>
    <x v="1"/>
    <x v="4"/>
    <s v="In Stock"/>
    <s v="OK"/>
    <n v="49260.668000000005"/>
    <s v="High"/>
    <x v="0"/>
  </r>
  <r>
    <x v="654"/>
    <s v="c00bc29a678a6efb"/>
    <s v="Books"/>
    <s v="Â£37.05"/>
    <s v="Â£37.05"/>
    <s v="Â£0.00"/>
    <s v="In stock (7 available)"/>
    <n v="0"/>
    <s v="Five"/>
    <x v="16"/>
    <s v="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quot;Loving a Larger Woman&quot; above her ex-boyfriend's byline, Cannie is plunged into misery...and the most amazing year of her life. From Philadelphia to Hollywood and back home again, she charts a new course for herself: mourning her losses, facing her past, and figuring out who she is and who she can become.Librarian's note: please see this edition for an alternative cover. ...more"/>
    <s v="http://books.toscrape.com/media/cache/a5/7a/a57a35a22d7a06fa9987121e4883e4de.jpg"/>
    <s v="https://books.toscrape.com/catalogue/good-in-bed-cannie-shapiro-1_469/index.html"/>
    <n v="1674"/>
    <x v="5"/>
    <x v="0"/>
    <n v="44"/>
    <x v="69"/>
    <n v="48.17"/>
    <n v="5"/>
    <n v="80636.58"/>
    <s v="OK"/>
    <x v="1"/>
    <x v="4"/>
    <s v="In Stock"/>
    <s v="OK"/>
    <n v="16127.316000000001"/>
    <s v="High"/>
    <x v="0"/>
  </r>
  <r>
    <x v="655"/>
    <s v="d326e189b1210916"/>
    <s v="Books"/>
    <s v="Â£43.27"/>
    <s v="Â£43.27"/>
    <s v="Â£0.00"/>
    <s v="In stock (6 available)"/>
    <n v="0"/>
    <s v="Four"/>
    <x v="16"/>
    <s v="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 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quot;RULES&quot;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 ...more"/>
    <s v="http://books.toscrape.com/media/cache/2c/81/2c8137d1d0a3ebb2f74d7abf45916606.jpg"/>
    <s v="https://books.toscrape.com/catalogue/the-joy-of-cooking_449/index.html"/>
    <n v="672"/>
    <x v="2"/>
    <x v="1"/>
    <n v="132"/>
    <x v="1"/>
    <n v="56.25"/>
    <n v="4"/>
    <n v="37800"/>
    <s v="OK"/>
    <x v="1"/>
    <x v="5"/>
    <s v="In Stock"/>
    <s v="OK"/>
    <n v="7560"/>
    <s v="High"/>
    <x v="0"/>
  </r>
  <r>
    <x v="656"/>
    <s v="d33824cb93ecab6f"/>
    <s v="Books"/>
    <s v="Â£18.77"/>
    <s v="Â£18.77"/>
    <s v="Â£0.00"/>
    <s v="In stock (6 available)"/>
    <n v="0"/>
    <s v="One"/>
    <x v="16"/>
    <s v="Here lives an orphaned ward named Lyra Belacqua, whose carefree life among the scholars at Oxford's Jordan College is shattered by the arrival of two powerful visitors. First, her fearsome uncle, Lord Asriel, appears with evidence of mystery and danger in the far North, including photographs of a mysterious celestial phenomenon called Dust and the dim outline of a city sus Here lives an orphaned ward named Lyra Belacqua, whose carefree life among the scholars at Oxford's Jordan College is shattered by the arrival of two powerful visitors. First, her fearsome uncle, Lord Asriel, appears with evidence of mystery and danger in the far North, including photographs of a mysterious celestial phenomenon called Dust and the dim outline of a city suspended in the Aurora Borealis that he suspects is part of an alternate universe. He leaves Lyra in the care of Mrs. Coulter, an enigmatic scholar and explorer who offers to give Lyra the attention her uncle has long refused her. In this multilayered narrative, however, nothing is as it seems. Lyra sets out for the top of the world in search of her kidnapped playmate, Roger, bearing a rare truth-telling instrument, the alethiometer. All around her children are disappearingâvictims of so-called &quot;Gobblers&quot;âand being used as subjects in terrible experiments that separate humans from their daemons, creatures that reflect each person's inner being. And somehow, both Lord Asriel and Mrs. Coulter are involved. ...more"/>
    <s v="http://books.toscrape.com/media/cache/a5/13/a513b65a8f7696c8aec48a607f7f90d3.jpg"/>
    <s v="https://books.toscrape.com/catalogue/the-golden-compass-his-dark-materials-1_445/index.html"/>
    <n v="4900"/>
    <x v="4"/>
    <x v="1"/>
    <n v="404"/>
    <x v="80"/>
    <n v="24.4"/>
    <n v="1"/>
    <n v="119560"/>
    <s v="OK"/>
    <x v="1"/>
    <x v="5"/>
    <s v="In Stock"/>
    <s v="OK"/>
    <n v="23912"/>
    <s v="High"/>
    <x v="1"/>
  </r>
  <r>
    <x v="657"/>
    <s v="2bc80eba94950873"/>
    <s v="Books"/>
    <s v="Â£46.85"/>
    <s v="Â£46.85"/>
    <s v="Â£0.00"/>
    <s v="In stock (6 available)"/>
    <n v="0"/>
    <s v="Three"/>
    <x v="16"/>
    <s v="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 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 ...more"/>
    <s v="http://books.toscrape.com/media/cache/30/35/3035b6c5dc0a48a83fbe84eb37e76f10.jpg"/>
    <s v="https://books.toscrape.com/catalogue/the-god-delusion_444/index.html"/>
    <n v="2039"/>
    <x v="3"/>
    <x v="1"/>
    <n v="1848"/>
    <x v="74"/>
    <n v="60.91"/>
    <n v="3"/>
    <n v="124195.48999999999"/>
    <s v="OK"/>
    <x v="1"/>
    <x v="5"/>
    <s v="In Stock"/>
    <s v="OK"/>
    <n v="24839.097999999998"/>
    <s v="High"/>
    <x v="0"/>
  </r>
  <r>
    <x v="658"/>
    <s v="720c36b2bee4692e"/>
    <s v="Books"/>
    <s v="Â£19.27"/>
    <s v="Â£19.27"/>
    <s v="Â£0.00"/>
    <s v="In stock (6 available)"/>
    <n v="0"/>
    <s v="Four"/>
    <x v="16"/>
    <s v="&quot;It is a truth universally acknowledged, that a single man in possession of a good fortune must be in want of a wife.&quot;So begins Pride and Prejudice, Jane Austen's witty comedy of manners--one of the most popular novels of all time--that features splendidly civilized sparring between the proud Mr. Darcy and the prejudiced Elizabeth Bennet as they play out their spirited cou &quot;It is a truth universally acknowledged, that a single man in possession of a good fortune must be in want of a wife.&quot;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more"/>
    <s v="http://books.toscrape.com/media/cache/6a/87/6a8706826789aa47fbbb8a2459b4c616.jpg"/>
    <s v="https://books.toscrape.com/catalogue/pride-and-prejudice_437/index.html"/>
    <n v="884"/>
    <x v="0"/>
    <x v="1"/>
    <n v="1322"/>
    <x v="115"/>
    <n v="25.05"/>
    <n v="4"/>
    <n v="22144.2"/>
    <s v="OK"/>
    <x v="1"/>
    <x v="5"/>
    <s v="In Stock"/>
    <s v="OK"/>
    <n v="4428.84"/>
    <s v="High"/>
    <x v="0"/>
  </r>
  <r>
    <x v="659"/>
    <s v="f38f37ed934d84b2"/>
    <s v="Books"/>
    <s v="Â£48.51"/>
    <s v="Â£48.51"/>
    <s v="Â£0.00"/>
    <s v="In stock (6 available)"/>
    <n v="0"/>
    <s v="Three"/>
    <x v="16"/>
    <s v="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Christianity's many denominations, C.S. Lewis finds a common ground on which all those who have Christian faith can stand together, proving that &quot;at the centre of each there is something, or a Someone, who against all divergences of belief, all differences of temperament, all memories of mutual persecution, speaks the same voice.&quot; ...more"/>
    <s v="http://books.toscrape.com/media/cache/d7/ce/d7ce17649c77c9addfcf265012d0436e.jpg"/>
    <s v="https://books.toscrape.com/catalogue/mere-christianity_435/index.html"/>
    <n v="2520"/>
    <x v="3"/>
    <x v="0"/>
    <n v="908"/>
    <x v="100"/>
    <n v="63.06"/>
    <n v="3"/>
    <n v="158911.20000000001"/>
    <s v="OK"/>
    <x v="1"/>
    <x v="5"/>
    <s v="In Stock"/>
    <s v="OK"/>
    <n v="31782.240000000005"/>
    <s v="High"/>
    <x v="0"/>
  </r>
  <r>
    <x v="660"/>
    <s v="56a34d0cec11d6b0"/>
    <s v="Books"/>
    <s v="Â£56.59"/>
    <s v="Â£56.59"/>
    <s v="Â£0.00"/>
    <s v="In stock (6 available)"/>
    <n v="0"/>
    <s v="Four"/>
    <x v="16"/>
    <s v="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 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 ...more"/>
    <s v="http://books.toscrape.com/media/cache/48/c1/48c15c510ce0089db10a4f5f9fce7ecd.jpg"/>
    <s v="https://books.toscrape.com/catalogue/fun-home-a-family-tragicomic_428/index.html"/>
    <n v="4968"/>
    <x v="2"/>
    <x v="0"/>
    <n v="1657"/>
    <x v="82"/>
    <n v="73.569999999999993"/>
    <n v="4"/>
    <n v="365495.75999999995"/>
    <s v="OK"/>
    <x v="1"/>
    <x v="5"/>
    <s v="In Stock"/>
    <s v="OK"/>
    <n v="73099.151999999987"/>
    <s v="High"/>
    <x v="1"/>
  </r>
  <r>
    <x v="661"/>
    <s v="2e4fc5eacceec12c"/>
    <s v="Books"/>
    <s v="Â£30.57"/>
    <s v="Â£30.57"/>
    <s v="Â£0.00"/>
    <s v="In stock (5 available)"/>
    <n v="0"/>
    <s v="Two"/>
    <x v="16"/>
    <s v="Nothing living is safe. Nothing dead is to be trusted.For years, Gansey has been on a quest to find a lost king. One by one, heâs drawn others into this quest: Ronan, who steals from dreams; Adam, whose life is no longer his own; Noah, whose life is no longer a lie; and Blue, who loves Ganseyâ¦and is certain she is destined to kill him.Now the endgame has begun. Dreams and Nothing living is safe. Nothing dead is to be trusted.For years, Gansey has been on a quest to find a lost king. One by one, heâs drawn others into this quest: Ronan, who steals from dreams; Adam, whose life is no longer his own; Noah, whose life is no longer a lie; and Blue, who loves Ganseyâ¦and is certain she is destined to kill him.Now the endgame has begun. Dreams and nightmares are converging. Love and loss are inseparable. And the quest refuses to be pinned to a path. ...more"/>
    <s v="http://books.toscrape.com/media/cache/2f/7f/2f7f108c7b56c6adac8510eb43ff4f79.jpg"/>
    <s v="https://books.toscrape.com/catalogue/the-raven-king-the-raven-cycle-4_412/index.html"/>
    <n v="1041"/>
    <x v="1"/>
    <x v="1"/>
    <n v="263"/>
    <x v="26"/>
    <n v="39.74"/>
    <n v="2"/>
    <n v="41369.340000000004"/>
    <s v="OK"/>
    <x v="0"/>
    <x v="13"/>
    <s v="In Stock"/>
    <s v="OK"/>
    <n v="8273.8680000000004"/>
    <s v="High"/>
    <x v="0"/>
  </r>
  <r>
    <x v="662"/>
    <s v="b28c7d07afa7063b"/>
    <s v="Books"/>
    <s v="Â£22.37"/>
    <s v="Â£22.37"/>
    <s v="Â£0.00"/>
    <s v="In stock (5 available)"/>
    <n v="0"/>
    <s v="One"/>
    <x v="16"/>
    <s v="Flora Dane is a victim. Seven years ago, carefree college student Flora was kidnapped while on spring break. For 472 days, Flora learned just how much one person can endure.Flora Dane is a survivor. Miraculously alive after her ordeal, Flora has spent the past five years reacquainting herself with the rhythms of normal life, working with her FBI victim advocate, Samuel Ke Flora Dane is a victim. Seven years ago, carefree college student Flora was kidnapped while on spring break. For 472 days, Flora learned just how much one person can endure.Flora Dane is a survivor. Miraculously alive after her ordeal, Flora has spent the past five years reacquainting herself with the rhythms of normal life, working with her FBI victim advocate, Samuel Keynes. She has a mother whoâs never stopped loving her, a brother who is scared of the person sheâs become, and a bedroom wall covered with photos of other girls whoâve never made it home.Flora Dane is reckless. . . . or is she? When Boston detective D. D. Warren is called to the scene of a crimeâa dead man and the bound, naked woman who killed himâshe learns that Flora has tangled with three other suspects since her return to society. Is Flora a victim or a vigilante? And with her firsthand knowledge of criminal behavior, could she hold the key to rescuing a missing college student whose abduction has rocked Boston? When Flora herself disappears, D.D. realizes a far more sinister predator is out there. One whoâs determined that this time, Flora Dane will never escape. And now it is all up to D. D. Warren to find her. ...more"/>
    <s v="http://books.toscrape.com/media/cache/48/4d/484d8afc2cf8b77a45fa4fec0a5e7b89.jpg"/>
    <s v="https://books.toscrape.com/catalogue/find-her-detective-dd-warren-8_373/index.html"/>
    <n v="4686"/>
    <x v="0"/>
    <x v="1"/>
    <n v="188"/>
    <x v="6"/>
    <n v="29.08"/>
    <n v="1"/>
    <n v="136268.88"/>
    <s v="OK"/>
    <x v="1"/>
    <x v="13"/>
    <s v="In Stock"/>
    <s v="OK"/>
    <n v="27253.776000000002"/>
    <s v="High"/>
    <x v="1"/>
  </r>
  <r>
    <x v="663"/>
    <s v="75cc85cdbe9ad46b"/>
    <s v="Books"/>
    <s v="Â£42.27"/>
    <s v="Â£42.27"/>
    <s v="Â£0.00"/>
    <s v="In stock (5 available)"/>
    <n v="0"/>
    <s v="One"/>
    <x v="16"/>
    <s v="New York Times BestsellerFrom Harvard sociologist and MacArthur &quot;Genius&quot; Matthew Desmond, a landmark work of scholarship and reportage that will forever change the way we look at poverty in AmericaIn this brilliant, heartbreaking book, Matthew Desmond takes us into the poorest neighborhoods of Milwaukee to tell the story of eight families on the edge. Arleen is a single mo New York Times BestsellerFrom Harvard sociologist and MacArthur &quot;Genius&quot; Matthew Desmond, a landmark work of scholarship and reportage that will forever change the way we look at poverty in AmericaÂ In this brilliant, heartbreaking book, Matthew Desmond takes us into the poorest neighborhoods of Milwaukee to tell the story of eight families on the edge. Arleen is a single mother trying to raise her two sons on the $20 a month she has left after paying for their rundown apartment. Scott is a gentle nurse consumed by a heroin addiction. Lamar, a man with no legs and a neighborhood full of boys to look after, tries to work his way out of debt. Vanetta participates in a botched stickup after her hours are cut. All are spending almost everything they have on rent, and all have fallen behind. The fates of these families are in the hands of two landlords: Sherrena Tarver, a former schoolteacher turned inner-city entrepreneur, and Tobin Charney, who runs one of the worst trailer parks in Milwaukee. They loathe some of their tenants and are fond of others, but as Sherrena puts it, âLove donât pay the bills.â She moves to evict Arleen and her boys a few days before Christmas. Even in the most desolate areas of American cities, evictions used to be rare. But today, most poor renting families are spending more than half of their income on housing, and eviction has become ordinary, especially for single mothers. In vivid, intimate prose, Desmond provides a ground-level view of one of the most urgent issues facing America today. As we see families forcedÂ  into shelters, squalid apartments, or more dangerous neighborhoods, we bear witness to the human cost of Americaâs vast inequalityâand to peopleâs determination and intelligence in the face of hardship. Based on years of embedded fieldwork and painstakingly gathered data, this masterful book transforms our understanding of extreme poverty and economic exploitation while providing fresh ideas for solving a devastating, uniquely American problem. Its unforgettable scenes of hope and loss remind us of the centrality of home, without which nothing else is possible. ...more"/>
    <s v="http://books.toscrape.com/media/cache/db/27/db27a90497bcb1b1d8e59dec06264256.jpg"/>
    <s v="https://books.toscrape.com/catalogue/evicted-poverty-and-profit-in-the-american-city_372/index.html"/>
    <n v="386"/>
    <x v="1"/>
    <x v="0"/>
    <n v="1853"/>
    <x v="22"/>
    <n v="54.95"/>
    <n v="1"/>
    <n v="21210.7"/>
    <s v="OK"/>
    <x v="1"/>
    <x v="13"/>
    <s v="In Stock"/>
    <s v="OK"/>
    <n v="4242.1400000000003"/>
    <s v="High"/>
    <x v="0"/>
  </r>
  <r>
    <x v="664"/>
    <s v="03cbb67c0f990d87"/>
    <s v="Books"/>
    <s v="Â£46.42"/>
    <s v="Â£46.42"/>
    <s v="Â£0.00"/>
    <s v="In stock (5 available)"/>
    <n v="0"/>
    <s v="Two"/>
    <x v="16"/>
    <s v="Summers span decades. Winter can last a lifetime. And the struggle for the Iron Throne has begun.As Warden of the north, Lord Eddard Stark counts it a curse when King Robert bestows on him the office of the Hand. His honour weighs him down at court where a true man does what he will, not what he must â¦ and a dead enemy is a thing of beauty.The old gods have no power in the Summers span decades. Winter can last a lifetime. And the struggle for the Iron Throne has begun.As Warden of the north, Lord Eddard Stark counts it a curse when King Robert bestows on him the office of the Hand. His honour weighs him down at court where a true man does what he will, not what he must â¦ and a dead enemy is a thing of beauty.The old gods have no power in the south, Starkâs family is split and there is treachery at court. Worse, the vengeance-mad heir of the deposed Dragon King has grown to maturity in exile in the Free Cities. He claims the Iron Throne. ...more"/>
    <s v="http://books.toscrape.com/media/cache/37/09/3709ede7460008ec539deb7cd44b688e.jpg"/>
    <s v="https://books.toscrape.com/catalogue/a-game-of-thrones-a-song-of-ice-and-fire-1_358/index.html"/>
    <n v="2894"/>
    <x v="4"/>
    <x v="1"/>
    <n v="1735"/>
    <x v="131"/>
    <n v="60.35"/>
    <n v="2"/>
    <n v="174652.9"/>
    <s v="OK"/>
    <x v="1"/>
    <x v="13"/>
    <s v="In Stock"/>
    <s v="OK"/>
    <n v="34930.58"/>
    <s v="High"/>
    <x v="0"/>
  </r>
  <r>
    <x v="665"/>
    <s v="89a89e76f3516357"/>
    <s v="Books"/>
    <s v="Â£10.79"/>
    <s v="Â£10.79"/>
    <s v="Â£0.00"/>
    <s v="In stock (5 available)"/>
    <n v="0"/>
    <s v="Three"/>
    <x v="16"/>
    <s v="Alternate cover edition can be found here. Time is out of joint. The summer of peace and plenty, ten years long, is drawing to a close, and the harsh, chill winter approaches like an angry beast. Two great leadersâLord Eddard Stark and Robert Baratheonâwho held sway over an age of enforced peace are dead...victims of royal treachery. Now, from the ancient citadel of Dragon Alternate cover edition can be found here. Time is out of joint. The summer of peace and plenty, ten years long, is drawing to a close, and the harsh, chill winter approaches like an angry beast. Two great leadersâLord Eddard Stark and Robert Baratheonâ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âa comet the color of blood and flameâ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tim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and the coldest hearts. For when rulers clash, all of the land feels the tremors. Audacious, inventive, brilliantly imagined, A Clash of Kings is a novel of dazzling beauty and boundless enchantment;a tale of pure excitement you will never forget. ...more"/>
    <s v="http://books.toscrape.com/media/cache/6d/73/6d739416776a66c258ef0cb35f3eb9e1.jpg"/>
    <s v="https://books.toscrape.com/catalogue/a-clash-of-kings-a-song-of-ice-and-fire-2_356/index.html"/>
    <n v="4414"/>
    <x v="5"/>
    <x v="1"/>
    <n v="1698"/>
    <x v="4"/>
    <n v="14.03"/>
    <n v="3"/>
    <n v="61928.42"/>
    <s v="OK"/>
    <x v="1"/>
    <x v="13"/>
    <s v="In Stock"/>
    <s v="OK"/>
    <n v="12385.684000000001"/>
    <s v="Mid"/>
    <x v="1"/>
  </r>
  <r>
    <x v="666"/>
    <s v="224fa77d4b248046"/>
    <s v="Books"/>
    <s v="Â£10.02"/>
    <s v="Â£10.02"/>
    <s v="Â£0.00"/>
    <s v="In stock (3 available)"/>
    <n v="0"/>
    <s v="Two"/>
    <x v="16"/>
    <s v="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 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Gladwell introduces us to the particular personality types who are natural pollinators of new ideas and trends, the people who create the phenomenon of word of mouth. He analyzes fashion trends, smoking, children's television, direct mail, and the early days of the American Revolution for clues about making ideas infectious, and visits a religious commune, a successful high-tech company, and one of the world's greatest salesmen to show how to start and sustain social epidemics. ...more"/>
    <s v="http://books.toscrape.com/media/cache/ba/ab/baab7240d3d472f4f868ae8b4481365b.jpg"/>
    <s v="https://books.toscrape.com/catalogue/the-tipping-point-how-little-things-can-make-a-big-difference_284/index.html"/>
    <n v="3559"/>
    <x v="1"/>
    <x v="0"/>
    <n v="1656"/>
    <x v="70"/>
    <n v="13.03"/>
    <n v="2"/>
    <n v="46373.77"/>
    <s v="OK"/>
    <x v="1"/>
    <x v="6"/>
    <s v="In Stock"/>
    <s v="⚠️ Low"/>
    <n v="9274.753999999999"/>
    <s v="Mid"/>
    <x v="0"/>
  </r>
  <r>
    <x v="667"/>
    <s v="e2d47e82c50d41d9"/>
    <s v="Books"/>
    <s v="Â£34.77"/>
    <s v="Â£34.77"/>
    <s v="Â£0.00"/>
    <s v="In stock (3 available)"/>
    <n v="0"/>
    <s v="One"/>
    <x v="16"/>
    <s v="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 ...more"/>
    <s v="http://books.toscrape.com/media/cache/fe/74/fe7494f92b03b9c178cf19a038011f18.jpg"/>
    <s v="https://books.toscrape.com/catalogue/the-rest-is-noise-listening-to-the-twentieth-century_274/index.html"/>
    <n v="3085"/>
    <x v="3"/>
    <x v="1"/>
    <n v="679"/>
    <x v="22"/>
    <n v="45.2"/>
    <n v="1"/>
    <n v="139442"/>
    <s v="OK"/>
    <x v="1"/>
    <x v="6"/>
    <s v="In Stock"/>
    <s v="⚠️ Low"/>
    <n v="27888.400000000001"/>
    <s v="High"/>
    <x v="0"/>
  </r>
  <r>
    <x v="668"/>
    <s v="0e7beedf0ee9380c"/>
    <s v="Books"/>
    <s v="Â£37.19"/>
    <s v="Â£37.19"/>
    <s v="Â£0.00"/>
    <s v="In stock (3 available)"/>
    <n v="0"/>
    <s v="Three"/>
    <x v="16"/>
    <s v="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 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 ...more"/>
    <s v="http://books.toscrape.com/media/cache/e8/67/e867d03f2a94d84ff1be5800a34b9a95.jpg"/>
    <s v="https://books.toscrape.com/catalogue/the-purpose-driven-life-what-on-earth-am-i-here-for_272/index.html"/>
    <n v="614"/>
    <x v="5"/>
    <x v="1"/>
    <n v="250"/>
    <x v="81"/>
    <n v="48.35"/>
    <n v="3"/>
    <n v="29686.9"/>
    <s v="OK"/>
    <x v="1"/>
    <x v="6"/>
    <s v="In Stock"/>
    <s v="⚠️ Low"/>
    <n v="5937.380000000001"/>
    <s v="High"/>
    <x v="0"/>
  </r>
  <r>
    <x v="669"/>
    <s v="a8b0ea6490bc818f"/>
    <s v="Books"/>
    <s v="Â£47.80"/>
    <s v="Â£47.80"/>
    <s v="Â£0.00"/>
    <s v="In stock (3 available)"/>
    <n v="0"/>
    <s v="Three"/>
    <x v="16"/>
    <s v="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 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quot;A towel is about the most massively useful thing an interstellar hitchhiker can have&quot;)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 ...more"/>
    <s v="http://books.toscrape.com/media/cache/f4/00/f4000d1f2348894ec00679674a5b5d4f.jpg"/>
    <s v="https://books.toscrape.com/catalogue/the-hitchhikers-guide-to-the-galaxy-hitchhikers-guide-to-the-galaxy-1_255/index.html"/>
    <n v="4194"/>
    <x v="2"/>
    <x v="1"/>
    <n v="87"/>
    <x v="52"/>
    <n v="62.14"/>
    <n v="3"/>
    <n v="260615.16"/>
    <s v="OK"/>
    <x v="1"/>
    <x v="6"/>
    <s v="In Stock"/>
    <s v="⚠️ Low"/>
    <n v="52123.032000000007"/>
    <s v="High"/>
    <x v="1"/>
  </r>
  <r>
    <x v="670"/>
    <s v="8f5d16a5a9bd58b2"/>
    <s v="Books"/>
    <s v="Â£57.48"/>
    <s v="Â£57.48"/>
    <s v="Â£0.00"/>
    <s v="In stock (3 available)"/>
    <n v="0"/>
    <s v="One"/>
    <x v="16"/>
    <s v="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 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 ...more"/>
    <s v="http://books.toscrape.com/media/cache/fb/c5/fbc5ed73ca9452af655115c7bd006e83.jpg"/>
    <s v="https://books.toscrape.com/catalogue/the-girl-who-kicked-the-hornets-nest-millennium-trilogy-3_248/index.html"/>
    <n v="2845"/>
    <x v="1"/>
    <x v="0"/>
    <n v="1929"/>
    <x v="108"/>
    <n v="74.72"/>
    <n v="1"/>
    <n v="212578.4"/>
    <s v="OK"/>
    <x v="1"/>
    <x v="6"/>
    <s v="In Stock"/>
    <s v="⚠️ Low"/>
    <n v="42515.68"/>
    <s v="High"/>
    <x v="0"/>
  </r>
  <r>
    <x v="671"/>
    <s v="b3f2bc2cefb35f05"/>
    <s v="Books"/>
    <s v="Â£22.13"/>
    <s v="Â£22.13"/>
    <s v="Â£0.00"/>
    <s v="In stock (3 available)"/>
    <n v="0"/>
    <s v="Four"/>
    <x v="16"/>
    <s v="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 ...more"/>
    <s v="http://books.toscrape.com/media/cache/69/97/69978f609f9c1cb470ce1aa0774cf9d1.jpg"/>
    <s v="https://books.toscrape.com/catalogue/the-end-of-faith-religion-terror-and-the-future-of-reason_246/index.html"/>
    <n v="153"/>
    <x v="2"/>
    <x v="1"/>
    <n v="944"/>
    <x v="66"/>
    <n v="28.77"/>
    <n v="4"/>
    <n v="4401.8099999999995"/>
    <s v="OK"/>
    <x v="1"/>
    <x v="6"/>
    <s v="In Stock"/>
    <s v="⚠️ Low"/>
    <n v="880.36199999999997"/>
    <s v="High"/>
    <x v="0"/>
  </r>
  <r>
    <x v="672"/>
    <s v="23707d3ddf14a999"/>
    <s v="Books"/>
    <s v="Â£41.32"/>
    <s v="Â£41.32"/>
    <s v="Â£0.00"/>
    <s v="In stock (3 available)"/>
    <n v="0"/>
    <s v="Five"/>
    <x v="16"/>
    <s v="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editedâ versions of the poems-did not fully and accurately repres 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editedâ versions of the poems-did not fully and accurately represent Dickinsonâ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âs extraordinary poetic genius.This book, a distillation of the three-volume Complete Poems, brings together the original texts of all 1,775 poems that Emily Dickinson wrote. ...more"/>
    <s v="http://books.toscrape.com/media/cache/e5/cb/e5cb32b76ae2e45823f1d50446c9ae58.jpg"/>
    <s v="https://books.toscrape.com/catalogue/the-complete-poems_237/index.html"/>
    <n v="3491"/>
    <x v="5"/>
    <x v="0"/>
    <n v="103"/>
    <x v="95"/>
    <n v="53.72"/>
    <n v="5"/>
    <n v="187536.52"/>
    <s v="OK"/>
    <x v="1"/>
    <x v="6"/>
    <s v="In Stock"/>
    <s v="⚠️ Low"/>
    <n v="37507.303999999996"/>
    <s v="High"/>
    <x v="0"/>
  </r>
  <r>
    <x v="673"/>
    <s v="487449f4f6322f0f"/>
    <s v="Books"/>
    <s v="Â£24.55"/>
    <s v="Â£24.55"/>
    <s v="Â£0.00"/>
    <s v="In stock (3 available)"/>
    <n v="0"/>
    <s v="One"/>
    <x v="16"/>
    <s v="&quot;...the first thing you'll probably want to know is where I was born and what my lousy childhood was like, and how my parents were occupied and all before they had me, and all that David Copperfield kind of crap, but I don't feel like going into it, if you want to know the truth. In the first place, that stuff bores me, and in the second place, my parents would have about &quot;...the first thing you'll probably want to know is where I was born and what my lousy childhood was like, and how my parents were occupied and all before they had me, and all that David Copperfield kind of crap, but I don't feel like going into it, if you want to know the truth. In the first place, that stuff bores me, and in the second place, my parents would have about two hemorrhages apiece if I told anything pretty personal about them.&quot;Since his debut in 1951 as The Catcher in the Rye, Holden Caulfield has been synonymous with &quot;cynical adolescent.&quot; Holden narrates the story of a couple of days in his sixteen-year-old life, just after he's been expelled from prep school, in a slang that sounds edgy even today and keeps this novel on banned book lists. His constant wry observations about what he encounters, from teachers to phonies (the two of course are not mutually exclusive) capture the essence of the eternal teenage experience of alienation. ...more"/>
    <s v="http://books.toscrape.com/media/cache/b4/54/b4540e3eb2e980d0c2b45c5c4432f28b.jpg"/>
    <s v="https://books.toscrape.com/catalogue/the-catcher-in-the-rye_236/index.html"/>
    <n v="4065"/>
    <x v="0"/>
    <x v="1"/>
    <n v="344"/>
    <x v="177"/>
    <n v="31.92"/>
    <n v="1"/>
    <n v="129754.8"/>
    <s v="OK"/>
    <x v="1"/>
    <x v="6"/>
    <s v="In Stock"/>
    <s v="⚠️ Low"/>
    <n v="25950.960000000003"/>
    <s v="High"/>
    <x v="1"/>
  </r>
  <r>
    <x v="674"/>
    <s v="970bd3316219e7dc"/>
    <s v="Books"/>
    <s v="Â£47.84"/>
    <s v="Â£47.84"/>
    <s v="Â£0.00"/>
    <s v="In stock (3 available)"/>
    <n v="0"/>
    <s v="One"/>
    <x v="16"/>
    <s v="Using the dramatic scenario of an investigative journalist pursuing his story and leads, Lee Strobel uses his experience as a reporter for the Chicago Tribune to interview experts about the evidence for Christ from the fields of science, philosophy, and history."/>
    <s v="http://books.toscrape.com/media/cache/fc/42/fc42d56ac8d3ee46bfea880d0cf46a5e.jpg"/>
    <s v="https://books.toscrape.com/catalogue/the-case-for-christ-cases-for-christianity_234/index.html"/>
    <n v="914"/>
    <x v="0"/>
    <x v="1"/>
    <n v="1892"/>
    <x v="12"/>
    <n v="62.19"/>
    <n v="1"/>
    <n v="56841.659999999996"/>
    <s v="OK"/>
    <x v="0"/>
    <x v="6"/>
    <s v="In Stock"/>
    <s v="⚠️ Low"/>
    <n v="11368.332"/>
    <s v="High"/>
    <x v="0"/>
  </r>
  <r>
    <x v="675"/>
    <s v="cd3dcd83bb002e78"/>
    <s v="Books"/>
    <s v="Â£53.71"/>
    <s v="Â£53.71"/>
    <s v="Â£0.00"/>
    <s v="In stock (3 available)"/>
    <n v="0"/>
    <s v="Five"/>
    <x v="16"/>
    <s v="When we first meet Michael Oher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 When we first meet Michael Oher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 ...more"/>
    <s v="http://books.toscrape.com/media/cache/a2/2a/a22a10fdc420dce290c7c85dde23f093.jpg"/>
    <s v="https://books.toscrape.com/catalogue/the-blind-side-evolution-of-a-game_231/index.html"/>
    <n v="3601"/>
    <x v="3"/>
    <x v="0"/>
    <n v="1175"/>
    <x v="143"/>
    <n v="69.819999999999993"/>
    <n v="5"/>
    <n v="251421.81999999998"/>
    <s v="OK"/>
    <x v="0"/>
    <x v="6"/>
    <s v="In Stock"/>
    <s v="⚠️ Low"/>
    <n v="50284.364000000001"/>
    <s v="High"/>
    <x v="0"/>
  </r>
  <r>
    <x v="676"/>
    <s v="07806456878931bc"/>
    <s v="Books"/>
    <s v="Â£52.33"/>
    <s v="Â£52.33"/>
    <s v="Â£0.00"/>
    <s v="In stock (3 available)"/>
    <n v="0"/>
    <s v="Two"/>
    <x v="16"/>
    <s v="Named one of the best art books of 2008 by The New York Times and The Sunday Times [London]: âAn indelible portrait of a peculiar society.ââVogue The art market has been booming. Museum attendance is surging. More people than ever call themselves artists. Contemporary art has become a mass entertainment, a luxury good, a job description, and, for some, a kind of alternativ Named one of the best art books of 2008 by The New York Times and The Sunday Times [London]: âAn indelible portrait of a peculiar society.ââ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 ...more"/>
    <s v="http://books.toscrape.com/media/cache/92/2f/922f6fcd3282a0da76cc14fc13ae2411.jpg"/>
    <s v="https://books.toscrape.com/catalogue/seven-days-in-the-art-world_220/index.html"/>
    <n v="3017"/>
    <x v="3"/>
    <x v="0"/>
    <n v="887"/>
    <x v="52"/>
    <n v="68.03"/>
    <n v="2"/>
    <n v="205246.51"/>
    <s v="OK"/>
    <x v="1"/>
    <x v="6"/>
    <s v="In Stock"/>
    <s v="⚠️ Low"/>
    <n v="41049.302000000003"/>
    <s v="High"/>
    <x v="0"/>
  </r>
  <r>
    <x v="677"/>
    <s v="5b2cd5b31a510848"/>
    <s v="Books"/>
    <s v="Â£46.29"/>
    <s v="Â£46.29"/>
    <s v="Â£0.00"/>
    <s v="In stock (3 available)"/>
    <n v="0"/>
    <s v="One"/>
    <x v="16"/>
    <s v="Paris, July 1942: Sarah, a ten year-old girl, is brutally arrested with her family by the French police in the Vel' d'Hiv' roundup, but not before she locks her younger brother in a cupboard in the family's apartment, thinking that she will be back within a few hours.Paris, May 2002: On Vel' d'Hiv's 60th anniversary, journalist Julia Jarmond is asked to write an article ab Paris, July 1942: Sarah, a ten year-old girl, is brutally arrested with her family by the French police in the Vel' d'Hiv' roundup, but not before she locks her younger brother in a cupboard in the family's apartment, thinking that she will be back within a few hours.Paris, May 2002: On Vel' d'Hiv's 60th anniversary, journalist Julia Jarmond is asked to write an article about this black day in France's past. Through her contemporary investigation, she stumbles onto a trail of long-hidden family secrets that connect her toÂ Sarah. Julia finds herself compelled to retrace the girl's ordeal, from that terrible term in the Vel d'Hiv', to the camps, and beyond. As she probes into Sarah's past, she begins toÂ question her own place in France, and to reevaluate her marriage and her life. ...more"/>
    <s v="http://books.toscrape.com/media/cache/36/94/3694ded38770738af6a6959636124331.jpg"/>
    <s v="https://books.toscrape.com/catalogue/sarahs-key_217/index.html"/>
    <n v="3816"/>
    <x v="3"/>
    <x v="0"/>
    <n v="1682"/>
    <x v="11"/>
    <n v="60.18"/>
    <n v="1"/>
    <n v="229646.88"/>
    <s v="OK"/>
    <x v="1"/>
    <x v="6"/>
    <s v="In Stock"/>
    <s v="⚠️ Low"/>
    <n v="45929.376000000004"/>
    <s v="High"/>
    <x v="0"/>
  </r>
  <r>
    <x v="678"/>
    <s v="b4f5672f68ec3a83"/>
    <s v="Books"/>
    <s v="Â£50.11"/>
    <s v="Â£50.11"/>
    <s v="Â£0.00"/>
    <s v="In stock (3 available)"/>
    <n v="0"/>
    <s v="Three"/>
    <x v="16"/>
    <s v="On the right side of the law. Sort of. Sebastian Rudd is not your typical street lawyer. He works out of a customized bulletproof van, complete with Wi-Fi, a bar, a small fridge, fine leather chairs, a hidden gun compartment, and a heavily armed driver. He has no firm, no partners, no associates, and only one employee, his driver, whoâs also his bodyguard, law clerk, conf On the right side of the law. Sort of. Â  Sebastian Rudd is not your typical street lawyer. He works out of a customized bulletproof van, complete with Wi-Fi, a bar, a small fridge, fine leather chairs, a hidden gun compartment, and a heavily armed driver. He has no firm, no partners, no associates, and only one employee, his driver, whoâs also his bodyguard, law clerk, confidant, and golf caddy. He lives alone in a small but extremely safe penthouse apartment, and his primary piece of furniture is a vintage pool table. He drinks small-batch bourbon and carries a gun. Â  Sebastian defends people other lawyers wonât go near: a drug-addled, tattooed kid rumored to be in a satanic cult, who is accused of molesting and murdering two little girls; a vicious crime lord on death row; a homeowner arrested for shooting at a SWAT team that mistakenly invaded his house.Â  Why these clients? Because he believes everyone is entitled to a fair trial, even if he, Sebastian, has to cheat to secure one. He hates injustice, doesnât like insurance companies, banks, or big corporations; he distrusts all levels of government and laughs at the justice systemâs notions of ethical behavior. Â  Sebastian Rudd is one of John Grishamâs most colorful, outrageous, and vividly drawn characters yet. Gritty, witty, and impossible to put down, Rogue Lawyer showcases the master of the legal thriller at his very best. ...more"/>
    <s v="http://books.toscrape.com/media/cache/2d/d0/2dd096d0fa0af96560c16aeffea83d4a.jpg"/>
    <s v="https://books.toscrape.com/catalogue/rogue-lawyer-rogue-lawyer-1_214/index.html"/>
    <n v="1303"/>
    <x v="2"/>
    <x v="1"/>
    <n v="1483"/>
    <x v="129"/>
    <n v="65.14"/>
    <n v="3"/>
    <n v="84877.42"/>
    <s v="OK"/>
    <x v="1"/>
    <x v="6"/>
    <s v="In Stock"/>
    <s v="⚠️ Low"/>
    <n v="16975.484"/>
    <s v="High"/>
    <x v="0"/>
  </r>
  <r>
    <x v="679"/>
    <s v="546da23278482b0a"/>
    <s v="Books"/>
    <s v="Â£34.98"/>
    <s v="Â£34.98"/>
    <s v="Â£0.00"/>
    <s v="In stock (3 available)"/>
    <n v="0"/>
    <s v="Two"/>
    <x v="16"/>
    <s v="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 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quot;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quot;The people begin with questions about defeat, struggle, and the nature of their enemies; they contemplate the will to change and the virtues of loyalty and solitude; and they ultimately turn to questions of beauty, love, wisdom, sex, elegance, and what the future holds. &quot;What is success?&quot; poses the Copt. &quot;It is being able to go to bed each night with your soul at peace.&quot;*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 ...more"/>
    <s v="http://books.toscrape.com/media/cache/d9/54/d9540861f39f0b181b3fb13d57025f0c.jpg"/>
    <s v="https://books.toscrape.com/catalogue/manuscript-found-in-accra_192/index.html"/>
    <n v="3617"/>
    <x v="4"/>
    <x v="1"/>
    <n v="808"/>
    <x v="51"/>
    <n v="45.47"/>
    <n v="2"/>
    <n v="164464.99"/>
    <s v="OK"/>
    <x v="1"/>
    <x v="6"/>
    <s v="In Stock"/>
    <s v="⚠️ Low"/>
    <n v="32892.998"/>
    <s v="High"/>
    <x v="0"/>
  </r>
  <r>
    <x v="680"/>
    <s v="2ed3a794a70aa85f"/>
    <s v="Books"/>
    <s v="Â£21.28"/>
    <s v="Â£21.28"/>
    <s v="Â£0.00"/>
    <s v="In stock (3 available)"/>
    <n v="0"/>
    <s v="Four"/>
    <x v="16"/>
    <s v="The #1 New York Times bestselling author of the Sea Haven novels returns to the circle of the six sisters of the heart, bound by the elementsâand to one who possesses the power to inflame the most dangerous passions of all.Flame-haired Lissa Piner is a skilled glass blower whose delicate gift conceals a burning inner strength that can destroy as exquisitely as it can creat The #1 New York Times bestselling author of the Sea Haven novels returns to the circle of the six sisters of the heart, bound by the elementsâand to one who possesses the power to inflame the most dangerous passions of all.Â Flame-haired Lissa Piner is a skilled glass blower whose delicate gift conceals a burning inner strength that can destroy as exquisitely as it can create. Commissioned to design chandeliers for a string of luxury hotels, her remarkable skills have taken her to Italy. But Lissaâs real mission there is a secret. For her entire life has been a lie, leading to a chance to avenge a terrible wrong. Â  Enlisted as her bodyguard is Casmir Prakenskii, a trained assassin living off the grid. In Lissa, he sees a kindred spiritâsomething unexpected and wicked, mysterious and sensual. But more than desire is about to bring them together: because both of their pasts cry out for revenge. And for two people with this many secrets, this much passion, and this many enemies, someone is bound to get burned. ...more"/>
    <s v="http://books.toscrape.com/media/cache/33/fb/33fba23401f34bd8cd5287f5ca640502.jpg"/>
    <s v="https://books.toscrape.com/catalogue/fire-bound-sea-havensisters-of-the-heart-5_157/index.html"/>
    <n v="1492"/>
    <x v="4"/>
    <x v="0"/>
    <n v="1016"/>
    <x v="173"/>
    <n v="27.66"/>
    <n v="4"/>
    <n v="41268.720000000001"/>
    <s v="OK"/>
    <x v="1"/>
    <x v="6"/>
    <s v="In Stock"/>
    <s v="⚠️ Low"/>
    <n v="8253.7440000000006"/>
    <s v="High"/>
    <x v="0"/>
  </r>
  <r>
    <x v="681"/>
    <s v="dbe33cf29ef1623d"/>
    <s v="Books"/>
    <s v="Â£36.17"/>
    <s v="Â£36.17"/>
    <s v="Â£0.00"/>
    <s v="In stock (3 available)"/>
    <n v="0"/>
    <s v="Two"/>
    <x v="16"/>
    <s v="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reiterates his position on extraterrestrial lifeâthat the magnitude of the universe permits the existence of thousands of alien civilizations, but no credible evidence exists to demonstrate that such life has ever visited earth. ...more"/>
    <s v="http://books.toscrape.com/media/cache/e9/6e/e96eeedd915f4af106df0977404a0b8f.jpg"/>
    <s v="https://books.toscrape.com/catalogue/cosmos_141/index.html"/>
    <n v="4324"/>
    <x v="4"/>
    <x v="1"/>
    <n v="60"/>
    <x v="8"/>
    <n v="47.02"/>
    <n v="2"/>
    <n v="203314.48"/>
    <s v="OK"/>
    <x v="1"/>
    <x v="6"/>
    <s v="In Stock"/>
    <s v="⚠️ Low"/>
    <n v="40662.896000000008"/>
    <s v="High"/>
    <x v="1"/>
  </r>
  <r>
    <x v="682"/>
    <s v="165affa7adb5eded"/>
    <s v="Books"/>
    <s v="Â£50.96"/>
    <s v="Â£50.96"/>
    <s v="Â£0.00"/>
    <s v="In stock (3 available)"/>
    <n v="0"/>
    <s v="One"/>
    <x v="16"/>
    <s v="The founder of Nasty Gal offers a sassy and irreverent manifesto for ambitious young women At seventeen, Sophia Amoruso decided to forgo continuing education to pursue a life of hitchhiking, dumpster diving, and petty thievery. Now, at twenty-nine, she is the Founder, CEO, and Creative Director of Nasty Gal, a $100+ million e-tailer that draws A-list publicity and rabid fa The founder of Nasty Gal offers a sassy and irreverent manifesto for ambitious young women At seventeen, Sophia Amoruso decided to forgo continuing education to pursue a life of hitchhiking, dumpster diving, and petty thievery. Now, at twenty-nine, she is the Founder, CEO, and Creative Director of Nasty Gal, a $100+ million e-tailer that draws A-list publicity and rabid fans for its leading-edge fashion and provocative online persona. Her story is extraordinaryâand only part of the appeal of #GIRLBOSS. This aspirational book doesnât patronize young women the way many business experts do. Amoruso shows readers how to channel their passion and hard work, while keeping their insecurities from getting in the way. She offers straight talk about making your voice heard and doing meaningful work. Sheâs proof that you can be a huge success without giving up your spirit of adventure or distinctive style. As she writes, &quot;I have three pieces of advice I want you to remember: Donât ever grow up. Donât become a bore. Donât let The Man get to you. OK? Cool. Then letâs do this.â ...more"/>
    <s v="http://books.toscrape.com/media/cache/4d/3a/4d3a9198fd6fd7b66ad7742b37c7f3ac.jpg"/>
    <s v="https://books.toscrape.com/catalogue/girlboss_113/index.html"/>
    <n v="2262"/>
    <x v="0"/>
    <x v="1"/>
    <n v="783"/>
    <x v="174"/>
    <n v="66.25"/>
    <n v="1"/>
    <n v="149857.5"/>
    <s v="OK"/>
    <x v="0"/>
    <x v="6"/>
    <s v="In Stock"/>
    <s v="⚠️ Low"/>
    <n v="29971.5"/>
    <s v="High"/>
    <x v="0"/>
  </r>
  <r>
    <x v="683"/>
    <s v="4130678275eb7c8c"/>
    <s v="Books"/>
    <s v="Â£31.38"/>
    <s v="Â£31.38"/>
    <s v="Â£0.00"/>
    <s v="In stock (2 available)"/>
    <n v="0"/>
    <s v="Three"/>
    <x v="16"/>
    <s v="An alternative cover edition for this ISBN can be found here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 An alternative cover edition for this ISBN can be found here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Now Tony is retired. He's had a career and a single marriage, a calm divorce. He's certainly never tried to hurt anybody. Memory, though, is imperfect. It can always throw up surprises, as a lawyer's letter is about to prove. ...more"/>
    <s v="http://books.toscrape.com/media/cache/c4/d2/c4d2764a45584960ee18de814191e21a.jpg"/>
    <s v="https://books.toscrape.com/catalogue/the-sense-of-an-ending_111/index.html"/>
    <n v="4458"/>
    <x v="0"/>
    <x v="0"/>
    <n v="1399"/>
    <x v="31"/>
    <n v="40.79"/>
    <n v="3"/>
    <n v="181841.82"/>
    <s v="OK"/>
    <x v="1"/>
    <x v="16"/>
    <s v="In Stock"/>
    <s v="⚠️ Low"/>
    <n v="36368.364000000001"/>
    <s v="High"/>
    <x v="1"/>
  </r>
  <r>
    <x v="684"/>
    <s v="0ec9d2b018fb10d8"/>
    <s v="Books"/>
    <s v="Â£33.78"/>
    <s v="Â£33.78"/>
    <s v="Â£0.00"/>
    <s v="In stock (1 available)"/>
    <n v="0"/>
    <s v="Three"/>
    <x v="16"/>
    <s v="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 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 ...more"/>
    <s v="http://books.toscrape.com/media/cache/ab/bf/abbf443d42de3bad8d145794534934bb.jpg"/>
    <s v="https://books.toscrape.com/catalogue/the-republic_78/index.html"/>
    <n v="4010"/>
    <x v="4"/>
    <x v="1"/>
    <n v="873"/>
    <x v="123"/>
    <n v="43.91"/>
    <n v="3"/>
    <n v="176079.09999999998"/>
    <s v="OK"/>
    <x v="1"/>
    <x v="7"/>
    <s v="In Stock"/>
    <s v="⚠️ Low"/>
    <n v="35215.82"/>
    <s v="High"/>
    <x v="1"/>
  </r>
  <r>
    <x v="685"/>
    <s v="f0512adadffd2480"/>
    <s v="Books"/>
    <s v="Â£29.64"/>
    <s v="Â£29.64"/>
    <s v="Â£0.00"/>
    <s v="In stock (1 available)"/>
    <n v="0"/>
    <s v="Three"/>
    <x v="16"/>
    <s v="Literature's grandest evocation of life's journey, at once an ageless human story and an individual test of moral endurance, Homer's ancient Greek epic The Odyssey is translated by Robert Fagles with an introduction and notes by Bernard Knox in Penguin Classics.When Robert Fagles' translation of The Iliad was published in 1990, critics and scholars alike hailed it as a mas Literature's grandest evocation of life's journey, at once an ageless human story and an individual test of moral endurance, Homer's ancient Greek epic The Odyssey is translated by Robert Fagles with an introduction and notes by Bernard Knox in Penguin Classics.When Robert Fagles' translation of The Iliad was published in 1990, critics and scholars alike hailed it as a masterpiece. Here, one of the great modern translators presents us with The Odyssey, Homer's best-loved poem, recounting Odysseus' wanderings after the Trojan War. With wit and wile, the 'man of twists and turns' meets the challenges of the sea-god Poseidon, and monsters ranging from the many-headed Scylla to the cannibalistic Cyclops Polyphemus - only to return after twenty years to a home besieged by his wife Penelope's suitors. In the myths and legends retold in this immortal poem, Fagles has captured the energy of Homer's original in a bold, contemporary idiom.Seven greek cities claim the honour of being the birthplace of Homer (c. 8th-7th century BC), the poet to whom the composition of the Iliad and Odyssey are attributed. The Iliad is the oldest surviving work of Western literature, but the identity - or even the existence - of Homer himself is a complete mystery, with no reliable biographical information having survived.If you enjoyed The Odyssey, you might like Robert Fagles' translation of The Iliad, also available in Penguin Classics.'Wonderfully readable ... Just the right blend of roughness and sophistication'Ted Hughes'A memorable achievement ... Mr Fagles has been remarkably successful in finding a style that is of our time and yet timeless'Richard Jenkyns, The New York Times Book Review'His translation of The Odyssey is his best work yet'Garry Wills, New Yorker ...more"/>
    <s v="http://books.toscrape.com/media/cache/46/09/4609b4e20bb1d076693b2d24e8e90704.jpg"/>
    <s v="https://books.toscrape.com/catalogue/the-odyssey_77/index.html"/>
    <n v="3858"/>
    <x v="5"/>
    <x v="1"/>
    <n v="353"/>
    <x v="137"/>
    <n v="38.53"/>
    <n v="3"/>
    <n v="148648.74"/>
    <s v="OK"/>
    <x v="1"/>
    <x v="7"/>
    <s v="In Stock"/>
    <s v="⚠️ Low"/>
    <n v="29729.748"/>
    <s v="High"/>
    <x v="0"/>
  </r>
  <r>
    <x v="686"/>
    <s v="04e43893e32f9d29"/>
    <s v="Books"/>
    <s v="Â£54.43"/>
    <s v="Â£54.43"/>
    <s v="Â£0.00"/>
    <s v="In stock (1 available)"/>
    <n v="0"/>
    <s v="One"/>
    <x v="16"/>
    <s v="A haunting and hopeful tale of discovering light in even the darkest of places.For his whole life, the boy has lived underground, in a basement with his parents, grandmother, sister, and brother. Before he was born, his family was disfigured by a fire. His sister wears a white mask to cover her burns.He spends his hours with his cactus, reading his book on insects, or touc A haunting and hopeful tale of discovering light in even the darkest of places.For his whole life, the boy has lived underground, in a basement with his parents, grandmother, sister, and brother. Before he was born, his family was disfigured by a fire. His sister wears a white mask to cover her burns.He spends his hours with his cactus, reading his book on insects, or touching the one ray of sunlight that filters in through a crack in the ceiling. Ever since his sister had a baby, everyoneâs been acting very strangely. The boy begins to wonder why they never say who the father is, about what happened before his own birth, about why theyâre shut away.A few days ago, some fireflies arrived in the basement. His grandma said, Thereâs no creature more amazing than one that can make its own light. That light makes the boy want to escape, to know the outside world. Problem is, all the doors are locked. And he doesnât know how to get out.â¦ ...more"/>
    <s v="http://books.toscrape.com/media/cache/94/23/9423f5e8b08195183f7ee002f3b48b33.jpg"/>
    <s v="https://books.toscrape.com/catalogue/the-light-of-the-fireflies_71/index.html"/>
    <n v="3618"/>
    <x v="3"/>
    <x v="0"/>
    <n v="724"/>
    <x v="14"/>
    <n v="70.760000000000005"/>
    <n v="1"/>
    <n v="256009.68000000002"/>
    <s v="OK"/>
    <x v="1"/>
    <x v="7"/>
    <s v="In Stock"/>
    <s v="⚠️ Low"/>
    <n v="51201.936000000009"/>
    <s v="High"/>
    <x v="0"/>
  </r>
  <r>
    <x v="687"/>
    <s v="86d8bd7afa5b51b3"/>
    <s v="Books"/>
    <s v="Â£16.16"/>
    <s v="Â£16.16"/>
    <s v="Â£0.00"/>
    <s v="In stock (1 available)"/>
    <n v="0"/>
    <s v="One"/>
    <x v="16"/>
    <s v="The Iliad is one of the two great epics of Homer, and is typically described as one of the greatest war stories of all time, but to say the Iliad is a war story does not begin to describe the emotional sweep of its action and characters: Achilles, Helen, Hector, and other heroes of Greek myth and history in the tenth and final year of the Greek siege of Troy."/>
    <s v="http://books.toscrape.com/media/cache/9e/14/9e14dd99b3b2f07f5a43ee2e007c1c26.jpg"/>
    <s v="https://books.toscrape.com/catalogue/the-iliad_69/index.html"/>
    <n v="4903"/>
    <x v="1"/>
    <x v="0"/>
    <n v="439"/>
    <x v="120"/>
    <n v="21.01"/>
    <n v="1"/>
    <n v="103012.03000000001"/>
    <s v="OK"/>
    <x v="1"/>
    <x v="7"/>
    <s v="In Stock"/>
    <s v="⚠️ Low"/>
    <n v="20602.406000000003"/>
    <s v="High"/>
    <x v="1"/>
  </r>
  <r>
    <x v="688"/>
    <s v="18b4545a5ed15581"/>
    <s v="Books"/>
    <s v="Â£14.76"/>
    <s v="Â£14.76"/>
    <s v="Â£0.00"/>
    <s v="In stock (1 available)"/>
    <n v="0"/>
    <s v="Three"/>
    <x v="16"/>
    <s v="A rousing call to arms whose influence is still felt today, Karl Marx and Friedrich Engels' The Communist Manifesto is edited with an introduction by Gareth Stedman-Jones in Penguin Classics.Marx and Engels's revolutionary summons to the working classes, The Communist Manifesto is one of the most important political theories ever formulated. After four years of collaborati A rousing call to arms whose influence is still felt today, Karl Marx and Friedrich Engels' The Communist Manifesto is edited with an introduction by Gareth Stedman-Jones in Penguin Classics.Marx and Engels's revolutionary summons to the working classes, The Communist Manifesto is one of the most important political theories ever formulated. After four years of collaboration, they produced an incisive account of their idea of Communism, in which they envisage a society without classes, private property or a state, arguing that the exploitation of industrial workers will eventually lead to a revolution in which Capitalism is overthrown. This vision provided the theoretical basis of political systems in Russia, China, Cuba and Eastern Europe, affecting the lives of millions. The Communist Manifesto still remains a landmark text: a work that continues to influence and provoke debate on capitalism and class.Gareth Stedman Jones's extensive and scholarly introduction provides an unique assessment of the place of The Communist Manifesto in history, and its continuing relevance as a depiction of global capitalism. This edition reproduces Samuel Moore's translation of 1888 and contains a guide to further reading, notes and an index.Karl Marx (1818-1883) was born in Trier, Germany and studied law at Bonn and Berlin. He settled in London, where he studied economics and wrote the first volume of his major work, Das Kapital (1867, with two further volumes in 1884 and 1894). He is buried in Highgate Cemetery, London.Friedrich Engels (1820-1895), as well as his collaboration with Marx, was the author of The Condition of the Working Class in England (1845), based on personal observations and research.If you enjoyed The Communist Manifesto, you might like Marx's Capital, also available in Penguin Classics.'The words of the Communist Manifesto flare like the fiery writing on the wall above the crumbling bastions of capitalist society: socialism or barbarism!'Rosa Luxemburg ...more"/>
    <s v="http://books.toscrape.com/media/cache/b5/c7/b5c74ed5e387f2c13324e294c4b6412c.jpg"/>
    <s v="https://books.toscrape.com/catalogue/the-communist-manifesto_61/index.html"/>
    <n v="2248"/>
    <x v="5"/>
    <x v="0"/>
    <n v="1860"/>
    <x v="27"/>
    <n v="19.190000000000001"/>
    <n v="3"/>
    <n v="43139.12"/>
    <s v="OK"/>
    <x v="0"/>
    <x v="7"/>
    <s v="In Stock"/>
    <s v="⚠️ Low"/>
    <n v="8627.8240000000005"/>
    <s v="Mid"/>
    <x v="0"/>
  </r>
  <r>
    <x v="689"/>
    <s v="71a6471bbdac21d9"/>
    <s v="Books"/>
    <s v="Â£24.89"/>
    <s v="Â£24.89"/>
    <s v="Â£0.00"/>
    <s v="In stock (1 available)"/>
    <n v="0"/>
    <s v="Three"/>
    <x v="16"/>
    <s v="Since it was first published in 1954, William Golding's classic debut novel has remained a stark allegory of civilization, survival, and human nature. As dystopian stories like Hunger Games and Battle Royale surge in popularity, this haunting tale of a group of young boys stranded on a desert island still captivates schoolchildren around the world, raising timeless and pro Since it was first published in 1954, William Golding's classic debut novel has remained a stark allegory of civilization, survival, and human nature. As dystopian stories like Hunger Games and Battle Royale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When a plane crashes on a remote island, a small group of schoolboys are the sole survivors. From the prophetic Simon and virtuous Ralph to the lovable Piggy and brutish Jack, each of the boys attempts to establish control as the reality- and brutal savagery-of their situation sets in.A teacher himself, Golding clearly understood how to interest children with a gripping story and strong, sympathetic characters. The novel serves as a catalyst for thought-provoking discussion and analysis of universal issues, not only concerning the capabilities of humans for good and evil and the fragility of moral inhibition, but beyond.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 Ideas of community, leadership, and the rule of law are called into question as the reader has to consider who has a right to power, why, and what the consequences of the acquisition of power may be.Often compared to Catcher in the Rye, Lord of the Flies also represents a coming-of-age story of innocence lost. ...more"/>
    <s v="http://books.toscrape.com/media/cache/20/fd/20fd23f982b45a59f6c1a31e6804e735.jpg"/>
    <s v="https://books.toscrape.com/catalogue/lord-of-the-flies_30/index.html"/>
    <n v="2690"/>
    <x v="5"/>
    <x v="1"/>
    <n v="383"/>
    <x v="129"/>
    <n v="32.36"/>
    <n v="3"/>
    <n v="87048.4"/>
    <s v="OK"/>
    <x v="1"/>
    <x v="7"/>
    <s v="In Stock"/>
    <s v="⚠️ Low"/>
    <n v="17409.68"/>
    <s v="High"/>
    <x v="0"/>
  </r>
  <r>
    <x v="690"/>
    <s v="7ae099f3898e0209"/>
    <s v="Books"/>
    <s v="Â£18.78"/>
    <s v="Â£18.78"/>
    <s v="Â£0.00"/>
    <s v="In stock (16 available)"/>
    <n v="0"/>
    <s v="Three"/>
    <x v="17"/>
    <s v="After a savage attack drives her from her home, sixteen-year-old Mnemba finds a place in her cousin Tumeloâs successful safari business, where she quickly excels as a guide. Surrounding herself with nature and the mystical animals inhabiting the savannah not only allows Mnembaâs tracking skills to shine, it helps her to hide from the terrible memories that haunt her.Mnemba After a savage attack drives her from her home, sixteen-year-old Mnemba finds a place in her cousin Tumeloâs successful safari business, where she quickly excels as a guide. Surrounding herself with nature and the mystical animals inhabiting the savannah not only allows Mnembaâs tracking skills to shine, it helps her to hide from the terrible memories that haunt her.Mnemba is employed to guide Mr. Harving and his daughter, Kara, through the wilderness as they study unicorns. The young women are drawn to each other, despite that fact that Kara is betrothed. During their research, they discover a conspiracy by a group of poachers to capture the Unicorns and exploit their supernatural strength to build a railway. Together, they must find a way to protect the creatures Kara adores while resisting the love they know they can never indulge. ...more"/>
    <s v="http://books.toscrape.com/media/cache/9b/09/9b0935dc936c92900c2dc5d2114da72f.jpg"/>
    <s v="https://books.toscrape.com/catalogue/unicorn-tracks_951/index.html"/>
    <n v="2061"/>
    <x v="4"/>
    <x v="0"/>
    <n v="563"/>
    <x v="62"/>
    <n v="24.41"/>
    <n v="3"/>
    <n v="50309.01"/>
    <s v="OK"/>
    <x v="1"/>
    <x v="10"/>
    <s v="In Stock"/>
    <s v="OK"/>
    <n v="10061.802000000001"/>
    <s v="High"/>
    <x v="0"/>
  </r>
  <r>
    <x v="691"/>
    <s v="c849f0b2f5d6a742"/>
    <s v="Books"/>
    <s v="Â£25.02"/>
    <s v="Â£25.02"/>
    <s v="Â£0.00"/>
    <s v="In stock (16 available)"/>
    <n v="0"/>
    <s v="Three"/>
    <x v="17"/>
    <s v="After a dramatic time jump, the three-time Eisner Award winner for Best Continuing Series continues to evolve, as Hazel begins the most exciting adventure of her life: kindergarten. Meanwhile, her star-crossed family learns hard lessons of their own.Collects SAGA #31-36"/>
    <s v="http://books.toscrape.com/media/cache/4a/99/4a996ae54711cea37e370428b54f8b19.jpg"/>
    <s v="https://books.toscrape.com/catalogue/saga-volume-6-saga-collected-editions-6_924/index.html"/>
    <n v="759"/>
    <x v="1"/>
    <x v="0"/>
    <n v="573"/>
    <x v="30"/>
    <n v="32.53"/>
    <n v="3"/>
    <n v="24690.27"/>
    <s v="OK"/>
    <x v="1"/>
    <x v="10"/>
    <s v="In Stock"/>
    <s v="OK"/>
    <n v="4938.0540000000001"/>
    <s v="High"/>
    <x v="0"/>
  </r>
  <r>
    <x v="692"/>
    <s v="0e691eda369f4e09"/>
    <s v="Books"/>
    <s v="Â£13.34"/>
    <s v="Â£13.34"/>
    <s v="Â£0.00"/>
    <s v="In stock (16 available)"/>
    <n v="0"/>
    <s v="Five"/>
    <x v="17"/>
    <s v="Just as Annie and Liam are busy making plans to travel the world, a witch shows up and gives them a collection of postcards from the Magic Marketplace. Each postcard gives Annie and Liam the opportunity to travel to exotic lands and far-flung kingdoms. What the witch doesn't give them are directions on how to safely return."/>
    <s v="http://books.toscrape.com/media/cache/db/01/db01b38d3200a5faff4ead42791416e4.jpg"/>
    <s v="https://books.toscrape.com/catalogue/princess-between-worlds-wide-awake-princess-5_919/index.html"/>
    <n v="2334"/>
    <x v="4"/>
    <x v="0"/>
    <n v="913"/>
    <x v="52"/>
    <n v="17.34"/>
    <n v="5"/>
    <n v="40471.56"/>
    <s v="OK"/>
    <x v="1"/>
    <x v="10"/>
    <s v="In Stock"/>
    <s v="OK"/>
    <n v="8094.3119999999999"/>
    <s v="Mid"/>
    <x v="0"/>
  </r>
  <r>
    <x v="693"/>
    <s v="fa9610a50a1bf149"/>
    <s v="Books"/>
    <s v="Â£56.40"/>
    <s v="Â£56.40"/>
    <s v="Â£0.00"/>
    <s v="In stock (16 available)"/>
    <n v="0"/>
    <s v="Two"/>
    <x v="17"/>
    <s v="The year is 1779, and Carlo Morelli, the most renowned castrato singer in Europe, has been invited as an honored guest to EszterhÃ¡za Palace. With Carlo in Prince Nikolaus EsterhÃ¡zy's carriage, ride a Prussian spy and one of the most notorious alchemists in the Habsburg Empire. Already at EszterhÃ¡za is Charlotte von Steinbeck, the very proper sister of Prince Nikolaus's mis The year is 1779, and Carlo Morelli, the most renowned castrato singer in Europe, has been invited as an honored guest to EszterhÃ¡za Palace. With Carlo in Prince Nikolaus EsterhÃ¡zy's carriage, ride a Prussian spy and one of the most notorious alchemists in the Habsburg Empire. Already at EszterhÃ¡za is Charlotte von Steinbeck, the very proper sister of Prince Nikolaus's mistress. Charlotte has retreated to the countryside to mourn her husband's death. Now, she must overcome the ingrained rules of her society in order to uncover the dangerous secrets lurking within the palace's golden walls. Music, magic, and blackmail mingle in a plot to assassinate the Habsburg Emperor and Empress--a plot that can only be stopped if Carlo and Charlotte can see through the masks worn by everyone they meet. ...more"/>
    <s v="http://books.toscrape.com/media/cache/05/c4/05c43fe821ae19169c7baa8a54c7e869.jpg"/>
    <s v="https://books.toscrape.com/catalogue/masks-and-shadows_909/index.html"/>
    <n v="3742"/>
    <x v="1"/>
    <x v="1"/>
    <n v="1809"/>
    <x v="146"/>
    <n v="73.319999999999993"/>
    <n v="2"/>
    <n v="274363.44"/>
    <s v="OK"/>
    <x v="1"/>
    <x v="10"/>
    <s v="In Stock"/>
    <s v="OK"/>
    <n v="54872.688000000002"/>
    <s v="High"/>
    <x v="0"/>
  </r>
  <r>
    <x v="694"/>
    <s v="7267864328ae8b9d"/>
    <s v="Books"/>
    <s v="Â£43.29"/>
    <s v="Â£43.29"/>
    <s v="Â£0.00"/>
    <s v="In stock (16 available)"/>
    <n v="0"/>
    <s v="Three"/>
    <x v="17"/>
    <s v="&quot;A line that should never be crossed is about to be breached.It puts this entire castle in jeopardyâand the life of your friend.&quot;From the throne of glass rules a king with a fist of iron and a soul as black as pitch. Assassin Celaena Sardothien won a brutal contest to become his Champion. Yet Celaena is far from loyal to the crown. She hides her secret vigilantly; she know &quot;A line that should never be crossed is about to be breached.It puts this entire castle in jeopardyâand the life of your friend.&quot;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â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 ...more"/>
    <s v="http://books.toscrape.com/media/cache/b7/7d/b77d5e56daa3c22822abf1b8affbaef9.jpg"/>
    <s v="https://books.toscrape.com/catalogue/crown-of-midnight-throne-of-glass-2_888/index.html"/>
    <n v="2047"/>
    <x v="3"/>
    <x v="0"/>
    <n v="304"/>
    <x v="111"/>
    <n v="56.28"/>
    <n v="3"/>
    <n v="115205.16"/>
    <s v="OK"/>
    <x v="1"/>
    <x v="10"/>
    <s v="In Stock"/>
    <s v="OK"/>
    <n v="23041.032000000003"/>
    <s v="High"/>
    <x v="0"/>
  </r>
  <r>
    <x v="695"/>
    <s v="6d5300b2d8f37e07"/>
    <s v="Books"/>
    <s v="Â£28.09"/>
    <s v="Â£28.09"/>
    <s v="Â£0.00"/>
    <s v="In stock (16 available)"/>
    <n v="0"/>
    <s v="Two"/>
    <x v="17"/>
    <s v="Children are disappearing in the Fire Nation capitol! Avatar Aang and his friends are doing everything in their power to save them - but will it be enough?!What's worse, when Azula - the mad sister of Fire Lord Zuko - appears on the scene, Zuko locks down the capitol to catch her, igniting fear and riots in the streets! Will Zuko follow in his evil father's footsteps in or Children are disappearing in the Fire Nation capitol! Avatar Aang and his friends are doing everything in their power to save them - but will it be enough?!What's worse, when Azula - the mad sister of Fire Lord Zuko - appears on the scene, Zuko locks down the capitol to catch her, igniting fear and riots in the streets! Will Zuko follow in his evil father's footsteps in order to save those he holds dear?!Written and drawn by the creative team behind the best-selling The Promise, The Search and The Rift, Gene Luen Yang and Gurihiru, in collaboration with Avatar: The Last Airbender and Legend of Korra creators Michael Dante DiMartino and Bryan Konietzko, this is the ultimate continuation of Avatar and the perfect companion to Legend of Korra! ...more"/>
    <s v="http://books.toscrape.com/media/cache/9f/25/9f25ffe4229a32d1368b3dfe248c3343.jpg"/>
    <s v="https://books.toscrape.com/catalogue/avatar-the-last-airbender-smoke-and-shadow-part-3-smoke-and-shadow-3_881/index.html"/>
    <n v="3856"/>
    <x v="5"/>
    <x v="0"/>
    <n v="70"/>
    <x v="25"/>
    <n v="36.520000000000003"/>
    <n v="2"/>
    <n v="140821.12000000002"/>
    <s v="OK"/>
    <x v="1"/>
    <x v="10"/>
    <s v="In Stock"/>
    <s v="OK"/>
    <n v="28164.224000000006"/>
    <s v="High"/>
    <x v="0"/>
  </r>
  <r>
    <x v="696"/>
    <s v="01d2001ac1e6f8a3"/>
    <s v="Books"/>
    <s v="Â£52.37"/>
    <s v="Â£52.37"/>
    <s v="Â£0.00"/>
    <s v="In stock (16 available)"/>
    <n v="0"/>
    <s v="One"/>
    <x v="17"/>
    <s v="A thrilling, seductive new series from New York Times bestselling author Sarah J. Maas, blending Beauty and the Beast with faerie lore.When nineteen-year-old huntress Feyre kills a wolf in the woods, a beast-like creature arrives to demand retribution for it. Dragged to a treacherous magical land she only knows about from legends, Feyre discovers that her captor is not an A thrilling, seductive new series from New York Times bestselling author Sarah J. Maas, blending Beauty and the Beast with faerie lore.When nineteen-year-old huntress Feyre kills a wolf in the woods, a beast-like creature arrives to demand retribution for it. Dragged to a treacherous magical land she only knows about from legends, Feyre discovers that her captor is not an animal, but Tamlinâone of the lethal, immortal faeries who once ruled their world.As she dwells on his estate, her feelings for Tamlin transform from icy hostility into a fiery passion that burns through every lie and warning she's been told about the beautiful, dangerous world of the Fae. But an ancient, wicked shadow grows over the faerie lands, and Feyre must find a way to stop it... or doom Tamlinâand his worldâforever.Perfect for fans of Kristin Cashore and George R. R. Martin, this first book in a sexy and action-packed new series is impossible to put down! ...more"/>
    <s v="http://books.toscrape.com/media/cache/0a/78/0a78f89fc2dc78b700b494c3510e8920.jpg"/>
    <s v="https://books.toscrape.com/catalogue/a-court-of-thorns-and-roses-a-court-of-thorns-and-roses-1_874/index.html"/>
    <n v="4718"/>
    <x v="0"/>
    <x v="0"/>
    <n v="1257"/>
    <x v="46"/>
    <n v="68.08"/>
    <n v="1"/>
    <n v="321201.44"/>
    <s v="OK"/>
    <x v="0"/>
    <x v="10"/>
    <s v="In Stock"/>
    <s v="OK"/>
    <n v="64240.288"/>
    <s v="High"/>
    <x v="1"/>
  </r>
  <r>
    <x v="697"/>
    <s v="590a9cccf7db9f7d"/>
    <s v="Books"/>
    <s v="Â£35.07"/>
    <s v="Â£35.07"/>
    <s v="Â£0.00"/>
    <s v="In stock (15 available)"/>
    <n v="0"/>
    <s v="Three"/>
    <x v="17"/>
    <s v="An alternate cover edition can be found here.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 An alternate cover edition can be found here.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irating. But she's bored stiff by court life. Things get a little more interesting when the prince starts to show interest in her... but it's the gruff Captain Westfall who seems to understand her best.Then one of the other contestants turns up dead... quickly followed by another. Can Celaena figure out who the killer is before she becomes a victim? As the young assassin investigates, her search leads her to discover a greater destiny than she could possibly have imagined. ...more"/>
    <s v="http://books.toscrape.com/media/cache/4e/8d/4e8d87d1cb5e876ddb50599a1d1b656e.jpg"/>
    <s v="https://books.toscrape.com/catalogue/throne-of-glass-throne-of-glass-1_868/index.html"/>
    <n v="3154"/>
    <x v="4"/>
    <x v="1"/>
    <n v="1268"/>
    <x v="98"/>
    <n v="45.59"/>
    <n v="3"/>
    <n v="143790.86000000002"/>
    <s v="OK"/>
    <x v="1"/>
    <x v="1"/>
    <s v="In Stock"/>
    <s v="OK"/>
    <n v="28758.172000000006"/>
    <s v="High"/>
    <x v="0"/>
  </r>
  <r>
    <x v="698"/>
    <s v="2dbb7ec08cdd7f3c"/>
    <s v="Books"/>
    <s v="Â£44.28"/>
    <s v="Â£44.28"/>
    <s v="Â£0.00"/>
    <s v="In stock (15 available)"/>
    <n v="0"/>
    <s v="One"/>
    <x v="17"/>
    <s v="Big and sweeping, spanning from the refined palaces of Osfrid to the gold dust and untamed forests of Adoria, The Glittering Court tells the story of Adelaide, an Osfridian countess who poses as her servant to escape an arranged marriage and start a new life in Adoria, the New World. But to do that, she must join the Glittering Court.Both a school and a business venture, t Big and sweeping, spanning from the refined palaces of Osfrid to the gold dust and untamed forests of Adoria, The Glittering Court tells the story of Adelaide, an Osfridian countess who poses as her servant to escape an arranged marriage and start a new life in Adoria, the New World. But to do that, she must join the Glittering Court.Both a school and a business venture, the Glittering Court is designed to transform impoverished girls into upper-class ladies who appear destined for powerful and wealthy marriages in the New World. Adelaide naturally excels in her training, and even makes a few friends: the fiery former laundress Tamsin and the beautiful Sirminican refugee Mira. She manages to keep her true identity hidden from all but one: the intriguing Cedric Thorn, son of the wealthy proprietor of the Glittering Court.When Adelaide discovers that Cedric is hiding a dangerous secret of his own, together they hatch a scheme to make the best of Adelaideâs deception. Complications soon ariseâfirst as they cross the treacherous seas from Osfrid to Adoria, and then when Adelaide catches the attention of a powerful governor.But no complication will prove quite as daunting as the potent attraction simmering between Adelaide and Cedric. An attraction that, if acted on, would scandalize the Glittering Court and make them both outcasts in wild, vastly uncharted landsâ¦ ...more"/>
    <s v="http://books.toscrape.com/media/cache/2f/21/2f21c9ffd0962092ce337ecd1b338f5b.jpg"/>
    <s v="https://books.toscrape.com/catalogue/the-glittering-court-the-glittering-court-1_845/index.html"/>
    <n v="2805"/>
    <x v="4"/>
    <x v="0"/>
    <n v="1263"/>
    <x v="122"/>
    <n v="57.56"/>
    <n v="1"/>
    <n v="161455.80000000002"/>
    <s v="OK"/>
    <x v="1"/>
    <x v="1"/>
    <s v="In Stock"/>
    <s v="OK"/>
    <n v="32291.160000000003"/>
    <s v="High"/>
    <x v="0"/>
  </r>
  <r>
    <x v="699"/>
    <s v="4ce91d31c1e57c33"/>
    <s v="Books"/>
    <s v="Â£42.98"/>
    <s v="Â£42.98"/>
    <s v="Â£0.00"/>
    <s v="In stock (15 available)"/>
    <n v="0"/>
    <s v="One"/>
    <x v="17"/>
    <s v="Miss Peregrineâs Home for Peculiar Childrenwas the surprise best seller of 2011âan unprecedented mix of YAfantasy and vintage photography that enthralled readers and critics alike. Publishers Weekly called it âanenjoyable, eccentric read, distinguished by well-developed characters, a believable Welsh setting, and somevery creepy monsters.âThis second novel begins in 1940, Miss Peregrineâs Home for Peculiar ChildrenÂ was the surprise best seller of 2011âan unprecedented mix of YAÂ fantasy and vintage photography that enthralled readers and critics alike. Publishers Weekly called it âanÂ enjoyable, eccentric read, distinguished by well-developed characters, a believable Welsh setting, and someÂ very creepy monsters.âThis second novel begins in 1940, immediately after the first book ended. Having escaped Miss PeregrineâsÂ island by the skin of their teeth, Jacob and his new friends must journey to London, the peculiar capital of the world.Â Along the way, they encounter new allies, a menagerie of peculiar animals, and other unexpected surprises.Complete with dozens of newly discovered (and thoroughly mesmerizing) vintage photographs, this new adventureÂ will delight readers of all ages. ...more"/>
    <s v="http://books.toscrape.com/media/cache/4c/fd/4cfd83a011f60d38b140642a441ce01a.jpg"/>
    <s v="https://books.toscrape.com/catalogue/hollow-city-miss-peregrines-peculiar-children-2_813/index.html"/>
    <n v="285"/>
    <x v="5"/>
    <x v="1"/>
    <n v="503"/>
    <x v="29"/>
    <n v="55.87"/>
    <n v="1"/>
    <n v="15922.949999999999"/>
    <s v="OK"/>
    <x v="1"/>
    <x v="1"/>
    <s v="In Stock"/>
    <s v="OK"/>
    <n v="3184.59"/>
    <s v="High"/>
    <x v="0"/>
  </r>
  <r>
    <x v="700"/>
    <s v="1528279aec1f3dce"/>
    <s v="Books"/>
    <s v="Â£46.02"/>
    <s v="Â£46.02"/>
    <s v="Â£0.00"/>
    <s v="In stock (14 available)"/>
    <n v="0"/>
    <s v="Five"/>
    <x v="17"/>
    <s v="Fate and fortune. Power and passion. What does it take to be the queen of a kingdom when you're only seventeen?Maya is cursed. With a horoscope that promises a marriage of Death and Destruction, she has earned only the scorn and fear of her father's kingdom. Content to follow more scholarly pursuits, her whole world is torn apart when her father, the Raja, arranges a weddi Fate and fortune. Power and passion. What does it take to be the queen of a kingdom when you're only seventeen?Maya is cursed. With a horoscope that promises a marriage of Death and Destruction, she has earned only the scorn and fear of her father's kingdom. Content to follow more scholarly pursuits, her whole world is torn apart when her father, the Raja, arranges a wedding of political convenience to quell outside rebellions. Soon Maya becomes the queen of Akaran and wife of Amar. Neither roles are what she expected: As Akaran's queen, she finds her voice and power. As Amar's wife, she finds something else entirely: Compassion. Protection. Desire...But Akaran has its own secrets -- 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 . .including herself.A lush and vivid story that is steeped in Indian folklore and mythology. The Star-touched Queen is a novel that no listener will soon forget. ...more"/>
    <s v="http://books.toscrape.com/media/cache/ac/1a/ac1a0546d9cdf6cd82ab7712a6c418df.jpg"/>
    <s v="https://books.toscrape.com/catalogue/the-star-touched-queen_764/index.html"/>
    <n v="4099"/>
    <x v="5"/>
    <x v="0"/>
    <n v="1325"/>
    <x v="58"/>
    <n v="59.83"/>
    <n v="5"/>
    <n v="245243.16999999998"/>
    <s v="OK"/>
    <x v="1"/>
    <x v="2"/>
    <s v="In Stock"/>
    <s v="OK"/>
    <n v="49048.633999999998"/>
    <s v="High"/>
    <x v="1"/>
  </r>
  <r>
    <x v="701"/>
    <s v="992974ba6a0536ea"/>
    <s v="Books"/>
    <s v="Â£52.26"/>
    <s v="Â£52.26"/>
    <s v="Â£0.00"/>
    <s v="In stock (14 available)"/>
    <n v="0"/>
    <s v="Two"/>
    <x v="17"/>
    <s v="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 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 - gods, monsters and mortals who would love to see the former Olympian permanently destroyed. Apollo needs help, and he can think of only one place to go . . . an enclave of modern demigods known as Camp Half-Blood. ...more"/>
    <s v="http://books.toscrape.com/media/cache/7c/55/7c550a26f03e12343d0c6b4474b3eb1e.jpg"/>
    <s v="https://books.toscrape.com/catalogue/the-hidden-oracle-the-trials-of-apollo-1_752/index.html"/>
    <n v="2712"/>
    <x v="3"/>
    <x v="1"/>
    <n v="604"/>
    <x v="36"/>
    <n v="67.94"/>
    <n v="2"/>
    <n v="184253.28"/>
    <s v="OK"/>
    <x v="0"/>
    <x v="2"/>
    <s v="In Stock"/>
    <s v="OK"/>
    <n v="36850.656000000003"/>
    <s v="High"/>
    <x v="0"/>
  </r>
  <r>
    <x v="702"/>
    <s v="dc6f688b82e42a5b"/>
    <s v="Books"/>
    <s v="Â£44.73"/>
    <s v="Â£44.73"/>
    <s v="Â£0.00"/>
    <s v="In stock (14 available)"/>
    <n v="0"/>
    <s v="Four"/>
    <x v="17"/>
    <s v="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 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 ...more"/>
    <s v="http://books.toscrape.com/media/cache/e9/fe/e9fed5b725a6badd26ef93175fdc248b.jpg"/>
    <s v="https://books.toscrape.com/catalogue/the-bane-chronicles-the-bane-chronicles-1-11_746/index.html"/>
    <n v="1539"/>
    <x v="2"/>
    <x v="1"/>
    <n v="1021"/>
    <x v="153"/>
    <n v="58.15"/>
    <n v="4"/>
    <n v="89492.849999999991"/>
    <s v="OK"/>
    <x v="1"/>
    <x v="2"/>
    <s v="In Stock"/>
    <s v="OK"/>
    <n v="17898.57"/>
    <s v="High"/>
    <x v="0"/>
  </r>
  <r>
    <x v="703"/>
    <s v="2b52334fab158861"/>
    <s v="Books"/>
    <s v="Â£29.65"/>
    <s v="Â£29.65"/>
    <s v="Â£0.00"/>
    <s v="In stock (14 available)"/>
    <n v="0"/>
    <s v="One"/>
    <x v="17"/>
    <s v="Twins Alex and Aaron Stowe are put to the ultimate test to fulfill their destinies and save both Quill and ArtimÃ© from the deadliest enemy the cities have ever faced in the thrilling conclusion of the New York Times bestselling Unwanteds series, which Kirkus Reviews called âThe Hunger Games meets Harry Potter.â Head mage Alexander Stowe and his friends successfully fended Twins Alex and Aaron Stowe are put to the ultimate test to fulfill their destinies and save both Quill and ArtimÃ© from the deadliest enemy the cities have ever faced in the thrilling conclusion of the New York Times bestselling Unwanteds series, which Kirkus Reviews called âThe Hunger Games meets Harry Potter.â Head mage Alexander Stowe and his friends successfully fended off the latest threat to their magical world of ArtimÃ© with the help of a surprise ally. But old enemies have secretly been plotting against them. Now Alex must lead his people in a final epic battle, one they canât hope to win alone. Will ArtimÃ© finally know peace or will all theyâve fought for be destroyed forever? - See more at: http://books.simonandschuster.co.uk/I... ...more"/>
    <s v="http://books.toscrape.com/media/cache/0f/65/0f6563cce3cc893cde20b088f6fd4107.jpg"/>
    <s v="https://books.toscrape.com/catalogue/island-of-dragons-unwanteds-7_705/index.html"/>
    <n v="4044"/>
    <x v="4"/>
    <x v="1"/>
    <n v="843"/>
    <x v="58"/>
    <n v="38.549999999999997"/>
    <n v="1"/>
    <n v="155896.19999999998"/>
    <s v="OK"/>
    <x v="1"/>
    <x v="2"/>
    <s v="In Stock"/>
    <s v="OK"/>
    <n v="31179.239999999998"/>
    <s v="High"/>
    <x v="1"/>
  </r>
  <r>
    <x v="704"/>
    <s v="3c6fe637a0180b01"/>
    <s v="Books"/>
    <s v="Â£37.51"/>
    <s v="Â£37.51"/>
    <s v="Â£0.00"/>
    <s v="In stock (14 available)"/>
    <n v="0"/>
    <s v="Five"/>
    <x v="17"/>
    <s v="Magic, monsters, and mayhem abound when Percy Jackson and Annabeth Chase meet Carter and Sadie Kane for the first time. Weird creatures are appearing in unexpected places, and the demigods and magicians have to team up to take them down. As they battle with Celestial Bronze and glowing hieroglyphs, the four heroes find that they have a lot in common--and more power than th Magic, monsters, and mayhem abound when Percy Jackson and Annabeth Chase meet Carter and Sadie Kane for the first time. Weird creatures are appearing in unexpected places, and the demigods and magicians have to team up to take them down. As they battle with Celestial Bronze and glowing hieroglyphs, the four heroes find that they have a lot in common--and more power than they ever thought possible. But will their combined forces be enough to foil an ancient enemy who is mixing Greek and Egyptian incantations for an evil purpose? Rick Riordan wields his usual storytelling magic in this adrenaline-fueled adventure. ...more"/>
    <s v="http://books.toscrape.com/media/cache/b7/d5/b7d558f31dc9803aeb6c76009fdea5bc.jpg"/>
    <s v="https://books.toscrape.com/catalogue/demigods-magicians-percy-and-annabeth-meet-the-kanes-percy-jackson-kane-chronicles-crossover-1-3_685/index.html"/>
    <n v="1787"/>
    <x v="1"/>
    <x v="0"/>
    <n v="1807"/>
    <x v="164"/>
    <n v="48.76"/>
    <n v="5"/>
    <n v="87134.12"/>
    <s v="OK"/>
    <x v="1"/>
    <x v="2"/>
    <s v="In Stock"/>
    <s v="OK"/>
    <n v="17426.824000000001"/>
    <s v="High"/>
    <x v="0"/>
  </r>
  <r>
    <x v="705"/>
    <s v="966ebb738e0f9d9b"/>
    <s v="Books"/>
    <s v="Â£56.02"/>
    <s v="Â£56.02"/>
    <s v="Â£0.00"/>
    <s v="In stock (14 available)"/>
    <n v="0"/>
    <s v="Four"/>
    <x v="17"/>
    <s v="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 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 ...more"/>
    <s v="http://books.toscrape.com/media/cache/10/66/106624e3f3bf865390255be16dfb71d8.jpg"/>
    <s v="https://books.toscrape.com/catalogue/city-of-glass-the-mortal-instruments-3_678/index.html"/>
    <n v="2956"/>
    <x v="3"/>
    <x v="1"/>
    <n v="1127"/>
    <x v="84"/>
    <n v="72.83"/>
    <n v="4"/>
    <n v="215285.47999999998"/>
    <s v="OK"/>
    <x v="1"/>
    <x v="2"/>
    <s v="In Stock"/>
    <s v="OK"/>
    <n v="43057.095999999998"/>
    <s v="High"/>
    <x v="0"/>
  </r>
  <r>
    <x v="706"/>
    <s v="2f0213137a80d485"/>
    <s v="Books"/>
    <s v="Â£38.73"/>
    <s v="Â£38.73"/>
    <s v="Â£0.00"/>
    <s v="In stock (13 available)"/>
    <n v="0"/>
    <s v="One"/>
    <x v="17"/>
    <s v="Gailana is the central island of the world; Aurganots, Reminos, Hindarassis, Pelanese, and Free People, different societies with different customs and values, live in it. Gailana is old, with a history rich in events and civilisations. The mother island has undergone important changes in recent decades, including a devastating war from which the Aurganots emerged victoriou Gailana is the central island of the world; Aurganots, Reminos, Hindarassis, Pelanese, and Free People, different societies with different customs and values, live in it. Gailana is old, with a history rich in events and civilisations. The mother island has undergone important changes in recent decades, including a devastating war from which the Aurganots emerged victorious. Following this war, Aurganot has become a country of wealth, technology, and power, dominating all others.In this modern age, Aurganots value their new found joie de vivre; Pelanese love commerce and business; Reminos are still dedicated to honour and glory in war; Hindarassis continue to care most about their families; and the Free People cherish their freedom above anything else. Among the Free People, a young Levon has set a high and ambitious goal: to seek and find the ultimate meaning of all that humans do. Levon has been on his intellectual quest for years, and the coming days are significant. Paratos, the sage of Gailana, is in the land of the Free People, and Levon is readying to meet him. The young man knows that something life changing will come out from this meeting, only he does not imagine what.In this fictional first part of The Story in Three Parts, John H.T. Francis tells the story of Levon, a young and sincere soul looking for meaning in a changing world. This short novel will take you on a journey through Gailana, shows you its diversity, and brings you close to many of its human aspects. Events will develop fast on the island, and Levon is about to be in the midst of them. ...more"/>
    <s v="http://books.toscrape.com/media/cache/9e/b4/9eb4396139c421fc9f832011c68adb2c.jpg"/>
    <s v="https://books.toscrape.com/catalogue/searching-for-meaning-in-gailana_648/index.html"/>
    <n v="2166"/>
    <x v="5"/>
    <x v="0"/>
    <n v="981"/>
    <x v="153"/>
    <n v="50.35"/>
    <n v="1"/>
    <n v="109058.1"/>
    <s v="OK"/>
    <x v="1"/>
    <x v="18"/>
    <s v="In Stock"/>
    <s v="OK"/>
    <n v="21811.620000000003"/>
    <s v="High"/>
    <x v="0"/>
  </r>
  <r>
    <x v="700"/>
    <s v="4a7a25be293ad678"/>
    <s v="Books"/>
    <s v="Â£32.30"/>
    <s v="Â£32.30"/>
    <s v="Â£0.00"/>
    <s v="In stock (12 available)"/>
    <n v="0"/>
    <s v="Five"/>
    <x v="17"/>
    <s v="Fate and fortune. Power and passion. What does it take to be the queen of a kingdom when youâre only seventeen?Maya is cursed. With a horoscope that promises a marriage of death and destruction, she has earned only the scorn and fear of her fatherâs kingdom. Content to follow more scholarly pursuits, her whole world is torn apart when her father, the Raja, arranges a weddi Fate and fortune. Power and passion. What does it take to be the queen of a kingdom when youâre only seventeen?Maya is cursed. With a horoscope that promises a marriage of death and destruction, she has earned only the scorn and fear of her fatherâs kingdom. Content to follow more scholarly pursuits, her whole world is torn apart when her father, the Raja, arranges a wedding of political convenience to quell outside rebellions. Soon Maya becomes the queen of Akaran and wife of Amar. Neither roles are what she expected: As Akaranâs queen, she finds her voice and power. As Amarâs wife, she finds something else entirely: Compassion. Protection. Desireâ¦But Akaran has its own secretsâ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â¦including herself. ...more"/>
    <s v="http://books.toscrape.com/media/cache/dc/57/dc57f908a0a2e130a5c065893a9005dd.jpg"/>
    <s v="https://books.toscrape.com/catalogue/the-star-touched-queen_642/index.html"/>
    <n v="2838"/>
    <x v="2"/>
    <x v="1"/>
    <n v="124"/>
    <x v="7"/>
    <n v="41.99"/>
    <n v="5"/>
    <n v="119167.62000000001"/>
    <s v="OK"/>
    <x v="1"/>
    <x v="11"/>
    <s v="In Stock"/>
    <s v="OK"/>
    <n v="23833.524000000005"/>
    <s v="High"/>
    <x v="0"/>
  </r>
  <r>
    <x v="707"/>
    <s v="63d5f1651880dcea"/>
    <s v="Books"/>
    <s v="Â£56.63"/>
    <s v="Â£56.63"/>
    <s v="Â£0.00"/>
    <s v="In stock (9 available)"/>
    <n v="0"/>
    <s v="Three"/>
    <x v="17"/>
    <s v="THEIR SOULS, REAWAKENED.When 13-year-old Lilix Morgan is found alive and floating on a bed of ice at sea, everyone counts it a miracle. Kidnapped nearly four weeks earlier, she remembers nothing of her mysterious abduction. When she tries to remember what happened, she hears only a melody â a faint and delicate set of notes, strung together in a tune she doesnât understand THEIR SOULS, REAWAKENED.When 13-year-old Lilix Morgan is found alive and floating on a bed of ice at sea, everyone counts it a miracle. Kidnapped nearly four weeks earlier, she remembers nothing of her mysterious abduction. When she tries to remember what happened, she hears only a melody â a faint and delicate set of notes, strung together in a tune she doesnât understand. THEIR POWER, UNMATCHED.A year later and desperate to put the lingering nightmares of her past behind her, Lilix crosses the country to enroll at Baelmorte Academy, aiming to become the violinist she once dreamt of. Things seem to be finally going well, and Lilix settles into a routine of sheet music and inspiration among new friends.Then the dreams start. The melody and night terrors she thought sheâd left behind return with a vengeance, threatening to ruin her fragile version of normalcy. Then an unlikely ally tells her that she isnât alone. That there are others just like her, fighting to hide their own shocking truths from coming to light. That they know who she is, and what sheâs been through. Now, accompanied by four other girls, Lilix discovers her nightmares are larger than a single trauma; theyâre a window to a hidden part of her soul, a place of immense power with a destiny that cannot be ignored. THEIR BATTLE, IS ONLY BEGINNING.With this knowledge comes a new and frightening reality. For Lilix has been reawakened to stop an age-old enemy, one thought to have been destroyed centuries ago. Trapped by her destiny, Lilix is torn between what feels right and what she remembers. Her memories tell her of a star-crossed love waiting to be reunited, of friendships and trust broken in the past. But can she save that love when reality brings her an enemy, and an evil that will be the undoing of them all if they donât destroy it? ...more"/>
    <s v="http://books.toscrape.com/media/cache/9d/9b/9d9bf1a3155fb3736d2fe12799dcca95.jpg"/>
    <s v="https://books.toscrape.com/catalogue/a-shard-of-ice-the-black-symphony-saga-1_558/index.html"/>
    <n v="2340"/>
    <x v="4"/>
    <x v="0"/>
    <n v="179"/>
    <x v="169"/>
    <n v="73.62"/>
    <n v="3"/>
    <n v="172270.80000000002"/>
    <s v="OK"/>
    <x v="0"/>
    <x v="15"/>
    <s v="In Stock"/>
    <s v="OK"/>
    <n v="34454.160000000003"/>
    <s v="High"/>
    <x v="0"/>
  </r>
  <r>
    <x v="708"/>
    <s v="4c82371b8cd02d4d"/>
    <s v="Books"/>
    <s v="Â£39.61"/>
    <s v="Â£39.61"/>
    <s v="Â£0.00"/>
    <s v="In stock (7 available)"/>
    <n v="0"/>
    <s v="Five"/>
    <x v="17"/>
    <s v="The gods are angry.Volcanic eruptions, sinkholes, ground shakers--everything points to their unhappiness. At least that is what the king of Armania believes. His son, Prince Wilek, thinks his father's superstitions are nonsense, though he remains the ever dutiful heir apparent to the throne.When a messenger arrives and claims that the town of Farway has been swallowed by t The gods are angry.Volcanic eruptions, sinkholes, ground shakers--everything points to their unhappiness. At least that is what the king of Armania believes. His son, Prince Wilek, thinks his father's superstitions are nonsense, though he remains the ever dutiful heir apparent to the throne.When a messenger arrives and claims that the town of Farway has been swallowed by the earth, the king sends Wilek to investigate. But what Wilek discovers is more cataclysmic than one lost city. Even as the ground shifts beneath his feet, Wilek sets out on a desperate journey to save his people and his world. But can he do it before the entire land crumbles? ...more"/>
    <s v="http://books.toscrape.com/media/cache/fc/17/fc17b4149d87d9ee714dde082ede0ee9.jpg"/>
    <s v="https://books.toscrape.com/catalogue/kings-folly-the-kinsman-chronicles-1_473/index.html"/>
    <n v="4933"/>
    <x v="4"/>
    <x v="0"/>
    <n v="572"/>
    <x v="148"/>
    <n v="51.49"/>
    <n v="5"/>
    <n v="254000.17"/>
    <s v="OK"/>
    <x v="0"/>
    <x v="4"/>
    <s v="In Stock"/>
    <s v="OK"/>
    <n v="50800.034000000007"/>
    <s v="High"/>
    <x v="1"/>
  </r>
  <r>
    <x v="709"/>
    <s v="4fa75fc6829431ca"/>
    <s v="Books"/>
    <s v="Â£12.16"/>
    <s v="Â£12.16"/>
    <s v="Â£0.00"/>
    <s v="In stock (7 available)"/>
    <n v="0"/>
    <s v="Five"/>
    <x v="17"/>
    <s v="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 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âs back. The things sheâs experienced... they change a person. The children under Miss Westâs care understand all too well. And each of them is seeking a way back to their own fantasy world.But Nancyâs arrival marks a change at the Home. Thereâs a darkness just around each corner, and when tragedy strikes, itâs up to Nancy and her new-found schoolmates to get to the heart of the matter.No matter the cost. ...more"/>
    <s v="http://books.toscrape.com/media/cache/b8/d7/b8d7eab895dac4551905c5f85849bb32.jpg"/>
    <s v="https://books.toscrape.com/catalogue/every-heart-a-doorway-every-heart-a-doorway-1_465/index.html"/>
    <n v="2313"/>
    <x v="5"/>
    <x v="0"/>
    <n v="784"/>
    <x v="111"/>
    <n v="15.81"/>
    <n v="5"/>
    <n v="36568.53"/>
    <s v="OK"/>
    <x v="1"/>
    <x v="4"/>
    <s v="In Stock"/>
    <s v="OK"/>
    <n v="7313.7060000000001"/>
    <s v="Mid"/>
    <x v="0"/>
  </r>
  <r>
    <x v="710"/>
    <s v="d1378a0ad06ff979"/>
    <s v="Books"/>
    <s v="Â£44.81"/>
    <s v="Â£44.81"/>
    <s v="Â£0.00"/>
    <s v="In stock (7 available)"/>
    <n v="0"/>
    <s v="Four"/>
    <x v="17"/>
    <s v="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 â back into Black London.Now, restless after having 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 â back into Black London.Now, restless after having given up his smuggling habit, Kell is visited by dreams of ominous magical events, waking only to think of Lila, who disappeared from the docks as she always meant to do. As Red London finalizes preparations for the Element Games â an extravagant international competition of magic meant to entertain and keep healthy the ties between neighboring countries â 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 ...more"/>
    <s v="http://books.toscrape.com/media/cache/c3/1a/c31af6fddfa452d9d746a599f35dcc01.jpg"/>
    <s v="https://books.toscrape.com/catalogue/a-gathering-of-shadows-shades-of-magic-2_456/index.html"/>
    <n v="4603"/>
    <x v="5"/>
    <x v="1"/>
    <n v="281"/>
    <x v="71"/>
    <n v="58.25"/>
    <n v="4"/>
    <n v="268124.75"/>
    <s v="OK"/>
    <x v="1"/>
    <x v="4"/>
    <s v="In Stock"/>
    <s v="OK"/>
    <n v="53624.950000000004"/>
    <s v="High"/>
    <x v="1"/>
  </r>
  <r>
    <x v="711"/>
    <s v="e0b3a679b83caccc"/>
    <s v="Books"/>
    <s v="Â£57.74"/>
    <s v="Â£57.74"/>
    <s v="Â£0.00"/>
    <s v="In stock (5 available)"/>
    <n v="0"/>
    <s v="Four"/>
    <x v="17"/>
    <s v="Every year, Blue Sargent stands next to her clairvoyant mother as the soon-to-be dead walk past. Blue never sees them--until this year, when a boy emerges from the dark and speaks to her.His name is Gansey, a rich student at Aglionby, the local private school. Blue has a policy of staying away from Aglionby boys. Known as Raven Boys, they can only mean trouble.But Blue is Every year, Blue Sargent stands next to her clairvoyant mother as the soon-to-be dead walk past. Blue never sees them--until this year, when a boy emerges from the dark and speaks to her.His name is Gansey, a rich student at Aglionby, the local private school. Blue has a policy of staying away from Aglionby boys. Known as Raven Boys, they can only mean trouble.But Blue is drawn to Gansey, in a way she can't entirely explain. He is on a quest that has encompassed three other Raven Boys: Adam, the scholarship student who resents the privilege around him; Ronan, the fierce soul whose emotions range from anger to despair; and Noah, the taciturn watcher who notices many things but says very little.For as long as she can remember, Blue has been warned that she will cause her true love to die. She doesn't believe in true love, and never thought this would be a problem. But as her life becomes caught up in the strange and sinister world of the Raven Boys, she's not so sure anymore. ...more"/>
    <s v="http://books.toscrape.com/media/cache/68/b0/68b05bbf33c6b8e2914f35ad14a0d2d8.jpg"/>
    <s v="https://books.toscrape.com/catalogue/the-raven-boys-the-raven-cycle-1_411/index.html"/>
    <n v="133"/>
    <x v="5"/>
    <x v="1"/>
    <n v="858"/>
    <x v="110"/>
    <n v="75.06"/>
    <n v="4"/>
    <n v="9982.98"/>
    <s v="OK"/>
    <x v="0"/>
    <x v="13"/>
    <s v="In Stock"/>
    <s v="OK"/>
    <n v="1996.596"/>
    <s v="High"/>
    <x v="0"/>
  </r>
  <r>
    <x v="712"/>
    <s v="a2a9f76339d21ab1"/>
    <s v="Books"/>
    <s v="Â£56.00"/>
    <s v="Â£56.00"/>
    <s v="Â£0.00"/>
    <s v="In stock (5 available)"/>
    <n v="0"/>
    <s v="Five"/>
    <x v="17"/>
    <s v="The False Prince is the thrilling first book in a brand-new trilogy filled with danger and deceit and hidden identities that will have readers rushing breathlessly to the end.In a discontent kingdom, civil war is brewing. To unify the divided people, Conner, a nobleman of the court, devises a cunning plan to find an impersonator of the kingâs long-lost son and install him The False Prince is the thrilling first book in a brand-new trilogy filled with danger and deceit and hidden identities that will have readers rushing breathlessly to the end.In a discontent kingdom, civil war is brewing. To unify the divided people, Conner, a nobleman of the court, devises a cunning plan to find an impersonator of the kingâs long-lost son and install him as a puppet prince. Four orphans are recruited to compete for the role, including a defiant boy named Sage. Sage knows that Connerâs motives are more than questionable, yet his life balances on a swordâs pointâhe must be chosen to play the prince or he will certainly be killed. But Sageâs rivals have their own agendas as well.As Sage moves from a rundown orphanage to Connerâs sumptuous palace, layer upon layer of treachery and deceit unfold, until finally, a truth is revealed that, in the end, may very well prove more dangerous than all of the lies taken together.An extraordinary adventure filled with danger and action, lies and deadly truths that will have readers clinging to the edge of their seats. ...more"/>
    <s v="http://books.toscrape.com/media/cache/36/b1/36b1333456d4c6b28e90d1157d37bc0e.jpg"/>
    <s v="https://books.toscrape.com/catalogue/the-false-prince-the-ascendance-trilogy-1_402/index.html"/>
    <n v="4282"/>
    <x v="0"/>
    <x v="1"/>
    <n v="408"/>
    <x v="95"/>
    <n v="72.8"/>
    <n v="5"/>
    <n v="311729.59999999998"/>
    <s v="OK"/>
    <x v="1"/>
    <x v="13"/>
    <s v="In Stock"/>
    <s v="OK"/>
    <n v="62345.919999999998"/>
    <s v="High"/>
    <x v="1"/>
  </r>
  <r>
    <x v="713"/>
    <s v="84126312e2431a09"/>
    <s v="Books"/>
    <s v="Â£45.51"/>
    <s v="Â£45.51"/>
    <s v="Â£0.00"/>
    <s v="In stock (5 available)"/>
    <n v="0"/>
    <s v="Three"/>
    <x v="17"/>
    <s v="In a city divided between opulent luxury in the Light and fierce privations in the Dark, a determined young woman survives by guarding her secrets. Lucie Manette was born in the Dark half of the city, but careful manipulations won her a home in the Light, celebrity status, and a rich, loving boyfriend. Now she just wants to keep her head down, but her boyfriend has a dark In a city divided between opulent luxury in the Light and fierce privations in the Dark, a determined young woman survives by guarding her secrets. Lucie Manette was born in the Dark half of the city, but careful manipulations won her a home in the Light, celebrity status, and a rich, loving boyfriend. Now she just wants to keep her head down, but her boyfriend has a dark secret of his ownâone involving an apparent stranger who is destitute and despised.Lucie alone knows of the deadly connection the young men share, and even as the knowledge leads her to make a grave mistake, she can trust no one with the truth.Blood and secrets alike spill out when revolution erupts. With both halves of the city burning, and mercy nowhere to be found, can Lucie save either boyâor herself?Celebrated author Sarah Rees Brennan tells a magical tale of romance and revolution, love and loss. ...more"/>
    <s v="http://books.toscrape.com/media/cache/bf/77/bf77b0c1f1bda1cd7297325066a7f337.jpg"/>
    <s v="https://books.toscrape.com/catalogue/tell-the-wind-and-fire_396/index.html"/>
    <n v="1615"/>
    <x v="2"/>
    <x v="0"/>
    <n v="1316"/>
    <x v="30"/>
    <n v="59.16"/>
    <n v="3"/>
    <n v="95543.4"/>
    <s v="OK"/>
    <x v="1"/>
    <x v="13"/>
    <s v="In Stock"/>
    <s v="OK"/>
    <n v="19108.68"/>
    <s v="High"/>
    <x v="0"/>
  </r>
  <r>
    <x v="714"/>
    <s v="f2c8f4b4c94d5c5c"/>
    <s v="Books"/>
    <s v="Â£17.21"/>
    <s v="Â£17.21"/>
    <s v="Â£0.00"/>
    <s v="In stock (5 available)"/>
    <n v="0"/>
    <s v="Four"/>
    <x v="17"/>
    <s v="With A Feast for Crows, Martin delivers the long-awaited fourth volume of the landmark series that has redefined imaginative fiction and stands as a modern masterpiece in the making.After centuries of bitter strife, the seven powers dividing the land have beaten one another into an uneasy truce. But it's not long before the survivors, outlaws, renegades, and carrion eaters With A Feast for Crows, Martin delivers the long-awaited fourth volume of the landmark series that has redefined imaginative fiction and stands as a modern masterpiece in the making.After centuries of bitter strife, the seven powers dividing the land have beaten one another into an uneasy truce. But it's not long before the survivors, outlaws, renegades, and carrion eaters of the Seven Kingdoms gather. Now, as the human crows assemble over a banquet of ashes, daring new plots and dangerous new alliances are formed while surprising facesâsome familiar, others only just appearingâemerge from an ominous twilight of past struggles and chaos to take up the challenges of the terrible times ahead. Nobles and commoners, soldiers and sorcerers, assassins and sages, are coming together to stake their fortunes...and their lives. For at a feast for crows, many are the guestsâbut only a few are the survivors. ...more"/>
    <s v="http://books.toscrape.com/media/cache/6f/b7/6fb724034c86041a52b247ae53613413.jpg"/>
    <s v="https://books.toscrape.com/catalogue/a-feast-for-crows-a-song-of-ice-and-fire-4_357/index.html"/>
    <n v="751"/>
    <x v="3"/>
    <x v="0"/>
    <n v="1811"/>
    <x v="34"/>
    <n v="22.37"/>
    <n v="4"/>
    <n v="16799.87"/>
    <s v="OK"/>
    <x v="0"/>
    <x v="13"/>
    <s v="In Stock"/>
    <s v="OK"/>
    <n v="3359.9740000000002"/>
    <s v="High"/>
    <x v="0"/>
  </r>
  <r>
    <x v="715"/>
    <s v="ff2dffba388d9922"/>
    <s v="Books"/>
    <s v="Â£52.11"/>
    <s v="Â£52.11"/>
    <s v="Â£0.00"/>
    <s v="In stock (4 available)"/>
    <n v="0"/>
    <s v="Two"/>
    <x v="17"/>
    <s v="There is more to our world than meets the eyeâdarker things, crueler things. Exorcist John Fogg and his wife, psychic medium Theodora Knight, know what lurks in the shadows. But even theyâre not prepared for the worst Hell has to offer... It was supposed to be a simple exorcism, a publicity stunt to firmly establish John and Theodoraâs thriving paranormal investigation em There is more to our world than meets the eyeâdarker things, crueler things. Exorcist John Fogg and his wife, psychic medium Theodora Knight, know what lurks in the shadows. But even theyâre not prepared for the worst Hell has to offer... Â  It was supposed to be a simple exorcism, a publicity stunt to firmly establish John and Theodoraâs thriving paranormal investigation empire in the public eye. But something went wrong, leading to an on-air massacre that unleashed a malicious host of demons and left Theodora catatonic, possessed by countless spirits. Â  John sets out on a desperate quest to find a cure for his wife, but his obsession brings him face-to-face with an even more terrifying problem: Theodoraâs possession is only one piece of a deadly plot that is threatening the entire world. Because an ancient evil is about to make Earth its battlefieldâand without John and Theodoraâs intervention, there is no chance for salvation... ...more"/>
    <s v="http://books.toscrape.com/media/cache/be/f8/bef8aac75369fc2211515cd4c76d3518.jpg"/>
    <s v="https://books.toscrape.com/catalogue/the-demonists-demonist-1_345/index.html"/>
    <n v="2027"/>
    <x v="5"/>
    <x v="0"/>
    <n v="1632"/>
    <x v="0"/>
    <n v="67.739999999999995"/>
    <n v="2"/>
    <n v="137308.97999999998"/>
    <s v="OK"/>
    <x v="0"/>
    <x v="14"/>
    <s v="In Stock"/>
    <s v="⚠️ Low"/>
    <n v="27461.795999999998"/>
    <s v="High"/>
    <x v="0"/>
  </r>
  <r>
    <x v="716"/>
    <s v="8930013d06942df1"/>
    <s v="Books"/>
    <s v="Â£46.08"/>
    <s v="Â£46.08"/>
    <s v="Â£0.00"/>
    <s v="In stock (4 available)"/>
    <n v="0"/>
    <s v="Five"/>
    <x v="17"/>
    <s v="Rhage and Mary return in a new novel of the Black Dagger Brotherhood, a series âso popular, I donât think thereâs a reader today who hasnât at least heard of [it]â (USA Today).Nothing is as it used to be for the Black Dagger Brotherhood. After avoiding war with the Shadows, alliances have shifted and lines have been drawn. The slayers of the Lessening Society are stronger Rhage and Mary return in a new novel of the Black Dagger Brotherhood, a series âso popular, I donât think thereâs a reader today who hasnât at least heard of [it]â (USA Today).Nothing is as it used to be for the Black Dagger Brotherhood. After avoiding war with the Shadows, alliances have shifted and lines have been drawn. The slayers of the Lessening Society are stronger than ever, preying on human weakness to acquire more money, more weapons, more power. But as the Brotherhood readies for an all-out attack on them, one of their own fights a battle within himselfâ¦For Rhage, the Brother with the biggest appetites, but also the biggest heart, life was supposed to be perfectâor at the very least, perfectly enjoyable. Mary, his beloved shellan, is by his side and his King and his brothers are thriving. But Rhage canât understandâor controlâthe panic and insecurity that plague himâ¦And that terrifies himâas well as distances him from his mate. After suffering mortal injury in battle, Rhage must reassess his prioritiesâand the answer, when it comes to him, rocks his world...and Maryâs. But Mary is on a journey of her own, one that will either bring them closer together or cause a split that neither will recover from... ...more"/>
    <s v="http://books.toscrape.com/media/cache/d4/76/d4761761d26eb7fe1ba0a9480913a8ca.jpg"/>
    <s v="https://books.toscrape.com/catalogue/the-beast-black-dagger-brotherhood-14_342/index.html"/>
    <n v="3379"/>
    <x v="1"/>
    <x v="0"/>
    <n v="1076"/>
    <x v="124"/>
    <n v="59.9"/>
    <n v="5"/>
    <n v="202402.1"/>
    <s v="OK"/>
    <x v="1"/>
    <x v="14"/>
    <s v="In Stock"/>
    <s v="⚠️ Low"/>
    <n v="40480.420000000006"/>
    <s v="High"/>
    <x v="0"/>
  </r>
  <r>
    <x v="717"/>
    <s v="ae884ac655d6ee3e"/>
    <s v="Books"/>
    <s v="Â£49.45"/>
    <s v="Â£49.45"/>
    <s v="Â£0.00"/>
    <s v="In stock (4 available)"/>
    <n v="0"/>
    <s v="Five"/>
    <x v="17"/>
    <s v="In Ink and Bone, New York Times bestselling author Rachel Caine introduced a world where knowledge is power, and power corrupts absolutely. Now, she continues the story of those who dare to defy the Great Libraryâand rewrite historyâ¦With an iron fist, The Great Library controls the knowledge of the world, ruthlessly stamping out all rebellion, forbidding the personal owner In Ink and Bone, New York Times bestselling author Rachel Caine introduced a world where knowledge is power, and power corrupts absolutely. Now, she continues the story of those who dare to defy the Great Libraryâand rewrite historyâ¦With an iron fist, The Great Library controls the knowledge of the world, ruthlessly stamping out all rebellion, forbidding the personal ownership of books in the name of the greater good.Jess Brightwell has survived his introduction to the sinister, seductive world of the Library, but serving in its army is nothing like he envisioned. His life and the lives of those he cares for have been altered forever. His best friend is lost, and Morgan, the girl he loves, is locked away in the Iron Tower and doomed to a life apart.Embarking on a mission to save one of their own, Jess and his band of allies make one wrong move and suddenly find themselves hunted by the Libraryâs deadly automata and forced to flee Alexandria, all the way to London.But Jessâs home isnât safe anymore. The Welsh army is coming, London is burning, and soon, Jess must choose between his friends, his family, or the Library willing to sacrifice anything and anyone in the search for ultimate controlâ¦ ...more"/>
    <s v="http://books.toscrape.com/media/cache/b6/3b/b63bd741fc6ada1e60a33db14bde0277.jpg"/>
    <s v="https://books.toscrape.com/catalogue/paper-and-fire-the-great-library-2_339/index.html"/>
    <n v="4052"/>
    <x v="4"/>
    <x v="1"/>
    <n v="510"/>
    <x v="82"/>
    <n v="64.290000000000006"/>
    <n v="5"/>
    <n v="260503.08000000002"/>
    <s v="OK"/>
    <x v="1"/>
    <x v="14"/>
    <s v="In Stock"/>
    <s v="⚠️ Low"/>
    <n v="52100.616000000009"/>
    <s v="High"/>
    <x v="1"/>
  </r>
  <r>
    <x v="718"/>
    <s v="5a6b7155f2797537"/>
    <s v="Books"/>
    <s v="Â£31.63"/>
    <s v="Â£31.63"/>
    <s v="Â£0.00"/>
    <s v="In stock (4 available)"/>
    <n v="0"/>
    <s v="Four"/>
    <x v="17"/>
    <s v="Harry Potter is due to start his fifth year at Hogwarts School of Witchcraft and Wizardry. His best friends Ron and Hermione have been very secretive all summer and he is desperate to get back to school and find out what has been going on. However, what Harry discovers is far more devastating than he could ever have expected...Suspense, secrets and thrilling action from th Harry Potter is due to start his fifth year at Hogwarts School of Witchcraft and Wizardry. His best friends Ron and Hermione have been very secretive all summer and he is desperate to get back to school and find out what has been going on. However, what Harry discovers is far more devastating than he could ever have expected...Suspense, secrets and thrilling action from the pen of J.K. Rowling ensure an electrifying adventure that is impossible to put down. ...more"/>
    <s v="http://books.toscrape.com/media/cache/ca/56/ca565814dfe2d9f73d3d6b1ad7265984.jpg"/>
    <s v="https://books.toscrape.com/catalogue/harry-potter-and-the-order-of-the-phoenix-harry-potter-5_327/index.html"/>
    <n v="4598"/>
    <x v="3"/>
    <x v="1"/>
    <n v="1291"/>
    <x v="44"/>
    <n v="41.12"/>
    <n v="4"/>
    <n v="189069.75999999998"/>
    <s v="OK"/>
    <x v="1"/>
    <x v="14"/>
    <s v="In Stock"/>
    <s v="⚠️ Low"/>
    <n v="37813.951999999997"/>
    <s v="High"/>
    <x v="1"/>
  </r>
  <r>
    <x v="719"/>
    <s v="73f4f87dd936ee5c"/>
    <s v="Books"/>
    <s v="Â£48.75"/>
    <s v="Â£48.75"/>
    <s v="Â£0.00"/>
    <s v="In stock (4 available)"/>
    <n v="0"/>
    <s v="Five"/>
    <x v="17"/>
    <s v="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J.K. Rowling charts Harry Potter's latest adventures in his sixth year at Hogwarts with consummate skill and in breathtaking fashion. ...more"/>
    <s v="http://books.toscrape.com/media/cache/06/ee/06ee91950f111a29d18bccb0c3418fb4.jpg"/>
    <s v="https://books.toscrape.com/catalogue/harry-potter-and-the-half-blood-prince-harry-potter-6_326/index.html"/>
    <n v="2018"/>
    <x v="0"/>
    <x v="1"/>
    <n v="1642"/>
    <x v="118"/>
    <n v="63.38"/>
    <n v="5"/>
    <n v="127900.84000000001"/>
    <s v="OK"/>
    <x v="1"/>
    <x v="14"/>
    <s v="In Stock"/>
    <s v="⚠️ Low"/>
    <n v="25580.168000000005"/>
    <s v="High"/>
    <x v="0"/>
  </r>
  <r>
    <x v="720"/>
    <s v="c7c4f55b7321cba7"/>
    <s v="Books"/>
    <s v="Â£14.74"/>
    <s v="Â£14.74"/>
    <s v="Â£0.00"/>
    <s v="In stock (4 available)"/>
    <n v="0"/>
    <s v="One"/>
    <x v="17"/>
    <s v="All Harry Potter wants is to get away from the Dursleys and go back to Hogwarts School for Witchcraft and Wizardry. But just as he's packing his bags, Harry receives a warning from a strange, impish creature named Dobby - who says that if Harry Potter returns to Hogwarts, disaster will strike.And strike it does. For in Harry's second year at Hogwarts, fresh torments and ho All Harry Potter wants is to get away from the Dursleys and go back to Hogwarts School for Witchcraft and Wizardry. But just as he's packing his bags, Harry receives a warning from a strange, impish creature named Dobby - who says that if Harry Potter returns to Hogwarts, disaster will strike.And strike it does. For in Harry's second year at Hogwarts, fresh torments and horrors arise, including an outrageously stuck-up new professor, Gilderoy Lockheart, a spirit named Moaning Myrtle who haunts the girls' bathroom, and the unwanted attentions of Ron Weasley's younger sister, Ginny.But each of these seem minor annoyances when the real trouble begins, and someone--or something--starts turning Hogwarts students to stone. Could it be Draco Malfoy, a more poisonous rival than ever? Could it possibly be Hagrid, whose mysterious past is finally told? Or could it be the one everyone at Hogwarts most suspects... Harry Potter himself. ...more"/>
    <s v="http://books.toscrape.com/media/cache/9e/3c/9e3c81f9694c5832a24bf590c2a0b610.jpg"/>
    <s v="https://books.toscrape.com/catalogue/harry-potter-and-the-chamber-of-secrets-harry-potter-2_325/index.html"/>
    <n v="3950"/>
    <x v="5"/>
    <x v="1"/>
    <n v="1113"/>
    <x v="150"/>
    <n v="19.16"/>
    <n v="1"/>
    <n v="75682"/>
    <s v="OK"/>
    <x v="1"/>
    <x v="14"/>
    <s v="In Stock"/>
    <s v="⚠️ Low"/>
    <n v="15136.400000000001"/>
    <s v="Mid"/>
    <x v="0"/>
  </r>
  <r>
    <x v="721"/>
    <s v="322a9e34d87f54b1"/>
    <s v="Books"/>
    <s v="Â£58.64"/>
    <s v="Â£58.64"/>
    <s v="Â£0.00"/>
    <s v="In stock (3 available)"/>
    <n v="0"/>
    <s v="Four"/>
    <x v="17"/>
    <s v="The much anticipated sequel to the breathtaking The Wrath and the Dawn, lauded by Publishers Weekly as &quot;a potent page-turner of intrigue and romance.&quot;I am surrounded on all sides by a desert. A guest, in a prison of sand and sun. My family is here. And I do not know whom I can trust.In a land on the brink of war, Shahrzad has been torn from the love of her husband Khalid, The much anticipated sequel to the breathtaking The Wrath and the Dawn, lauded by Publishers Weekly as &quot;a potent page-turner of intrigue and romance.&quot;I am surrounded on all sides by a desert. A guest, in a prison of sand and sun. My family is here. And I do not know whom I can trust.In a land on the brink of war, Shahrzad has been torn from the love of her husband Khalid, the Caliph of Khorasan. She once believed him a monster, but his secrets revealed a man tormented by guilt and a powerful curseâ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From the Hardcover edition. ...more"/>
    <s v="http://books.toscrape.com/media/cache/a9/b6/a9b62c069312790dd2d408b0b57a2976.jpg"/>
    <s v="https://books.toscrape.com/catalogue/the-rose-the-dagger-the-wrath-and-the-dawn-2_278/index.html"/>
    <n v="4070"/>
    <x v="4"/>
    <x v="0"/>
    <n v="1627"/>
    <x v="151"/>
    <n v="76.23"/>
    <n v="4"/>
    <n v="310256.10000000003"/>
    <s v="OK"/>
    <x v="1"/>
    <x v="6"/>
    <s v="In Stock"/>
    <s v="⚠️ Low"/>
    <n v="62051.220000000008"/>
    <s v="High"/>
    <x v="1"/>
  </r>
  <r>
    <x v="722"/>
    <s v="feaaae90514eb2ac"/>
    <s v="Books"/>
    <s v="Â£24.72"/>
    <s v="Â£24.72"/>
    <s v="Â£0.00"/>
    <s v="In stock (3 available)"/>
    <n v="0"/>
    <s v="Two"/>
    <x v="17"/>
    <s v="The price of freedom is everything.When forced to choose between safety with the dragon organization Talon and being hunted forever as an outcast, Ember Hill chose to stand with Riley and his band of rogue dragons rather than become an assassin for Talon. Sheâs lost any contact with her twin brother, Dante, a Talon devotee, as well as Garret, the former-enemy soldier who c The price of freedom is everything.When forced to choose between safety with the dragon organization Talon and being hunted forever as an outcast, Ember Hill chose to stand with Riley and his band of rogue dragons rather than become an assassin for Talon. Sheâs lost any contact with her twin brother, Dante, a Talon devotee, as well as Garret, the former-enemy soldier who challenged her beliefs about her human side.As Ember and Riley hide and regroup to fight another day, Garret journeys alone to the United Kingdom, birthplace of the ancient and secret Order of St. George, to spy on his former brothers and uncover deadly and shocking secrets that will shake the foundations of dragons and dragonslayers alike and place them all in imminent danger as Talonâs new order rises. ...more"/>
    <s v="http://books.toscrape.com/media/cache/79/15/7915bf4c3d1a2f7fd39c4edff580e91f.jpg"/>
    <s v="https://books.toscrape.com/catalogue/soldier-talon-3_222/index.html"/>
    <n v="3721"/>
    <x v="2"/>
    <x v="0"/>
    <n v="39"/>
    <x v="15"/>
    <n v="32.14"/>
    <n v="2"/>
    <n v="119592.94"/>
    <s v="OK"/>
    <x v="1"/>
    <x v="6"/>
    <s v="In Stock"/>
    <s v="⚠️ Low"/>
    <n v="23918.588000000003"/>
    <s v="High"/>
    <x v="0"/>
  </r>
  <r>
    <x v="723"/>
    <s v="e9056f9b5a40a301"/>
    <s v="Books"/>
    <s v="Â£55.46"/>
    <s v="Â£55.46"/>
    <s v="Â£0.00"/>
    <s v="In stock (3 available)"/>
    <n v="0"/>
    <s v="Two"/>
    <x v="17"/>
    <s v="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 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long-dead evil is making a comeback on a rising tide of magic. ...more"/>
    <s v="http://books.toscrape.com/media/cache/cd/65/cd65e4ee648ae23f6cdafb41e4948d6e.jpg"/>
    <s v="https://books.toscrape.com/catalogue/midnight-riot-peter-grant-rivers-of-london-books-1_194/index.html"/>
    <n v="191"/>
    <x v="5"/>
    <x v="0"/>
    <n v="783"/>
    <x v="7"/>
    <n v="72.099999999999994"/>
    <n v="2"/>
    <n v="13771.099999999999"/>
    <s v="OK"/>
    <x v="1"/>
    <x v="6"/>
    <s v="In Stock"/>
    <s v="⚠️ Low"/>
    <n v="2754.22"/>
    <s v="High"/>
    <x v="0"/>
  </r>
  <r>
    <x v="724"/>
    <s v="b003f8bb02f76dc5"/>
    <s v="Books"/>
    <s v="Â£44.07"/>
    <s v="Â£44.07"/>
    <s v="Â£0.00"/>
    <s v="In stock (3 available)"/>
    <n v="0"/>
    <s v="Four"/>
    <x v="17"/>
    <s v="As heir to a kingdom of floating continents, Kali has spent her life bound by limitsâby her duties as a member of the royal family, by a forced betrothal to the son of a nobleman, and by the edge of the only world sheâs ever knownâa small island hovering above a monster-ridden earth, long since uninhabited by humans. She is the Eternal Flame of Hope for whatâs left of mank As heir to a kingdom of floating continents, Kali has spent her life bound by limitsâby her duties as a member of the royal family, by a forced betrothal to the son of a nobleman, and by the edge of the only world sheâs ever knownâa small island hovering above a monster-ridden earth, long since uninhabited by humans. She is the Eternal Flame of Hope for whatâs left of mankind, the wick and the wax burning in service for her people, and for their revered Phoenix, whose magic keeps them aloft.When Kali falls off the edge of her kingdom and miraculously survives, she is shocked to discover there are still humans on the earth. Determined to get home, Kali entrusts a rugged monster-hunter named Griffin to guide her across a world overrun by chimera, storm dragons, basilisks, and other terrifying beasts. But the more time she spends on earth, the more dark truths she begins to uncover about her home in the sky, and the more resolute she is to start burning for herself. ...more"/>
    <s v="http://books.toscrape.com/media/cache/36/39/36393f3294ab28afe4a2117fc987be75.jpg"/>
    <s v="https://books.toscrape.com/catalogue/heir-to-the-sky_166/index.html"/>
    <n v="812"/>
    <x v="5"/>
    <x v="1"/>
    <n v="1601"/>
    <x v="69"/>
    <n v="57.29"/>
    <n v="4"/>
    <n v="46519.479999999996"/>
    <s v="OK"/>
    <x v="1"/>
    <x v="6"/>
    <s v="In Stock"/>
    <s v="⚠️ Low"/>
    <n v="9303.8959999999988"/>
    <s v="High"/>
    <x v="0"/>
  </r>
  <r>
    <x v="725"/>
    <s v="b843f52a986a2914"/>
    <s v="Books"/>
    <s v="Â£43.87"/>
    <s v="Â£43.87"/>
    <s v="Â£0.00"/>
    <s v="In stock (3 available)"/>
    <n v="0"/>
    <s v="Three"/>
    <x v="17"/>
    <s v="One boy. One dragon. A world of adventure.When Eragon finds a polished blue stone in the forest, he thinks it is the lucky discovery of a poor farm boy; perhaps it will buy his family meat for the winter. But when the stone brings a dragon hatchling, Eragon realizes he has stumbled upon a legacy nearly as old as the Empire itself.Overnight his simple life is shattered, and One boy. One dragon. A world of adventure.When Eragon finds a polished blue stone in the forest, he thinks it is the lucky discovery of a poor farm boy; perhaps it will buy his family meat for the winter. But when the stone brings a dragon hatchling, Eragon realizes he has stumbled upon a legacy nearly as old as the Empire itself.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Can Eragon take up the mantle of the legendary Dragon Riders? The fate of the Empire may rest in his hands. ...more"/>
    <s v="http://books.toscrape.com/media/cache/8e/5a/8e5a6639c7e2f9b59ff15f04a3b055e1.jpg"/>
    <s v="https://books.toscrape.com/catalogue/eragon-the-inheritance-cycle-1_153/index.html"/>
    <n v="2460"/>
    <x v="5"/>
    <x v="1"/>
    <n v="1460"/>
    <x v="132"/>
    <n v="57.03"/>
    <n v="3"/>
    <n v="140293.79999999999"/>
    <s v="OK"/>
    <x v="1"/>
    <x v="6"/>
    <s v="In Stock"/>
    <s v="⚠️ Low"/>
    <n v="28058.76"/>
    <s v="High"/>
    <x v="0"/>
  </r>
  <r>
    <x v="726"/>
    <s v="468bd274ac084bb9"/>
    <s v="Books"/>
    <s v="Â£56.02"/>
    <s v="Â£56.02"/>
    <s v="Â£0.00"/>
    <s v="In stock (3 available)"/>
    <n v="0"/>
    <s v="One"/>
    <x v="17"/>
    <s v="When her sister is murdered, leaving a single clue to her deathâa cryptic message on MacKayla Laneâs cell phoneâMac journeys to Ireland in search of answers. The quest to find her sisterâs killer draws her into a shadowy realm where nothing is as it seems, where good and evil wear the same treacherously seductive mask. She is soon faced with an even greater challenge: stay When her sister is murdered, leaving a single clue to her deathâa cryptic message on MacKayla Laneâs cell phoneâMac journeys to Ireland in search of answers. The quest to find her sisterâs killer draws her into a shadowy realm where nothing is as it seems, where good and evil wear the same treacherously seductive mask. She is soon faced with an even greater challenge: staying alive long enough to learn how to handle a power she had no idea she possessedâa gift that allows her to see beyond the world of man, into the dangerous realm of the Fae. ...more"/>
    <s v="http://books.toscrape.com/media/cache/f2/53/f253cb694eae2cc512e395f2d54eefd5.jpg"/>
    <s v="https://books.toscrape.com/catalogue/darkfever-fever-1_145/index.html"/>
    <n v="1865"/>
    <x v="5"/>
    <x v="1"/>
    <n v="735"/>
    <x v="154"/>
    <n v="72.83"/>
    <n v="1"/>
    <n v="135827.94999999998"/>
    <s v="OK"/>
    <x v="1"/>
    <x v="6"/>
    <s v="In Stock"/>
    <s v="⚠️ Low"/>
    <n v="27165.589999999997"/>
    <s v="High"/>
    <x v="0"/>
  </r>
  <r>
    <x v="727"/>
    <s v="5d22e2a46604b6e7"/>
    <s v="Books"/>
    <s v="Â£22.06"/>
    <s v="Â£22.06"/>
    <s v="Â£0.00"/>
    <s v="In stock (3 available)"/>
    <n v="0"/>
    <s v="Four"/>
    <x v="17"/>
    <s v="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 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ieves that her wish may be granted.The day that Ash meets Kaisa, the King's Huntress, her heart begins to change. Instead of chasing fairies, Ash learns to hunt with Kaisa. Though their friendship is as delicate as a new bloom, it reawakens Ash's capacity for love-and her desire to live. But Sidhean has already claimed Ash for his own, and she must make a choice between fairy tale dreams and true love.Entrancing, empowering, and romantic, Ash is about the connection between life and love, and solitude and death, where transformation can come from even the deepest grief. ...more"/>
    <s v="http://books.toscrape.com/media/cache/20/ea/20ea16f618488e65f6abc5535fa77610.jpg"/>
    <s v="https://books.toscrape.com/catalogue/ash_123/index.html"/>
    <n v="3362"/>
    <x v="3"/>
    <x v="0"/>
    <n v="982"/>
    <x v="170"/>
    <n v="28.68"/>
    <n v="4"/>
    <n v="96422.16"/>
    <s v="OK"/>
    <x v="1"/>
    <x v="6"/>
    <s v="In Stock"/>
    <s v="⚠️ Low"/>
    <n v="19284.432000000001"/>
    <s v="High"/>
    <x v="0"/>
  </r>
  <r>
    <x v="728"/>
    <s v="87beabf664115d79"/>
    <s v="Books"/>
    <s v="Â£31.22"/>
    <s v="Â£31.22"/>
    <s v="Â£0.00"/>
    <s v="In stock (3 available)"/>
    <n v="0"/>
    <s v="Two"/>
    <x v="17"/>
    <s v="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 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âa supernatural army of the living dead whose animated corpses are unstoppable. As the future of the land hangs in the balance, no one will rest until the Seven Kingdoms have exploded in a veritable storm of swords... ...more"/>
    <s v="http://books.toscrape.com/media/cache/0b/c8/0bc884c23d4204aec7bbf35d5e8849f6.jpg"/>
    <s v="https://books.toscrape.com/catalogue/a-storm-of-swords-a-song-of-ice-and-fire-3_116/index.html"/>
    <n v="2043"/>
    <x v="1"/>
    <x v="1"/>
    <n v="1115"/>
    <x v="12"/>
    <n v="40.590000000000003"/>
    <n v="2"/>
    <n v="82925.37000000001"/>
    <s v="OK"/>
    <x v="0"/>
    <x v="6"/>
    <s v="In Stock"/>
    <s v="⚠️ Low"/>
    <n v="16585.074000000004"/>
    <s v="High"/>
    <x v="0"/>
  </r>
  <r>
    <x v="729"/>
    <s v="dab5e75d1339706a"/>
    <s v="Books"/>
    <s v="Â£53.82"/>
    <s v="Â£53.82"/>
    <s v="Â£0.00"/>
    <s v="In stock (1 available)"/>
    <n v="0"/>
    <s v="Two"/>
    <x v="17"/>
    <s v="You think it's safe to walk alone at night. It's not. You think the only threat is other humans. It's not. Monsters are real. Demons are real. Vampires are real. And I'm about to become one of them. My name is Arianna Spero. I was an ordinary girl, living an ordinary life, until my mother lapsed into a coma. Now, I am her only hope. She made a deal with the devil, and on m You think it's safe to walk alone at night. It's not. You think the only threat is other humans. It's not. Monsters are real. Demons are real. Vampires are real. And I'm about to become one of them. My name is Arianna Spero. I was an ordinary girl, living an ordinary life, until my mother lapsed into a coma. Now, I am her only hope. She made a deal with the devil, and on my 18th birthday he came to collect. But there's a way to save her. There's something the princes of hell want more than my mother. Me. So I signed my soul away and promised to pick a prince to marry. I would take the blood oath, become one of them, and give them an heir. I would become a princess of hell, and my mother would live. I expected fire and brimstone. I expected pain and misery. I didn't expect beauty. I didn't expect magic. I didn't expect love. But the princes are keeping secrets from me. Secrets that could shatter everything. Scroll up and click the buy button now to uncover the truth... ...more"/>
    <s v="http://books.toscrape.com/media/cache/32/8d/328dc781f0faaa70e67f9a04ef601d3c.jpg"/>
    <s v="https://books.toscrape.com/catalogue/vampire-girl-vampire-girl-1_92/index.html"/>
    <n v="2558"/>
    <x v="5"/>
    <x v="0"/>
    <n v="1600"/>
    <x v="62"/>
    <n v="69.97"/>
    <n v="2"/>
    <n v="178983.26"/>
    <s v="OK"/>
    <x v="1"/>
    <x v="7"/>
    <s v="In Stock"/>
    <s v="⚠️ Low"/>
    <n v="35796.652000000002"/>
    <s v="High"/>
    <x v="0"/>
  </r>
  <r>
    <x v="730"/>
    <s v="9e9932ae1a7d0943"/>
    <s v="Books"/>
    <s v="Â£36.25"/>
    <s v="Â£36.25"/>
    <s v="Â£0.00"/>
    <s v="In stock (1 available)"/>
    <n v="0"/>
    <s v="Three"/>
    <x v="17"/>
    <s v="Iâm alone in the dark, please can you find me â¦Nine-year-old twins Abigail and Olivia vow never to be parted. But when Abigail goes missing from Blackwater Farm, DC Jennifer Knight must find her before itâs too late. Twin sister Olivia has been mute since Abigailâs disappearance. But when she whispers in Jenniferâs ear, Jennifer realises it is Abigailâs voice pleading to b Iâm alone in the dark, please can you find me â¦Nine-year-old twins Abigail and Olivia vow never to be parted. But when Abigail goes missing from Blackwater Farm, DC Jennifer Knight must find her before itâs too late. Twin sister Olivia has been mute since Abigailâs disappearance. But when she whispers in Jenniferâs ear, Jennifer realises it is Abigailâs voice pleading to be found. A damp and decaying house set in acres of desolate scrubland, the farm is a place of secrets, old and new â and Jennifer must unravel them all in order to find the lost girl. But could Oliviaâs bond with her twin hold the key to finding Abigail? And can Jennifer break through her silence in time to save her sisterâs life? A darkly gripping, page-turning thriller that will enthrall fans of Rachel Abbott, Alex Marwoodâs The Wicked Girls and Mark Edwards. Praise for Caroline Mitchell:âFan-bloody-tastic! I enjoyed this book so much that I forced myself to read slowly as I just could not bear for it to endâ¦ I thought the story was brilliant. The characters were creative and kept me hooked. âThe twists and turns kept me gasping for moreâ¦ Could not recommend this book any more highly!â Crime Book Junkie âThis is a well written supernatural detective story, with a surprising twist that I guarantee will keep you glued to the last pageâ¦ at times I couldnât turn the pages quickly enough, itâs atmospheric, gritty and at times just plain scary, and what a twist at the end.â The Book Review CafÃ© âWith a brilliant cast of crime characters, and a plot that was enough to make me feel dizzy, this was a compelling book that I just couldn't get enough of. Every word, every page, every murder, every guess... I couldn't wait for the final piece of the jigsaw to fit into placeâ¦ the word 'thrilling' just doesn't do this justice.â Beccaâs Books ...more"/>
    <s v="http://books.toscrape.com/media/cache/c1/80/c1800f5a0eaaaea8c2283b129cbac4ae.jpg"/>
    <s v="https://books.toscrape.com/catalogue/the-silent-twin-detective-jennifer-knight-3_82/index.html"/>
    <n v="4814"/>
    <x v="5"/>
    <x v="0"/>
    <n v="992"/>
    <x v="132"/>
    <n v="47.13"/>
    <n v="3"/>
    <n v="226883.82"/>
    <s v="OK"/>
    <x v="1"/>
    <x v="7"/>
    <s v="In Stock"/>
    <s v="⚠️ Low"/>
    <n v="45376.764000000003"/>
    <s v="High"/>
    <x v="1"/>
  </r>
  <r>
    <x v="731"/>
    <s v="c40b70e0f6d80189"/>
    <s v="Books"/>
    <s v="Â£29.38"/>
    <s v="Â£29.38"/>
    <s v="Â£0.00"/>
    <s v="In stock (1 available)"/>
    <n v="0"/>
    <s v="One"/>
    <x v="17"/>
    <s v="The city of Rey is burning. With smoke billowing, fires blazing and his people fleeing, Khalid races back to defend his city, and protect his queen. But Khalid is too late to do either. He and his men arrive to find the city in ruins, nothing but a maze of destruction, and Shahrzad is gone. But who could have wrought such devastation? Khalid fears he may already know the a The city of Rey is burning. With smoke billowing, fires blazing and his people fleeing, Khalid races back to defend his city, and protect his queen. But Khalid is too late to do either. He and his men arrive to find the city in ruins, nothing but a maze of destruction, and Shahrzad is gone. But who could have wrought such devastation? Khalid fears he may already know the answer, the price of choosing love over the people of Rey all too evident. ...more"/>
    <s v="http://books.toscrape.com/media/cache/61/8a/618a23dc5a492a4aa8b15ba4bf80c781.jpg"/>
    <s v="https://books.toscrape.com/catalogue/the-mirror-the-maze-the-wrath-and-the-dawn-15_73/index.html"/>
    <n v="3073"/>
    <x v="0"/>
    <x v="1"/>
    <n v="704"/>
    <x v="14"/>
    <n v="38.19"/>
    <n v="1"/>
    <n v="117357.87"/>
    <s v="OK"/>
    <x v="1"/>
    <x v="7"/>
    <s v="In Stock"/>
    <s v="⚠️ Low"/>
    <n v="23471.574000000001"/>
    <s v="High"/>
    <x v="0"/>
  </r>
  <r>
    <x v="732"/>
    <s v="3a9a7c5895e82646"/>
    <s v="Books"/>
    <s v="Â£13.33"/>
    <s v="Â£13.33"/>
    <s v="Â£0.00"/>
    <s v="In stock (1 available)"/>
    <n v="0"/>
    <s v="Three"/>
    <x v="17"/>
    <s v="THE FIRST TENET OF THE WIND: Do not get caught.Sister Sable has lived by the first tenet for seven years, but when an unexpected accident reveals the runaway nun to the clergy, she is forced to embrace the remaining four.THE SECOND TENET OF THE WIND: Win by any means.With the Kingâs spymaster committed to killing her, and his general regretting he didnât, Sable enters a de THE FIRST TENET OF THE WIND: Do not get caught.Sister Sable has lived by the first tenet for seven years, but when an unexpected accident reveals the runaway nun to the clergy, she is forced to embrace the remaining four.THE SECOND TENET OF THE WIND: Win by any means.With the Kingâs spymaster committed to killing her, and his general regretting he didnât, Sable enters a deadly game.THE THIRD TENET OF THE WIND: The purpose of picking up a blade is to cut the enemy.Scaring them is discretionary.THE FOURTH TENET OF THE WIND: Have no preferred weapon. Even so, she likes the axe.THE FIFTH TENET OF THE WIND: Know the way of all professions.Prophet, pilot, assassin, spy, Sable will need to call upon all she has learned to protect the Kingâs future from the past. ...more"/>
    <s v="http://books.toscrape.com/media/cache/26/47/2647baddb86f91b6f7ea2fb8052edd62.jpg"/>
    <s v="https://books.toscrape.com/catalogue/sister-sable-the-mad-queen-1_54/index.html"/>
    <n v="3926"/>
    <x v="3"/>
    <x v="0"/>
    <n v="1869"/>
    <x v="151"/>
    <n v="17.329999999999998"/>
    <n v="3"/>
    <n v="68037.579999999987"/>
    <s v="OK"/>
    <x v="1"/>
    <x v="7"/>
    <s v="In Stock"/>
    <s v="⚠️ Low"/>
    <n v="13607.515999999998"/>
    <s v="Mid"/>
    <x v="0"/>
  </r>
  <r>
    <x v="733"/>
    <s v="229cd6564bf0dce4"/>
    <s v="Books"/>
    <s v="Â£21.72"/>
    <s v="Â£21.72"/>
    <s v="Â£0.00"/>
    <s v="In stock (1 available)"/>
    <n v="0"/>
    <s v="Four"/>
    <x v="17"/>
    <s v="Slaying vampires is childâs play for skinwalker Jane Yellowrock. But handling the complicated politics of New Orleansâ supernatural players is another story...Jane is keeping the peace between visiting groups of witches and vamps in the city, but then trouble comes knocking on her doorstep. When her house is magically attacked, the wild chase to find her assailants unearth Slaying vampires is childâs play for skinwalker Jane Yellowrock. But handling the complicated politics of New Orleansâ supernatural players is another story...Jane is keeping the peace between visiting groups of witches and vamps in the city, but then trouble comes knocking on her doorstep. When her house is magically attacked, the wild chase to find her assailants unearths a mystery that has literally been buried deep.A missing master vampire, presumed long deceased, is found chained in a pit...undead, raving mad, and in the company of two human bodies. Now itâs up to Jane to find out who kept the vampire hidden for so long and why, because the incident could tip already high supernatural tensions to an all-out arcane war. ...more"/>
    <s v="http://books.toscrape.com/media/cache/b8/35/b83561ef09d202d3c871649feed4b66d.jpg"/>
    <s v="https://books.toscrape.com/catalogue/shadow-rites-jane-yellowrock-10_51/index.html"/>
    <n v="4584"/>
    <x v="4"/>
    <x v="0"/>
    <n v="1158"/>
    <x v="82"/>
    <n v="28.24"/>
    <n v="4"/>
    <n v="129452.15999999999"/>
    <s v="OK"/>
    <x v="1"/>
    <x v="7"/>
    <s v="In Stock"/>
    <s v="⚠️ Low"/>
    <n v="25890.432000000001"/>
    <s v="High"/>
    <x v="1"/>
  </r>
  <r>
    <x v="734"/>
    <s v="8932e5c12f12ffed"/>
    <s v="Books"/>
    <s v="Â£28.99"/>
    <s v="Â£28.99"/>
    <s v="Â£0.00"/>
    <s v="In stock (1 available)"/>
    <n v="0"/>
    <s v="One"/>
    <x v="17"/>
    <s v="From Ilona Andrewsâ#1 New York Times bestselling author of Magic Shifts and the Kate Daniels novelsâcomes a stark, seductive tale of a world torn asunder by supernatural gifts and irresistible passions...Karina Tucker is driving a van of children home from a field trip when an unplanned detour to a seemingly ordinary rest stop changes her life. There, she witnesses a world From Ilona Andrewsâ#1 New York Times bestselling author of Magic Shifts and the Kate Daniels novelsâcomes a stark, seductive tale of a world torn asunder by supernatural gifts and irresistible passions...Karina Tucker is driving a van of children home from a field trip when an unplanned detour to a seemingly ordinary rest stop changes her life. There, she witnesses a world beyond humanityâs sight, of frightful powers and chaos, where she is in deathâs grip... before an irresistibly dangerous male saves herâonly to take her captive.For she is a rare commodity in the shadowy realm sheâs entered.Karina soon finds herself caught in a violent civil war where those with inhuman powers strive to destroy each other without mercy. And it becomes all too clear that she must make a choice: submit and become a pawn, or take hold of her own destiny and fight for survival against impossible odds.Alphas: Origins originally appeared in Angels of Darkness. ...more"/>
    <s v="http://books.toscrape.com/media/cache/ad/78/ad789235c675d02b730b57a166d910b5.jpg"/>
    <s v="https://books.toscrape.com/catalogue/origins-alphas-05_42/index.html"/>
    <n v="4399"/>
    <x v="1"/>
    <x v="0"/>
    <n v="1028"/>
    <x v="39"/>
    <n v="37.69"/>
    <n v="1"/>
    <n v="165798.31"/>
    <s v="OK"/>
    <x v="1"/>
    <x v="7"/>
    <s v="In Stock"/>
    <s v="⚠️ Low"/>
    <n v="33159.662000000004"/>
    <s v="High"/>
    <x v="1"/>
  </r>
  <r>
    <x v="735"/>
    <s v="7ea31f38675b91c1"/>
    <s v="Books"/>
    <s v="Â£52.94"/>
    <s v="Â£52.94"/>
    <s v="Â£0.00"/>
    <s v="In stock (1 available)"/>
    <n v="0"/>
    <s v="Two"/>
    <x v="17"/>
    <s v="***USA TODAY BESTSELLING SERIES*** EXPLOSIVE FINAL INSTALLMENT IN THE SEVEN SERIES Book 1 is on sale for a limited time! Love. Family. Brotherhood. Lexi has faced personal struggles, but nothing has prepared her for the most perilous battle of her life. Shifters are on the brink of war as Northerners target Colorado in an attempt to infiltrate the borders. Texas winds up o ***USA TODAY BESTSELLING SERIES*** EXPLOSIVE FINAL INSTALLMENT IN THE SEVEN SERIES Book 1 is on sale for a limited time! Love. Family. Brotherhood. Lexi has faced personal struggles, but nothing has prepared her for the most perilous battle of her life. Shifters are on the brink of war as Northerners target Colorado in an attempt to infiltrate the borders. Texas winds up on the hit list, and the Weston pack prepares to fight for their landâ¦ and for their lives. Austinâs courage is put to the test when rogues want to seize his land and slaughter his pack. But thatâs not all heâs facing as two shocking revelations turn their lives upside down. His love for Lexi is unwavering, but their future is uncertain. Will the local packs set aside their differences to fight together, or will this be the end of peace among Shifters? Stand witness to the epic conclusion of the Seven series. Destiny will find you. + Cliffhanger-free + HEA SEVEN SERIES READING ORDER: Book 1 - Seven Years (Seven Series #1) Book 2 - Six Months (Seven Series #2) Book 3 - Five Weeks (Seven Series #3) Book 4 - Four Days (Seven Series #4) Book 5 - Three Hours (Seven Series #5) Book 6 - Two Minutes (Seven Series #6) Book 7 - One Second (Seven Series #7) SEVEN WORLD Charming MAGERI SERIES READING ORDER: Book 1 - Sterling (Mageri Series: Book 1) Book 2 - Twist (Mageri Series: Book 2) Book 3 - Impulse (Mageri Series: Book 3) Book 4 - Gravity (Mageri Series: Book 4) Book 5 - Shine (Mageri Series: Book 5) Final Installment! MAGERI WORLD: Risk (coming soon) OTHER BOOKS: Closer: A Novella ...more"/>
    <s v="http://books.toscrape.com/media/cache/70/ad/70ad2de442bc3ffe36660ccabfe46148.jpg"/>
    <s v="https://books.toscrape.com/catalogue/one-second-seven-7_41/index.html"/>
    <n v="2866"/>
    <x v="4"/>
    <x v="1"/>
    <n v="658"/>
    <x v="47"/>
    <n v="68.819999999999993"/>
    <n v="2"/>
    <n v="197238.11999999997"/>
    <s v="OK"/>
    <x v="1"/>
    <x v="7"/>
    <s v="In Stock"/>
    <s v="⚠️ Low"/>
    <n v="39447.623999999996"/>
    <s v="High"/>
    <x v="0"/>
  </r>
  <r>
    <x v="736"/>
    <s v="63e20a0f98218a87"/>
    <s v="Books"/>
    <s v="Â£58.75"/>
    <s v="Â£58.75"/>
    <s v="Â£0.00"/>
    <s v="In stock (1 available)"/>
    <n v="0"/>
    <s v="Four"/>
    <x v="17"/>
    <s v="Alternate Cover Edition: 14783849642016 Revised EditionKalin, tired of being put down for who he is, leaves home when he turns eighteen. Despite being a warlock, heâs denied his magic for years because his parents told him magic is evil. He just wants to start a new life and leave his past behind.But then Kalin is approached by a group who tell him he has a rare kind of po Alternate Cover Edition: 14783849642016 Revised EditionKalin, tired of being put down for who he is, leaves home when he turns eighteen. Despite being a warlock, heâs denied his magic for years because his parents told him magic is evil. He just wants to start a new life and leave his past behind.But then Kalin is approached by a group who tell him he has a rare kind of powerâand the ability to stop a dark warlock from threatening the Royal family. Kalin doesnât think he can help until one of the witches, a seer named Regina, has a vision about his future. The truth behind his ability shocks himâand may lead to his death and the death of his new friends. With Regina's visions as his guide, will he decide the risk is worth taking?This is a NOVELLA of approximately 27,000 words. ...more"/>
    <s v="http://books.toscrape.com/media/cache/48/7d/487d4be44c60cac7f0085242c4512653.jpg"/>
    <s v="https://books.toscrape.com/catalogue/myriad-prentor-1_36/index.html"/>
    <n v="3535"/>
    <x v="4"/>
    <x v="1"/>
    <n v="795"/>
    <x v="157"/>
    <n v="76.38"/>
    <n v="4"/>
    <n v="270003.3"/>
    <s v="OK"/>
    <x v="1"/>
    <x v="7"/>
    <s v="In Stock"/>
    <s v="⚠️ Low"/>
    <n v="54000.66"/>
    <s v="High"/>
    <x v="0"/>
  </r>
  <r>
    <x v="737"/>
    <s v="acddfeab2a407640"/>
    <s v="Books"/>
    <s v="Â£45.07"/>
    <s v="Â£45.07"/>
    <s v="Â£0.00"/>
    <s v="In stock (16 available)"/>
    <n v="0"/>
    <s v="Two"/>
    <x v="18"/>
    <s v="For Annie London, a month in a Central American rainforest means handing out mosquito nets, giving medical aid, and teaching children about the birds and the bees. With any luck, it will also land her application in the âacceptedâ pile at a top tier medical school. But as soon as she steps off the plane, Annie realizes her bug spray, feeble Spanish, and medical supplies wo For Annie London, a month in a Central American rainforest means handing out mosquito nets, giving medical aid, and teaching children about the birds and the bees. With any luck, it will also land her application in the âacceptedâ pile at a top tier medical school. But as soon as she steps off the plane, Annie realizes her bug spray, feeble Spanish, and medical supplies wonât help her deal with her new feelings for Felipeâher best friend's older brother, who's much hotter than she remembers, and who also happens to be the doctor in charge of the trip.Gawking âvolun-touristsâ may keep his familyâs medical clinic afloat, but Dr. Felipe Gutierrez doesnât have to like them. Or the way they make snap judgments about his practice and the people he cares for. But when his old crush, Annie, shows up to volunteer, her killer curves and kind smile fan the embers of a flame Felipe didnât realize heâd been carrying. A flame that makes him question all his preconceived notions.As ideas and cultures clash, Annie and Felipe must decide how far outside their comfort zones they are willing to goâboth for their work and for one another. ...more"/>
    <s v="http://books.toscrape.com/media/cache/de/26/de269ee688d4dc51846567f3942600ce.jpg"/>
    <s v="https://books.toscrape.com/catalogue/without-borders-wanderlove-1_956/index.html"/>
    <n v="4558"/>
    <x v="2"/>
    <x v="1"/>
    <n v="553"/>
    <x v="170"/>
    <n v="58.59"/>
    <n v="2"/>
    <n v="267053.22000000003"/>
    <s v="OK"/>
    <x v="1"/>
    <x v="10"/>
    <s v="In Stock"/>
    <s v="OK"/>
    <n v="53410.644000000008"/>
    <s v="High"/>
    <x v="1"/>
  </r>
  <r>
    <x v="738"/>
    <s v="99ff4cc6491e8f5c"/>
    <s v="Books"/>
    <s v="Â£43.29"/>
    <s v="Â£43.29"/>
    <s v="Â£0.00"/>
    <s v="In stock (15 available)"/>
    <n v="0"/>
    <s v="Three"/>
    <x v="18"/>
    <s v="Heâs a player in more ways than oneâ¦College junior John Logan can get any girl he wants. For this hockey star, life is a parade of parties and hook-ups, but behind his killer grins and easygoing charm, he hides growing despair about the dead-end road heâll be forced to walk after graduation. A sexy encounter with freshman Grace Ivers is just the distraction he needs, but w Heâs a player in more ways than oneâ¦College junior John Logan can get any girl he wants. For this hockey star, life is a parade of parties and hook-ups, but behind his killer grins and easygoing charm, he hides growing despair about the dead-end road heâll be forced to walk after graduation. A sexy encounter with freshman Grace Ivers is just the distraction he needs, but when a thoughtless mistake pushes her away, LoganÂ plans to spend his final year proving to her that heâs worth a second chance.Now heâs going to need to up his gameâ¦After a less than stellar freshman year, Grace is back at Briar University, older, wiser, andÂ soÂ over the arrogant hockey player she nearly handed her V-card to. Sheâs not a charity case, and sheâs not the quiet butterfly she was when they first hooked up. If Logan expects her to roll over and beg like all his other puck bunnies, he can think again. He wants her back? Heâll have to work for it. This time around, sheâll be the one in the driverâs seatâ¦and she plans on driving him wild. ...more"/>
    <s v="http://books.toscrape.com/media/cache/95/49/9549db6862283a388659611bda63b97b.jpg"/>
    <s v="https://books.toscrape.com/catalogue/the-mistake-off-campus-2_851/index.html"/>
    <n v="2759"/>
    <x v="2"/>
    <x v="0"/>
    <n v="368"/>
    <x v="166"/>
    <n v="56.28"/>
    <n v="3"/>
    <n v="155276.51999999999"/>
    <s v="OK"/>
    <x v="1"/>
    <x v="1"/>
    <s v="In Stock"/>
    <s v="OK"/>
    <n v="31055.304"/>
    <s v="High"/>
    <x v="0"/>
  </r>
  <r>
    <x v="739"/>
    <s v="08db62f24627e71f"/>
    <s v="Books"/>
    <s v="Â£55.85"/>
    <s v="Â£55.85"/>
    <s v="Â£0.00"/>
    <s v="In stock (15 available)"/>
    <n v="0"/>
    <s v="One"/>
    <x v="18"/>
    <s v="Wingman rule number one: donât fall for a client.After a career-ending accident, former NFL recruit Ian Hunter is back on campusâand heâs ready to get his new game on. As one of the masterminds behind Wingmen, Inc., a successful and secretive word-of-mouth dating service, heâs putting his extensive skills with women to work for the lovelorn. But when Blake Olson requests t Wingman rule number one: donât fall for a client.After a career-ending accident, former NFL recruit Ian Hunter is back on campusâand heâs ready to get his new game on. As one of the masterminds behind Wingmen, Inc., a successful and secretive word-of-mouth dating service, heâs putting his extensive skills with women to work for the lovelorn. But when Blake Olson requests the services of Wingmen, Inc., Ian may have landed his most hopeless client yet.From her frumpy athletic gear to her unfortunate choice of footwear, Blake is going to need a miracle if she wants to land her crush. At least with a professional matchmaker by her side she has a fighting chance. Ian knows that his advice and a makeover can turn Blake into another successful match. But as Blake begins the transformation from hot mess to smokinâ hot, Ian realizes heâs in danger of breaking his cardinal rule.â¦ ...more"/>
    <s v="http://books.toscrape.com/media/cache/e9/e3/e9e3736effeb4982324dd0e4e64b2e81.jpg"/>
    <s v="https://books.toscrape.com/catalogue/the-matchmakers-playbook-wingmen-inc-1_850/index.html"/>
    <n v="2932"/>
    <x v="4"/>
    <x v="1"/>
    <n v="53"/>
    <x v="48"/>
    <n v="72.61"/>
    <n v="1"/>
    <n v="212892.52"/>
    <s v="OK"/>
    <x v="0"/>
    <x v="1"/>
    <s v="In Stock"/>
    <s v="OK"/>
    <n v="42578.504000000001"/>
    <s v="High"/>
    <x v="0"/>
  </r>
  <r>
    <x v="740"/>
    <s v="6e473eff459e809f"/>
    <s v="Books"/>
    <s v="Â£36.29"/>
    <s v="Â£36.29"/>
    <s v="Â£0.00"/>
    <s v="In stock (1 available)"/>
    <n v="0"/>
    <s v="Five"/>
    <x v="18"/>
    <s v="The rules: no kissing on the mouth, no staying the night, no telling anyone, and above allâ¦ No falling in love.Anna Jones just wants to finish college and figure out her life. Falling for star quarterback Drew Baylor is certainly not on her to do list. Confident and charming, he lives in the limelight and is way too gorgeous for his own good. If only she could ignore his h The rules: no kissing on the mouth, no staying the night, no telling anyone, and above allâ¦ No falling in love.Anna Jones just wants to finish college and figure out her life. Falling for star quarterback Drew Baylor is certainly not on her to do list. Confident and charming, he lives in the limelight and is way too gorgeous for his own good. If only she could ignore his heated stares and stop thinking about doing hot and dirty things with him. Easy right?Too bad heâs committed to making her break every ruleâ¦Football has been good to Drew. Itâs given him recognition, two National Championships, and the Heisman. But what he really craves is sexy yet prickly Anna Jones. Her cutting humor and blatant disregard for his fame turns him on like nothing else. But thereâs one problem: she's shut him down. Completely.That is until a chance encounter leads to the hottest sex of their lives, along with the possibility of something great. Unfortunately, Anna wants it to remain a hook up. Now itâs up to Drew to tempt her with more: more sex, more satisfaction, more time with him. Until sheâs truly hooked. It's a good thing Drew knows all about winning.Allâs fair in love and footballâ¦Game on. New Adult/Contemporary Romance with a HEA - Recommended for readers 17 and older. ...more"/>
    <s v="http://books.toscrape.com/media/cache/90/de/90de87ce300bcbbfcdb9ad77fc9a2e5f.jpg"/>
    <s v="https://books.toscrape.com/catalogue/the-hook-up-game-on-1_68/index.html"/>
    <n v="3767"/>
    <x v="0"/>
    <x v="1"/>
    <n v="653"/>
    <x v="26"/>
    <n v="47.18"/>
    <n v="5"/>
    <n v="177727.06"/>
    <s v="OK"/>
    <x v="0"/>
    <x v="7"/>
    <s v="In Stock"/>
    <s v="⚠️ Low"/>
    <n v="35545.412000000004"/>
    <s v="High"/>
    <x v="0"/>
  </r>
  <r>
    <x v="741"/>
    <s v="c068c013d6921fea"/>
    <s v="Books"/>
    <s v="Â£58.35"/>
    <s v="Â£58.35"/>
    <s v="Â£0.00"/>
    <s v="In stock (1 available)"/>
    <n v="0"/>
    <s v="Three"/>
    <x v="18"/>
    <s v="***USA TODAY BESTSELLER***Bradyâ¦What the hell do I know about raising a baby? Nothing. Not a goddamn thing. Yet here I am, the sole guardian of my niece. Iâd be lost if it werenât for Katherine, the beautiful girl who seems to have all the answers. Katherine, whoâs slowly finding her way into my cynical heart. I keep reminding myself that I canât fall for someone when we d ***USA TODAY BESTSELLER***Bradyâ¦What the hell do I know about raising a baby? Nothing. Not a goddamn thing. Yet here I am, the sole guardian of my niece. Iâd be lost if it werenât for Katherine, the beautiful girl who seems to have all the answers. Katherine, whoâs slowly finding her way into my cynical heart. I keep reminding myself that I canât fall for someone when we donât have a future. But telling myself this lie and believing it are two different things. Katherineâ¦When Brady shows up on a Harley, looking like an avenging angelâsix feet, three inches of chiseled muscle, eyes the color of wild sage, and sun-kissed skin emblazoned with tattoosâIâm not sure if I should fall at his feet or run like hell. Because if I tell him what happened the night his family died, he might hate me. What I donât count on are the nights we spend together trying to forget the heartache that brought us here. I promise him it wonât mean anything, that I wonât fall in love. I shouldnât make promises I canât keep.* Author's note: Due to mature situations and sexual content, Shameless is recommended for readers 18+. ...more"/>
    <s v="http://books.toscrape.com/media/cache/e2/52/e252988534e955a047c562376b8b95c0.jpg"/>
    <s v="https://books.toscrape.com/catalogue/shameless_52/index.html"/>
    <n v="2269"/>
    <x v="2"/>
    <x v="0"/>
    <n v="1222"/>
    <x v="157"/>
    <n v="75.86"/>
    <n v="3"/>
    <n v="172126.34"/>
    <s v="OK"/>
    <x v="1"/>
    <x v="7"/>
    <s v="In Stock"/>
    <s v="⚠️ Low"/>
    <n v="34425.268000000004"/>
    <s v="High"/>
    <x v="0"/>
  </r>
  <r>
    <x v="742"/>
    <s v="b6f1cfadc4dd79d4"/>
    <s v="Books"/>
    <s v="Â£39.45"/>
    <s v="Â£39.45"/>
    <s v="Â£0.00"/>
    <s v="In stock (1 available)"/>
    <n v="0"/>
    <s v="Five"/>
    <x v="18"/>
    <s v="âI'm not sure what possessed me to do it. Maybe it was the impossible expectations I faced, maybe it was my own self-loathing. But I just knew I needed something different to happen. I needed someone... something... to derail me from my current path. Otherwise, I would become lost... a hollowed out shell of a man. So I did it. I approached her, then I pursued her, then I m âI'm not sure what possessed me to do it. Maybe it was the impossible expectations I faced, maybe it was my own self-loathing. But I just knew I needed something different to happen. I needed someone... something... to derail me from my current path. Otherwise, I would become lost... a hollowed out shell of a man. So I did it. I approached her, then I pursued her, then I made her mine. And my life was saved...âRyan Burnham is the privileged son of a U.S. Congressman and captain of his universityâs hockey team. While he is on the verge of fulfilling his dreams to play in the NHL, his parents want him on a different course. One he is expected to accept for the sake of his familyâs public image.Forced her to abandon her music career after the heart breaking death of her parents, Danny Cross exists on the opposite side of the tracks from Ryan. She is struggling to make her own way, working two jobs, attending college part time and volunteering in a homeless shelter. She is on a mission to build her own success.With a chance meeting, their vastly different worlds collide, causing each to evaluate whether they are truly on the correct path to self-fulfillment and happiness. Can their relationship survive? Particularly when others are against them every step of the way. A lot can happen in just ten short days... ...more"/>
    <s v="http://books.toscrape.com/media/cache/4a/58/4a58f6feb21b7194911eddb020766583.jpg"/>
    <s v="https://books.toscrape.com/catalogue/off-sides-off-1_38/index.html"/>
    <n v="2561"/>
    <x v="2"/>
    <x v="0"/>
    <n v="448"/>
    <x v="141"/>
    <n v="51.29"/>
    <n v="5"/>
    <n v="131353.69"/>
    <s v="OK"/>
    <x v="1"/>
    <x v="7"/>
    <s v="In Stock"/>
    <s v="⚠️ Low"/>
    <n v="26270.738000000001"/>
    <s v="High"/>
    <x v="0"/>
  </r>
  <r>
    <x v="743"/>
    <s v="f77dbf2323deb740"/>
    <s v="Books"/>
    <s v="Â£22.65"/>
    <s v="Â£22.65"/>
    <s v="Â£0.00"/>
    <s v="In stock (19 available)"/>
    <n v="0"/>
    <s v="One"/>
    <x v="19"/>
    <s v="Patient Twenty-nine.A monster roams the halls of Soothing Hills Asylum. Three girls dead. 29 is endowed with the curseâ¦or gift of perception. She hears messages in music, sees lyrics in paintings. And the corn. A lifetime asylum resident, the orchestral corn music is the only constant in her life.Mason, a new, kind orderly, sees 29 as a woman, not a lunatic. And as his bel Patient Twenty-nine.A monster roams the halls of Soothing Hills Asylum. Three girls dead. 29 is endowed with the curseâ¦or gift of perception. She hears messages in music, sees lyrics in paintings. And the corn. A lifetime asylum resident, the orchestral corn music is the only constant in her life.Mason, a new, kind orderly, sees 29 as a woman, not a lunatic. And as his belief in her grows, so does her self- confidence. That perhaps she might escape, might see the outside world. But the monster has other plans. The missing girls share one common thread...each was twenty-nine's cell mate. Will she be next? ...more"/>
    <s v="http://books.toscrape.com/media/cache/6b/07/6b07b77236b7c80f42bd90bf325e69f6.jpg"/>
    <s v="https://books.toscrape.com/catalogue/the-requiem-red_995/index.html"/>
    <n v="2109"/>
    <x v="2"/>
    <x v="0"/>
    <n v="60"/>
    <x v="34"/>
    <n v="29.45"/>
    <n v="1"/>
    <n v="62110.049999999996"/>
    <s v="OK"/>
    <x v="0"/>
    <x v="0"/>
    <s v="In Stock"/>
    <s v="OK"/>
    <n v="12422.01"/>
    <s v="High"/>
    <x v="0"/>
  </r>
  <r>
    <x v="744"/>
    <s v="ce6396b0f23f6ecc"/>
    <s v="Books"/>
    <s v="Â£17.46"/>
    <s v="Â£17.46"/>
    <s v="Â£0.00"/>
    <s v="In stock (19 available)"/>
    <n v="0"/>
    <s v="Five"/>
    <x v="19"/>
    <s v="Aaron Ledbetterâs future had been planned out for him since before he was born. Each year, the Ledbetter family vacation on Tybee Island gave Aaron a chance to briefly free himself from his familyâs expectations. When he meets Jonas âLuckyâ Luckett, a caricature artist in town with the traveling carnival, he must choose between the life thatâs been mapped out for him, and Aaron Ledbetterâs future had been planned out for him since before he was born. Each year, the Ledbetter family vacation on Tybee Island gave Aaron a chance to briefly free himself from his familyâs expectations. When he meets Jonas âLuckyâ Luckett, a caricature artist in town with the traveling carnival, he must choose between the life thatâs been mapped out for him, and the chance at true love. ...more"/>
    <s v="http://books.toscrape.com/media/cache/b8/e9/b8e91bd2fc74c3954118999238abb4b8.jpg"/>
    <s v="https://books.toscrape.com/catalogue/set-me-free_988/index.html"/>
    <n v="1938"/>
    <x v="2"/>
    <x v="0"/>
    <n v="1834"/>
    <x v="154"/>
    <n v="22.7"/>
    <n v="5"/>
    <n v="43992.6"/>
    <s v="OK"/>
    <x v="1"/>
    <x v="0"/>
    <s v="In Stock"/>
    <s v="OK"/>
    <n v="8798.52"/>
    <s v="High"/>
    <x v="0"/>
  </r>
  <r>
    <x v="745"/>
    <s v="cedf82b5086e4691"/>
    <s v="Books"/>
    <s v="Â£45.22"/>
    <s v="Â£45.22"/>
    <s v="Â£0.00"/>
    <s v="In stock (16 available)"/>
    <n v="0"/>
    <s v="Three"/>
    <x v="19"/>
    <s v="One class assignment. One second chance at love. The school player is all in. Now he needs to win back the sweet commitment girl who's forever owned his heart. Justin Carter has a secret. He's not the total player Fairfield Academy believes him to be. Not really. In fact, he used to be a one-woman guy...and his feelings for her never went away. Too bad he broke her heart t One class assignment. One second chance at love. The school player is all in. Now he needs to win back the sweet commitment girl who's forever owned his heart. Justin Carter has a secret. He's not the total player Fairfield Academy believes him to be. Not really. In fact, he used to be a one-woman guy...and his feelings for her never went away. Too bad he broke her heart three years ago and made sure to ruin any chance she'd ever forgive him. Peyton Williams is a liar. She pretends to be whole, counting down the days until graduation and helping her parents at the family ranch. But the truth is, she's done everything she can to get over Justin, and salvation is just around the corner. With graduation one short month away, she'll soon break free from the painful memories and start her life fresh. Of course, she has to get through working with him on one last assignment first. For Justin, nothing ever felt as right as being with Peyton, and now that fate's given him a shot at redemption, he's determined to make the most of it. And for Peyton...well, Justin Carter has always been her kryptonite. ...more"/>
    <s v="http://books.toscrape.com/media/cache/da/b8/dab87c14168f3ce18530447ec6437361.jpg"/>
    <s v="https://books.toscrape.com/catalogue/the-natural-history-of-us-the-fine-art-of-pretending-2_941/index.html"/>
    <n v="1038"/>
    <x v="1"/>
    <x v="1"/>
    <n v="1660"/>
    <x v="160"/>
    <n v="58.79"/>
    <n v="3"/>
    <n v="61024.02"/>
    <s v="OK"/>
    <x v="1"/>
    <x v="10"/>
    <s v="In Stock"/>
    <s v="OK"/>
    <n v="12204.804"/>
    <s v="High"/>
    <x v="0"/>
  </r>
  <r>
    <x v="746"/>
    <s v="3c346ab1e76ae1f6"/>
    <s v="Books"/>
    <s v="Â£14.86"/>
    <s v="Â£14.86"/>
    <s v="Â£0.00"/>
    <s v="In stock (16 available)"/>
    <n v="0"/>
    <s v="Two"/>
    <x v="19"/>
    <s v="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 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â¦ unexpected happens. The hot alien living next door marks me.You heard me. Alien. Turns out Daemon and his sister have a galaxy of enemies wanting to steal their abilities, and Daemonâs touch has me lit up like the Vegas Strip. The only way Iâm getting out of this alive is by sticking close to Daemon until my alien mojo fades. If I donât kill him first, that is. ...more"/>
    <s v="http://books.toscrape.com/media/cache/88/3f/883fb0f2304efca8724c629f03a4b82a.jpg"/>
    <s v="https://books.toscrape.com/catalogue/obsidian-lux-1_911/index.html"/>
    <n v="1627"/>
    <x v="4"/>
    <x v="1"/>
    <n v="1594"/>
    <x v="135"/>
    <n v="19.32"/>
    <n v="2"/>
    <n v="31433.64"/>
    <s v="OK"/>
    <x v="1"/>
    <x v="10"/>
    <s v="In Stock"/>
    <s v="OK"/>
    <n v="6286.7280000000001"/>
    <s v="Mid"/>
    <x v="0"/>
  </r>
  <r>
    <x v="747"/>
    <s v="5ceb951f629700a2"/>
    <s v="Books"/>
    <s v="Â£28.81"/>
    <s v="Â£28.81"/>
    <s v="Â£0.00"/>
    <s v="In stock (16 available)"/>
    <n v="0"/>
    <s v="Three"/>
    <x v="19"/>
    <s v="After three years in juvie, Angela Davis is just a few months shy of release, and she'll finally be free from the hole that is Brunesfield Correctional Facility. Then Jessica arrives. Only ten years old and under the highest security possible, this girl has to be dangerous, even if no one knows what she did to land in juvie. As strange things begin happening to Angela and After three years in juvie, Angela Davis is just a few months shy of release, and she'll finally be free from the hole that is Brunesfield Correctional Facility. Then Jessica arrives. Only ten years old and under the highest security possible, this girl has to be dangerous, even if no one knows what she did to land in juvie. As strange things begin happening to Angela and her friends that can only be traced to the new girl's arrival, it becomes clear that Brunesfield is no longer safe. They must find a way to get out, but how can they save themselves when the world has forgotten them? ...more"/>
    <s v="http://books.toscrape.com/media/cache/9a/2c/9a2c2936fa9bd422be96805924e1411a.jpg"/>
    <s v="https://books.toscrape.com/catalogue/burning_884/index.html"/>
    <n v="2634"/>
    <x v="1"/>
    <x v="1"/>
    <n v="575"/>
    <x v="45"/>
    <n v="37.450000000000003"/>
    <n v="3"/>
    <n v="98643.3"/>
    <s v="OK"/>
    <x v="1"/>
    <x v="10"/>
    <s v="In Stock"/>
    <s v="OK"/>
    <n v="19728.660000000003"/>
    <s v="High"/>
    <x v="0"/>
  </r>
  <r>
    <x v="748"/>
    <s v="842790dfaa937484"/>
    <s v="Books"/>
    <s v="Â£28.13"/>
    <s v="Â£28.13"/>
    <s v="Â£0.00"/>
    <s v="In stock (16 available)"/>
    <n v="0"/>
    <s v="Four"/>
    <x v="19"/>
    <s v="Everyone knows the legends about the cursed girl--Isabel, the one the seÃ±oras whisper about. They say she has green skin and grass for hair, and she feeds on the poisonous plants that fill her familyâs Caribbean island garden. Some say she can grant wishes; some say her touch can kill.Seventeen-year-old Lucas lives on the mainland most of the year but spends summers with h Everyone knows the legends about the cursed girl--Isabel, the one the seÃ±oras whisper about. They say she has green skin and grass for hair, and she feeds on the poisonous plants that fill her familyâs Caribbean island garden. Some say she can grant wishes; some say her touch can kill.Seventeen-year-old Lucas lives on the mainland most of the year but spends summers with his hotel-developer father in Puerto Rico. Heâs grown up hearing stories about the cursed girl, and he wants to believe in Isabel and her magic. When letters from Isabel begin mysteriously appearing in his room the same day his new girlfriend disappears, Lucas turns to Isabel for answers--and finds himself lured into her strange and enchanted world. But time is running out for the girl filled with poison, and the more entangled Lucas becomes with Isabel, the less certain he is of escaping with his own life. ...more"/>
    <s v="http://books.toscrape.com/media/cache/ac/b6/acb65d6d11263ba98b0191b544f6c728.jpg"/>
    <s v="https://books.toscrape.com/catalogue/a-fierce-and-subtle-poison_875/index.html"/>
    <n v="1029"/>
    <x v="3"/>
    <x v="0"/>
    <n v="119"/>
    <x v="30"/>
    <n v="36.57"/>
    <n v="4"/>
    <n v="37630.53"/>
    <s v="OK"/>
    <x v="1"/>
    <x v="10"/>
    <s v="In Stock"/>
    <s v="OK"/>
    <n v="7526.1059999999998"/>
    <s v="High"/>
    <x v="0"/>
  </r>
  <r>
    <x v="749"/>
    <s v="1c929cfd16b71907"/>
    <s v="Books"/>
    <s v="Â£43.55"/>
    <s v="Â£43.55"/>
    <s v="Â£0.00"/>
    <s v="In stock (15 available)"/>
    <n v="0"/>
    <s v="Five"/>
    <x v="19"/>
    <s v="Meet Scarlett Epstein, BNF (Big Name Fan) in her online community of fanfiction writers, world-class nobody at Melville High. Her best (read: only) IRL friends are Avery, a painfully shy and annoyingly attractive bookworm, and Ruth, her weed-smoking, possibly insane seventy-three-year-old neighbor.When Scarlettâs beloved TV show is canceled and her longtime crush, Gideon, Meet Scarlett Epstein, BNF (Big Name Fan) in her online community of fanfiction writers, world-class nobody at Melville High. Her best (read: only) IRL friends are Avery, a painfully shy and annoyingly attractive bookworm, and Ruth, her weed-smoking, possibly insane seventy-three-year-old neighbor.When Scarlettâs beloved TV show is canceled and her longtime crush, Gideon, is sucked out of her orbit and into the dark and distant world of Populars, Scarlett turns to the fanfic message boards for comfort. This time, though, her subjects arenât the swoon-worthy stars of her fave seriesâtheyâre the real-life kids from her high school.Â And if they ever find out what Scarlett truly thinks about them, sheâll be thrust into a situation far more dramatic than anything sheâs ever seen on TVâ¦ ...more"/>
    <s v="http://books.toscrape.com/media/cache/7e/ba/7eba21a2ecaa4651e44f04a7cd808520.jpg"/>
    <s v="https://books.toscrape.com/catalogue/scarlett-epstein-hates-it-here_828/index.html"/>
    <n v="4439"/>
    <x v="3"/>
    <x v="0"/>
    <n v="1656"/>
    <x v="74"/>
    <n v="56.62"/>
    <n v="5"/>
    <n v="251336.18"/>
    <s v="OK"/>
    <x v="1"/>
    <x v="1"/>
    <s v="In Stock"/>
    <s v="OK"/>
    <n v="50267.236000000004"/>
    <s v="High"/>
    <x v="1"/>
  </r>
  <r>
    <x v="750"/>
    <s v="50b8f80311b31ede"/>
    <s v="Books"/>
    <s v="Â£38.28"/>
    <s v="Â£38.28"/>
    <s v="Â£0.00"/>
    <s v="In stock (15 available)"/>
    <n v="0"/>
    <s v="One"/>
    <x v="19"/>
    <s v="A teenage vigilante and a ruthless gangster compete to solve a trail of riddles and find a mythical flower. This powerful YA thriller is perfect for fans of The Raven Boys, Six of Crows, and The Conspiracy of Us.*******A STREETWISE VIGILANTEwho will do anything to cure her dying sisterA RUTHLESS GANGSTERon a grisly quest to attain immortalityA DESPERATE FATHERwho crossed o A teenage vigilante and a ruthless gangster compete to solve a trail of riddles and find a mythical flower. This powerful YA thriller is perfect for fans of The Raven Boys, Six of Crows, and The Conspiracy of Us.*******A STREETWISE VIGILANTEwho will do anything to cure her dying sisterA RUTHLESS GANGSTERon a grisly quest to attain immortalityA DESPERATE FATHERwho crossed oceans to free his enslaved sonA TRAIL OF RIDDLESand the mythical treasure they all seek:THE SERENGETI SAPPHIRE ...more"/>
    <s v="http://books.toscrape.com/media/cache/97/e6/97e65c8381cc80ba1107c3ce81c4878d.jpg"/>
    <s v="https://books.toscrape.com/catalogue/nightingale-sing_823/index.html"/>
    <n v="1566"/>
    <x v="5"/>
    <x v="0"/>
    <n v="966"/>
    <x v="116"/>
    <n v="49.76"/>
    <n v="1"/>
    <n v="77924.160000000003"/>
    <s v="OK"/>
    <x v="1"/>
    <x v="1"/>
    <s v="In Stock"/>
    <s v="OK"/>
    <n v="15584.832000000002"/>
    <s v="High"/>
    <x v="0"/>
  </r>
  <r>
    <x v="751"/>
    <s v="ba54932df84e8cea"/>
    <s v="Books"/>
    <s v="Â£48.56"/>
    <s v="Â£48.56"/>
    <s v="Â£0.00"/>
    <s v="In stock (15 available)"/>
    <n v="0"/>
    <s v="Five"/>
    <x v="19"/>
    <s v="A 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 A 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ry to rescue his peculiar companions from a heavily guarded fortress. Accompanying Jacob on his journey are Emma Bloom, a girl with fire at her fingertips, and Addison MacHenry, a dog with a nose for sniffing out lost children.Theyâll travel from modern-day London to the labyrinthine alleys of Devilâs Acre, the most wretched slum in all of Victorian England. Itâs a place where the fate of peculiar children everywhere will be decided once and for all. Like its predecessors, Library of Souls blends thrilling fantasy with never-before-published vintage photography to create a one-of-a-kind reading experience. ...more"/>
    <s v="http://books.toscrape.com/media/cache/79/7a/797a5468a7d06aba28d1cc7342b1f2ba.jpg"/>
    <s v="https://books.toscrape.com/catalogue/library-of-souls-miss-peregrines-peculiar-children-3_816/index.html"/>
    <n v="1619"/>
    <x v="3"/>
    <x v="0"/>
    <n v="1084"/>
    <x v="100"/>
    <n v="63.13"/>
    <n v="5"/>
    <n v="102207.47"/>
    <s v="OK"/>
    <x v="1"/>
    <x v="1"/>
    <s v="In Stock"/>
    <s v="OK"/>
    <n v="20441.494000000002"/>
    <s v="High"/>
    <x v="0"/>
  </r>
  <r>
    <x v="752"/>
    <s v="116a2fdc9a45bab0"/>
    <s v="Books"/>
    <s v="Â£29.99"/>
    <s v="Â£29.99"/>
    <s v="Â£0.00"/>
    <s v="In stock (15 available)"/>
    <n v="0"/>
    <s v="Five"/>
    <x v="19"/>
    <s v="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has serious guy trouble. Her gorgeous tutor, Dimitri, has his eye on someone else, her friend Mason has a huge crush on her, and she keeps getting stuck in her best friend Lissa's head while she's making out with her boyfriend, Christian.Then a nearby Strigoi attack puts St. Vladimir's on high alert, and the Academy whisks its students away on a mandatory holiday ski trip. But the glittering winter landscape and posh Idaho resort only provide the illusion of safety. When three students run away to strike back against the deadly Strigoi, Rose must join forces with Christian to rescue them. Only this time, Rose - and her heart - are in more danger than she ever could have imagined... ...more"/>
    <s v="http://books.toscrape.com/media/cache/2a/2d/2a2d6ebcedeb7249a2a85fd1fbfd06e1.jpg"/>
    <s v="https://books.toscrape.com/catalogue/frostbite-vampire-academy-2_810/index.html"/>
    <n v="1822"/>
    <x v="1"/>
    <x v="0"/>
    <n v="732"/>
    <x v="106"/>
    <n v="38.99"/>
    <n v="5"/>
    <n v="71039.78"/>
    <s v="OK"/>
    <x v="0"/>
    <x v="1"/>
    <s v="In Stock"/>
    <s v="OK"/>
    <n v="14207.956"/>
    <s v="High"/>
    <x v="0"/>
  </r>
  <r>
    <x v="753"/>
    <s v="3fb15ace50d6142b"/>
    <s v="Books"/>
    <s v="Â£14.36"/>
    <s v="Â£14.36"/>
    <s v="Â£0.00"/>
    <s v="In stock (14 available)"/>
    <n v="0"/>
    <s v="Two"/>
    <x v="19"/>
    <s v="The summer before Ivyâs senior year is going to be golden; all bonfires, barbeques, and spending time with her best friends. For once, she will just get to be. No summer classes, none of Granddadâs intense expectations to live up to the family name. For generations, the Milbourn women have lead extraordinary livesâand died young and tragically. Granddad calls it a legacy, The summer before Ivyâs senior year is going to be golden; all bonfires, barbeques, and spending time with her best friends. For once, she will just get to be. No summer classes, none of Granddadâs intense expectations to live up to the family name. For generations, the Milbourn women have lead extraordinary livesâand died young and tragically. Granddad calls it a legacy, but Ivy considers it a curse. Why else would her mother have run off and abandoned her as a child?But when her mother unexpectedly returns home with two young daughters in tow, all of the stories Ivy wove to protect her heart start to unravel. The very people she once trusted now speak in lies. And all of Ivyâs ambition and determination cannot defend her against the secrets of the Milbourn pastâ¦. ...more"/>
    <s v="http://books.toscrape.com/media/cache/ad/42/ad42a85570a887faf1b9e12715cf59bf.jpg"/>
    <s v="https://books.toscrape.com/catalogue/wild-swans_782/index.html"/>
    <n v="4016"/>
    <x v="5"/>
    <x v="1"/>
    <n v="1570"/>
    <x v="59"/>
    <n v="18.670000000000002"/>
    <n v="2"/>
    <n v="74978.720000000001"/>
    <s v="OK"/>
    <x v="0"/>
    <x v="2"/>
    <s v="In Stock"/>
    <s v="OK"/>
    <n v="14995.744000000001"/>
    <s v="Mid"/>
    <x v="1"/>
  </r>
  <r>
    <x v="754"/>
    <s v="aba2db9afb1469c7"/>
    <s v="Books"/>
    <s v="Â£46.31"/>
    <s v="Â£46.31"/>
    <s v="Â£0.00"/>
    <s v="In stock (14 available)"/>
    <n v="0"/>
    <s v="Two"/>
    <x v="19"/>
    <s v="To everyone who knows him, West Ashby has always been that guy: the cocky, popular, way-too-handsome-for-his-own-good football god who led Lawton High to the state championships. But while West may be Big Man on Campus on the outside, on the inside heâs battling the grief that comes with watching his father slowly die of cancer.Two years ago, Maggie Carletonâs life fell ap To everyone who knows him, West Ashby has always been that guy: the cocky, popular, way-too-handsome-for-his-own-good football god who led Lawton High to the state championships. But while West may be Big Man on Campus on the outside, on the inside heâs battling the grief that comes with watching his father slowly die of cancer.Two years ago, Maggie Carletonâs life fell apart when her father murdered her mother. And after she told the police what happened, she stopped speaking and hasnât spoken since. Even the move to Lawton, Alabama, couldnât draw Maggie back out. So she stayed quiet, keeping her sorrow and her fractured heart hidden away.As Westâs pain becomes too much to handle, he knows he needs to talk to someone about his fatherâso in the dark shadows of a post-game party, he opens up to the one girl who he knows wonât tell anyone else.West expected that talking about his dad would bring some relief, or at least a flood of emotions he couldnât control. But he never expected the quiet new girl to reply, to reveal a pain even deeper than his ownâor for them to form a connection so strong that he couldnât ever let her goâ¦ ...more"/>
    <s v="http://books.toscrape.com/media/cache/e1/24/e1249f72129bd4b788ffd0cdd7834c24.jpg"/>
    <s v="https://books.toscrape.com/catalogue/until-friday-night-the-field-party-1_775/index.html"/>
    <n v="2315"/>
    <x v="4"/>
    <x v="0"/>
    <n v="1196"/>
    <x v="8"/>
    <n v="60.2"/>
    <n v="2"/>
    <n v="139363"/>
    <s v="OK"/>
    <x v="1"/>
    <x v="2"/>
    <s v="In Stock"/>
    <s v="OK"/>
    <n v="27872.600000000002"/>
    <s v="High"/>
    <x v="0"/>
  </r>
  <r>
    <x v="755"/>
    <s v="f0f38174a7e689a3"/>
    <s v="Books"/>
    <s v="Â£27.12"/>
    <s v="Â£27.12"/>
    <s v="Â£0.00"/>
    <s v="In stock (14 available)"/>
    <n v="0"/>
    <s v="Two"/>
    <x v="19"/>
    <s v="10:00 a.m. The principal of Opportunity High School finishes her speech, welcoming the entire student body to a new semester and encouraging them to excel and achieve.10:02 a.m. The students get up to leave the auditorium for their next class.10:03 a.m. The auditorium doors won't open.10:05 a.m. Someone starts shooting.Told from four different perspectives over the span of 10:00 a.m. The principal of Opportunity High School finishes her speech, welcoming the entire student body to a new semester and encouraging them to excel and achieve.10:02 a.m. The students get up to leave the auditorium for their next class.10:03 a.m. The auditorium doors won't open.10:05 a.m. Someone starts shooting.Told from four different perspectives over the span of fifty-four harrowing minutes, terror reigns as one studentâs calculated revenge turns into the ultimate game of survival. ...more"/>
    <s v="http://books.toscrape.com/media/cache/8e/dc/8edc314a67ed5ddad7bd0a2f30ad3238.jpg"/>
    <s v="https://books.toscrape.com/catalogue/this-is-where-it-ends_771/index.html"/>
    <n v="4879"/>
    <x v="3"/>
    <x v="0"/>
    <n v="476"/>
    <x v="173"/>
    <n v="35.26"/>
    <n v="2"/>
    <n v="172033.53999999998"/>
    <s v="OK"/>
    <x v="1"/>
    <x v="2"/>
    <s v="In Stock"/>
    <s v="OK"/>
    <n v="34406.707999999999"/>
    <s v="High"/>
    <x v="1"/>
  </r>
  <r>
    <x v="756"/>
    <s v="6edacfd1f8ebb9eb"/>
    <s v="Books"/>
    <s v="Â£35.35"/>
    <s v="Â£35.35"/>
    <s v="Â£0.00"/>
    <s v="In stock (14 available)"/>
    <n v="0"/>
    <s v="Five"/>
    <x v="19"/>
    <s v="âThe mother I knew would never do those things.But maybe I never knew her after all.âClothes, jokes, coded messagesâ¦Cecilia Brooks and her mom shared everything. At least, CeCe thought they did. Six months ago, her mom killed herself after accusations of having sex with a student, and CeCeâs been the subject of whispers and taunts ever since. Now, at the start of her high âThe mother I knew would never do those things.But maybe I never knew her after all.âClothes, jokes, coded messagesâ¦Cecilia Brooks and her mom shared everything. At least, CeCe thought they did. Six months ago, her mom killed herself after accusations of having sex with a student, and CeCeâs been the subject of whispers and taunts ever since. Now, at the start of her high school senior year, between dealing with her grieving, distracted father, and the social nightmare that has become her life, CeCe just wants to fly under the radar. Instead, sheâs volunteering at the schoolâs crisis hotlineâthe same place her mother worked.As she counsels troubled strangers, CeCeâs lingering suspicions about her momâs death surface. With the help of Sam, a new student and newspaper intern, she starts to piece together fragmented clues that point to a twisted secret at the heart of her community. Soon, finding the truth isnât just a matter of restoring her motherâs reputation, itâs about saving livesâincluding CeCeâs ownâ¦ ...more"/>
    <s v="http://books.toscrape.com/media/cache/3b/6a/3b6ae7b1d7736819f4f44605441e283e.jpg"/>
    <s v="https://books.toscrape.com/catalogue/the-darkest-lie_747/index.html"/>
    <n v="4347"/>
    <x v="2"/>
    <x v="1"/>
    <n v="1994"/>
    <x v="152"/>
    <n v="45.96"/>
    <n v="5"/>
    <n v="199788.12"/>
    <s v="OK"/>
    <x v="1"/>
    <x v="2"/>
    <s v="In Stock"/>
    <s v="OK"/>
    <n v="39957.624000000003"/>
    <s v="High"/>
    <x v="1"/>
  </r>
  <r>
    <x v="757"/>
    <s v="137b0b2775701e11"/>
    <s v="Books"/>
    <s v="Â£40.36"/>
    <s v="Â£40.36"/>
    <s v="Â£0.00"/>
    <s v="In stock (14 available)"/>
    <n v="0"/>
    <s v="One"/>
    <x v="19"/>
    <s v="Despite the best of intentions, seventeen-year old, wisecracking Hank Kirby canât quite seem to catch a break. Itâs not that he means to screw things up all the time, it just happens. A lot. Case in point: his attempt to ask out the girl he likes literally goes up in flames when he spells âPromâ in sparklers on her lawnâ¦and nearly burns down her house. As if that wasnât ba Despite the best of intentions, seventeen-year old, wisecracking Hank Kirby canât quite seem to catch a break. Itâs not that he means to screw things up all the time, it just happens. A lot. Case in point: his attempt to ask out the girl he likes literally goes up in flames when he spells âPromâ in sparklers on her lawnâ¦and nearly burns down her house. As if that wasnât bad enough, Peyton Breedlove, a brooding loner and budding pyromaniac, witnesses the whole thing. Much to Hankâs dismay, Peyton takes an interest in himâand his âwork.â The two are thrust into an unusual friendship, but their boundaries are tested when Hank learns that Peyton is hiding some dark secrets, secrets that may change everything he thought he knew about Peyton. ...more"/>
    <s v="http://books.toscrape.com/media/cache/2b/38/2b38dc9b90299a9755fb15bed3293342.jpg"/>
    <s v="https://books.toscrape.com/catalogue/my-kind-of-crazy_718/index.html"/>
    <n v="4938"/>
    <x v="3"/>
    <x v="0"/>
    <n v="326"/>
    <x v="17"/>
    <n v="52.47"/>
    <n v="1"/>
    <n v="259096.86"/>
    <s v="OK"/>
    <x v="1"/>
    <x v="2"/>
    <s v="In Stock"/>
    <s v="OK"/>
    <n v="51819.372000000003"/>
    <s v="High"/>
    <x v="1"/>
  </r>
  <r>
    <x v="758"/>
    <s v="ad2887ce04583910"/>
    <s v="Books"/>
    <s v="Â£55.35"/>
    <s v="Â£55.35"/>
    <s v="Â£0.00"/>
    <s v="In stock (14 available)"/>
    <n v="0"/>
    <s v="One"/>
    <x v="19"/>
    <s v="10:00 tonight at the water tower. Tell no one. -Chaos ClubWhen Max receives a mysterious invite from the untraceable, epic prank-pulling Chaos Club, he has to ask: why him? After all, he's Mr. 2.5 GPA, Mr. No Social Life. He's Just Max. And his favorite heist movies have taught him this situation calls for Rule #4: Be suspicious. But it's also his one shot to leave Just Ma 10:00 tonight at the water tower. Tell no one. -Chaos ClubWhen Max receives a mysterious invite from the untraceable, epic prank-pulling Chaos Club, he has to ask: why him? After all, he's Mr. 2.5 GPA, Mr. No Social Life. He's Just Max. And his favorite heist movies have taught him this situation calls for Rule #4: Be suspicious. But it's also his one shot to leave Just Max in the dust...Yeah, not so much. Max and four fellow students-who also received invites-are standing on the newly defaced water tower when campus security &quot;catches&quot; them. Definitely a setup. And this time, Max has had enough. It's time for Rule #7: Always get payback.Let the prank war begin. ...more"/>
    <s v="http://books.toscrape.com/media/cache/78/11/78112d48a74583a7acc24a2b46a9f59d.jpg"/>
    <s v="https://books.toscrape.com/catalogue/dont-get-caught_687/index.html"/>
    <n v="2368"/>
    <x v="0"/>
    <x v="1"/>
    <n v="205"/>
    <x v="106"/>
    <n v="71.959999999999994"/>
    <n v="1"/>
    <n v="170401.28"/>
    <s v="OK"/>
    <x v="0"/>
    <x v="2"/>
    <s v="In Stock"/>
    <s v="OK"/>
    <n v="34080.256000000001"/>
    <s v="High"/>
    <x v="0"/>
  </r>
  <r>
    <x v="759"/>
    <s v="e2e7b683b4c15b7d"/>
    <s v="Books"/>
    <s v="Â£50.83"/>
    <s v="Â£50.83"/>
    <s v="Â£0.00"/>
    <s v="In stock (14 available)"/>
    <n v="0"/>
    <s v="Three"/>
    <x v="19"/>
    <s v="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 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 ...more"/>
    <s v="http://books.toscrape.com/media/cache/f4/8b/f48b76634af0040d4eea1ee896d3676b.jpg"/>
    <s v="https://books.toscrape.com/catalogue/catching-jordan-hundred-oaks_673/index.html"/>
    <n v="873"/>
    <x v="2"/>
    <x v="0"/>
    <n v="507"/>
    <x v="171"/>
    <n v="66.08"/>
    <n v="3"/>
    <n v="57687.839999999997"/>
    <s v="OK"/>
    <x v="1"/>
    <x v="2"/>
    <s v="In Stock"/>
    <s v="OK"/>
    <n v="11537.567999999999"/>
    <s v="High"/>
    <x v="0"/>
  </r>
  <r>
    <x v="760"/>
    <s v="41164b8ac02a2c42"/>
    <s v="Books"/>
    <s v="Â£58.14"/>
    <s v="Â£58.14"/>
    <s v="Â£0.00"/>
    <s v="In stock (14 available)"/>
    <n v="0"/>
    <s v="Four"/>
    <x v="19"/>
    <s v="This Printz Honor Book is a âtender, honest exploration of identityâ (Publishers Weekly) that distills lyrical truths about family and friendship.Aristotle is an angry teen with a brother in prison. Dante is a know-it-all who has an unusual way of looking at the world. When the two meet at the swimming pool, they seem to have nothing in common. But as the loners start spen This Printz Honor Book is a âtender, honest exploration of identityâ (Publishers Weekly) that distills lyrical truths about family and friendship.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âthe kind that changes lives and lasts a lifetime. And it is through this friendship that Ari and Dante will learn the most important truths about themselves and the kind of people they want to be. ...more"/>
    <s v="http://books.toscrape.com/media/cache/e5/3a/e53a42b20d0c60634289aaad3fbb75c6.jpg"/>
    <s v="https://books.toscrape.com/catalogue/aristotle-and-dante-discover-the-secrets-of-the-universe-aristotle-and-dante-discover-the-secrets-of-the-universe-1_663/index.html"/>
    <n v="1640"/>
    <x v="2"/>
    <x v="1"/>
    <n v="1345"/>
    <x v="177"/>
    <n v="75.58"/>
    <n v="4"/>
    <n v="123951.2"/>
    <s v="OK"/>
    <x v="1"/>
    <x v="2"/>
    <s v="In Stock"/>
    <s v="OK"/>
    <n v="24790.240000000002"/>
    <s v="High"/>
    <x v="0"/>
  </r>
  <r>
    <x v="761"/>
    <s v="f732d7d18a91d2ba"/>
    <s v="Books"/>
    <s v="Â£14.44"/>
    <s v="Â£14.44"/>
    <s v="Â£0.00"/>
    <s v="In stock (12 available)"/>
    <n v="0"/>
    <s v="Five"/>
    <x v="19"/>
    <s v="Can one girl help others find closure by slipping into the identities of their loved ones? Find out in this riveting sequel to The Remedy and companion to the New York Times bestselling The Treatment and The Program.In a world before The Programâ¦Quinlan McKee has spent her life acting as other people. She was a closerâa person hired to play the role of the recently decease Can one girl help others find closure by slipping into the identities of their loved ones? Find out in this riveting sequel to The Remedy and companion to the New York Times bestselling The Treatment and The Program.In a world before The Programâ¦Quinlan McKee has spent her life acting as other people. She was a closerâa person hired to play the role of the recently deceased in order to give their families closure. Through this process, Quinn learned to read people and situations, even losing a bit of herself to do so. But she couldnât have guessed how her last case would bring down her entire world.The only person Quinn trusts is Deacon, her best friend and the love of her life. Except Deaconâs been keeping secrets of his one, so Quinn must set out alone to find Arthur Pritchard, the doctor whoâs been trying to control her life. The journey brings Quinn to Arthurâs daughter, Virginia, who tells Quinn the truth about Pritchardâs motives. The former closer will start to see that she is the first step in fighting an epidemic.But Quinlan doesnât want to be a cure. And with all the lies surrounding her, she realizes she has no one left to rely on but herselfâeven if she doesnât know who that is anymore. ...more"/>
    <s v="http://books.toscrape.com/media/cache/b6/2f/b62f16c69886271a55d3717883323283.jpg"/>
    <s v="https://books.toscrape.com/catalogue/the-epidemic-the-program-06_636/index.html"/>
    <n v="2476"/>
    <x v="2"/>
    <x v="1"/>
    <n v="493"/>
    <x v="133"/>
    <n v="18.77"/>
    <n v="5"/>
    <n v="46474.52"/>
    <s v="OK"/>
    <x v="1"/>
    <x v="11"/>
    <s v="In Stock"/>
    <s v="OK"/>
    <n v="9294.9040000000005"/>
    <s v="Mid"/>
    <x v="0"/>
  </r>
  <r>
    <x v="762"/>
    <s v="b63ea3f7a57ae099"/>
    <s v="Books"/>
    <s v="Â£48.05"/>
    <s v="Â£48.05"/>
    <s v="Â£0.00"/>
    <s v="In stock (12 available)"/>
    <n v="0"/>
    <s v="Two"/>
    <x v="19"/>
    <s v="The enchantment continues....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With nine storiesâfive of which have never before b The enchantment continues....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With nine storiesâfive of which have never before been publishedâand an exclusive never-before-seen excerpt from Marissa Meyerâs upcoming novel, Heartless, about the Queen of Hearts from Alice in Wonderland, Stars Above is essential for fans of the bestselling and beloved Lunar Chronicles.--The Little Android: A retelling of Hans Christian Andersenâs âThe Little Mermaid,â set in the world of The Lunar Chronicles.Glitches: In this prequel to Cinder, we see the results of the plague play out, and the emotional toll it takes on Cinder. Something that may, or may not, be a glitchâ¦.The Queenâs Army: In this prequel to Scarlet, weâre introduced to the army Queen Levana is building, and one soldier in particular who will do anything to keep from becoming the monster they want him to be.Carswellâs Guide to Being Lucky: Thirteen-year-old Carswell Thorne has big plans involving a Rampion spaceship and a no-return trip out of Los Angeles.The Keeper: A prequel to the Lunar Chronicles, showing a young Scarlet and how Princess Selene came into the care of Michelle Benoit.After Sunshine Passes By: In this prequel to Cress, we see how a nine-year-old Cress ended up alone on a satellite, spying on Earth for Luna.The Princess and the Guard: In this prequel to Winter, we see a game called The PrincessThe Mechanic: In this prequel to Cinder, we see Kai and Cinderâs first meeting from Kaiâs perspective.Something Old, Something New: In this epilogue to Winter, friends gather for the wedding of the century... ...more"/>
    <s v="http://books.toscrape.com/media/cache/8f/22/8f221677f6d28eba048ebb505fcfd90a.jpg"/>
    <s v="https://books.toscrape.com/catalogue/stars-above-the-lunar-chronicles-45_632/index.html"/>
    <n v="1913"/>
    <x v="5"/>
    <x v="0"/>
    <n v="545"/>
    <x v="16"/>
    <n v="62.47"/>
    <n v="2"/>
    <n v="119505.11"/>
    <s v="OK"/>
    <x v="1"/>
    <x v="11"/>
    <s v="In Stock"/>
    <s v="OK"/>
    <n v="23901.022000000001"/>
    <s v="High"/>
    <x v="0"/>
  </r>
  <r>
    <x v="763"/>
    <s v="db84624b151cbe06"/>
    <s v="Books"/>
    <s v="Â£54.65"/>
    <s v="Â£54.65"/>
    <s v="Â£0.00"/>
    <s v="In stock (12 available)"/>
    <n v="0"/>
    <s v="Four"/>
    <x v="19"/>
    <s v="It's all fun and parties until someone falls in love in this modern fairy tale from author Kate Evangelista.Caleb desperately needs a fake girlfriend. Either he attends a series of parties for his fatherâs law firm with a pretty girl on his arm, or he gets shipped off to Yale to start a future heâs not ready for and isnât sure he wants. And sadly, the last unattached girl It's all fun and parties until someone falls in love in this modern fairy tale from author Kate Evangelista.Caleb desperately needs a fake girlfriend. Either he attends a series of parties for his fatherâs law firm with a pretty girl on his arm, or he gets shipped off to Yale to start a future heâs not ready for and isnât sure he wants. And sadly, the last unattached girl in his social circle has just made the grievous mistake of falling in love with him. Fortunately, Didi, recently fired waitress and aspiring painter, is open to new experiences. As the summer ticks by in a whirl of lavish parties, thereâs only one rule: They must not fall in love! ...more"/>
    <s v="http://books.toscrape.com/media/cache/41/e1/41e1fc6ac1122d77a6308544dba8c21e.jpg"/>
    <s v="https://books.toscrape.com/catalogue/no-love-allowed-dodge-cove-1_625/index.html"/>
    <n v="3006"/>
    <x v="3"/>
    <x v="1"/>
    <n v="1092"/>
    <x v="84"/>
    <n v="71.05"/>
    <n v="4"/>
    <n v="213576.3"/>
    <s v="OK"/>
    <x v="1"/>
    <x v="11"/>
    <s v="In Stock"/>
    <s v="OK"/>
    <n v="42715.26"/>
    <s v="High"/>
    <x v="0"/>
  </r>
  <r>
    <x v="764"/>
    <s v="c65c25d990fc7025"/>
    <s v="Books"/>
    <s v="Â£51.34"/>
    <s v="Â£51.34"/>
    <s v="Â£0.00"/>
    <s v="In stock (11 available)"/>
    <n v="0"/>
    <s v="Four"/>
    <x v="19"/>
    <s v="âI love you,â Polly says suddenly when Iâm almost to the door.âI know,â I say.Hermione Winters has been a flyer. Sheâs been captain of her cheerleading team. The envied girlfriend and the undisputed queen of her school. Now itâs her last year and those days and those labels are fading fast. In a few months sheâll be a different person. She thinks sheâs ready for whatever c âI love you,â Polly says suddenly when Iâm almost to the door.âI know,â I say.Hermione Winters has been a flyer. Sheâs been captain of her cheerleading team. The envied girlfriend and the undisputed queen of her school. Now itâs her last year and those days and those labels are fading fast. In a few months sheâll be a different person. She thinks sheâs ready for whatever comes next.But then someone puts something in her drink at a party, and in an instant she finds herself wearing new labels, ones she never imagined:Victim. Survivor. That raped girl.Even though this was never the future she imagined, one essential thing remains unchanged: Hermione can still call herself Polly Olivierâs best friend, and that may be the truest label of all.Heartbreaking and empowering, Exit, Pursued by a Bear is the story of transcendent friendship in the face of trauma.âI love you,â I say, because I really, really do.âI know,â says Polly. ...more"/>
    <s v="http://books.toscrape.com/media/cache/fc/8c/fc8c996d0976a29c5c37bc11923a02f1.jpg"/>
    <s v="https://books.toscrape.com/catalogue/exit-pursued-by-a-bear_591/index.html"/>
    <n v="1519"/>
    <x v="2"/>
    <x v="0"/>
    <n v="1671"/>
    <x v="28"/>
    <n v="66.739999999999995"/>
    <n v="4"/>
    <n v="101378.06"/>
    <s v="OK"/>
    <x v="1"/>
    <x v="12"/>
    <s v="In Stock"/>
    <s v="OK"/>
    <n v="20275.612000000001"/>
    <s v="High"/>
    <x v="0"/>
  </r>
  <r>
    <x v="765"/>
    <s v="e77594ece9b9d1fe"/>
    <s v="Books"/>
    <s v="Â£54.40"/>
    <s v="Â£54.40"/>
    <s v="Â£0.00"/>
    <s v="In stock (9 available)"/>
    <n v="0"/>
    <s v="One"/>
    <x v="19"/>
    <s v="When everything is your first, youâre an alien.The feelings, sensations, decisions and ramifications of your actions are uncharted territory. An alien landscape that stretches from your front door to your first love can be more bizarre, beautiful and unforgiving than any other planet in the Universe. With no handbook and nowhere to turn, youâre forced to blaze a path to gr When everything is your first, youâre an alien.The feelings, sensations, decisions and ramifications of your actions are uncharted territory. An alien landscape that stretches from your front door to your first love can be more bizarre, beautiful and unforgiving than any other planet in the Universe. With no handbook and nowhere to turn, youâre forced to blaze a path to greatness youâre not even sure is your destiny.A rich tale of love and war, and the interpersonal relationships that forge them both. The Alien Club follows the path forged by a ten-year-old boy, blindly clawing his way through the confusing, frightening and utterly fascinating life afforded him via a magical neighborhood situated in suburbia USA, during the summer of 1979.Wrought with heroism and hilarious happenings, The Alien Club is a truly mesmerizing journey created by a series of tragic and fanciful events that are thrust into motion by seemingly mundane issues that grip and alter the trajectory of an innocent youth.The Alien Club is the crossroads of The Goonies, The Outsiders, The Lord of the Flies and Stand by Me (The Body). ...more"/>
    <s v="http://books.toscrape.com/media/cache/15/7c/157c526f6978d80e039e1362ae898fc8.jpg"/>
    <s v="https://books.toscrape.com/catalogue/the-alien-club_569/index.html"/>
    <n v="2526"/>
    <x v="5"/>
    <x v="0"/>
    <n v="1620"/>
    <x v="147"/>
    <n v="70.72"/>
    <n v="1"/>
    <n v="178638.72"/>
    <s v="OK"/>
    <x v="1"/>
    <x v="15"/>
    <s v="In Stock"/>
    <s v="OK"/>
    <n v="35727.743999999999"/>
    <s v="High"/>
    <x v="0"/>
  </r>
  <r>
    <x v="766"/>
    <s v="e845d305f64154f1"/>
    <s v="Books"/>
    <s v="Â£33.23"/>
    <s v="Â£33.23"/>
    <s v="Â£0.00"/>
    <s v="In stock (9 available)"/>
    <n v="0"/>
    <s v="One"/>
    <x v="19"/>
    <s v="By the author of Ruby, Between the Cracks, a winner of the Top Ten Best Books for Teens 2015 award, this unflinching look at Steven's life will stick with you long after you put it down.He never told what went on behind closed doors. But this time, he canât remember.Things never have been easy for Steven. He accepts that, and just makes the best of things. He might not hav By the author of Ruby, Between the Cracks, a winner of the Top Ten Best Books for Teens 2015 award, this unflinching look at Steven's life will stick with you long after you put it down.He never told what went on behind closed doors. But this time, he canât remember.Things never have been easy for Steven. He accepts that, and just makes the best of things. He might not have parents or a happy home. Or enough to eat most days. But at least he has a couple of loyal friends who stand by him and help out when they can. At least he has school, someplace he can go to escape the abuse.But just when he thought things couldn't get much worse, they did.Steven is accused of murder. But that isn't the worst part. The really bad part is not even knowing if he did . ...more"/>
    <s v="http://books.toscrape.com/media/cache/0e/ea/0eea83f8c3d5d3bf8538f046e2a4c67d.jpg"/>
    <s v="https://books.toscrape.com/catalogue/dont-forget-steven_561/index.html"/>
    <n v="165"/>
    <x v="0"/>
    <x v="0"/>
    <n v="1878"/>
    <x v="98"/>
    <n v="43.2"/>
    <n v="1"/>
    <n v="7128.0000000000009"/>
    <s v="OK"/>
    <x v="1"/>
    <x v="15"/>
    <s v="In Stock"/>
    <s v="OK"/>
    <n v="1425.6000000000004"/>
    <s v="High"/>
    <x v="0"/>
  </r>
  <r>
    <x v="767"/>
    <s v="331c26103d885cae"/>
    <s v="Books"/>
    <s v="Â£28.93"/>
    <s v="Â£28.93"/>
    <s v="Â£0.00"/>
    <s v="In stock (8 available)"/>
    <n v="0"/>
    <s v="One"/>
    <x v="19"/>
    <s v="What is Kaycee willing to risk for the sake of love? And what will she risk for acceptance?In Sunshine, Tennessee, the main event in town is Friday night football, the biggest party of the year is held in a field filled with pickup trucks, and church attendance is mandatory. For Kaycee Jean McCoy, life in Sunshine means dating guys she has no interest in, saying only âyes, What is Kaycee willing to risk for the sake of love? And what will she risk for acceptance?In Sunshine, Tennessee, the main event in town is Friday night football, the biggest party of the year is held in a field filled with pickup trucks, and church attendance is mandatory. For Kaycee Jean McCoy, life in Sunshine means dating guys she has no interest in, saying only âyes, maâamâ when the local bigots gossip at her momâs cosmetics salon, and avoiding certain girls at all costs. Girls like Bren Dawson.Unlike Kaycee, Bren doesnât really conceal who she is. But as the cool, worldly new girl, nobody at school seems to give her any trouble. Maybe thereâs no harm if Kaycee gets closer to her too, as long as she can keep that part of her life a secret, especially from her family and her best friend. But the more serious things get with Bren, the harder it is to hide from everyone else. Kaycee knows Sunshine has a darker side for people like her, and sheâs risking everything for the chance to truly be herself. ...more"/>
    <s v="http://books.toscrape.com/media/cache/34/65/3465383539467c7e1787d26c02bca66f.jpg"/>
    <s v="https://books.toscrape.com/catalogue/south-of-sunshine_544/index.html"/>
    <n v="4425"/>
    <x v="1"/>
    <x v="0"/>
    <n v="1509"/>
    <x v="16"/>
    <n v="37.61"/>
    <n v="1"/>
    <n v="166424.25"/>
    <s v="OK"/>
    <x v="1"/>
    <x v="3"/>
    <s v="In Stock"/>
    <s v="OK"/>
    <n v="33284.85"/>
    <s v="High"/>
    <x v="1"/>
  </r>
  <r>
    <x v="768"/>
    <s v="9a7291b89bd5445c"/>
    <s v="Books"/>
    <s v="Â£36.39"/>
    <s v="Â£36.39"/>
    <s v="Â£0.00"/>
    <s v="In stock (8 available)"/>
    <n v="0"/>
    <s v="Five"/>
    <x v="19"/>
    <s v="&quot;One thing my mother never knew, and would disapprove of most of all, was that I watched the Garretts. All the time.&quot;The Garretts are everything the Reeds are not. Loud, messy, affectionate. And every day from her rooftop perch, Samantha Reed wishes she was one of them . . . until one summer evening, Jase Garrett climbs up next to her and changes everything.As the two fall &quot;One thing my mother never knew, and would disapprove of most of all, was that I watched the Garretts. All the time.&quot;The Garretts are everything the Reeds are not. Loud, messy, affectionate. And every day from her rooftop perch, Samantha Reed wishes she was one of them . . . until one summer evening, Jase Garrett climbs up next to her and changes everything.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A transporting debut about family, friendship, first romance, and how to be true to one person you love without betraying another. ...more"/>
    <s v="http://books.toscrape.com/media/cache/1a/2c/1a2c80cc391bc1422013e31682c5f649.jpg"/>
    <s v="https://books.toscrape.com/catalogue/my-life-next-door-my-life-next-door_535/index.html"/>
    <n v="1086"/>
    <x v="0"/>
    <x v="0"/>
    <n v="114"/>
    <x v="1"/>
    <n v="47.31"/>
    <n v="5"/>
    <n v="51378.66"/>
    <s v="OK"/>
    <x v="1"/>
    <x v="3"/>
    <s v="In Stock"/>
    <s v="OK"/>
    <n v="10275.732000000002"/>
    <s v="High"/>
    <x v="0"/>
  </r>
  <r>
    <x v="769"/>
    <s v="df6a7c43faa6732b"/>
    <s v="Books"/>
    <s v="Â£55.65"/>
    <s v="Â£55.65"/>
    <s v="Â£0.00"/>
    <s v="In stock (8 available)"/>
    <n v="0"/>
    <s v="Five"/>
    <x v="19"/>
    <s v="What do you do when the future is too late, and the present is counting down to an inevitable moment?Elena Martinez has street smarts, the ability for perfect recall, and a deadline: if she doesnât find a job before she turns eighteen, sheâll be homeless. But then she gets an unexpected offer from Aether Corporation, the powerful Los Angeles tech giant. Along with four oth What do you do when the future is too late, and the present is counting down to an inevitable moment?Elena Martinez has street smarts, the ability for perfect recall, and a deadline: if she doesnât find a job before she turns eighteen, sheâll be homeless. But then she gets an unexpected offer from Aether Corporation, the powerful Los Angeles tech giant. Along with four other recruitsâAdam, Chris, Trent, and ZoeâElena is being sent on a secret mission to bring back data from the future. All they have to do is get Aether the information they need, and the five of them will be set for life. Itâs an offer Elena canât refuse.But something goes wrong when the time travelers arrive in the future. And they are forced to break the only rule they were givenânot to look into their own fates. Now they have twenty-four hours to get back to the present and find a way to stop a seemingly inevitable futureâand a murderâfrom happening. But changing the timeline has deadly consequences too. Who can Elena trust as she fights to save her life?The first book in an unforgettable series about rewriting your destiny in the city of dreams. ...more"/>
    <s v="http://books.toscrape.com/media/cache/7c/eb/7cebcafb82ec5f208d1613b35337d59d.jpg"/>
    <s v="https://books.toscrape.com/catalogue/future-shock-future-shock-1_519/index.html"/>
    <n v="2297"/>
    <x v="4"/>
    <x v="0"/>
    <n v="1564"/>
    <x v="106"/>
    <n v="72.349999999999994"/>
    <n v="5"/>
    <n v="166187.94999999998"/>
    <s v="OK"/>
    <x v="0"/>
    <x v="3"/>
    <s v="In Stock"/>
    <s v="OK"/>
    <n v="33237.589999999997"/>
    <s v="High"/>
    <x v="0"/>
  </r>
  <r>
    <x v="770"/>
    <s v="746029796363aa51"/>
    <s v="Books"/>
    <s v="Â£50.35"/>
    <s v="Â£50.35"/>
    <s v="Â£0.00"/>
    <s v="In stock (7 available)"/>
    <n v="0"/>
    <s v="Four"/>
    <x v="19"/>
    <s v="It starts with a cry in the night.Becket, walking her dog one winter evening, fears itâs an abandoned baby left out in the cold. But it is something elseâsomething evilâand it tricks Becket into opening a doorway to another realm, letting a darkness into our world, a corruption that begins transforming Philadelphia into a sinister and menacing version of itselfâ¦but only at It starts with a cry in the night.Becket, walking her dog one winter evening, fears itâs an abandoned baby left out in the cold. But it is something elseâsomething evilâand it tricks Becket into opening a doorway to another realm, letting a darkness into our world, a corruption that begins transforming Philadelphia into a sinister and menacing version of itselfâ¦but only at night.The changes are subtle at first, causing Becket to doubt her senses and her sanity. But soon the nightmarish truth is impossible to deny: By day, the city is just a city, but at night it literally comes alive with malevolent purpose. Brick and steel become bone, streetlights turn into gallows, and hungry alleys wait to snare mortal victims. Terrified citizens huddle indoors after dusk, as others succumb to the siren song of the night, letting their darker sides run wild.Once, Becketâs biggest problems were living up to her police commissioner fatherâs high expectations and a secret crush on her best friendâs boyfriend. Now she must find a way to survive and protect her loved onesâ¦before the darkness takes her as well. ...more"/>
    <s v="http://books.toscrape.com/media/cache/cb/da/cbda49820de480220af3dff2d30c689a.jpg"/>
    <s v="https://books.toscrape.com/catalogue/nightstruck-a-novel_480/index.html"/>
    <n v="422"/>
    <x v="5"/>
    <x v="0"/>
    <n v="1941"/>
    <x v="103"/>
    <n v="65.459999999999994"/>
    <n v="4"/>
    <n v="27624.12"/>
    <s v="OK"/>
    <x v="1"/>
    <x v="4"/>
    <s v="In Stock"/>
    <s v="OK"/>
    <n v="5524.8240000000005"/>
    <s v="High"/>
    <x v="0"/>
  </r>
  <r>
    <x v="771"/>
    <s v="2a1b3d967cda1da2"/>
    <s v="Books"/>
    <s v="Â£50.96"/>
    <s v="Â£50.96"/>
    <s v="Â£0.00"/>
    <s v="In stock (6 available)"/>
    <n v="0"/>
    <s v="Two"/>
    <x v="19"/>
    <s v="In this striking literary debut, Carol Rifka Brunt unfolds a moving story of love, grief, and renewal as two lonely people become the unlikeliest of friends and find that sometimes you donât know youâve lost someone until youâve found them.1987. Thereâs only one person who has ever truly understood fourteen-year-old June Elbus, and thatâs her uncle, the renowned painter Fi In this striking literary debut, Carol Rifka Brunt unfolds a moving story of love, grief, and renewal as two lonely people become the unlikeliest of friends and find that sometimes you donât know youâve lost someone until youâve found them.1987. Thereâs only one person who has ever truly understood fourteen-year-old June Elbus, and thatâs her uncle, the renowned painter Finn Weiss. Shy at school and distant from her older sister, June can only be herself in Finnâs company; he is her godfather, confidant, and best friend. So when he dies, far too young, of a mysterious illness her mother can barely speak about, Juneâs world is turned upside down. But Finnâs death brings a surprise acquaintance into Juneâs life - someone who will help her to heal and to question what she thinks she knows about Finn, her family, and even her own heart.At Finnâs funeral, June notices a strange man lingering just beyond the crowd. A few days later, she receives a package in the mail. Inside is a beautiful teapot she recognizes from Finnâs apartment and a note from Toby, the stranger, asking for an opportunity to meet. As the two begin to spend time together, June realizes sheâs not the only one who misses Finn, and if she can bring herself to trust this unexpected friend, he just might be the one she needs the most.An emotionally charged coming-of-age novel, Tell the Wolves Iâm Home is a tender story of love lost and found, an unforgettable portrait of the way compassion can make us whole again. ...more"/>
    <s v="http://books.toscrape.com/media/cache/78/48/784872c69237efaf5df8c0282280ff05.jpg"/>
    <s v="https://books.toscrape.com/catalogue/tell-the-wolves-im-home_439/index.html"/>
    <n v="496"/>
    <x v="5"/>
    <x v="1"/>
    <n v="449"/>
    <x v="59"/>
    <n v="66.25"/>
    <n v="2"/>
    <n v="32860"/>
    <s v="OK"/>
    <x v="0"/>
    <x v="5"/>
    <s v="In Stock"/>
    <s v="OK"/>
    <n v="6572"/>
    <s v="High"/>
    <x v="0"/>
  </r>
  <r>
    <x v="772"/>
    <s v="e75f3ae1da1cc652"/>
    <s v="Books"/>
    <s v="Â£47.31"/>
    <s v="Â£47.31"/>
    <s v="Â£0.00"/>
    <s v="In stock (5 available)"/>
    <n v="0"/>
    <s v="Four"/>
    <x v="19"/>
    <s v="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 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 ...more"/>
    <s v="http://books.toscrape.com/media/cache/b9/e6/b9e66a23fe4b95c426409bad86058152.jpg"/>
    <s v="https://books.toscrape.com/catalogue/will-grayson-will-grayson-will-grayson-will-grayson_419/index.html"/>
    <n v="4583"/>
    <x v="2"/>
    <x v="0"/>
    <n v="1179"/>
    <x v="135"/>
    <n v="61.5"/>
    <n v="4"/>
    <n v="281854.5"/>
    <s v="OK"/>
    <x v="1"/>
    <x v="13"/>
    <s v="In Stock"/>
    <s v="OK"/>
    <n v="56370.9"/>
    <s v="High"/>
    <x v="1"/>
  </r>
  <r>
    <x v="773"/>
    <s v="60369d96b7b80869"/>
    <s v="Books"/>
    <s v="Â£41.73"/>
    <s v="Â£41.73"/>
    <s v="Â£0.00"/>
    <s v="In stock (5 available)"/>
    <n v="0"/>
    <s v="Four"/>
    <x v="19"/>
    <s v="It's been three years since the devastating accident . . .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It's been three years since the devastating accident . . .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 ...more"/>
    <s v="http://books.toscrape.com/media/cache/0c/f9/0cf93861d70a35c3d8deaa265a630e35.jpg"/>
    <s v="https://books.toscrape.com/catalogue/where-she-went-if-i-stay-2_417/index.html"/>
    <n v="2443"/>
    <x v="0"/>
    <x v="0"/>
    <n v="1733"/>
    <x v="178"/>
    <n v="54.25"/>
    <n v="4"/>
    <n v="132532.75"/>
    <s v="OK"/>
    <x v="1"/>
    <x v="13"/>
    <s v="In Stock"/>
    <s v="OK"/>
    <n v="26506.550000000003"/>
    <s v="High"/>
    <x v="0"/>
  </r>
  <r>
    <x v="774"/>
    <s v="3a7d54a264d9f33e"/>
    <s v="Books"/>
    <s v="Â£14.64"/>
    <s v="Â£14.64"/>
    <s v="Â£0.00"/>
    <s v="In stock (5 available)"/>
    <n v="0"/>
    <s v="One"/>
    <x v="19"/>
    <s v="ONE SUMMER in the French countryside, among sun-kissed fields of lavender . . . ANOTHER SUMMER in upstate New York, along familiar roads that lead to surprises . . . When Summer Everett makes a split-second decision, her summer divides into two parallel worlds. In one, she travels to France, where sheâs dreamed of going: a land of chocolate croissants, handsome boys, and a ONE SUMMER in the French countryside, among sun-kissed fields of lavender . . . ANOTHER SUMMER in upstate New York, along familiar roads that lead to surprises . . . When Summer Everett makes a split-second decision, her summer divides into two parallel worlds. In one, she travels to France, where sheâs dreamed of going: a land of chocolate croissants, handsome boys, and art museums. In the other, she remains home, in her ordinary suburb, where she expects her ordinary life to continue â but nothing is as it seems.In both summers, she will fall in love and discover new sides of herself. What may break her, though, is a terrible family secret, one she can't hide from anywhere. In the end, it may just be the truth she needs the most.From New York Times bestselling author Aimee Friedman comes an irresistible, inventive novel that takes readers around the world and back again, and asks us what matters more: the journey or the destination. ...more"/>
    <s v="http://books.toscrape.com/media/cache/cd/1a/cd1ab47070ea1662d4917d7ad483ed53.jpg"/>
    <s v="https://books.toscrape.com/catalogue/two-summers_415/index.html"/>
    <n v="1084"/>
    <x v="3"/>
    <x v="1"/>
    <n v="1633"/>
    <x v="72"/>
    <n v="19.03"/>
    <n v="1"/>
    <n v="20628.52"/>
    <s v="OK"/>
    <x v="1"/>
    <x v="13"/>
    <s v="In Stock"/>
    <s v="OK"/>
    <n v="4125.7040000000006"/>
    <s v="Mid"/>
    <x v="0"/>
  </r>
  <r>
    <x v="775"/>
    <s v="c4182bdb53e2459a"/>
    <s v="Books"/>
    <s v="Â£11.33"/>
    <s v="Â£11.33"/>
    <s v="Â£0.00"/>
    <s v="In stock (5 available)"/>
    <n v="0"/>
    <s v="Five"/>
    <x v="19"/>
    <s v="The Darkest Corners is a psychological thriller about the lies little girls tell, and the deadly truths those lies become.There are ghosts around every corner in Fayette, Pennsylvania. Tessa left when she was nine and has been trying ever since not to think about it after what happened there that last summer. Memories of things so dark will burn themselves into your mind i The Darkest Corners is a psychological thriller about the lies little girls tell, and the deadly truths those lies become.There are ghosts around every corner in Fayette, Pennsylvania. Tessa left when she was nine and has been trying ever since not to think about it after what happened there that last summer. Memories of things so dark will burn themselves into your mind if you let them.Callie never left. She moved to another house, so she doesnât have to walk those same halls, but then Callie always was the stronger one. She can handle staring into the faces of her demonsâand if she parties hard enough, maybe one day theyâll disappear for good.Tessa and Callie have never talked about what they saw that night. After the trial, Callie drifted and Tessa moved, and childhood friends just have a way of losing touch.But ever since she left, Tessa has had questions. Things have never quite added up. And now she has to go back to Fayetteâto Wyatt Stokes, sitting on death row; to Lori Cawley, Callieâs dead cousin; and to the one other person who may be hiding the truth.Only the closer Tessa gets to the truth, the closer she gets to a killerâand this time, it wonât be so easy to run away. ...more"/>
    <s v="http://books.toscrape.com/media/cache/8c/64/8c64037f38663260b91c275078ee882d.jpg"/>
    <s v="https://books.toscrape.com/catalogue/the-darkest-corners_399/index.html"/>
    <n v="4071"/>
    <x v="4"/>
    <x v="0"/>
    <n v="795"/>
    <x v="136"/>
    <n v="14.73"/>
    <n v="5"/>
    <n v="59965.83"/>
    <s v="OK"/>
    <x v="1"/>
    <x v="13"/>
    <s v="In Stock"/>
    <s v="OK"/>
    <n v="11993.166000000001"/>
    <s v="Mid"/>
    <x v="1"/>
  </r>
  <r>
    <x v="776"/>
    <s v="50d5a7b861ed1c54"/>
    <s v="Books"/>
    <s v="Â£41.81"/>
    <s v="Â£41.81"/>
    <s v="Â£0.00"/>
    <s v="In stock (5 available)"/>
    <n v="0"/>
    <s v="One"/>
    <x v="19"/>
    <s v="Everything about Jessie is wrong. At least, thatâs what it feels like during her first weekof junior year at her new ultra-intimidating prep school in Los Angeles. Just when sheâs thinking about hightailing it back to Chicago, she gets an email from a person calling themselves Somebody/Nobody (SN for short),offering to help her navigate the wilds of Wood Valley High School Everything about Jessie is wrong. At least, thatâs what it feels like during her first weekÂ of junior year at her new ultra-intimidating prep school in Los Angeles. Just when sheâs thinking about hightailing it back to Chicago, she gets an email from a person calling themselves Somebody/Nobody (SN for short),Â offering to help her navigate the wilds of Wood Valley High School. Is it an elaborate hoax? Or can she rely on SN for some much-needed help?Itâs been barely two years since her motherâs death, and because her father eloped with a woman he met online, Jessie has been forced to move across the country to liveÂ with her stepmonster and her pretentious teenage son.In a leap of faithâor an act of complete desperationâJessie begins to rely on SN, and SN quickly becomes her lifeline and closest ally. Jessie canât help wanting to meet SN in person. But are some mysteries better left unsolved?Julie Buxbaum mixes comedy and tragedy, love and loss, pain and elation, in her debut YA novel filled with characters who will come to feel like friends. ...more"/>
    <s v="http://books.toscrape.com/media/cache/92/a5/92a5e01c5067f65f03b316a328459f9f.jpg"/>
    <s v="https://books.toscrape.com/catalogue/tell-me-three-things_395/index.html"/>
    <n v="890"/>
    <x v="5"/>
    <x v="0"/>
    <n v="726"/>
    <x v="166"/>
    <n v="54.35"/>
    <n v="1"/>
    <n v="48371.5"/>
    <s v="OK"/>
    <x v="1"/>
    <x v="13"/>
    <s v="In Stock"/>
    <s v="OK"/>
    <n v="9674.3000000000011"/>
    <s v="High"/>
    <x v="0"/>
  </r>
  <r>
    <x v="777"/>
    <s v="5e1a88d248599768"/>
    <s v="Books"/>
    <s v="Â£23.63"/>
    <s v="Â£23.63"/>
    <s v="Â£0.00"/>
    <s v="In stock (5 available)"/>
    <n v="0"/>
    <s v="Four"/>
    <x v="19"/>
    <s v="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 ...more"/>
    <s v="http://books.toscrape.com/media/cache/1e/12/1e12b33f2f3988b23f895d2319ef7af8.jpg"/>
    <s v="https://books.toscrape.com/catalogue/lola-and-the-boy-next-door-anna-and-the-french-kiss-2_385/index.html"/>
    <n v="150"/>
    <x v="0"/>
    <x v="1"/>
    <n v="1915"/>
    <x v="98"/>
    <n v="30.72"/>
    <n v="4"/>
    <n v="4608"/>
    <s v="OK"/>
    <x v="1"/>
    <x v="13"/>
    <s v="In Stock"/>
    <s v="OK"/>
    <n v="921.6"/>
    <s v="High"/>
    <x v="0"/>
  </r>
  <r>
    <x v="778"/>
    <s v="44f545727e704187"/>
    <s v="Books"/>
    <s v="Â£15.52"/>
    <s v="Â£15.52"/>
    <s v="Â£0.00"/>
    <s v="In stock (5 available)"/>
    <n v="0"/>
    <s v="Five"/>
    <x v="19"/>
    <s v="Just know from the start that it wasnât supposed to go like this. All we wanted was to get near them. Thatâs why we got a room in the hotel where they were staying.We were not planning to kidnap one of them. Especially not the most useless one. But we had himâhis room key, his cell phone, and his secrets.We were not planning on what happened next.We swear.From thrilling ne Just know from the start that it wasnât supposed to go like this. All we wanted was to get near them. Thatâs why we got a room in the hotel where they were staying.We were not planning to kidnap one of them. Especially not the most useless one. But we had himâhis room key, his cell phone, and his secrets.We were not planning on what happened next.We swear.From thrilling new talent Goldy Moldavsky comes a pitch-black, hiarlious take on fandom and the badass girls who have the power to makeâor breakâthe people we call âcelebrities.â ...more"/>
    <s v="http://books.toscrape.com/media/cache/6e/66/6e66e7cefe3ca7cf9402f87f3e13c79e.jpg"/>
    <s v="https://books.toscrape.com/catalogue/kill-the-boy-band_381/index.html"/>
    <n v="4752"/>
    <x v="2"/>
    <x v="0"/>
    <n v="1718"/>
    <x v="157"/>
    <n v="20.18"/>
    <n v="5"/>
    <n v="95895.360000000001"/>
    <s v="OK"/>
    <x v="1"/>
    <x v="13"/>
    <s v="In Stock"/>
    <s v="OK"/>
    <n v="19179.072"/>
    <s v="High"/>
    <x v="1"/>
  </r>
  <r>
    <x v="779"/>
    <s v="45045146dbf7b009"/>
    <s v="Books"/>
    <s v="Â£48.13"/>
    <s v="Â£48.13"/>
    <s v="Â£0.00"/>
    <s v="In stock (5 available)"/>
    <n v="0"/>
    <s v="Five"/>
    <x v="19"/>
    <s v="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 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Ãtienne, Lola, and Cricket, this sweet and sexy story of true loveâset against the stunning backdrops of New York City, Paris, and Barcelonaâis a swoonworthy conclusion to Stephanie Perkinsâs beloved series. ...more"/>
    <s v="http://books.toscrape.com/media/cache/61/ff/61ffcc9619675c79b1f0b568d6ee870c.jpg"/>
    <s v="https://books.toscrape.com/catalogue/isla-and-the-happily-ever-after-anna-and-the-french-kiss-3_380/index.html"/>
    <n v="2379"/>
    <x v="3"/>
    <x v="0"/>
    <n v="1731"/>
    <x v="72"/>
    <n v="62.57"/>
    <n v="5"/>
    <n v="148854.03"/>
    <s v="OK"/>
    <x v="1"/>
    <x v="13"/>
    <s v="In Stock"/>
    <s v="OK"/>
    <n v="29770.806"/>
    <s v="High"/>
    <x v="0"/>
  </r>
  <r>
    <x v="780"/>
    <s v="f36d24c309e87e5b"/>
    <s v="Books"/>
    <s v="Â£10.00"/>
    <s v="Â£10.00"/>
    <s v="Â£0.00"/>
    <s v="In stock (5 available)"/>
    <n v="0"/>
    <s v="Five"/>
    <x v="19"/>
    <s v="Katherine V thought boys were gross Katherine X just wanted to be friends Katherine XVIII dumped him in an e-mail K-19 broke his heart When it comes to relationships, Colin Singleton's type happens to be girls named Katherine. And when it comes to girls named Katherine, Colin is always getting dumped. Nineteen times, to be exact. On a road trip miles from home, this anagr Katherine V thought boys were gross Katherine X just wanted to be friends Katherine XVIII dumped him in an e-mail K-19 broke his heart When it comes to relationships, Colin Singleton's type happens to be girls named Katherine. And when it comes to girls named Katherine, Colin is always getting dumped. Nineteen times, to be exact. On a road trip miles from home, this anagram-happy, washed-up child prodigy has ten thousand dollars in his pocket,Â a bloodthirsty feral hog on his trail, andÂ an overweight, Judge Judy-loving best friend riding shotgun--but no Katherines. Colin isÂ on a mission to prove The Theorem of Underlying Katherine Predictability, which he hopes will predict the future of any relationship, avenge Dumpees everywhere, and finally win him the girl. Love, friendship, and a dead Austro-Hungarian archduke add up to surprising and heart-changing conclusions in this ingeniously layered comic novelÂ about reinventing oneself. ...more"/>
    <s v="http://books.toscrape.com/media/cache/9b/c8/9bc86bc10a6beea536422bbe82e076fb.jpg"/>
    <s v="https://books.toscrape.com/catalogue/an-abundance-of-katherines_362/index.html"/>
    <n v="3895"/>
    <x v="2"/>
    <x v="0"/>
    <n v="355"/>
    <x v="129"/>
    <n v="13"/>
    <n v="5"/>
    <n v="50635"/>
    <s v="OK"/>
    <x v="1"/>
    <x v="13"/>
    <s v="In Stock"/>
    <s v="OK"/>
    <n v="10127"/>
    <s v="Mid"/>
    <x v="0"/>
  </r>
  <r>
    <x v="781"/>
    <s v="eff24325e0ede639"/>
    <s v="Books"/>
    <s v="Â£24.17"/>
    <s v="Â£24.17"/>
    <s v="Â£0.00"/>
    <s v="In stock (4 available)"/>
    <n v="0"/>
    <s v="Four"/>
    <x v="19"/>
    <s v="Harry Potter is lucky to reach the age of thirteen, since he has already survived the murderous attacks of the feared Dark Lord on more than one occasion. But his hopes for a quiet term concentrating on Quidditch are dashed when a maniacal mass-murderer escapes from Azkaban, pursued by the soul-sucking Dementors who guard the prison. It's assumed that Hogwarts is the safes Harry Potter is lucky to reach the age of thirteen, since he has already survived the murderous attacks of the feared Dark Lord on more than one occasion.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 ...more"/>
    <s v="http://books.toscrape.com/media/cache/27/93/2793d4ce3d27cdcdb7a0961bc218b25f.jpg"/>
    <s v="https://books.toscrape.com/catalogue/harry-potter-and-the-prisoner-of-azkaban-harry-potter-3_328/index.html"/>
    <n v="3971"/>
    <x v="4"/>
    <x v="0"/>
    <n v="360"/>
    <x v="121"/>
    <n v="31.42"/>
    <n v="4"/>
    <n v="124768.82"/>
    <s v="OK"/>
    <x v="1"/>
    <x v="14"/>
    <s v="In Stock"/>
    <s v="⚠️ Low"/>
    <n v="24953.764000000003"/>
    <s v="High"/>
    <x v="0"/>
  </r>
  <r>
    <x v="782"/>
    <s v="0e4e2d31c2fb3aad"/>
    <s v="Books"/>
    <s v="Â£32.36"/>
    <s v="Â£32.36"/>
    <s v="Â£0.00"/>
    <s v="In stock (3 available)"/>
    <n v="0"/>
    <s v="Three"/>
    <x v="19"/>
    <s v="One moment of recklessness will change their worlds.Smart. Responsible. That's seventeen-year-old Breanna's role in her large family, and heaven forbid she put a toe out of line. Until one night of shockingly un-Breanna-like behavior puts her into a vicious cyber-bully's line of fireâand brings fellow senior Thomas &quot;Razor&quot; Turner into her life. Razor lives for the Reign of One moment of recklessness will change their worlds.Smart. Responsible. That's seventeen-year-old Breanna's role in her large family, and heaven forbid she put a toe out of line. Until one night of shockingly un-Breanna-like behavior puts her into a vicious cyber-bully's line of fireâand brings fellow senior Thomas &quot;Razor&quot; Turner into her life. Razor lives for the Reign of Terror motorcycle club, and good girls like Breanna just don't belong. But when he learns she's being blackmailed over a compromising picture of the two of themâa picture that turns one unexpected and beautiful moment into uglinessâhe knows it's time to step outside the rules. And so they make a pact: he'll help her track down her blackmailer, and in return she'll help him seek answers to the mystery that's haunted himâone that not even his club brothers have been willing to discuss. But the more time they spend together, the more their feelings grow. And suddenly they're both walking the edge of discovering who they really are, what they want, and where they're going from here. ...more"/>
    <s v="http://books.toscrape.com/media/cache/3f/c5/3fc5fbb8ab3099a5fae8f5d180605905.jpg"/>
    <s v="https://books.toscrape.com/catalogue/walk-the-edge-thunder-road-2_300/index.html"/>
    <n v="3658"/>
    <x v="0"/>
    <x v="1"/>
    <n v="484"/>
    <x v="153"/>
    <n v="42.07"/>
    <n v="3"/>
    <n v="153892.06"/>
    <s v="OK"/>
    <x v="1"/>
    <x v="6"/>
    <s v="In Stock"/>
    <s v="⚠️ Low"/>
    <n v="30778.412"/>
    <s v="High"/>
    <x v="0"/>
  </r>
  <r>
    <x v="783"/>
    <s v="61bc8167c9680283"/>
    <s v="Books"/>
    <s v="Â£32.74"/>
    <s v="Â£32.74"/>
    <s v="Â£0.00"/>
    <s v="In stock (3 available)"/>
    <n v="0"/>
    <s v="Two"/>
    <x v="19"/>
    <s v="New York Times bestselling author David Levithan tells the based-on-true-events story of Harry and Craig, two 17-year-olds who are about to take part in a 32-hour marathon of kissing to set a new Guinness World Recordâall of which is narrated by a Greek Chorus of the generation of gay men lost to AIDS. While the two increasingly dehydrated and sleep-deprived boys are locki New York TimesÂ  bestselling author David Levithan tells the based-on-true-events story of Harry and Craig, two 17-year-olds who are about to take part in a 32-hour marathon of kissing to set a new Guinness World Recordâ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âall while the kissing former couple tries to figure out their own feelings for each other. ...more"/>
    <s v="http://books.toscrape.com/media/cache/a0/29/a029efdcb7e61cc2fed1f7404cf065a0.jpg"/>
    <s v="https://books.toscrape.com/catalogue/two-boys-kissing_294/index.html"/>
    <n v="2841"/>
    <x v="2"/>
    <x v="0"/>
    <n v="1213"/>
    <x v="149"/>
    <n v="42.56"/>
    <n v="2"/>
    <n v="120912.96000000001"/>
    <s v="OK"/>
    <x v="0"/>
    <x v="6"/>
    <s v="In Stock"/>
    <s v="⚠️ Low"/>
    <n v="24182.592000000004"/>
    <s v="High"/>
    <x v="0"/>
  </r>
  <r>
    <x v="784"/>
    <s v="3e42ac0f4d43320f"/>
    <s v="Books"/>
    <s v="Â£44.92"/>
    <s v="Â£44.92"/>
    <s v="Â£0.00"/>
    <s v="In stock (3 available)"/>
    <n v="0"/>
    <s v="Three"/>
    <x v="19"/>
    <s v="A ridiculously cute, formerly-famous new guy dropping into your life? It's practically every girl's dream. But not Jules McCallister-Morgan's. I realize that on paper I look like your standard type-A, neurotic, overachiever. And maybe I am. But I didn't get to be the editor of my school's long-revered newspaper by just showing up*. I have one main goal for my senior year-e A ridiculously cute, formerly-famous new guy dropping into your life? It's practically every girl's dream. But not Jules McCallister-Morgan's. I realize that on paper I look like your standard type-A, neurotic, overachiever. And maybe I am. But I didn't get to be the editor of my school's long-revered newspaper by just showing up*. I have one main goal for my senior year-early acceptance into my first choice Ivy League college-and I will not be deterred by best friends, moms who think I could stand to &quot;live a little,&quot; or boys. At least, that was the plan before I knew about Alex Powell**.And before Alex Powell betrayed me***.I know what you're thinking: Calm down, Jules. But you don't understand. This stuff matters. This is my life. And I'm not going down without a fight. ----* Okay, I sort of did. But it's a sore subject.** I mean, I guess everyone knows about Alex Powell? Two years ago, you couldn't go anywhere without hearing about viral video boy band sensation Chaos 4 All. Two years ago, Alex Powell was famous.***Some people think I'm overreacting. But this. Means. War.Filled with romance, rivalry, and passive-aggressive dog walking, Amy Spalding delivers a hilariously relatable high school story that's sure to have you falling for The New Guy. ...more"/>
    <s v="http://books.toscrape.com/media/cache/20/59/2059cab99f3edbb3971347b7a0812cdd.jpg"/>
    <s v="https://books.toscrape.com/catalogue/the-new-guy-and-other-senior-year-distractions_266/index.html"/>
    <n v="1560"/>
    <x v="4"/>
    <x v="0"/>
    <n v="651"/>
    <x v="163"/>
    <n v="58.4"/>
    <n v="3"/>
    <n v="91104"/>
    <s v="OK"/>
    <x v="1"/>
    <x v="6"/>
    <s v="In Stock"/>
    <s v="⚠️ Low"/>
    <n v="18220.8"/>
    <s v="High"/>
    <x v="0"/>
  </r>
  <r>
    <x v="785"/>
    <s v="35e69a79d2b1e804"/>
    <s v="Books"/>
    <s v="Â£29.64"/>
    <s v="Â£29.64"/>
    <s v="Â£0.00"/>
    <s v="In stock (3 available)"/>
    <n v="0"/>
    <s v="Four"/>
    <x v="19"/>
    <s v="Five teens backpack through Europe to fulfill the mysterious dying wish of their friend.Jesse lives with his history professor dad in a house covered with postcards of images of the Madonna from all over the world. Theyâre gotten used to this life: two motherless dudes living among thousands of Madonnas. But Jesse has a heart condition that will ultimately cut his life tra Five teens backpack through Europe to fulfill the mysterious dying wish of their friend.Jesse lives with his history professor dad in a house covered with postcards of images of the Madonna from all over the world. Theyâre gotten used to this life: two motherless dudes living among thousands of Madonnas. But Jesse has a heart condition that will ultimately cut his life tragically short. Before he dies, he arranges a mysterious trip to Europe for his three cousins, his best friend, and his girlfriend to take after he passes away. Itâs a trip that will forever change the lives of these young teens and one that will help them come to terms with Jesseâs death. ...more"/>
    <s v="http://books.toscrape.com/media/cache/af/82/af82a0cccc29dd467330dab0325807c8.jpg"/>
    <s v="https://books.toscrape.com/catalogue/the-land-of-10000-madonnas_258/index.html"/>
    <n v="470"/>
    <x v="5"/>
    <x v="0"/>
    <n v="1651"/>
    <x v="27"/>
    <n v="38.53"/>
    <n v="4"/>
    <n v="18109.100000000002"/>
    <s v="OK"/>
    <x v="0"/>
    <x v="6"/>
    <s v="In Stock"/>
    <s v="⚠️ Low"/>
    <n v="3621.8200000000006"/>
    <s v="High"/>
    <x v="0"/>
  </r>
  <r>
    <x v="786"/>
    <s v="510832818edb6fbc"/>
    <s v="Books"/>
    <s v="Â£14.57"/>
    <s v="Â£14.57"/>
    <s v="Â£0.00"/>
    <s v="In stock (3 available)"/>
    <n v="0"/>
    <s v="Four"/>
    <x v="19"/>
    <s v="Cinder, the cyborg mechanic, returns in the second thrilling installment of the bestselling Lunar Chronicles. Sheâs trying to break out of prisonâeven though if she succeeds, sheâll be the Commonwealthâs most wanted fugitive. Halfway around the world, Scarlet Benoitâs grandmother is missing. It turns out there are many things Scarlet doesnât know about her grandmother or t Cinder, the cyborg mechanic, returns in the second thrilling installment of the bestselling Lunar Chronicles. Sheâs trying to break out of prisonâeven though if she succeeds, sheâll be the Commonwealthâs most wanted fugitive. Halfway around the world, Scarlet Benoitâs grandmother is missing. It turns out there are many things Scarlet doesnât know about her grandmother or the grave danger she has lived in her whole life. When Scarlet encounters Wolf, a street fighter who may have information as to her grandmotherâs whereabouts, she is loath to trust this stranger, but is inexplicably drawn to him, and he to her. As Scarlet and Wolf unravel one mystery, they encounter another when they meet Cinder. Now, all of them must stay one step ahead of the vicious Lunar Queen Levana, who will do anything for the handsome Prince Kai to become her husband, her king, her prisoner. ...more"/>
    <s v="http://books.toscrape.com/media/cache/97/04/9704e3b9203e9b029134d0b86c17613b.jpg"/>
    <s v="https://books.toscrape.com/catalogue/scarlet-the-lunar-chronicles-2_218/index.html"/>
    <n v="2118"/>
    <x v="3"/>
    <x v="0"/>
    <n v="1511"/>
    <x v="19"/>
    <n v="18.940000000000001"/>
    <n v="4"/>
    <n v="40114.920000000006"/>
    <s v="OK"/>
    <x v="1"/>
    <x v="6"/>
    <s v="In Stock"/>
    <s v="⚠️ Low"/>
    <n v="8022.9840000000013"/>
    <s v="Mid"/>
    <x v="0"/>
  </r>
  <r>
    <x v="787"/>
    <s v="0ce8075fab4a2b5b"/>
    <s v="Books"/>
    <s v="Â£43.69"/>
    <s v="Â£43.69"/>
    <s v="Â£0.00"/>
    <s v="In stock (3 available)"/>
    <n v="0"/>
    <s v="Four"/>
    <x v="19"/>
    <s v="There is an alternate cover edition for this ISBN13 here.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 There is an alternate cover edition for this ISBN13 here.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â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more"/>
    <s v="http://books.toscrape.com/media/cache/57/8f/578f1512a0f0a9d3c2ab9543f7b4506f.jpg"/>
    <s v="https://books.toscrape.com/catalogue/legend-legend-1_184/index.html"/>
    <n v="3963"/>
    <x v="0"/>
    <x v="0"/>
    <n v="1428"/>
    <x v="6"/>
    <n v="56.8"/>
    <n v="4"/>
    <n v="225098.4"/>
    <s v="OK"/>
    <x v="1"/>
    <x v="6"/>
    <s v="In Stock"/>
    <s v="⚠️ Low"/>
    <n v="45019.68"/>
    <s v="High"/>
    <x v="0"/>
  </r>
  <r>
    <x v="788"/>
    <s v="16e843e6b853cc2f"/>
    <s v="Books"/>
    <s v="Â£53.04"/>
    <s v="Â£53.04"/>
    <s v="Â£0.00"/>
    <s v="In stock (3 available)"/>
    <n v="0"/>
    <s v="Five"/>
    <x v="19"/>
    <s v="Just as Harper Price starts coming to terms with her role as David Starkâs battle-ready Paladin, protector, and girlfriendâher world goes crazy all over again.Overwhelmed by his Oracle powers, David flees Pine Grove and starts turning teenage girls into Paladinsâand these young ladies seem to think that Harper is the enemy David needs protecting from. Ordinarily, Harper wo Just as Harper Price starts coming to terms with her role as David Starkâs battle-ready Paladin, protector, and girlfriendâher world goes crazy all over again.Overwhelmed by his Oracle powers, David flees Pine Grove and starts turning teenage girls into Paladinsâand these young ladies seem to think that Harper is the enemy David needs protecting from.Â  Ordinarily, Harper would be able to fight off any Paladin who comes her way, but her powers have been dwindling since David left townâ¦which means her life is on the line yet again.New York TimesÂ bestselling author Rachel Hawkins brings the fun once again in the finale of this pitch-perfect romantic paranormal comedy series. ...more"/>
    <s v="http://books.toscrape.com/media/cache/86/36/8636b9056ea6930c153cd1d5b4aed36a.jpg"/>
    <s v="https://books.toscrape.com/catalogue/lady-renegades-rebel-belle-3_181/index.html"/>
    <n v="984"/>
    <x v="0"/>
    <x v="1"/>
    <n v="734"/>
    <x v="105"/>
    <n v="68.95"/>
    <n v="5"/>
    <n v="67846.8"/>
    <s v="OK"/>
    <x v="1"/>
    <x v="6"/>
    <s v="In Stock"/>
    <s v="⚠️ Low"/>
    <n v="13569.36"/>
    <s v="High"/>
    <x v="0"/>
  </r>
  <r>
    <x v="789"/>
    <s v="984b3b6e7479b571"/>
    <s v="Books"/>
    <s v="Â£42.21"/>
    <s v="Â£42.21"/>
    <s v="Â£0.00"/>
    <s v="In stock (3 available)"/>
    <n v="0"/>
    <s v="Four"/>
    <x v="19"/>
    <s v="The action-packed finale to the Heart of Dread seriesIn this epic conclusion to the trilogy, Nat and Wes go on a journey to find the Rift, save the source of magic and defeat the Drau, the pirates, and the RSAâbut at a great sacrifice. Wes is dying, and as he's rotting the Drau will let the rot &quot;cleanse&quot; the source of magic, dooming Wes forever. Nat and Wes discover that t The action-packed finale to the Heart of Dread seriesIn this epic conclusion to the trilogy, Nat and Wes go on a journey to find the Rift, save the source of magic and defeat the Drau, the pirates, and the RSAâbut at a great sacrifice. Wes is dying, and as he's rotting the Drau will let the rot &quot;cleanse&quot; the source of magic, dooming Wes forever. Nat and Wes discover that the source of the magic lies in the Drakonâthe key to the Blue, the protector, the soul of the world. But in order to close the Rift, a great sacrifice is needed. In the words of the sylphs, death is life, and now the worlds can be reborn again.Â Â  ...more"/>
    <s v="http://books.toscrape.com/media/cache/c2/8b/c28ba565e29fd6879ccf4738fbf06696.jpg"/>
    <s v="https://books.toscrape.com/catalogue/golden-heart-of-dread-3_161/index.html"/>
    <n v="585"/>
    <x v="4"/>
    <x v="1"/>
    <n v="1871"/>
    <x v="4"/>
    <n v="54.87"/>
    <n v="4"/>
    <n v="32098.949999999997"/>
    <s v="OK"/>
    <x v="1"/>
    <x v="6"/>
    <s v="In Stock"/>
    <s v="⚠️ Low"/>
    <n v="6419.79"/>
    <s v="High"/>
    <x v="0"/>
  </r>
  <r>
    <x v="790"/>
    <s v="7e9579921e5407cb"/>
    <s v="Books"/>
    <s v="Â£26.09"/>
    <s v="Â£26.09"/>
    <s v="Â£0.00"/>
    <s v="In stock (3 available)"/>
    <n v="0"/>
    <s v="One"/>
    <x v="19"/>
    <s v="Humans and androids crowd the raucous streets of New Beijing. A deadly plague ravages the population. From space, a ruthless lunar people watch, waiting to make their move. No one knows that Earthâs fate hinges on one girl.Cinder, a gifted mechanic, is a cyborg. Sheâs a second-class citizen with a mysterious past, reviled by her stepmother and blamed for her stepsisterâs i Humans and androids crowd the raucous streets of New Beijing. A deadly plague ravages the population. From space, a ruthless lunar people watch, waiting to make their move. No one knows that Earthâs fate hinges on one girl.Cinder, a gifted mechanic, is a cyborg. Sheâs a second-class citizen with a mysterious past, reviled by her stepmother and blamed for her stepsisterâs illness. But when her life becomes intertwined with the handsome Prince Kaiâs, she suddenly finds herself at the center of an intergalactic struggle, and a forbidden attraction. Caught between duty and freedom, loyalty and betrayal, she must uncover secrets about her past in order to protect her worldâs future. ...more"/>
    <s v="http://books.toscrape.com/media/cache/55/2d/552d4630bed694b33b042990e30722d3.jpg"/>
    <s v="https://books.toscrape.com/catalogue/cinder-the-lunar-chronicles-1_139/index.html"/>
    <n v="3332"/>
    <x v="0"/>
    <x v="1"/>
    <n v="1211"/>
    <x v="150"/>
    <n v="33.92"/>
    <n v="1"/>
    <n v="113021.44"/>
    <s v="OK"/>
    <x v="1"/>
    <x v="6"/>
    <s v="In Stock"/>
    <s v="⚠️ Low"/>
    <n v="22604.288"/>
    <s v="High"/>
    <x v="0"/>
  </r>
  <r>
    <x v="791"/>
    <s v="8e0bc2fe4e7d35b5"/>
    <s v="Books"/>
    <s v="Â£21.12"/>
    <s v="Â£21.12"/>
    <s v="Â£0.00"/>
    <s v="In stock (3 available)"/>
    <n v="0"/>
    <s v="Three"/>
    <x v="19"/>
    <s v="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âs found the one his heart is made 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âs found the one his heart is made for. Until he blows it. The school bookie says the odds are 12-to-1 against him getting Noah back, but Paulâ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 ...more"/>
    <s v="http://books.toscrape.com/media/cache/86/3c/863c3b48499a99392aace127df8b43e5.jpg"/>
    <s v="https://books.toscrape.com/catalogue/boy-meets-boy_134/index.html"/>
    <n v="4078"/>
    <x v="3"/>
    <x v="1"/>
    <n v="57"/>
    <x v="138"/>
    <n v="27.46"/>
    <n v="3"/>
    <n v="111981.88"/>
    <s v="OK"/>
    <x v="1"/>
    <x v="6"/>
    <s v="In Stock"/>
    <s v="⚠️ Low"/>
    <n v="22396.376000000004"/>
    <s v="High"/>
    <x v="1"/>
  </r>
  <r>
    <x v="792"/>
    <s v="7bf87402413c27ff"/>
    <s v="Books"/>
    <s v="Â£36.83"/>
    <s v="Â£36.83"/>
    <s v="Â£0.00"/>
    <s v="In stock (3 available)"/>
    <n v="0"/>
    <s v="Five"/>
    <x v="19"/>
    <s v="This groundbreaking book is the story of two teenage girls whose friendship blossoms into love and who, despite pressures from family and school that threaten their relationship, promise to be true to each other and their feelings. This book is so truthful and honest, it has been banned from many school libraries and even publicly burned in Kansas City.Of the author and th This groundbreaking book is the story of two teenage girls whose friendship blossoms into love and who, despite pressures from family and school that threaten their relationship, promise to be true to each other and their feelings. This book is so truthful and honest, it has been banned from many school libraries and even publicly burned in Kansas City.Â Of the author and the book, the Margaret A. Edwards Award committee said, âNancy Garden has the distinction of being the first author for young adults to create a lesbian love story with a positive ending. Using a fluid, readable style, Garden opens a window through which readers can find courage to be true to themselves.â ...more"/>
    <s v="http://books.toscrape.com/media/cache/78/2c/782c8d1e4ab324d978c5dadca02e8cd8.jpg"/>
    <s v="https://books.toscrape.com/catalogue/annie-on-my-mind_120/index.html"/>
    <n v="656"/>
    <x v="3"/>
    <x v="0"/>
    <n v="1440"/>
    <x v="113"/>
    <n v="47.88"/>
    <n v="5"/>
    <n v="31409.280000000002"/>
    <s v="OK"/>
    <x v="1"/>
    <x v="6"/>
    <s v="In Stock"/>
    <s v="⚠️ Low"/>
    <n v="6281.8560000000007"/>
    <s v="High"/>
    <x v="0"/>
  </r>
  <r>
    <x v="793"/>
    <s v="6fa3ea52c8e31e06"/>
    <s v="Books"/>
    <s v="Â£12.86"/>
    <s v="Â£12.86"/>
    <s v="Â£0.00"/>
    <s v="In stock (2 available)"/>
    <n v="0"/>
    <s v="Four"/>
    <x v="19"/>
    <s v="Also see: Alternate Cover Editions for this ISBN [ACE] ACE #1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 Also see: Alternate Cover Editions for this ISBN [ACE] ACE #1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LEGIONS OF READERS ARE HUNGRY FOR MORE. GIVE IN TO TEMPTATION... ...more"/>
    <s v="http://books.toscrape.com/media/cache/dc/d6/dcd6ccbed1f8003d5bf53e2791c5abe7.jpg"/>
    <s v="https://books.toscrape.com/catalogue/new-moon-twilight-2_105/index.html"/>
    <n v="4776"/>
    <x v="0"/>
    <x v="1"/>
    <n v="1434"/>
    <x v="161"/>
    <n v="16.72"/>
    <n v="4"/>
    <n v="79854.720000000001"/>
    <s v="OK"/>
    <x v="1"/>
    <x v="16"/>
    <s v="In Stock"/>
    <s v="⚠️ Low"/>
    <n v="15970.944000000001"/>
    <s v="Mid"/>
    <x v="1"/>
  </r>
  <r>
    <x v="794"/>
    <s v="97b8f130d32e9f4e"/>
    <s v="Books"/>
    <s v="Â£53.47"/>
    <s v="Â£53.47"/>
    <s v="Â£0.00"/>
    <s v="In stock (2 available)"/>
    <n v="0"/>
    <s v="One"/>
    <x v="19"/>
    <s v="The sequel to the number-one bestseller Girl Online. Penny joins her rock-star boyfriend, Noah, on his European music tour.Penny's bags are packed.When Noah invites Penny on his European music tour, she can't wait to spend time with her rock-god-tastic boyfriend.But, between Noah's jam-packed schedule, less-than-welcoming bandmates and threatening messages from jealous fan The sequel to the number-one bestseller Girl Online. Penny joins her rock-star boyfriend, Noah, on his European music tour.Penny's bags are packed.When Noah invites Penny on his European music tour, she can't wait to spend time with her rock-god-tastic boyfriend.But, between Noah's jam-packed schedule, less-than-welcoming bandmates and threatening messages from jealous fans, Penny wonders whether she's really cut out for life on tour. She can't help but miss her family, her best friend Elliot . . . and her blog, Girl Online.Can Penny learn to balance life and love on the road, or will she lose everything in pursuit of the perfect summer? ...more"/>
    <s v="http://books.toscrape.com/media/cache/5a/36/5a36c880b8762469cd3d67dc05427128.jpg"/>
    <s v="https://books.toscrape.com/catalogue/girl-online-on-tour-girl-online-2_101/index.html"/>
    <n v="489"/>
    <x v="2"/>
    <x v="0"/>
    <n v="720"/>
    <x v="85"/>
    <n v="69.510000000000005"/>
    <n v="1"/>
    <n v="33990.39"/>
    <s v="OK"/>
    <x v="1"/>
    <x v="16"/>
    <s v="In Stock"/>
    <s v="⚠️ Low"/>
    <n v="6798.0780000000004"/>
    <s v="High"/>
    <x v="0"/>
  </r>
  <r>
    <x v="795"/>
    <s v="fff8a057a40c4a60"/>
    <s v="Books"/>
    <s v="Â£27.89"/>
    <s v="Â£27.89"/>
    <s v="Â£0.00"/>
    <s v="In stock (1 available)"/>
    <n v="0"/>
    <s v="Five"/>
    <x v="19"/>
    <s v="From Jesse Andrews, author of the New York Times bestselling Me and Earl and the Dying Girl and screenwriter of the Sundance awardâwinning motion picture of the same name, comes a groundbreaking young adult novel about music, love, friendship, and freedom as three young musicians follow a quest to escape the law long enough to play the amazing show they hope (but also doub From Jesse Andrews, author of the New York Times bestselling Me and Earl and the Dying Girl and screenwriter of the Sundance awardâwinning motion picture of the same name, comes a groundbreaking young adult novel about music, love, friendship, and freedom as three young musicians follow a quest to escape the law long enough to play the amazing show they hope (but also doubt) they have in them.Inspired by the years he spent playing bass in a band himself, The Haters is Jesse Andrewsâs road trip adventure about a trio of jazz-camp escapees who, against every realistic expectation, become a band. For Wes and his best friend, Corey, jazz camp turns out to be lame. Itâs pretty much all dudes talking in Jazz Voice. But then they jam with Ash, a charismatic girl with an unusual sound, and the three just click. Itâs three and a half hours of pure musical magic, and Ash makes a decision: They need to hit the road. Because the road, not summer camp, is where bands get good. Before Wes and Corey know it, theyâre in Ashâs SUV heading south, and The Haters Summer of Hate Tour has begun.In his second novel, Andrews again brings his brilliant and distinctive voice to YA, in the perfect book for music lovers, fans of The Commitments and High Fidelity, or anyone who has ever lovedâand hatedâa song or a band. This witty, funny coming-of-age novel is contemporary fiction at its best. ...more"/>
    <s v="http://books.toscrape.com/media/cache/4a/13/4a1370ebafcaf6ba5f5e1fe4a609b6d8.jpg"/>
    <s v="https://books.toscrape.com/catalogue/the-haters_67/index.html"/>
    <n v="1292"/>
    <x v="2"/>
    <x v="0"/>
    <n v="1940"/>
    <x v="88"/>
    <n v="36.26"/>
    <n v="5"/>
    <n v="46847.92"/>
    <s v="OK"/>
    <x v="1"/>
    <x v="7"/>
    <s v="In Stock"/>
    <s v="⚠️ Low"/>
    <n v="9369.5840000000007"/>
    <s v="High"/>
    <x v="0"/>
  </r>
  <r>
    <x v="796"/>
    <s v="5bc1fbccfbf2355c"/>
    <s v="Books"/>
    <s v="Â£40.83"/>
    <s v="Â£40.83"/>
    <s v="Â£0.00"/>
    <s v="In stock (1 available)"/>
    <n v="0"/>
    <s v="Four"/>
    <x v="19"/>
    <s v="Since her twin brother, Eddie, drowned five years ago, sixteen-year-old Elsie Main has tried to remember what really happened that fateful day on the beach. One minute Eddie was there, and the next he was gone. Seventeen-year-old Tay McKenzie is a cute and mysterious boy that Elsie meets in her favorite boathouse hangout. When Tay introduces Elsie to the world of freedivin Since her twin brother, Eddie, drowned five years ago, sixteen-year-old Elsie Main has tried to remember what really happened that fateful day on the beach. One minute Eddie was there, and the next he was gone. Seventeen-year-old Tay McKenzie is a cute and mysterious boy that Elsie meets in her favorite boathouse hangout. When Tay introduces Elsie to the world of freediving, she vows to find the answers she seeks at the bottom of the sea. ...more"/>
    <s v="http://books.toscrape.com/media/cache/0b/9f/0b9f43b6b5cf8053dd2c68ecafe70b8a.jpg"/>
    <s v="https://books.toscrape.com/catalogue/the-art-of-not-breathing_58/index.html"/>
    <n v="1272"/>
    <x v="3"/>
    <x v="1"/>
    <n v="1162"/>
    <x v="148"/>
    <n v="53.08"/>
    <n v="4"/>
    <n v="67517.759999999995"/>
    <s v="OK"/>
    <x v="0"/>
    <x v="7"/>
    <s v="In Stock"/>
    <s v="⚠️ Low"/>
    <n v="13503.552"/>
    <s v="High"/>
    <x v="0"/>
  </r>
  <r>
    <x v="797"/>
    <s v="aadee1c326d286e3"/>
    <s v="Books"/>
    <s v="Â£42.96"/>
    <s v="Â£42.96"/>
    <s v="Â£0.00"/>
    <s v="In stock (16 available)"/>
    <n v="0"/>
    <s v="Four"/>
    <x v="20"/>
    <s v="Renowned ornithologist Tim Birkhead opens this gripping story as a female guillemot chick hatches, already carrying her full quota of tiny eggs within her undeveloped ovary. As she grows into adulthood, only a few of her eggs mature, are released into the oviduct, and are fertilized by sperm stored from copulation that took place days or weeks earlier. Within a matter of h Renowned ornithologist Tim Birkhead opens this gripping story as a female guillemot chick hatches, already carrying her full quota of tiny eggs within her undeveloped ovary. As she grows into adulthood, only a few of her eggs mature, are released into the oviduct, and are fertilized by sperm stored from copulation that took place days or weeks earlier. Within a matter of hours, the fragile yolk is surrounded by albumen and the whole is gradually encased within a turquoise jewel of a shell. Soon afterward the fully formed egg is expelled onto a bare rocky ledge, where it will be incubated for four weeks before another chick emerges and the life cycle begins again. A Bird's Egg is about how eggs in general are made, fertilized, developed, and hatched. The eggs of most birds spend just 24 hours in the oviduct; however, that journey takes 48 hours in cuckoos, which surreptitiously lay their eggs in the nests of other birds. From the earliest times, the study of birds' ovaries and ova (eggs) played a vital role in the quest to unravel the mysteries of fertilization and embryo development in humans. Birkhead uses birds' eggs as wondrous portals into natural history, enlivened by the stories of naturalists and scientists, including Birkhead and his students, whose discoveries have advanced current scientific knowledge of reproduction. ...more"/>
    <s v="http://books.toscrape.com/media/cache/a3/9e/a39e7c5c9fc61c2ae0f81116aa8cbb0e.jpg"/>
    <s v="https://books.toscrape.com/catalogue/the-most-perfect-thing-inside-and-outside-a-birds-egg_938/index.html"/>
    <n v="4660"/>
    <x v="2"/>
    <x v="0"/>
    <n v="1154"/>
    <x v="54"/>
    <n v="55.85"/>
    <n v="4"/>
    <n v="260261"/>
    <s v="OK"/>
    <x v="1"/>
    <x v="10"/>
    <s v="In Stock"/>
    <s v="OK"/>
    <n v="52052.200000000004"/>
    <s v="High"/>
    <x v="1"/>
  </r>
  <r>
    <x v="798"/>
    <s v="e4f74c16de34d440"/>
    <s v="Books"/>
    <s v="Â£57.36"/>
    <s v="Â£57.36"/>
    <s v="Â£0.00"/>
    <s v="In stock (16 available)"/>
    <n v="0"/>
    <s v="Five"/>
    <x v="20"/>
    <s v="Around Christmas of 1882, while peering through a microscope at starfish larvae in which he had inserted tiny thorns, Russian zoologist Elie Metchnikoff had a brilliant insight: what if the mobile cells he saw gathering around the thorns were nothing but a healing force in action? Metchnikoffâs daring theory of immunityâthat voracious cells he called phagocytes formed the Around Christmas of 1882, while peering through a microscope at starfish larvae in which he had inserted tiny thorns, Russian zoologist Elie Metchnikoff had a brilliant insight: what if the mobile cells he saw gathering around the thorns were nothing but a healing force in action? Metchnikoffâs daring theory of immunityâthat voracious cells he called phagocytes formed the first line of defense against invading bacteriaâwould eventually earn the scientist a Nobel Prize, shared with his archrival, as well as the unofficial m oniker âFather of Natural Immunity.â But first he had to win over skeptics, especially those who called his theory âan oriental fairy tale.â Using previously inaccessible archival materials, author Luba Vikhanski chronicles Metchnikoffâs remarkable life and discoveries in the first moder n biography of this hero of medicine. Metchnikoff was a towering figure in the scientific community of the early twentieth century, a tireless humanitarian who, while working at the Pasteur Institute in Paris, also strived to curb the spread of cholera, syphilis, and other deadly diseases. In his later years, he startled the world with controversial theories on longevity, launching a global craze for yogurt, and pioneered research into gut microbes and aging. Though Metchnikoff was largely forgotten for nearly a hundred years, Vikhanski documents a remarkable revival of interest in his ideas on immunity and on the gut flora in the science of the twenty-first century. ...more"/>
    <s v="http://books.toscrape.com/media/cache/e1/1e/e11e7e9514a123aee2415a1def85e638.jpg"/>
    <s v="https://books.toscrape.com/catalogue/immunity-how-elie-metchnikoff-changed-the-course-of-modern-medicine_900/index.html"/>
    <n v="2539"/>
    <x v="4"/>
    <x v="0"/>
    <n v="291"/>
    <x v="157"/>
    <n v="74.569999999999993"/>
    <n v="5"/>
    <n v="189333.22999999998"/>
    <s v="OK"/>
    <x v="1"/>
    <x v="10"/>
    <s v="In Stock"/>
    <s v="OK"/>
    <n v="37866.646000000001"/>
    <s v="High"/>
    <x v="0"/>
  </r>
  <r>
    <x v="799"/>
    <s v="3edcccc4f341fb1a"/>
    <s v="Books"/>
    <s v="Â£44.74"/>
    <s v="Â£44.74"/>
    <s v="Â£0.00"/>
    <s v="In stock (14 available)"/>
    <n v="0"/>
    <s v="Four"/>
    <x v="20"/>
    <s v="Horse meat in our burgers, melamine in our infant formula, artificial colors in our fish and fruit--as our urban lifestyle takes us farther away from our food sources, there are increasing opportunities for dishonesty, duplicity, and profit-making shortcuts. Food adulteration, motivated by money, is an issue that has spanned the globe throughout human history. Whether it's Horse meat in our burgers, melamine in our infant formula, artificial colors in our fish and fruit--as our urban lifestyle takes us farther away from our food sources, there are increasing opportunities for dishonesty, duplicity, and profit-making shortcuts. Food adulteration, motivated by money, is an issue that has spanned the globe throughout human history. Whether it's a matter of making a good quality oil stretch a bit further by adding a little extra &quot;something&quot; or labeling a food falsely to appeal to current consumer trends--it's all food fraud. Consumers may pay the ultimate costs for these crimes, with their health and, in some cases, their lives. So how do we sort the beef from the bull (or horse, as the case may be)?Illustrious analytical chemist Richard Evershed and science writer Nicola Temple explain the scientific tools and techniques that have revealed the century's biggest food fraud scams. They explore the arms race between scientists and adulterators as better techniques for detection spur more creative and sophisticated means of adulteration, and review the up-and-coming techniques and devices that will help the industry and consumers fight food fraud in the future. Engagingly written, SORTING THE BEEF FROM THE BULL lifts the lid on the forensics involved, and brings to light the full story of a fascinating and underreported world of applied science. ...more"/>
    <s v="http://books.toscrape.com/media/cache/5d/a5/5da545b9d44464af8b3d0a9511a050ca.jpg"/>
    <s v="https://books.toscrape.com/catalogue/sorting-the-beef-from-the-bull-the-science-of-food-fraud-forensics_736/index.html"/>
    <n v="747"/>
    <x v="1"/>
    <x v="1"/>
    <n v="1153"/>
    <x v="39"/>
    <n v="58.16"/>
    <n v="4"/>
    <n v="43445.52"/>
    <s v="OK"/>
    <x v="1"/>
    <x v="2"/>
    <s v="In Stock"/>
    <s v="OK"/>
    <n v="8689.1039999999994"/>
    <s v="High"/>
    <x v="0"/>
  </r>
  <r>
    <x v="800"/>
    <s v="148715df5a02ea5e"/>
    <s v="Books"/>
    <s v="Â£37.55"/>
    <s v="Â£37.55"/>
    <s v="Â£0.00"/>
    <s v="In stock (12 available)"/>
    <n v="0"/>
    <s v="One"/>
    <x v="20"/>
    <s v="Tipping Point for Planet Earth explains why Earth is headed for a tipping point, a change so fast, dramatic, and unexpected that humanity will reel at the consequences.Midway through this century, there will be more than nine billion people on the planet. Already we are using most of the arable land that exists and overfishing the oceans. Water, too, is becoming scarce in Tipping Point for Planet Earth explains why Earth is headed for a tipping point, a change so fast, dramatic, and unexpected that humanity will reel at the consequences.Midway through this century, there will be more than nine billion people on the planet. Already we are using most of the arable land that exists and overfishing the oceans. Water, too, is becoming scarce in many places.The services that humans depend upon--like a supply of clean water, food production, and protection from disease--are subject to dangerous threats as well.We can still keep humanity moving forward by ensuring that the negative changes that are accumulating do not outweigh the positive ones. Tipping Point for Planet Earth offers sensible solutions to our most pressing problems. The grand challenge of the 21st century is to change the endgame from one that looks like a train wreck, to one that sees the train carrying us all into a bright future. ...more"/>
    <s v="http://books.toscrape.com/media/cache/8e/cb/8ecbec21e76445ee83229a439e22aeaa.jpg"/>
    <s v="https://books.toscrape.com/catalogue/tipping-point-for-planet-earth-how-close-are-we-to-the-edge_643/index.html"/>
    <n v="2083"/>
    <x v="5"/>
    <x v="0"/>
    <n v="1942"/>
    <x v="9"/>
    <n v="48.82"/>
    <n v="1"/>
    <n v="101692.06"/>
    <s v="OK"/>
    <x v="1"/>
    <x v="11"/>
    <s v="In Stock"/>
    <s v="OK"/>
    <n v="20338.412"/>
    <s v="High"/>
    <x v="0"/>
  </r>
  <r>
    <x v="801"/>
    <s v="ca74f2e3c35a3e77"/>
    <s v="Books"/>
    <s v="Â£55.91"/>
    <s v="Â£55.91"/>
    <s v="Â£0.00"/>
    <s v="In stock (9 available)"/>
    <n v="0"/>
    <s v="One"/>
    <x v="20"/>
    <s v="From Brian Greene, one of the worldâ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 From Brian Greene, one of the worldâ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âs unchanging realm in which space and time are absolute, to Einsteinâs fluid conception of spacetime, to quantum mechanicsâ entangled arena where vastly distant objects can instantaneously coordinate their behavior, Greene takes us all, regardless of our scientific backgrounds, on an irresistible and revelatory journey to the new layers of reality that modern physics has discovered lying just beneath the surface of our everyday world. ...more"/>
    <s v="http://books.toscrape.com/media/cache/b2/5a/b25a722c3bab8b311454bc251a75334a.jpg"/>
    <s v="https://books.toscrape.com/catalogue/the-fabric-of-the-cosmos-space-time-and-the-texture-of-reality_572/index.html"/>
    <n v="1020"/>
    <x v="0"/>
    <x v="1"/>
    <n v="385"/>
    <x v="123"/>
    <n v="72.680000000000007"/>
    <n v="1"/>
    <n v="74133.600000000006"/>
    <s v="OK"/>
    <x v="1"/>
    <x v="15"/>
    <s v="In Stock"/>
    <s v="OK"/>
    <n v="14826.720000000001"/>
    <s v="High"/>
    <x v="0"/>
  </r>
  <r>
    <x v="802"/>
    <s v="0c11e2d068768dbb"/>
    <s v="Books"/>
    <s v="Â£28.41"/>
    <s v="Â£28.41"/>
    <s v="Â£0.00"/>
    <s v="In stock (8 available)"/>
    <n v="0"/>
    <s v="One"/>
    <x v="20"/>
    <s v="In the exploding world of citizen science, hundreds of thousands of volunteers are monitoring climate change, tracking bird migration, finding stardust for NASA, and excavating mastodons. The sheer number of citizen scientists, combined with new technology, has begun to shape how research is conducted. Non-professionals become acknowledged experts: dentists turn into astro In the exploding world of citizen science, hundreds of thousands of volunteers are monitoring climate change, tracking bird migration, finding stardust for NASA, and excavating mastodons. The sheer number of citizen scientists, combined with new technology, has begun to shape how research is conducted. Non-professionals become acknowledged experts: dentists turn into astronomers and accountants into botanists.Diary of a Citizen Scientist is a timely exploration of this phenomenon, told through the lens of nature writer Sharman Apt Russellâs yearlong study of a little-known species, the Western red-bellied tiger beetle. In a voice both humorous and lyrical, Russell recounts her persistent and joyful tracking of an insect she calls âcharismatic,â âelegant,â and âfierce.â Patrolling the Gila River in southwestern New Mexico, collectorâs net in hand, she negotiates the realities of climate change even as she celebrates the beauty of a still-wild and rural landscape.Russellâs self-awarenessâof her occasionally-misplaced confidence, her quest to fill in âthat blank spot on the map of tiger beetles,â and her desire to become newly engaged in her lifeâcreates a portrait not only of the tiger beetle she tracks, but of the mindset behind self-driven scientific inquiry. Falling in love with the diversity of citizen science, she participates in crowdsourcing programs that range from cataloguing galaxies to monitoring the phenology of native plants, applauds the growing role of citizen science in environmental activism, and marvels at the profusion of projects around the world.Diary of a Citizen Scientist offers its readers a glimpse into the transformative properties of citizen scienceâand documents the transformation of the field as a whole. ...more"/>
    <s v="http://books.toscrape.com/media/cache/29/5c/295ca7f5981786e8b2c6616d10158808.jpg"/>
    <s v="https://books.toscrape.com/catalogue/diary-of-a-citizen-scientist-chasing-tiger-beetles-and-other-new-ways-of-engaging-the-world_517/index.html"/>
    <n v="4621"/>
    <x v="4"/>
    <x v="0"/>
    <n v="1713"/>
    <x v="129"/>
    <n v="36.93"/>
    <n v="1"/>
    <n v="170653.53"/>
    <s v="OK"/>
    <x v="1"/>
    <x v="3"/>
    <s v="In Stock"/>
    <s v="OK"/>
    <n v="34130.705999999998"/>
    <s v="High"/>
    <x v="1"/>
  </r>
  <r>
    <x v="803"/>
    <s v="0345872b14f9e774"/>
    <s v="Books"/>
    <s v="Â£10.01"/>
    <s v="Â£10.01"/>
    <s v="Â£0.00"/>
    <s v="In stock (7 available)"/>
    <n v="0"/>
    <s v="Four"/>
    <x v="20"/>
    <s v="The publication of Darwinâs The Origin of Species in 1859 marked a dramatic turning point in scientific thought. The volume had taken Darwin more than twenty years to publish, in part because he envisioned the storm of controversy it was certain to unleash. Indeed, selling out its first edition on its first day, The Origin of Species revolutionized science, philosophy, and The publication of Darwinâs The Origin of Species in 1859 marked a dramatic turning point in scientific thought. The volume had taken Darwin more than twenty years to publish, in part because he envisioned the storm of controversy it was certain to unleash. Indeed, selling out its first edition on its first day, The Origin of Species revolutionized science, philosophy, and theology.Darwinâs reasoned, documented arguments carefully advance his theory of natural selection and his assertion that species were not created all at once by a divine hand but started with a few simple forms that mutated and adapted over time. Whether commenting on his own poor health, discussing his experiments to test instinct in bees, or relating a conversation about a South American burrowing rodent, Darwinâs monumental achievement is surprisingly personal and delightfully readable. Its profound ideas remain controversial even today, making it the most influential book in the natural sciences ever writtenâan important work not just to its time but to the history of humankind. ...more"/>
    <s v="http://books.toscrape.com/media/cache/d5/45/d54527d34174d5dd7eaeaaffdfcb3c5c.jpg"/>
    <s v="https://books.toscrape.com/catalogue/the-origin-of-species_499/index.html"/>
    <n v="3459"/>
    <x v="3"/>
    <x v="1"/>
    <n v="1659"/>
    <x v="108"/>
    <n v="13.01"/>
    <n v="4"/>
    <n v="45001.59"/>
    <s v="OK"/>
    <x v="1"/>
    <x v="4"/>
    <s v="In Stock"/>
    <s v="OK"/>
    <n v="9000.3179999999993"/>
    <s v="Mid"/>
    <x v="0"/>
  </r>
  <r>
    <x v="804"/>
    <s v="3213b1f13f5f0f7c"/>
    <s v="Books"/>
    <s v="Â£13.76"/>
    <s v="Â£13.76"/>
    <s v="Â£0.00"/>
    <s v="In stock (5 available)"/>
    <n v="0"/>
    <s v="Three"/>
    <x v="20"/>
    <s v="THE FIRST MAJOR WORK IN NEARLY A DECADE BY ONE OF THE WORLDâS GREAT THINKERSâA MARVELOUSLY CONCISE BOOK WITH NEW ANSWERS TO THE ULTIMATE QUESTIONS OF LIFEWhen and how did the universe begin? Why are we here? Why is there something rather than nothing? What is the nature of reality? Why are the laws of nature so finely tuned as to allow for the existence of beings like ours THE FIRST MAJOR WORK IN NEARLY A DECADE BY ONE OF THE WORLDâS GREAT THINKERSâA MARVELOUSLY CONCISE BOOK WITH NEW ANSWERS TO THE ULTIMATE QUESTIONS OF LIFEÂ When and how did the universe begin? Why are we here? Why is there something rather than nothing? What is the nature of reality? Why are the laws of nature so finely tuned as to allow for the existence of beings like ourselves? And, finally, is the apparent âgrand designâ of our universe evidence of a benevolent creator who set things in motionâor does science offer another explanation? The most fundamental questions about the origins of the universe and of life itself, once the province of philosophy, now occupy the territory where scientists, philosophers, and theologians meetâ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âtop-downâ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âmultiverseââthe idea that ours is just one of many universes that appeared spontaneously out of nothing, each with different laws of nature.Along the way Hawking and Mlodinow question the conventional concept of reality, posing a âmodel-dependentâ theory of reality as the best we can hope to find. And they conclude with a riveting assessment of M-theory, an explanation of the laws governing us and our universe that is currently the only viable candidate for a complete âtheory of everything.â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âand provokeâlike no other. ...more"/>
    <s v="http://books.toscrape.com/media/cache/9b/69/9b696c2064d6ee387774b6121bb4be91.jpg"/>
    <s v="https://books.toscrape.com/catalogue/the-grand-design_405/index.html"/>
    <n v="4933"/>
    <x v="1"/>
    <x v="0"/>
    <n v="1805"/>
    <x v="75"/>
    <n v="17.89"/>
    <n v="3"/>
    <n v="88251.37000000001"/>
    <s v="OK"/>
    <x v="1"/>
    <x v="13"/>
    <s v="In Stock"/>
    <s v="OK"/>
    <n v="17650.274000000001"/>
    <s v="Mid"/>
    <x v="1"/>
  </r>
  <r>
    <x v="805"/>
    <s v="6036239d2ab349b7"/>
    <s v="Books"/>
    <s v="Â£16.28"/>
    <s v="Â£16.28"/>
    <s v="Â£0.00"/>
    <s v="In stock (5 available)"/>
    <n v="0"/>
    <s v="Two"/>
    <x v="20"/>
    <s v="A survey of the psychology of expertise, providing techniques for developing mastery of any skill, drawn from the authors' extensive, pathfinding research"/>
    <s v="http://books.toscrape.com/media/cache/7c/04/7c04c7a92b5ba83361eba81fa364a2ca.jpg"/>
    <s v="https://books.toscrape.com/catalogue/peak-secrets-from-the-new-science-of-expertise_389/index.html"/>
    <n v="1898"/>
    <x v="5"/>
    <x v="0"/>
    <n v="1987"/>
    <x v="9"/>
    <n v="21.16"/>
    <n v="2"/>
    <n v="40161.68"/>
    <s v="OK"/>
    <x v="1"/>
    <x v="13"/>
    <s v="In Stock"/>
    <s v="OK"/>
    <n v="8032.3360000000002"/>
    <s v="High"/>
    <x v="0"/>
  </r>
  <r>
    <x v="806"/>
    <s v="c6bf14cb901c63ac"/>
    <s v="Books"/>
    <s v="Â£13.03"/>
    <s v="Â£13.03"/>
    <s v="Â£0.00"/>
    <s v="In stock (3 available)"/>
    <n v="0"/>
    <s v="Four"/>
    <x v="20"/>
    <s v="The international bestseller that inspired a major Nova special and sparked a new understanding of the universe, now with a new preface and epilogue.Brian Greene, one of the world's leading string theorists, peels away layers of mystery to reveal a universe that consists of eleven dimensions, where the fabric of space tears and repairs itself, and all matterâfrom the small The international bestseller that inspired a major Nova special and sparked a new understanding of the universe, now with a new preface and epilogue.Brian Greene, one of the world's leading string theorists, peels away layers of mystery to reveal a universe that consists of eleven dimensions, where the fabric of space tears and repairs itself, and all matterâfrom the smallest quarks to the most gargantuan supernovasâis generated by the vibrations of microscopically tiny loops of energy. The Elegant Universe makes some of the most sophisticated concepts ever contemplated accessible and thoroughly entertaining, bringing us closer than ever to understanding how the universe works. ...more"/>
    <s v="http://books.toscrape.com/media/cache/5e/db/5edba3f8d50df6306bc5aa3f2516bd0c.jpg"/>
    <s v="https://books.toscrape.com/catalogue/the-elegant-universe-superstrings-hidden-dimensions-and-the-quest-for-the-ultimate-theory_245/index.html"/>
    <n v="4330"/>
    <x v="3"/>
    <x v="1"/>
    <n v="1008"/>
    <x v="113"/>
    <n v="16.940000000000001"/>
    <n v="4"/>
    <n v="73350.200000000012"/>
    <s v="OK"/>
    <x v="1"/>
    <x v="6"/>
    <s v="In Stock"/>
    <s v="⚠️ Low"/>
    <n v="14670.040000000003"/>
    <s v="Mid"/>
    <x v="1"/>
  </r>
  <r>
    <x v="807"/>
    <s v="63c0826ef59eae66"/>
    <s v="Books"/>
    <s v="Â£57.35"/>
    <s v="Â£57.35"/>
    <s v="Â£0.00"/>
    <s v="In stock (3 available)"/>
    <n v="0"/>
    <s v="Five"/>
    <x v="20"/>
    <s v="From New York Times bestselling author Sam Kean comes incredible stories of science, history, finance, mythology, the arts, medicine, and more, as told by the Periodic Table. Why did Gandhi hate iodine (I, 53)? How did radium (Ra, 88) nearly ruin Marie Curie's reputation? And why is gallium (Ga, 31) the go-to element for laboratory pranksters?*The Periodic Table is a crow From New York Times bestselling author Sam Kean comes incredible stories of science, history, finance, mythology, the arts, medicine, and more, as told by the Periodic Table. Why did Gandhi hate iodine (I, 53)? How did radium (Ra, 88) nearly ruin Marie Curie's reputation? And why is gallium (Ga, 31) the go-to element for laboratory pranksters?*The Periodic Table is a crowning scientific achievement, but it's also a treasure trove of adventure, betrayal, and obsession. These fascinating tales follow every element on the table as they play out their parts in human history, and in the lives of the (frequently) mad scientists who discovered them. THE DISAPPEARING SPOON masterfully fuses science with the classic lore of invention, investigation, and discovery--from the Big Bang through the end of time. *Though solid at room temperature, gallium is a moldable metal that melts at 84 degrees Fahrenheit. A classic science prank is to mold gallium spoons, serve them with tea, and watch guests recoil as their utensils disappear. ...more"/>
    <s v="http://books.toscrape.com/media/cache/47/cd/47cd27d1ae8935f974541829eea328f2.jpg"/>
    <s v="https://books.toscrape.com/catalogue/the-disappearing-spoon-and-other-true-tales-of-madness-love-and-the-history-of-the-world-from-the-periodic-table-of-the-elements_244/index.html"/>
    <n v="3166"/>
    <x v="1"/>
    <x v="0"/>
    <n v="1110"/>
    <x v="131"/>
    <n v="74.56"/>
    <n v="5"/>
    <n v="236056.96000000002"/>
    <s v="OK"/>
    <x v="1"/>
    <x v="6"/>
    <s v="In Stock"/>
    <s v="⚠️ Low"/>
    <n v="47211.392000000007"/>
    <s v="High"/>
    <x v="0"/>
  </r>
  <r>
    <x v="808"/>
    <s v="61002f3b7ba5d780"/>
    <s v="Books"/>
    <s v="Â£25.83"/>
    <s v="Â£25.83"/>
    <s v="Â£0.00"/>
    <s v="In stock (3 available)"/>
    <n v="0"/>
    <s v="Two"/>
    <x v="20"/>
    <s v="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 - and muc 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 - and much else of an eyebrow-raising nature.In short, here is Feynman's life in all its eccentric glory - a combustible mixture of high intelligence, unlimited curiosity, and raging chutzpah. ...more"/>
    <s v="http://books.toscrape.com/media/cache/a5/50/a550edf8668b36d52d37080a804944ab.jpg"/>
    <s v="https://books.toscrape.com/catalogue/surely-youre-joking-mr-feynman-adventures-of-a-curious-character_227/index.html"/>
    <n v="3740"/>
    <x v="4"/>
    <x v="0"/>
    <n v="632"/>
    <x v="97"/>
    <n v="33.58"/>
    <n v="2"/>
    <n v="125589.2"/>
    <s v="OK"/>
    <x v="1"/>
    <x v="6"/>
    <s v="In Stock"/>
    <s v="⚠️ Low"/>
    <n v="25117.84"/>
    <s v="High"/>
    <x v="0"/>
  </r>
  <r>
    <x v="809"/>
    <s v="281a244ce1954711"/>
    <s v="Books"/>
    <s v="Â£30.60"/>
    <s v="Â£30.60"/>
    <s v="Â£0.00"/>
    <s v="In stock (3 available)"/>
    <n v="0"/>
    <s v="Four"/>
    <x v="20"/>
    <s v="Everything you need to know about the beauty ofmodern physics in less than 100 pages.In seven brief lessons, Italian theoretical physicist Carlo Rovelli guides readers with admirable clarity through the most transformative physics breakthroughs of the twentieth and twenty-first centuries. This playful, entertaining and mind-bending introduction to modern physics, already a Everything you need to know about the beauty ofÂ modern physics in less than 100 pages.In seven brief lessons, Italian theoretical physicist Carlo Rovelli guides readers with admirable clarity through the most transformative physics breakthroughs of the twentieth and twenty-first centuries. This playful, entertaining and mind-bending introduction to modern physics, already a major bestseller in Italy, explains general relativity, quantum mechanics, elementary particles, gravity, black holes, the complex architecture of the universe, and the role of humans in the strange world Rovelli describes. This is a book about the joy of discovery. It takes readers to the frontiers of our knowledge: to the most minute reaches of the fabric of space, back toÂ the origins of the cosmos, and into the workings of our minds. âHere, on the edge of what we know, in contact with the ocean of the unknown, shines the mystery and the beauty of the world,â Rovelli writes. âAnd itâs breathtaking.â ...more"/>
    <s v="http://books.toscrape.com/media/cache/ae/f9/aef933758e39ba5e4327b2152478bb1a.jpg"/>
    <s v="https://books.toscrape.com/catalogue/seven-brief-lessons-on-physics_219/index.html"/>
    <n v="3676"/>
    <x v="1"/>
    <x v="0"/>
    <n v="359"/>
    <x v="50"/>
    <n v="39.78"/>
    <n v="4"/>
    <n v="146231.28"/>
    <s v="OK"/>
    <x v="1"/>
    <x v="6"/>
    <s v="In Stock"/>
    <s v="⚠️ Low"/>
    <n v="29246.256000000001"/>
    <s v="High"/>
    <x v="0"/>
  </r>
  <r>
    <x v="810"/>
    <s v="6f2c0a9adbb2bca9"/>
    <s v="Books"/>
    <s v="Â£29.45"/>
    <s v="Â£29.45"/>
    <s v="Â£0.00"/>
    <s v="In stock (1 available)"/>
    <n v="0"/>
    <s v="One"/>
    <x v="20"/>
    <s v="Richard Dawkins' brilliant reformulation of the theory of natural selection has the rare distinction of having provoked as much excitement and interest outside the scientific community as within it. His theories have helped change the whole nature of the study of social biology, and have forced thousands of readers to rethink their beliefs about life. In his internationall Richard Dawkins' brilliant reformulation of the theory of natural selection has the rare distinction of having provoked as much excitement and interest outside the scientific community as within it. His theories have helped change the whole nature of the study of social biology, and have forced thousands of readers to rethink their beliefs about life. In his internationally bestselling, now classic volume, The Selfish Gene, Dawkins explains how the selfish gene can also be a subtle gene. The world of the selfish gene revolves around savage competition, ruthless exploitation, and deceit, and yet, Dawkins argues, acts of apparent altruism do exist in nature. Bees, for example, will commit suicide when they sting to protect the hive, and birds will risk their lives to warn the flock of an approaching hawk. This 30th anniversary edition of Dawkins' fascinating book retains all original material, including the two enlightening chapters added in the second edition. In a new Introduction the author presents his thoughts thirty years after the publication of his first and most famous book, while the inclusion of the two-page original Foreword by brilliant American scientist Robert Trivers shows the enthusiastic reaction of the scientific community at that time. This edition is a celebration of a remarkable exposition of evolutionary thought, a work that has been widely hailed for its stylistic brilliance and deep scientific insights, and that continues to stimulate whole new areas of research today. ...more"/>
    <s v="http://books.toscrape.com/media/cache/d7/63/d763b806d6f0fb6580f16d08e00bdba6.jpg"/>
    <s v="https://books.toscrape.com/catalogue/the-selfish-gene_81/index.html"/>
    <n v="2485"/>
    <x v="2"/>
    <x v="0"/>
    <n v="1004"/>
    <x v="154"/>
    <n v="38.29"/>
    <n v="1"/>
    <n v="95150.65"/>
    <s v="OK"/>
    <x v="1"/>
    <x v="7"/>
    <s v="In Stock"/>
    <s v="⚠️ Low"/>
    <n v="19030.13"/>
    <s v="High"/>
    <x v="0"/>
  </r>
  <r>
    <x v="811"/>
    <s v="a897fe39b1053632"/>
    <s v="Books"/>
    <s v="Â£51.77"/>
    <s v="Â£51.77"/>
    <s v="Â£0.00"/>
    <s v="In stock (22 available)"/>
    <n v="0"/>
    <s v="Three"/>
    <x v="21"/>
    <s v="It's hard to imagine a world without A Light in the Attic. This now-classic collection of poetry and drawings from Shel Silverstein celebrates its 20th anniversary with this special edition. Silverstein's humorous and creative verse can amuse the dowdiest of readers. Lemon-faced adults and fidgety kids sit still and read these rhythmic words and laugh and smile and love th It's hard to imagine a world without A Light in the Attic. This now-classic collection of poetry and drawings from Shel Silverstein celebrates its 20th anniversary with this special edition. Silverstein's humorous and creative verse can amuse the dowdiest of readers. Lemon-faced adults and fidgety kids sit still and read these rhythmic words and laugh and smile and love that Silverstein. Need proof of his genius? RockabyeRockabye baby, in the treetopDon't you know a treetopIs no safe place to rock?And who put you up there,And your cradle, too?Baby, I think someone down here'sGot it in for you. Shel, you never sounded so good. ...more"/>
    <s v="http://books.toscrape.com/media/cache/fe/72/fe72f0532301ec28892ae79a629a293c.jpg"/>
    <s v="https://books.toscrape.com/catalogue/a-light-in-the-attic_1000/index.html"/>
    <n v="4871"/>
    <x v="4"/>
    <x v="1"/>
    <n v="77"/>
    <x v="37"/>
    <n v="67.3"/>
    <n v="3"/>
    <n v="327818.3"/>
    <s v="OK"/>
    <x v="1"/>
    <x v="20"/>
    <s v="In Stock"/>
    <s v="OK"/>
    <n v="65563.66"/>
    <s v="High"/>
    <x v="1"/>
  </r>
  <r>
    <x v="812"/>
    <s v="1dfe412b8ac00530"/>
    <s v="Books"/>
    <s v="Â£52.15"/>
    <s v="Â£52.15"/>
    <s v="Â£0.00"/>
    <s v="In stock (19 available)"/>
    <n v="0"/>
    <s v="One"/>
    <x v="21"/>
    <s v="Praise for Aracelis Girmay:&quot;[Girmay's] every lossâshe calls them estrangementsâis a yearning for connection across time and place; her every fragment is a bulwark against ruin.&quot; â O, The Oprah Magazine &quot;In Aracelis Girmay we have a poet who collects, polishes, and shares stories with such brilliant invention, tenderness, and intellectual liveliness that it is understandabl Praise for Aracelis Girmay:&quot;[Girmay's] every lossâshe calls them estrangementsâis a yearning for connection across time and place; her every fragment is a bulwark against ruin.&quot; â O, The Oprah Magazine &quot;In Aracelis Girmay we have a poet who collects, polishes, and shares stories with such brilliant invention, tenderness, and intellectual liveliness that it is understandable that we think of her as the blessed curator of our collective histories. There is in her art the vulnerability of one who lives inside of the stories that she gathers in this remarkable collection. Her poems set off alarms even as they transform the world she inhabits, showing us, in the process, exactly what she asks of Romare Beardenâs art: ââ¦how not to // assign all blackness near the sea / a captivity.â This is one of the many sweet contradictions in the black maria, which âis a black flag / wounding the pastoral.â I am deeply thankful that we have a poet of her unique and singular talent writing today.&quot; âKwame DawesTaking its name from the moon's dark plains, misidentified as seas by early astronomers, the black maria investigates African diasporic histories, the consequences of racism within American culture, and the question of human identity. Central to this project is a desire to recognize the lives of Eritrean refugees who have been made invisible by years of immigration crisis, refugee status, exile, and resulting statelessness. The recipient of a 2015 Whiting Award for Poetry, Girmay's newest collection elegizes and celebrates life, while wrestling with the humanistic notion of seeing beyond: seeing violence, seeing grace, and seeing each other better.&quot;to the sea&quot;great storage house, historyon which we rode, we touchedthe brief pulse of your flutteringpages, spelled with salt &amp; life,your rage, your indifferenceyour gentleness washing our feet,all of you going onwhether or not we live,to you we bring our carnationsyellow &amp; pink, how they floatlike bright sentences atopyour memory's dark hairAracelis Girmay is the author of three poetry collections, the black maria; Kingdom Animalia, which won the Isabella Gardner Award and was a finalist for the NBCC Award; and Teeth. The recipient of a 2015 Whiting Award, she has received grants and fellowships from the Jerome, Cave Canem, and Watson foundations, as well as Civitella Ranieri and the NEA. She currently teaches at Hampshire College's School for Interdisciplinary Arts and in Drew University's low residency MFA program. Originally from Santa Ana, California, she splits her time between New York and Amherst, Massachusetts. ...more"/>
    <s v="http://books.toscrape.com/media/cache/d1/7a/d17a3e313e52e1be5651719e4fba1d16.jpg"/>
    <s v="https://books.toscrape.com/catalogue/the-black-maria_991/index.html"/>
    <n v="3562"/>
    <x v="0"/>
    <x v="0"/>
    <n v="184"/>
    <x v="166"/>
    <n v="67.8"/>
    <n v="1"/>
    <n v="241503.59999999998"/>
    <s v="OK"/>
    <x v="1"/>
    <x v="0"/>
    <s v="In Stock"/>
    <s v="OK"/>
    <n v="48300.72"/>
    <s v="High"/>
    <x v="0"/>
  </r>
  <r>
    <x v="813"/>
    <s v="30a7f60cd76ca58c"/>
    <s v="Books"/>
    <s v="Â£20.66"/>
    <s v="Â£20.66"/>
    <s v="Â£0.00"/>
    <s v="In stock (19 available)"/>
    <n v="0"/>
    <s v="Four"/>
    <x v="21"/>
    <s v="This book is an important and complete collection of the Sonnets of William Shakespeare. Most readers are aware of the great plays and manuscripts written for the stage, but are unaware of the magnificent Sonnets which were written around the same period. This is an excellent, complete collection of the Sonnets and poetry of William Shakespeare and should not be missed by This book is an important and complete collection of the Sonnets of William Shakespeare. Most readers are aware of the great plays and manuscripts written for the stage, but are unaware of the magnificent Sonnets which were written around the same period. This is an excellent, complete collection of the Sonnets and poetry of William Shakespeare and should not be missed by those interested in the completion of a collection of his writings and those interested in early poetic works. ...more"/>
    <s v="http://books.toscrape.com/media/cache/4d/7a/4d7a79a8be80a529b277ed5c4d8ba482.jpg"/>
    <s v="https://books.toscrape.com/catalogue/shakespeares-sonnets_989/index.html"/>
    <n v="2551"/>
    <x v="3"/>
    <x v="1"/>
    <n v="115"/>
    <x v="121"/>
    <n v="26.86"/>
    <n v="4"/>
    <n v="68519.86"/>
    <s v="OK"/>
    <x v="1"/>
    <x v="0"/>
    <s v="In Stock"/>
    <s v="OK"/>
    <n v="13703.972000000002"/>
    <s v="High"/>
    <x v="0"/>
  </r>
  <r>
    <x v="814"/>
    <s v="feb7cc7701ecf901"/>
    <s v="Books"/>
    <s v="Â£23.88"/>
    <s v="Â£23.88"/>
    <s v="Â£0.00"/>
    <s v="In stock (19 available)"/>
    <n v="0"/>
    <s v="One"/>
    <x v="21"/>
    <s v="Part fact, part fiction, Tyehimba Jess's much anticipated second book weaves sonnet, song, and narrative to examine the lives of mostly unrecorded African American performers directly before and after the Civil War up to World War I. Olio is an effort to understand how they met, resisted, complicated, co-opted, and sometimes defeated attempts to minstrelize them.So, while Part fact, part fiction, Tyehimba Jess's much anticipated second book weaves sonnet, song, and narrative to examine the lives of mostly unrecorded African American performers directly before and after the Civil War up to World War I. Olio is an effort to understand how they met, resisted, complicated, co-opted, and sometimes defeated attempts to minstrelize them.So, while I lead this choir, I still find thatI'm being ledâ¦I'm a missionarymending my faith in the midst of this flockâ¦I toil in their fields of praise. When folks seethese freedmen stand and sing, they hear their Godspeak in tongues. These nine dark mouths sing shelter;they echo a hymn's haven from slavery's weather.Detroit native Tyehimba Jess' first book of poetry, leadbelly, was a winner of the 2004 National Poetry Series. Jess, a Cave Canem and NYU Alumni, has received fellowships from the Whiting Foundation, National Endowment for the Arts, Illinois Arts Council, and the Provincetown Fine Arts Work Center. Jess is also a veteran of the 2000 and 2001 Green Mill Poetry Slam Team. He exhibited his poetry at the 2011 TEDxNashville Conference. Jess is an Associate Professor of English at College of Staten Island. ...more"/>
    <s v="http://books.toscrape.com/media/cache/b1/0e/b10eabab1e1c811a6d47969904fd5755.jpg"/>
    <s v="https://books.toscrape.com/catalogue/olio_984/index.html"/>
    <n v="4708"/>
    <x v="2"/>
    <x v="1"/>
    <n v="476"/>
    <x v="152"/>
    <n v="31.04"/>
    <n v="1"/>
    <n v="146136.32000000001"/>
    <s v="OK"/>
    <x v="1"/>
    <x v="0"/>
    <s v="In Stock"/>
    <s v="OK"/>
    <n v="29227.264000000003"/>
    <s v="High"/>
    <x v="1"/>
  </r>
  <r>
    <x v="815"/>
    <s v="55f9da0c5eea2e10"/>
    <s v="Books"/>
    <s v="Â£33.63"/>
    <s v="Â£33.63"/>
    <s v="Â£0.00"/>
    <s v="In stock (17 available)"/>
    <n v="0"/>
    <s v="Two"/>
    <x v="21"/>
    <s v="A poetry that is at once harrowing, angry, and achingly beautiful Patrick Woodcock has spent the past seven years engaging with and being shaped by the people, politics, and landscapes of the Kurdish north of Iraq, Fort Good Hope in the Northwest Territories, and Azerbaijan. His powerful new collection offers a poetry that simultaneously explores hope and horror while doc A poetry that is at once harrowing, angry, and achingly beautiful Patrick Woodcock has spent the past seven years engaging with and being shaped by the people, politics, and landscapes of the Kurdish north of Iraq, Fort Good Hope in the Northwest Territories, and Azerbaijan. His powerful new collection offers a poetry that simultaneously explores hope and horror while documenting the transformative processes of coping. You canât bury them all follows the narratives we construct to survive the tragic failures of our humanity to their very end: everything thatâs buried by snow, dirt, and ash, just like everything thatâs buried by politics, homophobia, sexism, racism, religion; and history is resurrected, demanding to be heard and addressed.In Woodcockâs poetry, how we deal with what resurfaces is the key. What do those who suffer really mean to those who have abandoned them to small, conscience-soothing charitable donations or the occasional tweet? How can the poet, or anyone else, sleep at night knowing homosexuals are being thrown off building tops, after one steps into a hole and finds an abandoned corpse in an Azeri cemetery, or after the elders of an Aboriginal community are left helpless against those who only want to exploit them? Still, You canât bury them all demonstrates that the world is not just the horrific place the media often portrays. In each of the worlds he touches, Woodcock discovers a spirit and strength to celebrate. ...more"/>
    <s v="http://books.toscrape.com/media/cache/b7/44/b7440aa88046b0bf8cba50d59295518e.jpg"/>
    <s v="https://books.toscrape.com/catalogue/you-cant-bury-them-all-poems_961/index.html"/>
    <n v="543"/>
    <x v="0"/>
    <x v="1"/>
    <n v="1232"/>
    <x v="71"/>
    <n v="43.72"/>
    <n v="2"/>
    <n v="23739.96"/>
    <s v="OK"/>
    <x v="1"/>
    <x v="17"/>
    <s v="In Stock"/>
    <s v="OK"/>
    <n v="4747.9920000000002"/>
    <s v="High"/>
    <x v="0"/>
  </r>
  <r>
    <x v="816"/>
    <s v="b4fd5943413e089a"/>
    <s v="Books"/>
    <s v="Â£57.31"/>
    <s v="Â£57.31"/>
    <s v="Â£0.00"/>
    <s v="In stock (17 available)"/>
    <n v="0"/>
    <s v="Three"/>
    <x v="21"/>
    <s v="The eagerly anticipated debut from one of Canadaâs most exciting new poets In her debut collection, Ashley-Elizabeth Best explores the cultivation of resilience during uncertain and often trying times. Itâs a book built around day-to-day conflicts â poems about love, family, grief, power, and longing. Navigating the fault lines of popular culture and traditional poetry to The eagerly anticipated debut from one of Canadaâs most exciting new poets In her debut collection, Ashley-Elizabeth Best explores the cultivation of resilience during uncertain and often trying times. Itâs a book built around day-to-day conflicts â poems about love, family, grief, power, and longing. Navigating the fault lines of popular culture and traditional poetry to assert that we are all history makers, Slow States of Collapse enters the landscape of personal narrative in an attempt to reconcile lifeâs little universal griefs.Slow States of Collapse presents a world that is at once menacing and full of wonder and grace. Itâs a poetry of âcasual crueltyâ and âkisses like / puncture wounds,â of âsomething too tender to touchâ and âthe threat of an intense beauty.â In this collection, illness confronts bedside manners while a migrant restlessness also paints remarkable portraits of shifting self-image, and in the process the nature of personal and political power is reimagined. ...more"/>
    <s v="http://books.toscrape.com/media/cache/db/ac/dbac3faca8a799824f5725d66c0fcce3.jpg"/>
    <s v="https://books.toscrape.com/catalogue/slow-states-of-collapse-poems_960/index.html"/>
    <n v="862"/>
    <x v="1"/>
    <x v="0"/>
    <n v="448"/>
    <x v="124"/>
    <n v="74.5"/>
    <n v="3"/>
    <n v="64219"/>
    <s v="OK"/>
    <x v="1"/>
    <x v="17"/>
    <s v="In Stock"/>
    <s v="OK"/>
    <n v="12843.800000000001"/>
    <s v="High"/>
    <x v="0"/>
  </r>
  <r>
    <x v="817"/>
    <s v="657fe5ead67a7767"/>
    <s v="Books"/>
    <s v="Â£14.27"/>
    <s v="Â£14.27"/>
    <s v="Â£0.00"/>
    <s v="In stock (16 available)"/>
    <n v="0"/>
    <s v="Four"/>
    <x v="21"/>
    <s v="More than thirty-five years ago, when the weather allowed, Wendell Berry began spending his sabbaths outdoors, walking and wandering around familiar territory, seeking a deep intimacy only time could provide. These walks arranged themselves into poems and each year since he has completed a sequence dated by the year of its composition. Last year we collected the lot into a More than thirty-five years ago, when the weather allowed, Wendell Berry began spending his sabbaths outdoors, walking and wandering around familiar territory, seeking a deep intimacy only time could provide. These walks arranged themselves into poems and each year since he has completed a sequence dated by the year of its composition. Last year we collected the lot into a collection, This Day, the Sabbath Poems 1979-2013. This new sequence for the following year is one of the richest yet. This group provides a virtual syllabus for all of Mr. Berryâs cultural and agricultural work in concentrated form. Many of these poems are drawn from the view from a small porch in the woods, a place of stillness and reflection, a vantage point âof the one/life of the forest composed/of uncountable lives in countless/years each life coherent itself within/ the coherence, the great composure,/of all.â A new collection of Wendell Berry poems is always an occasion of joyful celebration and this one is especially so. ...more"/>
    <s v="http://books.toscrape.com/media/cache/65/6e/656e79dfd4f8b6bf19ffde2c75ceda81.jpg"/>
    <s v="https://books.toscrape.com/catalogue/untitled-collection-sabbath-poems-2014_953/index.html"/>
    <n v="1752"/>
    <x v="2"/>
    <x v="1"/>
    <n v="40"/>
    <x v="100"/>
    <n v="18.55"/>
    <n v="4"/>
    <n v="32499.600000000002"/>
    <s v="OK"/>
    <x v="1"/>
    <x v="10"/>
    <s v="In Stock"/>
    <s v="OK"/>
    <n v="6499.920000000001"/>
    <s v="Mid"/>
    <x v="0"/>
  </r>
  <r>
    <x v="818"/>
    <s v="31001a1210623bd4"/>
    <s v="Books"/>
    <s v="Â£14.19"/>
    <s v="Â£14.19"/>
    <s v="Â£0.00"/>
    <s v="In stock (15 available)"/>
    <n v="0"/>
    <s v="Four"/>
    <x v="21"/>
    <s v="Following the success of their anthology Poems That Make Grown Men Cry, father-and-son team Anthony and Ben Holden, working with Amnesty International, have asked the same revealing question of 100 remarkable women. What poem has moved you to tears?The poems chosen range from the eighth century to today, from Rumi and Shakespeare to Sylvia Plath, W.H. Auden to Carol Ann Du Following the success of their anthology Poems That Make Grown Men Cry, father-and-son team Anthony and Ben Holden, working with Amnesty International, have asked the same revealing question of 100 remarkable women. What poem has moved you to tears?The poems chosen range from the eighth century to today, from Rumi and Shakespeare to Sylvia Plath, W.H. Auden to Carol Ann Duffy, Pablo Neruda and Derek Walcott to Imtiaz Dharker and Warsan Shire. Their themes range from love and loss, through mortality and mystery, war and peace, to the beauty and variety of nature. From Yoko Ono to Judi Dench, Chimamanda Ngozi Adichie to Elena Ferrante, Carol Ann Duffy to Kaui Hart Hemmings, and Joan Baez to Nikki Giovanni, this unique collection delivers private insights into the minds of women whose writing, acting, and thinking are admired around the world. ...more"/>
    <s v="http://books.toscrape.com/media/cache/18/ac/18ac3f16b10a5fc47e603d93335e3f24.jpg"/>
    <s v="https://books.toscrape.com/catalogue/poems-that-make-grown-women-cry_824/index.html"/>
    <n v="1778"/>
    <x v="0"/>
    <x v="1"/>
    <n v="1078"/>
    <x v="127"/>
    <n v="18.45"/>
    <n v="4"/>
    <n v="32804.1"/>
    <s v="OK"/>
    <x v="1"/>
    <x v="1"/>
    <s v="In Stock"/>
    <s v="OK"/>
    <n v="6560.82"/>
    <s v="Mid"/>
    <x v="0"/>
  </r>
  <r>
    <x v="819"/>
    <s v="cfeb1e1e0e695b58"/>
    <s v="Books"/>
    <s v="Â£41.05"/>
    <s v="Â£41.05"/>
    <s v="Â£0.00"/>
    <s v="In stock (15 available)"/>
    <n v="0"/>
    <s v="One"/>
    <x v="21"/>
    <s v="âReading Vuong is like watching a fish move: he manages the varied currents of English with muscled intuition. His poems are by turns graceful and wonderstruck. His lines are both long and short, his pose narrative and lyric, his diction formal and insouciant. From the outside, Vuong has fashioned a poetry of inclusion.ââThe New YorkerOcean Vuong's first full-length collec âReading Vuong is like watching a fish move: he manages the varied currents of English with muscled intuition. His poems are by turns graceful and wonderstruck. His lines are both long and short, his pose narrative and lyric, his diction formal and insouciant. From the outside, Vuong has fashioned a poetry of inclusion.ââThe New YorkerOcean Vuong's first full-length collection aims straight for the perennial &quot;big&quot;âand very humanâsubjects of romance, family, memory, grief, war, and melancholia. None of these he allows to overwhelm his spirit or his poems, which demonstrate, through breath and cadence and unrepentant enthrallment, that a gentle palm on a chest can calm the fiercest hungers. ...more"/>
    <s v="http://books.toscrape.com/media/cache/ff/48/ff48b0696fb97b7f7b5c6d15e372cb70.jpg"/>
    <s v="https://books.toscrape.com/catalogue/night-sky-with-exit-wounds_822/index.html"/>
    <n v="2217"/>
    <x v="4"/>
    <x v="0"/>
    <n v="978"/>
    <x v="24"/>
    <n v="53.37"/>
    <n v="1"/>
    <n v="118321.29"/>
    <s v="OK"/>
    <x v="1"/>
    <x v="1"/>
    <s v="In Stock"/>
    <s v="OK"/>
    <n v="23664.258000000002"/>
    <s v="High"/>
    <x v="0"/>
  </r>
  <r>
    <x v="820"/>
    <s v="86cbddb61ea78bb7"/>
    <s v="Books"/>
    <s v="Â£46.78"/>
    <s v="Â£46.78"/>
    <s v="Â£0.00"/>
    <s v="In stock (14 available)"/>
    <n v="0"/>
    <s v="Four"/>
    <x v="21"/>
    <s v="Salt is a journey through warmth and sharpness. This collection of poetry explores the realities of multiple identities, language, diasporic life &amp; pain, the self, community, healing, celebration, and love."/>
    <s v="http://books.toscrape.com/media/cache/c9/92/c9924f9637aef6d9fc8e165be62f69ee.jpg"/>
    <s v="https://books.toscrape.com/catalogue/salt_731/index.html"/>
    <n v="715"/>
    <x v="1"/>
    <x v="0"/>
    <n v="1"/>
    <x v="100"/>
    <n v="60.81"/>
    <n v="4"/>
    <n v="43479.15"/>
    <s v="OK"/>
    <x v="1"/>
    <x v="2"/>
    <s v="In Stock"/>
    <s v="OK"/>
    <n v="8695.83"/>
    <s v="High"/>
    <x v="0"/>
  </r>
  <r>
    <x v="821"/>
    <s v="aa35446aab16017f"/>
    <s v="Books"/>
    <s v="Â£50.89"/>
    <s v="Â£50.89"/>
    <s v="Â£0.00"/>
    <s v="In stock (14 available)"/>
    <n v="0"/>
    <s v="Five"/>
    <x v="21"/>
    <s v="The creator of the popular Tumblr and Instagram &quot;Quarter Life Poetry&quot; tackles the real-life truths of work, money, sex, and many other challenges 20-somethings face in a laugh-out-loud collection of poetry.Samantha Jayne knows that life post-college isn't as glamorous as all undergrads think it's going to be... because she's currently living it. A graphic artist, Sam start The creator of the popular Tumblr and Instagram &quot;Quarter Life Poetry&quot; tackles the real-life truths of work, money, sex, and many other challenges 20-somethings face in a laugh-out-loud collection of poetry.Samantha Jayne knows that life post-college isn't as glamorous as all undergrads think it's going to be... because she's currently living it. A graphic artist, Sam started creating doodles and funny poems about her life as a 25-year-old. And when she decided to put them on Instagram, the captions were full of other people tagging friends and saying, &quot;This is literally us.&quot; At a time where it seems like everyone around you is getting married, making more money than you do, and paying off their student loans, Sam's poetry captures the voice of millennials everywhere who know that being in your 20s can sometimes be the exact opposite of &quot;the best years of your life.&quot; ...more"/>
    <s v="http://books.toscrape.com/media/cache/68/92/68922093080c377fa521ba64d8d372e1.jpg"/>
    <s v="https://books.toscrape.com/catalogue/quarter-life-poetry-poems-for-the-young-broke-and-hangry_727/index.html"/>
    <n v="1336"/>
    <x v="0"/>
    <x v="0"/>
    <n v="679"/>
    <x v="30"/>
    <n v="66.16"/>
    <n v="5"/>
    <n v="88389.759999999995"/>
    <s v="OK"/>
    <x v="1"/>
    <x v="2"/>
    <s v="In Stock"/>
    <s v="OK"/>
    <n v="17677.952000000001"/>
    <s v="High"/>
    <x v="0"/>
  </r>
  <r>
    <x v="822"/>
    <s v="c0fc0cd215ee1724"/>
    <s v="Books"/>
    <s v="Â£53.64"/>
    <s v="Â£53.64"/>
    <s v="Â£0.00"/>
    <s v="In stock (8 available)"/>
    <n v="0"/>
    <s v="Five"/>
    <x v="21"/>
    <s v="The third full-length collectionby Julien Poirier, Out of Print is a truly bicoastal volume, reflecting the poet's years in New York as well as his return to his Bay Area roots. Consider it a meetinghouse between late New York School and contemporary California surrealism, a series of quips intercepted from America's underground poetry telegraph, or an absurdist mirror hel The third full-length collectionÂ by Julien Poirier, Out of Print is a truly bicoastal volume, reflecting the poet's years in New York as well as his return to his Bay Area roots. Consider it a meetinghouse between late New York School and contemporary California surrealism, a series of quips intercepted from America's underground poetry telegraph, or an absurdist mirror held up to consumerist culture.&quot;Welcome Julien Poirier! What a distinct inspired voice. His work is abundant in surprise. His musical,often bonkers play of language is, for me, a source of delight &amp; revelation.&quot;âDavid Meltzer&quot;Julien Poirierâs poems calibrate the vernacular in a sublime mathematics of commonalities. The effect is that of feelings on the run, enunciated clearly. In a sudden down-draughtâ'Youâre wind, you melt on my tongue'âheâll take the contemporary love poem into new stretches of believability while knowingly calling to account the failings that, whether perennial or merely topical, hem round ourselves to disastrous effect. For, no mistake, Out of Print means business: a forceful wake-up call, allowing as how for this old world the time for meaningful action may well have run out and weâve joined the fabled damned, lost but for such eloquence, affection, and mad, mad laughter in Hellâs despite.&quot;âBill Berkson&quot;Out of Printâs unexpectedly a love poem, its humor sharpening into dissonant pleasure. And what a pleasure! Julien Poirierâs weirdly direct and directly weird poems notice what an event is, whether itâs four square monks in a Coupe de Ville or becoming the Invisible Hand, and render that event into a sensual and searching landscape. You are really there, no where, but there, in poetry as a means to think differently, and maybe, absurdly, hope.&quot;âKaren WeiserJulien Poirier is the co-founder of Ugly Duckling Presse. He has taught poetry in New York City and San Francisco public schools and at San Quentin State Prison. Previous books include Way Too West (2015) and El Golpe ChileÃ±o (2010). ...more"/>
    <s v="http://books.toscrape.com/media/cache/4c/5a/4c5a559bc2edb79e5d48af4dbc813eb2.jpg"/>
    <s v="https://books.toscrape.com/catalogue/out-of-print-city-lights-spotlight-no-14_536/index.html"/>
    <n v="2014"/>
    <x v="1"/>
    <x v="1"/>
    <n v="1879"/>
    <x v="164"/>
    <n v="69.73"/>
    <n v="5"/>
    <n v="140436.22"/>
    <s v="OK"/>
    <x v="1"/>
    <x v="3"/>
    <s v="In Stock"/>
    <s v="OK"/>
    <n v="28087.244000000002"/>
    <s v="High"/>
    <x v="0"/>
  </r>
  <r>
    <x v="823"/>
    <s v="c44c5e1425475206"/>
    <s v="Books"/>
    <s v="Â£29.04"/>
    <s v="Â£29.04"/>
    <s v="Â£0.00"/>
    <s v="In stock (8 available)"/>
    <n v="0"/>
    <s v="Five"/>
    <x v="21"/>
    <s v="Presents the first American translation of the complete text of Baudelaire's 1857 masterwork and includes the complete original French texts for easy comparison."/>
    <s v="http://books.toscrape.com/media/cache/3d/32/3d324c0b55c221e9b701d4e772b42ad6.jpg"/>
    <s v="https://books.toscrape.com/catalogue/les-fleurs-du-mal_530/index.html"/>
    <n v="1473"/>
    <x v="0"/>
    <x v="1"/>
    <n v="1257"/>
    <x v="19"/>
    <n v="37.75"/>
    <n v="5"/>
    <n v="55605.75"/>
    <s v="OK"/>
    <x v="1"/>
    <x v="3"/>
    <s v="In Stock"/>
    <s v="OK"/>
    <n v="11121.150000000001"/>
    <s v="High"/>
    <x v="0"/>
  </r>
  <r>
    <x v="824"/>
    <s v="b7870fa6dc088fbb"/>
    <s v="Books"/>
    <s v="Â£40.45"/>
    <s v="Â£40.45"/>
    <s v="Â£0.00"/>
    <s v="In stock (8 available)"/>
    <n v="0"/>
    <s v="Two"/>
    <x v="21"/>
    <s v="The prophetic poem that launched a generation when it was first published in 1965 is here presented in a commemorative fortieth Anniversary Edition.When the book arrived from its British printers, it was seized almost immediately by U.S. Customs, and shortly thereafter the San Francisco police arrested its publisher and editor, Lawrence Ferlinghetti, together with City Lig The prophetic poem that launched a generation when it was first published in 1965 is here presented in a commemorative fortieth Anniversary Edition.When the book arrived from its British printers, it was seized almost immediately by U.S. Customs, and shortly thereafter the San Francisco police arrested its publisher and editor, Lawrence Ferlinghetti, together with City Lights Bookstore manager Shigeyoshi Murao. The two of them were charged with disseminating obscene literature, and the case went to trial in the municipal court of Judge Clayton Horn. A parade of distinguished literary and academic witnesses persuaded the judge that the title poem was indeed not obscene and that it had âredeeming social significance.âThus was Howl &amp; Other Poems freed to become the single most influential poetic work of the post-World War II era, with over 900,000 copies now in print.&quot; ...more"/>
    <s v="http://books.toscrape.com/media/cache/09/8e/098e81fcea9f6b4c15f6d207301c0085.jpg"/>
    <s v="https://books.toscrape.com/catalogue/howl-and-other-poems_522/index.html"/>
    <n v="4571"/>
    <x v="3"/>
    <x v="1"/>
    <n v="412"/>
    <x v="165"/>
    <n v="52.59"/>
    <n v="2"/>
    <n v="240388.89"/>
    <s v="OK"/>
    <x v="1"/>
    <x v="3"/>
    <s v="In Stock"/>
    <s v="OK"/>
    <n v="48077.778000000006"/>
    <s v="High"/>
    <x v="1"/>
  </r>
  <r>
    <x v="825"/>
    <s v="b74ee891e2a6dd69"/>
    <s v="Books"/>
    <s v="Â£51.17"/>
    <s v="Â£51.17"/>
    <s v="Â£0.00"/>
    <s v="In stock (7 available)"/>
    <n v="0"/>
    <s v="Five"/>
    <x v="21"/>
    <s v="It's been 10 years since the last book in the &quot;Teen Ink&quot; series&quot; Written in the Dirt &quot;was published. Now, a whole new batch of teen writers has emerged with their own unique voices. &quot;Leave This Song Behind&quot; features the best poetry submitted by those writers to &quot;Teen Ink&quot; over the last five years. The pieces in this book were chosen because they were so powerful that they It's been 10 years since the last book in the &quot;Teen Ink&quot; series&quot; Written in the Dirt &quot;was published. Now, a whole new batch of teen writers has emerged with their own unique voices. &quot;Leave This Song Behind&quot; features the best poetry submitted by those writers to &quot;Teen Ink&quot; over the last five years. The pieces in this book were chosen because they were so powerful that they stood out from the rest. &quot;Teen Ink&quot; editors took a deep look into each poem's strengths then divided &quot;Leave This Song Behind&quot; into seven sections based on the poetic techniques or qualities that moved them most. Vivid sensory details made some poems shine; others caught their attention with simple, sparse language. Still others were chosen because of their thoughtful use of form; compelling stories; strong figurative language; unexpected connections and wit; and fresh writing about familiar topics.Dig in and let these brave young voices capture your heart and mind with their passion, their pain, and their amazing poetry! ...more"/>
    <s v="http://books.toscrape.com/media/cache/5e/ca/5eca840ed2d6f0f0d2f795922cb76741.jpg"/>
    <s v="https://books.toscrape.com/catalogue/leave-this-song-behind-teen-poetry-at-its-best_474/index.html"/>
    <n v="664"/>
    <x v="4"/>
    <x v="0"/>
    <n v="1651"/>
    <x v="147"/>
    <n v="66.52"/>
    <n v="5"/>
    <n v="44169.279999999999"/>
    <s v="OK"/>
    <x v="1"/>
    <x v="4"/>
    <s v="In Stock"/>
    <s v="OK"/>
    <n v="8833.8559999999998"/>
    <s v="High"/>
    <x v="0"/>
  </r>
  <r>
    <x v="826"/>
    <s v="3d250ab0f12be445"/>
    <s v="Books"/>
    <s v="Â£15.42"/>
    <s v="Â£15.42"/>
    <s v="Â£0.00"/>
    <s v="In stock (6 available)"/>
    <n v="0"/>
    <s v="Five"/>
    <x v="21"/>
    <s v="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 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 ...more"/>
    <s v="http://books.toscrape.com/media/cache/b3/8c/b38cadc69f4a2db0aae2ee2867ab8583.jpg"/>
    <s v="https://books.toscrape.com/catalogue/the-collected-poems-of-wb-yeats-the-collected-works-of-wb-yeats-1_441/index.html"/>
    <n v="1332"/>
    <x v="2"/>
    <x v="1"/>
    <n v="267"/>
    <x v="41"/>
    <n v="20.05"/>
    <n v="5"/>
    <n v="26706.600000000002"/>
    <s v="OK"/>
    <x v="1"/>
    <x v="5"/>
    <s v="In Stock"/>
    <s v="OK"/>
    <n v="5341.3200000000006"/>
    <s v="High"/>
    <x v="0"/>
  </r>
  <r>
    <x v="827"/>
    <s v="b228042c088b1913"/>
    <s v="Books"/>
    <s v="Â£38.77"/>
    <s v="Â£38.77"/>
    <s v="Â£0.00"/>
    <s v="In stock (5 available)"/>
    <n v="0"/>
    <s v="Four"/>
    <x v="21"/>
    <s v="&quot;With a bolt of lightning on my kicks . . .The court is SIZZLING. My sweat is DRIZZLING. Stop all that quivering. Cuz tonight I'm delivering,&quot; announces dread-locked, 12-year old Josh Bell. He and his twin brother Jordan are awesome on the court. But Josh has more than basketball in his blood, he's got mad beats, too, that tell his family's story in verse, in this fast and &quot;With a bolt of lightning on my kicks . . .The court is SIZZLING. My sweat is DRIZZLING. Stop all that quivering. Cuz tonight I'm delivering,&quot;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 ...more"/>
    <s v="http://books.toscrape.com/media/cache/25/fe/25fe373b974387a66ff1dea80f023ccb.jpg"/>
    <s v="https://books.toscrape.com/catalogue/the-crossover_398/index.html"/>
    <n v="71"/>
    <x v="0"/>
    <x v="1"/>
    <n v="697"/>
    <x v="167"/>
    <n v="50.4"/>
    <n v="4"/>
    <n v="3578.4"/>
    <s v="OK"/>
    <x v="1"/>
    <x v="13"/>
    <s v="In Stock"/>
    <s v="OK"/>
    <n v="715.68000000000006"/>
    <s v="High"/>
    <x v="0"/>
  </r>
  <r>
    <x v="828"/>
    <s v="b54d7416bb445989"/>
    <s v="Books"/>
    <s v="Â£17.49"/>
    <s v="Â£17.49"/>
    <s v="Â£0.00"/>
    <s v="In stock (5 available)"/>
    <n v="0"/>
    <s v="Five"/>
    <x v="21"/>
    <s v="Like lightning/you strike/fast and free/legs zoom/down field/eyes fixed/on the checkered ball/on the goal/ten yards to go/canât nobody stop you/canât nobody cop youâ¦ In this follow-up to the Newbery-winning novel THE CROSSOVER, soccer, family, love, and friendship, take center stage as twelve-year-old Nick learns the power of words as he wrestles with problems at home, sta Like lightning/you strike/fast and free/legs zoom/down field/eyes fixed/on the checkered ball/on the goal/ten yards to go/canât nobody stop you/canât nobody cop youâ¦ In this follow-up to the Newbery-winning novel THE CROSSOVER, Â soccer, family, love, and friendship, take center stage as twelve-year-old Nick learns the power of words as he wrestles with problems at home, stands up to a bully, and tries to impress the girl of his dreams.Â Helping him along are his best friend and sometimes teammate Coby, and The Mac, a rapping librarian who gives Nick inspiring books to read.Â Â  This electric and heartfelt novel-in-verse by poet Kwame Alexander bends and breaks as it captures all the thrills and setbacks, action and emotion of a World Cup match! ...more"/>
    <s v="http://books.toscrape.com/media/cache/cf/3b/cf3b0341f5f4f4ad2c1439c11d32a9b1.jpg"/>
    <s v="https://books.toscrape.com/catalogue/booked_365/index.html"/>
    <n v="3396"/>
    <x v="1"/>
    <x v="0"/>
    <n v="1468"/>
    <x v="101"/>
    <n v="22.74"/>
    <n v="5"/>
    <n v="77225.039999999994"/>
    <s v="OK"/>
    <x v="1"/>
    <x v="13"/>
    <s v="In Stock"/>
    <s v="OK"/>
    <n v="15445.008"/>
    <s v="High"/>
    <x v="0"/>
  </r>
  <r>
    <x v="829"/>
    <s v="e63c3f25338baf9a"/>
    <s v="Books"/>
    <s v="Â£30.95"/>
    <s v="Â£30.95"/>
    <s v="Â£0.00"/>
    <s v="In stock (1 available)"/>
    <n v="0"/>
    <s v="Four"/>
    <x v="21"/>
    <s v="Drawn from the most intimate and personal associations, Pablo Neruda's most beloved collection of poetry juxtaposes the exuberance of youthful passion with the desolation of grief, the sensuality of the body with the metaphorical nuances of nature. Pulitzer Prize-winning poet W. S. Merwin's masterly translation faces the original Spanish text. This edition also features an Drawn from the most intimate and personal associations, Pablo Neruda's most beloved collection of poetry juxtaposes the exuberance of youthful passion with the desolation of grief, the sensuality of the body with the metaphorical nuances of nature. Pulitzer Prize-winning poet W. S. Merwin's masterly translation faces the original Spanish text. This edition also features an insightful Introduction by Cristina Garcia. More than eighty years after its publication, Twenty Love Poems and a Song of Despair stands as an essential collection that continues to inspire lovers and poets around the world. ...more"/>
    <s v="http://books.toscrape.com/media/cache/ec/10/ec10f11ff0ea13c17a42d81b03896235.jpg"/>
    <s v="https://books.toscrape.com/catalogue/twenty-love-poems-and-a-song-of-despair_91/index.html"/>
    <n v="3740"/>
    <x v="4"/>
    <x v="0"/>
    <n v="363"/>
    <x v="45"/>
    <n v="40.24"/>
    <n v="4"/>
    <n v="150497.60000000001"/>
    <s v="OK"/>
    <x v="1"/>
    <x v="7"/>
    <s v="In Stock"/>
    <s v="⚠️ Low"/>
    <n v="30099.520000000004"/>
    <s v="High"/>
    <x v="0"/>
  </r>
  <r>
    <x v="830"/>
    <s v="e7e87087b1a44711"/>
    <s v="Books"/>
    <s v="Â£15.40"/>
    <s v="Â£15.40"/>
    <s v="Â£0.00"/>
    <s v="In stock (1 available)"/>
    <n v="0"/>
    <s v="One"/>
    <x v="22"/>
    <s v="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 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more"/>
    <s v="http://books.toscrape.com/media/cache/39/82/39826643a2e100f9e763079d7d5867f4.jpg"/>
    <s v="https://books.toscrape.com/catalogue/vampire-knight-vol-1-vampire-knight-1_93/index.html"/>
    <n v="4914"/>
    <x v="2"/>
    <x v="0"/>
    <n v="1881"/>
    <x v="77"/>
    <n v="20.02"/>
    <n v="1"/>
    <n v="98378.28"/>
    <s v="OK"/>
    <x v="1"/>
    <x v="7"/>
    <s v="In Stock"/>
    <s v="⚠️ Low"/>
    <n v="19675.656000000003"/>
    <s v="High"/>
    <x v="1"/>
  </r>
  <r>
    <x v="831"/>
    <s v="ccd9ffa25efabdea"/>
    <s v="Books"/>
    <s v="Â£44.18"/>
    <s v="Â£44.18"/>
    <s v="Â£0.00"/>
    <s v="In stock (18 available)"/>
    <n v="0"/>
    <s v="Four"/>
    <x v="23"/>
    <s v="Banksy, Britain's now-legendary &quot;guerilla&quot; street artist, has painted the walls, streets, and bridges of towns and cities throughout the world. Not only did he smuggle his pieces into four of New York City's major art museums, he's also &quot;hung&quot; his work at London's Tate Gallery and adorned Israel's West Bank barrier with satirical images. Banksy's identity remains unknown, Banksy, Britain's now-legendary &quot;guerilla&quot; street artist, has painted the walls, streets, and bridges of towns and cities throughout the world. Not only did he smuggle his pieces into four ofÂ  New York City's major art museums, he's also &quot;hung&quot; his work at London's Tate Gallery and adorned Israel's West Bank barrier with satirical images. Banksy's identity remains unknown, but his work is unmistakableâwith prints selling for as much as $45,000. ...more"/>
    <s v="http://books.toscrape.com/media/cache/df/34/df346322ddfdd3b4da0e34cad17f49dc.jpg"/>
    <s v="https://books.toscrape.com/catalogue/wall-and-piece_971/index.html"/>
    <n v="3899"/>
    <x v="1"/>
    <x v="0"/>
    <n v="1643"/>
    <x v="70"/>
    <n v="57.43"/>
    <n v="4"/>
    <n v="223919.57"/>
    <s v="OK"/>
    <x v="1"/>
    <x v="9"/>
    <s v="In Stock"/>
    <s v="OK"/>
    <n v="44783.914000000004"/>
    <s v="High"/>
    <x v="0"/>
  </r>
  <r>
    <x v="832"/>
    <s v="9194ae88379dbf1a"/>
    <s v="Books"/>
    <s v="Â£49.05"/>
    <s v="Â£49.05"/>
    <s v="Â£0.00"/>
    <s v="In stock (14 available)"/>
    <n v="0"/>
    <s v="Three"/>
    <x v="23"/>
    <s v="Exquisite images from award-winning National Geographic photographer Robert Clark offer a captivating perspective on the vast beauty and myriad functions of a seemingly simple thing: the bird feather. Each detailed close-up is paired with informative text about the utility and evolution of the feather it depicts, making this handsome marriage of art and science the ideal g Exquisite images from award-winning National Geographic photographer Robert Clark offer a captivating perspective on the vast beauty and myriad functions of a seemingly simple thing: the bird feather. Each detailed close-up is paired with informative text about the utility and evolution of the feather it depicts, making this handsome marriage of art and science the ideal gift for bird lovers, natural history buffs, and photography enthusiasts. ...more"/>
    <s v="http://books.toscrape.com/media/cache/0a/d4/0ad48326a0d2dbda145c94e1d50ef673.jpg"/>
    <s v="https://books.toscrape.com/catalogue/feathers-displays-of-brilliant-plumage_695/index.html"/>
    <n v="2435"/>
    <x v="4"/>
    <x v="1"/>
    <n v="1729"/>
    <x v="178"/>
    <n v="63.77"/>
    <n v="3"/>
    <n v="155279.95000000001"/>
    <s v="OK"/>
    <x v="1"/>
    <x v="2"/>
    <s v="In Stock"/>
    <s v="OK"/>
    <n v="31055.990000000005"/>
    <s v="High"/>
    <x v="0"/>
  </r>
  <r>
    <x v="833"/>
    <s v="d6d9ffea95f2f8bf"/>
    <s v="Books"/>
    <s v="Â£48.63"/>
    <s v="Â£48.63"/>
    <s v="Â£0.00"/>
    <s v="In stock (9 available)"/>
    <n v="0"/>
    <s v="Four"/>
    <x v="23"/>
    <s v="&quot;This is a book about making art. Ordinary art. Ordinary art means something like: all art not made by Mozart. After all, art is rarely made by Mozart-like people; essentiallyâstatistically speakingâthere aren't any people like that. Geniuses get made once-a-century or so, yet good art gets made all the time, so to equate the making of art with the workings of genius remov &quot;This is a book about making art. Ordinary art. Ordinary art means something like: all art not made by Mozart. After all, art is rarely made by Mozart-like people; essentiallyâstatistically speakingâ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quot;â-from the Introduction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This is not your typical self-help book. This is a book written by artists, for artists -â it's about what it feels like when artists sit down at their easel or keyboard, in their studio or performance space, trying to do the work they need to do. First published in 1994, Art &amp; Fear quickly became an underground classic. Word-of-mouth response aloneânow enhanced by internet postingâhas placed it among the best-selling books on artmaking and creativity nationally.Art &amp; Fear has attracted a remarkably diverse audience, ranging from beginning to accomplished artists in every medium, and including an exceptional concentration among students and teachers. The original Capra Press edition of Art &amp; Fear sold 80,000 copies.An excerpt: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 ...more"/>
    <s v="http://books.toscrape.com/media/cache/87/82/87822798b42545d589822bc712dc38a6.jpg"/>
    <s v="https://books.toscrape.com/catalogue/art-and-fear-observations-on-the-perils-and-rewards-of-artmaking_559/index.html"/>
    <n v="317"/>
    <x v="1"/>
    <x v="0"/>
    <n v="1778"/>
    <x v="144"/>
    <n v="63.22"/>
    <n v="4"/>
    <n v="20040.739999999998"/>
    <s v="OK"/>
    <x v="1"/>
    <x v="15"/>
    <s v="In Stock"/>
    <s v="OK"/>
    <n v="4008.1479999999997"/>
    <s v="High"/>
    <x v="0"/>
  </r>
  <r>
    <x v="834"/>
    <s v="3eec766dda26fa64"/>
    <s v="Books"/>
    <s v="Â£43.02"/>
    <s v="Â£43.02"/>
    <s v="Â£0.00"/>
    <s v="In stock (8 available)"/>
    <n v="0"/>
    <s v="Three"/>
    <x v="23"/>
    <s v="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 ...more"/>
    <s v="http://books.toscrape.com/media/cache/0a/8f/0a8f6461714ec9868dea0d37c5da5a81.jpg"/>
    <s v="https://books.toscrape.com/catalogue/the-new-drawing-on-the-right-side-of-the-brain_550/index.html"/>
    <n v="1946"/>
    <x v="5"/>
    <x v="1"/>
    <n v="662"/>
    <x v="142"/>
    <n v="55.93"/>
    <n v="3"/>
    <n v="108839.78"/>
    <s v="OK"/>
    <x v="1"/>
    <x v="3"/>
    <s v="In Stock"/>
    <s v="OK"/>
    <n v="21767.956000000002"/>
    <s v="High"/>
    <x v="0"/>
  </r>
  <r>
    <x v="835"/>
    <s v="8a150fd8ff5d7686"/>
    <s v="Books"/>
    <s v="Â£10.29"/>
    <s v="Â£10.29"/>
    <s v="Â£0.00"/>
    <s v="In stock (8 available)"/>
    <n v="0"/>
    <s v="Four"/>
    <x v="23"/>
    <s v="Now in paperback, 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Now in paperback, 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âs most acclaimed thinkers available in a more compact and affordable format.From the Trade Paperback edition ...more"/>
    <s v="http://books.toscrape.com/media/cache/cb/74/cb74d2953d5249143c3c2e3c281daf6f.jpg"/>
    <s v="https://books.toscrape.com/catalogue/history-of-beauty_521/index.html"/>
    <n v="2410"/>
    <x v="5"/>
    <x v="0"/>
    <n v="121"/>
    <x v="138"/>
    <n v="13.38"/>
    <n v="4"/>
    <n v="32245.800000000003"/>
    <s v="OK"/>
    <x v="1"/>
    <x v="3"/>
    <s v="In Stock"/>
    <s v="OK"/>
    <n v="6449.1600000000008"/>
    <s v="Mid"/>
    <x v="0"/>
  </r>
  <r>
    <x v="836"/>
    <s v="9147c5251cc99eb1"/>
    <s v="Books"/>
    <s v="Â£41.14"/>
    <s v="Â£41.14"/>
    <s v="Â£0.00"/>
    <s v="In stock (7 available)"/>
    <n v="0"/>
    <s v="Four"/>
    <x v="23"/>
    <s v="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medium and dimension of the works illustrated. Six fold-outs present selected large-scale works. They are: Van Eyck's Ghent Altarpiece, Leonardo's Last Supper, Botticelli's Birth of Venus, Jackson Pollock's One (Number 31, 1950), Van der Weyden's Descent from the Cross and Michelangelo's Sistine Chapel ceiling. ...more"/>
    <s v="http://books.toscrape.com/media/cache/7a/e9/7ae92da23efc2f0f4633f9d2cde370f3.jpg"/>
    <s v="https://books.toscrape.com/catalogue/the-story-of-art_500/index.html"/>
    <n v="2366"/>
    <x v="4"/>
    <x v="1"/>
    <n v="44"/>
    <x v="79"/>
    <n v="53.48"/>
    <n v="4"/>
    <n v="126533.68"/>
    <s v="OK"/>
    <x v="1"/>
    <x v="4"/>
    <s v="In Stock"/>
    <s v="OK"/>
    <n v="25306.736000000001"/>
    <s v="High"/>
    <x v="0"/>
  </r>
  <r>
    <x v="837"/>
    <s v="4b8fa561a1e52d1c"/>
    <s v="Books"/>
    <s v="Â£32.34"/>
    <s v="Â£32.34"/>
    <s v="Â£0.00"/>
    <s v="In stock (7 available)"/>
    <n v="0"/>
    <s v="Two"/>
    <x v="23"/>
    <s v="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 ...more"/>
    <s v="http://books.toscrape.com/media/cache/76/90/76904c101329aa50b6653f399318970b.jpg"/>
    <s v="https://books.toscrape.com/catalogue/the-art-book_490/index.html"/>
    <n v="3769"/>
    <x v="2"/>
    <x v="0"/>
    <n v="302"/>
    <x v="20"/>
    <n v="42.04"/>
    <n v="2"/>
    <n v="158448.76"/>
    <s v="OK"/>
    <x v="1"/>
    <x v="4"/>
    <s v="In Stock"/>
    <s v="OK"/>
    <n v="31689.752000000004"/>
    <s v="High"/>
    <x v="0"/>
  </r>
  <r>
    <x v="838"/>
    <s v="66a4e422b212726a"/>
    <s v="Books"/>
    <s v="Â£39.51"/>
    <s v="Â£39.51"/>
    <s v="Â£0.00"/>
    <s v="In stock (1 available)"/>
    <n v="0"/>
    <s v="Five"/>
    <x v="23"/>
    <s v="John Bergerâs Classic Text on ArtJohn Berger's Ways of Seeing is one of the most stimulating and the most influential books on art in any language. First published in 1972, it was based on the BBC television series about which the (London) Sunday Times critic commented: &quot;This is an eye-opener in more ways than one: by concentrating on how we look at paintings . . . he will John Bergerâs Classic Text on ArtJohn Berger's Ways of Seeing is one of the most stimulating and the most influential books on art in any language. First published in 1972, it was based on the BBC television series about which the (London) Sunday Times critic commented: &quot;This is an eye-opener in more ways than one: by concentrating on how we look at paintings . . . he will almost certainly change the way you look at pictures.&quot; By now he has.&quot;Berger has the ability to cut right through the mystification of the professional art critics . . . He is a liberator of images: and once we have allowed the paintings to work on us directly, we are in a much better position to make a meaningful evaluation&quot; âPeter Fuller, Arts Review&quot;The influence of the series and the book . . . was enormous . . . It opened up for general attention to areas of cultural study that are now commonplace&quot; âGeoff Dyer in Ways of TellingWinner of the 1972 Booker Prize for his novel, G., John Peter Berger (born November 5th, 1926) is an art critic, painter and author of many novels including A Painter of Our Time, From A to X and Bentoâs Sketchbook. ...more"/>
    <s v="http://books.toscrape.com/media/cache/a5/54/a5542b7abc8673ea8254a3fe93b23e4e.jpg"/>
    <s v="https://books.toscrape.com/catalogue/ways-of-seeing_94/index.html"/>
    <n v="633"/>
    <x v="2"/>
    <x v="0"/>
    <n v="1201"/>
    <x v="113"/>
    <n v="51.36"/>
    <n v="5"/>
    <n v="32510.880000000001"/>
    <s v="OK"/>
    <x v="1"/>
    <x v="7"/>
    <s v="In Stock"/>
    <s v="⚠️ Low"/>
    <n v="6502.1760000000004"/>
    <s v="High"/>
    <x v="0"/>
  </r>
  <r>
    <x v="839"/>
    <s v="4e812d32d64e2431"/>
    <s v="Books"/>
    <s v="Â£10.40"/>
    <s v="Â£10.40"/>
    <s v="Â£0.00"/>
    <s v="In stock (14 available)"/>
    <n v="0"/>
    <s v="One"/>
    <x v="24"/>
    <s v="Renowned social psychologist and creator of the &quot;Stanford Prison Experiment,&quot; Philip Zimbardo explores the mechanisms that make good people do bad things, how moral people can be seduced into acting immorally, and what this says about the line separating good from evil.The Lucifer Effect explains howâand the myriad reasons whyâwe are all susceptible to the lure of âthe dar Renowned social psychologist and creator of the &quot;Stanford Prison Experiment,&quot; Philip Zimbardo explores the mechanisms that make good people do bad things, how moral people can be seduced into acting immorally, and what this says about the line separating good from evil.The Lucifer Effect explains howâand the myriad reasons whyâwe are all susceptible to the lure of âthe dark side.â Drawing on examples from history as well as his own trailblazing research, Zimbardo details how situational forces and group dynamics can work in concert to make monsters out of decent men and women. Here, for the first time and in detail, Zimbardo tells the full story of the Stanford Prison Experiment, the landmark study in which a group of college-student volunteers was randomly divided into âguardsâ and âinmatesâ and then placed in a mock prison environment. Within a week, the study was abandoned, as ordinary college students were transformed into either brutal, sadistic guards or emotionally broken prisoners. By illuminating the psychological causes behind such disturbing metamorphoses, Zimbardo enables us to better understand a variety of harrowing phenomena, from corporate malfeasance to organized genocide to how once upstanding American soldiers came to abuse and torture Iraqi detainees in Abu Ghraib. He replaces the long-held notion of the âbad appleâ with that of the âbad barrelââthe idea that the social setting and the system contaminate the individual, rather than the other way around. ...more"/>
    <s v="http://books.toscrape.com/media/cache/4b/2a/4b2a574e8382dcac92d046d30d2c27fc.jpg"/>
    <s v="https://books.toscrape.com/catalogue/the-lucifer-effect-understanding-how-good-people-turn-evil_758/index.html"/>
    <n v="1962"/>
    <x v="1"/>
    <x v="1"/>
    <n v="1443"/>
    <x v="44"/>
    <n v="13.52"/>
    <n v="1"/>
    <n v="26526.239999999998"/>
    <s v="OK"/>
    <x v="1"/>
    <x v="2"/>
    <s v="In Stock"/>
    <s v="OK"/>
    <n v="5305.2479999999996"/>
    <s v="Mid"/>
    <x v="0"/>
  </r>
  <r>
    <x v="840"/>
    <s v="235fa48eeed11d82"/>
    <s v="Books"/>
    <s v="Â£39.43"/>
    <s v="Â£39.43"/>
    <s v="Â£0.00"/>
    <s v="In stock (12 available)"/>
    <n v="0"/>
    <s v="One"/>
    <x v="24"/>
    <s v="Dr. Jeanne Safer has dedicated much of her decades' long career in psychotherapy to exploring taboo subjects that we all think about in private but seldom discuss in public. From conflicted sibling relationships to the choice not to have children, Safer's work has always been unflinching in its aim to dive deep into topics that make most of us blush, but which are present Dr. Jeanne Safer has dedicated much of her decades' long career in psychotherapy to exploring taboo subjects that we all think about in private but seldom discuss in public. From conflicted sibling relationships to the choice not to have children, Safer's work has always been unflinching in its aim to dive deep into topics that make most of us blush, but which are present in all of our lives. In The Golden Condom, Safer turns her sharp and fearless eye to a subject perhaps more universal than any other-love in all its permutations.In The Golden Condom Safer interweaves her own experiences with those of a variety of memorable people, including her patients, telling a series of tales that investigate relationships--both healthy and toxic--that most of us don't escape life without experiencing at least once, including traumatic friendships, love after loss, unrequited or obsessional love and more. Never prescriptive and always entertaining, these stories will demolish any suspicion you might have that you're alone in navigating a turbulent romantic life, and will inspire you with the range of possibilities that exist to find love, however unconventional, and at any age. ...more"/>
    <s v="http://books.toscrape.com/media/cache/e8/b4/e8b404939ad2b1cc9d896ba646919b17.jpg"/>
    <s v="https://books.toscrape.com/catalogue/the-golden-condom-and-other-essays-on-love-lost-and-found_637/index.html"/>
    <n v="2217"/>
    <x v="4"/>
    <x v="1"/>
    <n v="1878"/>
    <x v="123"/>
    <n v="51.26"/>
    <n v="1"/>
    <n v="113643.42"/>
    <s v="OK"/>
    <x v="1"/>
    <x v="11"/>
    <s v="In Stock"/>
    <s v="OK"/>
    <n v="22728.684000000001"/>
    <s v="High"/>
    <x v="0"/>
  </r>
  <r>
    <x v="841"/>
    <s v="ce8666d9b42fc9a0"/>
    <s v="Books"/>
    <s v="Â£56.27"/>
    <s v="Â£56.27"/>
    <s v="Â£0.00"/>
    <s v="In stock (11 available)"/>
    <n v="0"/>
    <s v="Three"/>
    <x v="24"/>
    <s v="A groundbreaking approach to transforming traumatic legacies passed down in families over generations, by an acclaimed expert in the field Depression. Anxiety. Chronic Pain. Phobias. Obsessive thoughts. The evidence is compelling: the roots of these difficulties may not reside in our immediate life experience or in chemical imbalances in our brainsâbut in the lives of our A groundbreaking approach to transforming traumatic legacies passed down in families over generations, by an acclaimed expert in the field Â Depression. Anxiety. Chronic Pain. Phobias. Obsessive thoughts. The evidence is compelling: the roots of these difficulties may not reside in our immediate life experience or in chemical imbalances in our brainsâbut in the lives of our parents, grandparents, and even great-grandparents. The latest scientific research, now making headlines, supports what many have long intuitedâthat traumatic experience can be passed down through generations. It Didnât Start with You builds on the work of leading experts in post-traumatic stress, including Mount Sinai School of Medicine neuroscientist Rachel Yehuda and psychiatrist Bessel van der Kolk, author of The Body Keeps the Score. Even if the person who suffered the original trauma has died, or the story has been forgotten or silenced, memory and feelings can live on. These emotional legacies are often hidden, encoded in everything from gene expression to everyday language, and they play a far greater role in our emotional and physical health than has ever before been understood. Â  As a pioneer in the field of inherited family trauma, Mark Wolynn has worked with individuals and groups on a therapeutic level for over twenty years. It Didnât Start with You offers a pragmatic and prescriptive guide to his method, the Core Language Approach. Diagnostic self-inventories provide a way to uncover the fears and anxieties conveyed through everyday words, behaviors, and physical symptoms. Techniques for developing a genogram or extended family tree create a map of experiences going back through the generations. And visualization, active imagination, and direct dialogue create pathways to reconnection, integration, and reclaiming life and health. It Didnât Start With You is a transformative approach to resolving longstanding difficulties that in many cases, traditional therapy, drugs, or other interventions have not had the capacity to touch. ...more"/>
    <s v="http://books.toscrape.com/media/cache/d3/26/d326484793116ccc786957d31e4fe912.jpg"/>
    <s v="https://books.toscrape.com/catalogue/it-didnt-start-with-you-how-inherited-family-trauma-shapes-who-we-are-and-how-to-end-the-cycle_593/index.html"/>
    <n v="4881"/>
    <x v="0"/>
    <x v="1"/>
    <n v="290"/>
    <x v="48"/>
    <n v="73.150000000000006"/>
    <n v="3"/>
    <n v="357045.15"/>
    <s v="OK"/>
    <x v="0"/>
    <x v="12"/>
    <s v="In Stock"/>
    <s v="OK"/>
    <n v="71409.030000000013"/>
    <s v="High"/>
    <x v="1"/>
  </r>
  <r>
    <x v="842"/>
    <s v="46cb43c2ab133ccc"/>
    <s v="Books"/>
    <s v="Â£21.30"/>
    <s v="Â£21.30"/>
    <s v="Â£0.00"/>
    <s v="In stock (6 available)"/>
    <n v="0"/>
    <s v="Three"/>
    <x v="24"/>
    <s v="WITH A NEW PREFACE BY THE AUTHORIn her bestselling classic, An Unquiet Mind, Kay Redfield Jamison changed the way we think about moods and madness.Dr. Jamison is one of the foremost authorities on manic-depressive (bipolar) illness;she has also experienced it firsthand. For evenwhile she was pursuing her career in academic medicine, Jamison found herself succumbing to the WITH A NEW PREFACE BY THE AUTHORIn her bestselling classic, An Unquiet Mind, Kay Redfield Jamison changed the way we think about moods and madness.Dr. Jamison is one of the foremost authorities on manic-depressive (bipolar) illness;Â she has also experienced it firsthand. For evenÂ while she was pursuing her career in academic medicine, Jamison found herself succumbing to the same exhilarating highs and catastrophic depressions that afflicted many of her patients, as her disorder launched her into ruinous spending sprees, episodes of violence, and an attemptedÂ suicide.Here Jamison examines bipolar illness from the dual perspectives of the healer and the healed, revealing both its terrors and the cruel allure that at times prompted her to resist taking medication. An Unquiet Mind is a memoir of enormous candor, vividness, and wisdomâa deeply powerful book that has both transformed and saved lives. ...more"/>
    <s v="http://books.toscrape.com/media/cache/e5/65/e56540f5e29286f3d7a1e3eb1912b61f.jpg"/>
    <s v="https://books.toscrape.com/catalogue/an-unquiet-mind-a-memoir-of-moods-and-madness_422/index.html"/>
    <n v="1670"/>
    <x v="5"/>
    <x v="0"/>
    <n v="1585"/>
    <x v="160"/>
    <n v="27.69"/>
    <n v="3"/>
    <n v="46242.3"/>
    <s v="OK"/>
    <x v="1"/>
    <x v="5"/>
    <s v="In Stock"/>
    <s v="OK"/>
    <n v="9248.4600000000009"/>
    <s v="High"/>
    <x v="0"/>
  </r>
  <r>
    <x v="843"/>
    <s v="719d72f3ee512dc6"/>
    <s v="Books"/>
    <s v="Â£21.14"/>
    <s v="Â£21.14"/>
    <s v="Â£0.00"/>
    <s v="In stock (3 available)"/>
    <n v="0"/>
    <s v="One"/>
    <x v="24"/>
    <s v="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 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â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âand how we can use different techniques to guard against the mental glitches that often get us into trouble. Thinking, Fast and Slow will transform the way you think about thinking. ...more"/>
    <s v="http://books.toscrape.com/media/cache/7d/9b/7d9ba3173dcc0194ec63f9c77d0763cb.jpg"/>
    <s v="https://books.toscrape.com/catalogue/thinking-fast-and-slow_289/index.html"/>
    <n v="3532"/>
    <x v="2"/>
    <x v="0"/>
    <n v="227"/>
    <x v="151"/>
    <n v="27.48"/>
    <n v="1"/>
    <n v="97059.36"/>
    <s v="OK"/>
    <x v="1"/>
    <x v="6"/>
    <s v="In Stock"/>
    <s v="⚠️ Low"/>
    <n v="19411.871999999999"/>
    <s v="High"/>
    <x v="0"/>
  </r>
  <r>
    <x v="844"/>
    <s v="396385e3de5d18c3"/>
    <s v="Books"/>
    <s v="Â£59.95"/>
    <s v="Â£59.95"/>
    <s v="Â£0.00"/>
    <s v="In stock (3 available)"/>
    <n v="0"/>
    <s v="Two"/>
    <x v="24"/>
    <s v="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 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 ...more"/>
    <s v="http://books.toscrape.com/media/cache/5c/27/5c2728296f41f2f0fb52142e35f49570.jpg"/>
    <s v="https://books.toscrape.com/catalogue/civilization-and-its-discontents_140/index.html"/>
    <n v="990"/>
    <x v="5"/>
    <x v="0"/>
    <n v="1733"/>
    <x v="40"/>
    <n v="77.94"/>
    <n v="2"/>
    <n v="77160.599999999991"/>
    <s v="OK"/>
    <x v="1"/>
    <x v="6"/>
    <s v="In Stock"/>
    <s v="⚠️ Low"/>
    <n v="15432.119999999999"/>
    <s v="High"/>
    <x v="0"/>
  </r>
  <r>
    <x v="845"/>
    <s v="f5873c8fc7760000"/>
    <s v="Books"/>
    <s v="Â£31.04"/>
    <s v="Â£31.04"/>
    <s v="Â£0.00"/>
    <s v="In stock (3 available)"/>
    <n v="0"/>
    <s v="One"/>
    <x v="24"/>
    <s v="We all know that exercise is good for physical health. Improved fitness has been proven to increase longevity and stave off illness. Recently, there has been a wealth of data proving that exercise also contributes to overall mental well-being. Routine exercise alleviates stress and anxiety, moderates depression, relieves chronic pain, and improves self-esteem.Christina G. We all know that exercise is good for physical health. Improved fitness has been proven to increase longevity and stave off illness. Recently, there has been a wealth of data proving that exercise also contributes to overall mental well-being. Routine exercise alleviates stress and anxiety, moderates depression, relieves chronic pain, and improves self-esteem.Christina G. Hibbert, an expert on womenâs mental health, grief, and self-esteem issues, here offers readers step-by-step strategies for sticking to fitness goals, overcoming motivation challenges and roadblocks to working out, and maintaining a physically and emotionally healthy exercise regimen. The techniques she offers will benefit readers at any stage of life or fitness level. Whether you have worked out periodically in the past or have never hit the gym, this book will help you get moving, stay moving, and maintain the inspiration you need to reap the mental health benefits of regular exercise. ...more"/>
    <s v="http://books.toscrape.com/media/cache/37/5e/375e0267fe12e7aa1f9f7f2bd2711ecb.jpg"/>
    <s v="https://books.toscrape.com/catalogue/8-keys-to-mental-health-through-exercise_114/index.html"/>
    <n v="4511"/>
    <x v="0"/>
    <x v="0"/>
    <n v="1077"/>
    <x v="105"/>
    <n v="40.35"/>
    <n v="1"/>
    <n v="182018.85"/>
    <s v="OK"/>
    <x v="1"/>
    <x v="6"/>
    <s v="In Stock"/>
    <s v="⚠️ Low"/>
    <n v="36403.770000000004"/>
    <s v="High"/>
    <x v="1"/>
  </r>
  <r>
    <x v="846"/>
    <s v="c99761a700ade23f"/>
    <s v="Books"/>
    <s v="Â£10.93"/>
    <s v="Â£10.93"/>
    <s v="Â£0.00"/>
    <s v="In stock (15 available)"/>
    <n v="0"/>
    <s v="Two"/>
    <x v="25"/>
    <s v="An intrepid voyage out to the frontiers of the latest thinking about love, language, and family Maggie Nelson's The Argonauts is a genre-bending memoir, a work of &quot;autotheory&quot; offering fresh, fierce, and timely thinking about desire, identity, and the limitations and possibilities of love and language. At its center is a romance: the story of the author's relationship with An intrepid voyage out to the frontiers of the latest thinking about love, language, and family Maggie Nelson's The Argonauts is a genre-bending memoir, a work of &quot;autotheory&quot;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 ...more"/>
    <s v="http://books.toscrape.com/media/cache/22/d0/22d01c710471f94dabfa41083fa3cf4e.jpg"/>
    <s v="https://books.toscrape.com/catalogue/the-argonauts_837/index.html"/>
    <n v="1891"/>
    <x v="0"/>
    <x v="1"/>
    <n v="1762"/>
    <x v="29"/>
    <n v="14.21"/>
    <n v="2"/>
    <n v="26871.11"/>
    <s v="OK"/>
    <x v="1"/>
    <x v="1"/>
    <s v="In Stock"/>
    <s v="OK"/>
    <n v="5374.2220000000007"/>
    <s v="Mid"/>
    <x v="0"/>
  </r>
  <r>
    <x v="847"/>
    <s v="5569c3fea112718e"/>
    <s v="Books"/>
    <s v="Â£27.18"/>
    <s v="Â£27.18"/>
    <s v="Â£0.00"/>
    <s v="In stock (11 available)"/>
    <n v="0"/>
    <s v="One"/>
    <x v="25"/>
    <s v="From the National Book Award-winning author of Just Kids: an unforgettable odyssey into the mind of this legendary artist, told through the prism of cafÃ©s and haunts she has visited and worked in around the world.M Train is a journey through eighteen &quot;stations.&quot; It begins in the tiny Greenwich Village cafÃ© where Smith goes every morning for black coffee, ruminates on the w From the National Book Award-winning author of Just Kids: an unforgettable odyssey into the mind of this legendary artist, told through the prism of cafÃ©s and haunts she has visited and worked in around the world.M Train is a journey through eighteen &quot;stations.&quot; It begins in the tiny Greenwich Village cafÃ© where Smith goes every morning for black coffee, ruminates on the world as it is and the world as it was, and writes in her notebook. We then travel, through prose that shifts fluidly between dreams and reality, past and present, across a landscape of creative aspirations and inspirations: from Frida Kahlo's Casa Azul in Mexico, to a meeting of an Arctic explorer's society in Berlin; from the ramshackle seaside bungalow in New York's Far Rockaway that Smith buys just before Hurricane Sandy hits, to the graves of Genet, Plath, Rimbaud, and Mishima. Woven throughout are reflections on the writer's craft and on artistic creation, alongside signature memories including her life in Michigan with her husband, guitarist Fred Sonic Smith, whose untimely death was an irremediable loss. For it is loss, as well as the consolation we might salvage from it, that lies at the heart of this exquisitely told memoir, one augmented by stunning black-and-white Polaroids taken by Smith herself. M Train is a meditation on endings and on beginnings: a poetic tour de force by one of the most brilliant multiplatform artists at work today. ...more"/>
    <s v="http://books.toscrape.com/media/cache/f0/9f/f09fd4a3200b94db86364f308ac02530.jpg"/>
    <s v="https://books.toscrape.com/catalogue/m-train_598/index.html"/>
    <n v="1270"/>
    <x v="3"/>
    <x v="0"/>
    <n v="747"/>
    <x v="67"/>
    <n v="35.33"/>
    <n v="1"/>
    <n v="44869.1"/>
    <s v="OK"/>
    <x v="1"/>
    <x v="12"/>
    <s v="In Stock"/>
    <s v="OK"/>
    <n v="8973.82"/>
    <s v="High"/>
    <x v="0"/>
  </r>
  <r>
    <x v="848"/>
    <s v="825d6c44da3ca5a6"/>
    <s v="Books"/>
    <s v="Â£40.85"/>
    <s v="Â£40.85"/>
    <s v="Â£0.00"/>
    <s v="In stock (11 available)"/>
    <n v="0"/>
    <s v="One"/>
    <x v="25"/>
    <s v="&quot;A smart, enthralling, and winning debut.â âCheryl Strayed 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quot;A smart, enthralling, and winning debut.â âCheryl Strayed Â  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told through Jahrenâs stories: about her childhood in rural Minnesota with an uncompromising mother and a father who encouraged hours of play in his classroomâs labs; about how she found a sanctuary in science, and learned to perform lab work done âwith both the heart and the handsâ;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 ...more"/>
    <s v="http://books.toscrape.com/media/cache/26/ff/26ffcda626a5561e483afa19b58db8ac.jpg"/>
    <s v="https://books.toscrape.com/catalogue/lab-girl_595/index.html"/>
    <n v="2226"/>
    <x v="1"/>
    <x v="0"/>
    <n v="1967"/>
    <x v="103"/>
    <n v="53.11"/>
    <n v="1"/>
    <n v="118222.86"/>
    <s v="OK"/>
    <x v="1"/>
    <x v="12"/>
    <s v="In Stock"/>
    <s v="OK"/>
    <n v="23644.572"/>
    <s v="High"/>
    <x v="0"/>
  </r>
  <r>
    <x v="849"/>
    <s v="612369a5947a012e"/>
    <s v="Books"/>
    <s v="Â£58.81"/>
    <s v="Â£58.81"/>
    <s v="Â£0.00"/>
    <s v="In stock (5 available)"/>
    <n v="0"/>
    <s v="Five"/>
    <x v="25"/>
    <s v="From comedian and journalist Faith Salie, of NPR's Wait Waitâ¦Don't Tell Me! and CBS News Sunday Morning, a collection of daring, funny essays chronicling the author's adventures during her lifelong quest for approval Faith Salie has done it all in the name of validation. Whether itâs trying to impress her parents with a perfect GPA, undergoing an exorsism in the hopes of From comedian and journalist Faith Salie, of NPR's Wait Waitâ¦Don't Tell Me! and CBS News Sunday Morning, a collection of daring, funny essays chronicling the author's adventures during her lifelong quest for approval Â  Faith Salie has done it all in the name of validation. Whether itâs trying to impress her parents with a perfect GPA, undergoing an exorsism in the hopes of saving her toxic marriage, or maintaining the BMI of âa flapper with a touch of dysentery,â Salie is the ultimate approval seekerâan âapproval junkie,â if you will. In âMiss Aphrodite,â she recounts her strategy for winning the high school beauty pageant. (âNot to brag or anything, but no one stood a chance against my emaciated, spastic resolve.â) âWhat I Wore to My Divorceâ describes Salieâs struggle to pick the perfect outfit to wear to the courthouse to divorce her âwasband.â (âI envisioned a look that said, âYo, THIS is what youâll be missingâ¦even though youâve introduced your new girlfriend to our mutual friends, and sheâs a decade younger than I am and is also a fit model.â) In &quot;Ovary Achiever,&quot; she shares tips on how to ace your egg retrieval. (âThank your fertility doctor when she announces you have âamazing ovaries.â Try to be humble about it [âOh,these old things?â].â)Â And in âWait, Wait, Donât Tell Me About Batmanâs Nipplesâ she reveals the secrets behindÂ Wait Waitâ¦Donât Tell Me! (âI study for this show like Tracy Flick on Adderallâ). With thoughtful irreverence, Salie reflects on why she tries so hard to please others, and herself, highlighting a phenomenon that many peopleâespecially womenâexperience at home and in the workplace. Equal parts laugh-out loud funny and poignant, Approval Junkie is one womanâs journey to realizing that seeking approval from others is more than just getting them to like youâit's challenging yourself to achieve, and survive, more than you ever thought you could. ...more"/>
    <s v="http://books.toscrape.com/media/cache/96/6d/966d8d2afdead087cba0f29a69f89ba5.jpg"/>
    <s v="https://books.toscrape.com/catalogue/approval-junkie-adventures-in-caring-too-much_363/index.html"/>
    <n v="1215"/>
    <x v="1"/>
    <x v="0"/>
    <n v="148"/>
    <x v="178"/>
    <n v="76.45"/>
    <n v="5"/>
    <n v="92886.75"/>
    <s v="OK"/>
    <x v="1"/>
    <x v="13"/>
    <s v="In Stock"/>
    <s v="OK"/>
    <n v="18577.350000000002"/>
    <s v="High"/>
    <x v="0"/>
  </r>
  <r>
    <x v="850"/>
    <s v="28921443f052bea6"/>
    <s v="Books"/>
    <s v="Â£12.91"/>
    <s v="Â£12.91"/>
    <s v="Â£0.00"/>
    <s v="In stock (3 available)"/>
    <n v="0"/>
    <s v="Four"/>
    <x v="25"/>
    <s v="Augusten Burroughs is the author of the bestselling trilogy, Running with Scissors, Dry, and Lust &amp; Wonder. Return to the memoir that started it all.The true story of a boy whose mother (a poet with delusions of Anne Sexton) gave him away to be raised by her unorthodox psychiatrist who bore a striking resemblance to Santa Claus. So at the age of twelve, Burroughs found Augusten Burroughs is the author of the bestselling trilogy, Running with Scissors, Dry, and Lust &amp; Wonder. Return to the memoir that started it all.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aedophile who resided in the backyard shed. The story of an outlaw childhood where rules were unheard of, and the Christmas tree stayed up all year round, where Valium was consumed like candy, and if things got dull an electroshock-therapy machine could provide entertainment. The funny, harrowing and bestselling account of an ordinary boy's survival under the most extraordinary circumstances. ...more"/>
    <s v="http://books.toscrape.com/media/cache/4c/e1/4ce1ed40df359e001020e1ea55674381.jpg"/>
    <s v="https://books.toscrape.com/catalogue/running-with-scissors_215/index.html"/>
    <n v="634"/>
    <x v="1"/>
    <x v="1"/>
    <n v="765"/>
    <x v="155"/>
    <n v="16.78"/>
    <n v="4"/>
    <n v="10638.52"/>
    <s v="OK"/>
    <x v="1"/>
    <x v="6"/>
    <s v="In Stock"/>
    <s v="⚠️ Low"/>
    <n v="2127.7040000000002"/>
    <s v="Mid"/>
    <x v="0"/>
  </r>
  <r>
    <x v="851"/>
    <s v="abc4a7ee16c21088"/>
    <s v="Books"/>
    <s v="Â£57.60"/>
    <s v="Â£57.60"/>
    <s v="Â£0.00"/>
    <s v="In stock (3 available)"/>
    <n v="0"/>
    <s v="Two"/>
    <x v="25"/>
    <s v="David Sedaris' move to Paris from New York inspired these hilarious pieces, including the title essay, about his attempts to learn French from a sadistic teacher who declares that &quot;every day spent with you is like having a caesarean section&quot;. His family is another inspiration. You Can't Kill the Rooster is a portrait of his brother, who talks incessant hip-hop slang to his David Sedaris' move to Paris from New York inspired these hilarious pieces, including the title essay, about his attempts to learn French from a sadistic teacher who declares that &quot;every day spent with you is like having a caesarean section&quot;.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 ...more"/>
    <s v="http://books.toscrape.com/media/cache/61/b2/61b220c2079a45a7975a397c8849e00e.jpg"/>
    <s v="https://books.toscrape.com/catalogue/me-talk-pretty-one-day_193/index.html"/>
    <n v="538"/>
    <x v="4"/>
    <x v="0"/>
    <n v="1442"/>
    <x v="107"/>
    <n v="74.88"/>
    <n v="2"/>
    <n v="40285.439999999995"/>
    <s v="OK"/>
    <x v="1"/>
    <x v="6"/>
    <s v="In Stock"/>
    <s v="⚠️ Low"/>
    <n v="8057.0879999999997"/>
    <s v="High"/>
    <x v="0"/>
  </r>
  <r>
    <x v="852"/>
    <s v="0dcadb06206abd3c"/>
    <s v="Books"/>
    <s v="Â£11.87"/>
    <s v="Â£11.87"/>
    <s v="Â£0.00"/>
    <s v="In stock (3 available)"/>
    <n v="0"/>
    <s v="Two"/>
    <x v="25"/>
    <s v="First came Running with Scissors. Then came Dry. Now, there's Lust &amp; Wonder.In chronicling the development and demise of the different relationships he's had while living in New York, Augusten Burroughs examines what it means to be in love, what it means to be in lust, and what it means to be figuring it all out. With Augusten's unique and singular observations and his First came Running with Scissors. Then came Dry. Now, there's Lust &amp; Wonder.In chronicling the development and demise of the different relationships he's had while living in New York, Augusten Burroughs examines what it means to be in love, what it means to be in lust, and what it means to be figuring it all out. With Augusten's unique and singular observations and his own unabashed way of detailing both the horrific and the humorous, Lust and Wonder is an intimate and honest memoir that his legions of fans have been waiting for. ...more"/>
    <s v="http://books.toscrape.com/media/cache/25/1c/251ce4355601534338a646f2b63be93a.jpg"/>
    <s v="https://books.toscrape.com/catalogue/lust-wonder_191/index.html"/>
    <n v="1409"/>
    <x v="2"/>
    <x v="0"/>
    <n v="1929"/>
    <x v="90"/>
    <n v="15.43"/>
    <n v="2"/>
    <n v="21740.87"/>
    <s v="OK"/>
    <x v="1"/>
    <x v="6"/>
    <s v="In Stock"/>
    <s v="⚠️ Low"/>
    <n v="4348.174"/>
    <s v="Mid"/>
    <x v="0"/>
  </r>
  <r>
    <x v="853"/>
    <s v="c53d9fefcda371e9"/>
    <s v="Books"/>
    <s v="Â£59.04"/>
    <s v="Â£59.04"/>
    <s v="Â£0.00"/>
    <s v="In stock (3 available)"/>
    <n v="0"/>
    <s v="Five"/>
    <x v="25"/>
    <s v="On one side, there is Grace: prize-winning author Diana Abu-Jaberâs tough, independent sugar-fiend of a German grandmother, wielding a suitcase full of holiday cookies. On the other, Bud: a flamboyant, spice-obsessed Arab father, full of passionate argument. The two could not agree on anything: not about food, work, or especially about what Diana should do with her life. G On one side, there is Grace: prize-winning author Diana Abu-Jaberâs tough, independent sugar-fiend of a German grandmother, wielding a suitcase full of holiday cookies. On the other, Bud: a flamboyant, spice-obsessed Arab father, full of passionate argument. The two could not agree on anything: not about food, work, or especially about what Diana should do with her life. Grace warned her away from children. Bud wanted her married above allâeven if he had to provide the ring. Caught between cultures and lavished with contradictory âadviceâ from both sides of her family, Diana spent years learning how to ignore othersâ well-intentioned prescriptions.Hilarious, gorgeously written, poignant, and wise, Life Without a Recipe is Dianaâs celebration of journeying without a map, of learning to ignore the script and improvise, of escaping family and making family on oneâs own terms. As Diana discovers, however, building confidence in oneâs own path sometimes takes a mistaken marriage or twoâor in her case, three: to a longhaired boy-poet, to a dashing deconstructionist literary scholar, and finally to her steadfast, outdoors-loving Scott. It also takes a good deal of angst (was it possible to have a serious writing career and be a mother?) and, even when she knew what she wanted (the craziest thing, in oneâs late forties: a baby!), the nerve to pursue it.Finally, fearlessly independent like the Grace sheâs named after, Diana and Scottâs daughter Gracie will heal all the old battles with Bud and, like her writer-mom, learn to cook up a life without a recipe. ...more"/>
    <s v="http://books.toscrape.com/media/cache/9e/4f/9e4fb935df3113056cc9bdee6cd09ea6.jpg"/>
    <s v="https://books.toscrape.com/catalogue/life-without-a-recipe_188/index.html"/>
    <n v="2569"/>
    <x v="2"/>
    <x v="0"/>
    <n v="1356"/>
    <x v="99"/>
    <n v="76.75"/>
    <n v="5"/>
    <n v="197170.75"/>
    <s v="OK"/>
    <x v="0"/>
    <x v="6"/>
    <s v="In Stock"/>
    <s v="⚠️ Low"/>
    <n v="39434.15"/>
    <s v="High"/>
    <x v="0"/>
  </r>
  <r>
    <x v="854"/>
    <s v="c9770bb1d5a492a0"/>
    <s v="Books"/>
    <s v="Â£54.29"/>
    <s v="Â£54.29"/>
    <s v="Â£0.00"/>
    <s v="In stock (3 available)"/>
    <n v="0"/>
    <s v="Five"/>
    <x v="25"/>
    <s v="Dave Eggers is a terrifically talented writer; don't hold his cleverness against him. What to make of a book called A Heartbreaking Work of Staggering Genius: Based on a True Story? For starters, there's a good bit of staggering genius before you even get to the true story, including a preface, a list of &quot;Rules and Suggestions for Enjoyment of This Book,&quot; and a 20-page ack Dave Eggers is a terrifically talented writer; don't hold his cleverness against him. What to make of a book called A Heartbreaking Work of Staggering Genius: Based on a True Story? For starters, there's a good bit of staggering genius before you even get to the true story, including a preface, a list of &quot;Rules and Suggestions for Enjoyment of This Book,&quot; and a 20-page acknowledgements section complete with special mail-in offer, flow chart of the book's themes, and a lovely pen-and-ink drawing of a stapler (helpfully labeled &quot;Here is a drawing of a stapler:&quot;). But on to the true story. At the age of 22, Eggers became both an orphan and a &quot;single mother&quot; when his parents died within five months of one another of unrelated cancers. In the ensuing sibling division of labor, Dave is appointed unofficial guardian of his 8-year-old brother, Christopher. The two live together in semi-squalor, decaying food and sports equipment scattered about, while Eggers worries obsessively about child-welfare authorities, molesting babysitters, and his own health. His child-rearing strategy swings between making his brother's upbringing manically fun and performing bizarre developmental experiments on him. (Case in point: his idea of suitable bedtime reading is John Hersey's Hiroshima.) The book is also, perhaps less successfully, about being young and hip and out to conquer the world (in an ironic, media-savvy, Gen-X way, naturally). In the early '90s, Eggers was one of the founders of the very funny Might Magazine, and he spends a fair amount of time here on Might, the hipster culture of San Francisco's South Park, and his own efforts to get on to MTV's Real World. This sort of thing doesn't age very well--but then, Eggers knows that. There's no criticism you can come up with that he hasn't put into A.H.W.O.S.G. already. &quot;The book thereafter is kind of uneven,&quot; he tells us regarding the contents after page 109, and while that's true, it's still uneven in a way that is funny and heartfelt and interesting. All this self-consciousness could have become unbearably arch. It's a testament to Eggers's skill as a writer--and to the heartbreaking particulars of his story--that it doesn't. Currently the editor of the footnote-and-marginalia-intensive journal McSweeney's (the last issue featured an entire story by David Foster Wallace printed tinily on its spine), Eggers comes from the most media-saturated generation in history--so much so that he can't feel an emotion without the sense that it's already been felt for him. What may seem like postmodern noodling is really just Eggers writing about pain in the only honest way available to him. Oddly enough, the effect is one of complete sincerity, and--especially in its concluding pages--this memoir as metafiction is affecting beyond all rational explanation. --Mary Park ...more"/>
    <s v="http://books.toscrape.com/media/cache/47/f3/47f3d4f1e85773bf41ba64a036e37994.jpg"/>
    <s v="https://books.toscrape.com/catalogue/a-heartbreaking-work-of-staggering-genius_115/index.html"/>
    <n v="4924"/>
    <x v="3"/>
    <x v="1"/>
    <n v="810"/>
    <x v="74"/>
    <n v="70.58"/>
    <n v="5"/>
    <n v="347535.92"/>
    <s v="OK"/>
    <x v="1"/>
    <x v="6"/>
    <s v="In Stock"/>
    <s v="⚠️ Low"/>
    <n v="69507.183999999994"/>
    <s v="High"/>
    <x v="1"/>
  </r>
  <r>
    <x v="855"/>
    <s v="ef49db2aaa9bb547"/>
    <s v="Books"/>
    <s v="Â£37.35"/>
    <s v="Â£37.35"/>
    <s v="Â£0.00"/>
    <s v="In stock (3 available)"/>
    <n v="0"/>
    <s v="Two"/>
    <x v="26"/>
    <s v="A comic and heartwarming memoir about childhood's second act from Real Simple journalist Catherine Newman. Much is written about a child's infancy and toddler years, which is good since children will never remember it themselves. It is ages 4-14 that make up the second act, as Catherine Newman puts it in this delightfully candid, outlandishly funny new memoir about the yea A comic and heartwarming memoir about childhood's second act from Real Simple journalist Catherine Newman. Much is written about a child's infancy and toddler years, which is good since children will never remember it themselves. It is ages 4-14 that make up the second act, as Catherine Newman puts it in this delightfully candid, outlandishly funny new memoir about the years that &quot;your children will remember as childhood.&quot; Following Newman's son and daughter as they blossom from preschoolers into teenagers, CATASTROPHIC HAPPINESS is about the bittersweet joy of raising children--and the ever-evolving landscape of issues parents traverse. In a laugh out-loud, heart-wrenching, relatable voice, Newman narrates events as momentous as grief and as quietly moving as the moonlit face of a sleeping child. From tantrums and friendship to fear and even sex, Newman's fresh take will appeal to any parent riding this same roller coaster of laughter and heartbreak. ...more"/>
    <s v="http://books.toscrape.com/media/cache/3c/b9/3cb9c84d2a6a66f8bb6601d4f33deaa0.jpg"/>
    <s v="https://books.toscrape.com/catalogue/catastrophic-happiness-finding-joy-in-childhoods-messy-years_138/index.html"/>
    <n v="4712"/>
    <x v="5"/>
    <x v="0"/>
    <n v="1200"/>
    <x v="106"/>
    <n v="48.56"/>
    <n v="2"/>
    <n v="228814.72"/>
    <s v="OK"/>
    <x v="0"/>
    <x v="6"/>
    <s v="In Stock"/>
    <s v="⚠️ Low"/>
    <n v="45762.944000000003"/>
    <s v="High"/>
    <x v="1"/>
  </r>
  <r>
    <x v="856"/>
    <s v="ed813a848580ba50"/>
    <s v="Books"/>
    <s v="Â£15.36"/>
    <s v="Â£15.36"/>
    <s v="Â£0.00"/>
    <s v="In stock (3 available)"/>
    <n v="0"/>
    <s v="Five"/>
    <x v="27"/>
    <s v="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 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e it allâlove, passion, intimacy, wealth, and a world of possibilities for their future.Â But Ana knows that loving her Fifty Shades will not be easy, and that being together will pose challenges that neither of them would anticipate.Â Ana must somehow learn to share Christianâ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âs deepest fears turn to reality.This book is intended for mature audiences. ...more"/>
    <s v="http://books.toscrape.com/media/cache/f4/07/f407d3bbf457d35701dfe72ee9ef3b68.jpg"/>
    <s v="https://books.toscrape.com/catalogue/fifty-shades-freed-fifty-shades-3_156/index.html"/>
    <n v="2414"/>
    <x v="3"/>
    <x v="1"/>
    <n v="206"/>
    <x v="42"/>
    <n v="19.97"/>
    <n v="5"/>
    <n v="48207.579999999994"/>
    <s v="OK"/>
    <x v="0"/>
    <x v="6"/>
    <s v="In Stock"/>
    <s v="⚠️ Low"/>
    <n v="9641.5159999999996"/>
    <s v="Mid"/>
    <x v="0"/>
  </r>
  <r>
    <x v="857"/>
    <s v="f21effc079a2b38a"/>
    <s v="Books"/>
    <s v="Â£44.07"/>
    <s v="Â£44.07"/>
    <s v="Â£0.00"/>
    <s v="In stock (14 available)"/>
    <n v="0"/>
    <s v="One"/>
    <x v="28"/>
    <s v="Greg Heffley and his family hit the road in author-illustrator Jeff Kinney's latest installment of the phenomenally bestselling Diary of a Wimpy Kid series."/>
    <s v="http://books.toscrape.com/media/cache/b1/e6/b1e6c747381261cd6e60ac9d350c4bab.jpg"/>
    <s v="https://books.toscrape.com/catalogue/the-long-haul-diary-of-a-wimpy-kid-9_757/index.html"/>
    <n v="3647"/>
    <x v="3"/>
    <x v="1"/>
    <n v="689"/>
    <x v="57"/>
    <n v="57.29"/>
    <n v="1"/>
    <n v="208936.63"/>
    <s v="OK"/>
    <x v="1"/>
    <x v="2"/>
    <s v="In Stock"/>
    <s v="OK"/>
    <n v="41787.326000000001"/>
    <s v="High"/>
    <x v="0"/>
  </r>
  <r>
    <x v="858"/>
    <s v="02b74068fa98d8a4"/>
    <s v="Books"/>
    <s v="Â£11.83"/>
    <s v="Â£11.83"/>
    <s v="Â£0.00"/>
    <s v="In stock (14 available)"/>
    <n v="0"/>
    <s v="Five"/>
    <x v="28"/>
    <s v="In the latest installment of the phenomenally bestselling Diary of a Wimpy Kid series, author-illustrator Jeff Kinney brings the series back to its roots, as Greg starts a new school year and faces a challenge he never could've imagined. In the latest installment of the phenomenally bestselling Diary of a Wimpy Kid series, author-illustrator Jeff Kinney brings the series back to its roots, as Greg starts a new school year and faces a challenge he never could've imagined.Â  ...more"/>
    <s v="http://books.toscrape.com/media/cache/55/82/5582626cb185a8eb2914c15d5287afbd.jpg"/>
    <s v="https://books.toscrape.com/catalogue/old-school-diary-of-a-wimpy-kid-10_723/index.html"/>
    <n v="1068"/>
    <x v="0"/>
    <x v="1"/>
    <n v="618"/>
    <x v="83"/>
    <n v="15.38"/>
    <n v="5"/>
    <n v="16425.84"/>
    <s v="OK"/>
    <x v="1"/>
    <x v="2"/>
    <s v="In Stock"/>
    <s v="OK"/>
    <n v="3285.1680000000001"/>
    <s v="Mid"/>
    <x v="0"/>
  </r>
  <r>
    <x v="859"/>
    <s v="b8a8ff84233f0570"/>
    <s v="Books"/>
    <s v="Â£25.98"/>
    <s v="Â£25.98"/>
    <s v="Â£0.00"/>
    <s v="In stock (14 available)"/>
    <n v="0"/>
    <s v="Four"/>
    <x v="28"/>
    <s v="New York Times bestselling author and stand-up comedian Jen Kirkman delivers a hilarious, candid memoir about marriage, divorce, sex, turning forty, and still not quite having life figured out.Jen Kirkman wants to be the voice in your head that says, Hey, youâre okay. Even if you sometimes think you arenât! And especially if other people try to tell you youâre not.In I Kno New York Times bestselling author and stand-up comedian Jen Kirkman delivers a hilarious, candid memoir about marriage, divorce, sex, turning forty, and still not quite having life figured out.Jen Kirkman wants to be the voice in your head that says, Hey, youâre okay. Even if you sometimes think you arenât! And especially if other people try to tell you youâre not.In I Know What Iâm Doingâand Other Lies I Tell Myself, Jen offers up all the gory details of a life permanently in progress. She reassures you that itâs okay to not have life completely figured out, even when you reach middle age (and find your first gray pubic hair!). She talks about making unusual or unpopular life decisions (such as cultivating a âfriend with benefitsâ or not going home for the holidays) because you donât necessarily want for yourself what everyone else seems to think you should. Itâs about renting when everyone says you should own, dating around when everyone thinks you should settle down, and traveling alone when everyone pities you for going to Paris without a man.From marriage to divorce and sex to mental health, I Know What Iâm Doingâand Other Lies I Tell Myself is about embracing the fact that life is a bit of a sh*t show and itâs definitely more than okay to stay true to yourself. ...more"/>
    <s v="http://books.toscrape.com/media/cache/04/ab/04ab560690b2383512d2fdf4c6366b1e.jpg"/>
    <s v="https://books.toscrape.com/catalogue/i-know-what-im-doing-and-other-lies-i-tell-myself-dispatches-from-a-life-under-construction_704/index.html"/>
    <n v="3889"/>
    <x v="1"/>
    <x v="0"/>
    <n v="660"/>
    <x v="12"/>
    <n v="33.770000000000003"/>
    <n v="4"/>
    <n v="131331.53"/>
    <s v="OK"/>
    <x v="0"/>
    <x v="2"/>
    <s v="In Stock"/>
    <s v="OK"/>
    <n v="26266.306"/>
    <s v="High"/>
    <x v="0"/>
  </r>
  <r>
    <x v="860"/>
    <s v="fbb21a2f71f4d981"/>
    <s v="Books"/>
    <s v="Â£14.75"/>
    <s v="Â£14.75"/>
    <s v="Â£0.00"/>
    <s v="In stock (14 available)"/>
    <n v="0"/>
    <s v="Five"/>
    <x v="28"/>
    <s v="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 ...more"/>
    <s v="http://books.toscrape.com/media/cache/25/1d/251df0eb9b321159b0ee348d4a9da2af.jpg"/>
    <s v="https://books.toscrape.com/catalogue/hyperbole-and-a-half-unfortunate-situations-flawed-coping-mechanisms-mayhem-and-other-things-that-happened_702/index.html"/>
    <n v="2541"/>
    <x v="4"/>
    <x v="1"/>
    <n v="279"/>
    <x v="69"/>
    <n v="19.18"/>
    <n v="5"/>
    <n v="48736.38"/>
    <s v="OK"/>
    <x v="1"/>
    <x v="2"/>
    <s v="In Stock"/>
    <s v="OK"/>
    <n v="9747.2759999999998"/>
    <s v="Mid"/>
    <x v="0"/>
  </r>
  <r>
    <x v="861"/>
    <s v="7e9068872228c474"/>
    <s v="Books"/>
    <s v="Â£43.68"/>
    <s v="Â£43.68"/>
    <s v="Â£0.00"/>
    <s v="In stock (9 available)"/>
    <n v="0"/>
    <s v="Three"/>
    <x v="28"/>
    <s v="David Sedaris returns to his deliriously twisted domain: hilarious childhood dramas infused with melancholy; the gulf of misunderstanding that exists between people of different nations or members of the same family; and the poignant divide between one's best hopes and most common deeds. The family characters his readers love are all here, as well as the unique terrain the David Sedaris returns to his deliriously twisted domain: hilarious childhood dramas infused with melancholy; the gulf of misunderstanding that exists between people of different nations or members of the same family; and the poignant divide between one's best hopes and most common deeds. The family characters his readers love are all here, as well as the unique terrain they inhabit, strewn with comic landmines. 'The Rooster' is back, and getting married in the funniest wedding ever described. David attends a slumber party and gets the upper hand in a unique version of strip poker. 'Rubber or plastic?' The strangest questions can tear people apart. A skinny guy from Spain, wearing a bishop's hat and accompanied by six to eight men, invades your house and pretends to kick you. Is this any way to spend Christmas? With this new book, Sedaris's prose reaches breathtaking new heights and marks off a territory that is unmistakably his own. Read it and weep tears of humane laughter. ...more"/>
    <s v="http://books.toscrape.com/media/cache/9c/2b/9c2bdd3040938c144345a115fb906562.jpg"/>
    <s v="https://books.toscrape.com/catalogue/dress-your-family-in-corduroy-and-denim_562/index.html"/>
    <n v="3347"/>
    <x v="2"/>
    <x v="1"/>
    <n v="1998"/>
    <x v="126"/>
    <n v="56.78"/>
    <n v="3"/>
    <n v="190042.66"/>
    <s v="OK"/>
    <x v="0"/>
    <x v="15"/>
    <s v="In Stock"/>
    <s v="OK"/>
    <n v="38008.531999999999"/>
    <s v="High"/>
    <x v="0"/>
  </r>
  <r>
    <x v="862"/>
    <s v="4242cc3d0437db12"/>
    <s v="Books"/>
    <s v="Â£25.55"/>
    <s v="Â£25.55"/>
    <s v="Â£0.00"/>
    <s v="In stock (7 available)"/>
    <n v="0"/>
    <s v="One"/>
    <x v="28"/>
    <s v="Toddler a**holery is a normal part of human developmentânot unlike puberty, except this stage involves throwing food on the floor and taking swings at people who pay your way in life. For parents of toddlers, it's a &quot;you better laugh so you don't cry&quot; period. Bunmi Laditan's hilarious, satirical guide to toddlerhood offers parents instant (and very welcome) comic reliefâal Toddler a**holery is a normal part of human developmentânot unlike puberty, except this stage involves throwing food on the floor and taking swings at people who pay your way in life. For parents of toddlers, it's a &quot;you better laugh so you don't cry&quot; period. Bunmi Laditan's hilarious, satirical guide to toddlerhood offers parents instant (and very welcome) comic reliefâalong with the very good news that &quot;It's Not Your Fault.&quot; Chapters cover the cost of raising a toddler, feeding your toddler, potty-training, tantrums, how to manage the holidays, and &quot;how not to die inside.&quot; Parents will see themselves in the very funny sections on taking your toddler to restaurants (&quot;One parent will spend their time walking your toddler around the restaurant and outside like a cocker spaniel, while the other, luckier parent will eat alone.&quot;), Things You Thought You'd Never Say That You Now Say As a Parent of a Toddler (&quot;I can tell you're pooping because your eyes are watering.&quot;), and how to order pizza (&quot;Spend $40 on pizza delivery. Listen to your toddler cry for 30 minutes about how the pizza is all wrong. Watch your toddler take a small bite of crust. Google 'can anger give you a heart attack?' Start the bedtime routine.&quot;). Laditan's wildly funny voice has attracted hundreds of thousands of fans of Honest Toddler on social media; here she speaks parent-to-tired-parent, easing the pains and challenges of raising toddlers with a hefty dose of adult humor and wit. Â  ...more"/>
    <s v="http://books.toscrape.com/media/cache/26/1a/261a092ddd76981beb23a601edf0868b.jpg"/>
    <s v="https://books.toscrape.com/catalogue/toddlers-are-aholes-its-not-your-fault_503/index.html"/>
    <n v="2280"/>
    <x v="4"/>
    <x v="1"/>
    <n v="322"/>
    <x v="41"/>
    <n v="33.22"/>
    <n v="1"/>
    <n v="75741.599999999991"/>
    <s v="OK"/>
    <x v="1"/>
    <x v="4"/>
    <s v="In Stock"/>
    <s v="OK"/>
    <n v="15148.32"/>
    <s v="High"/>
    <x v="0"/>
  </r>
  <r>
    <x v="863"/>
    <s v="dab0196cd5fc8e5e"/>
    <s v="Books"/>
    <s v="Â£30.89"/>
    <s v="Â£30.89"/>
    <s v="Â£0.00"/>
    <s v="In stock (3 available)"/>
    <n v="0"/>
    <s v="Five"/>
    <x v="28"/>
    <s v="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 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 ...more"/>
    <s v="http://books.toscrape.com/media/cache/42/1a/421afe48509fc8cccccad804b64c58dc.jpg"/>
    <s v="https://books.toscrape.com/catalogue/when-you-are-engulfed-in-flames_303/index.html"/>
    <n v="4149"/>
    <x v="1"/>
    <x v="1"/>
    <n v="1499"/>
    <x v="63"/>
    <n v="40.159999999999997"/>
    <n v="5"/>
    <n v="166623.84"/>
    <s v="OK"/>
    <x v="1"/>
    <x v="6"/>
    <s v="In Stock"/>
    <s v="⚠️ Low"/>
    <n v="33324.768000000004"/>
    <s v="High"/>
    <x v="1"/>
  </r>
  <r>
    <x v="864"/>
    <s v="54aeeb4610d3ae08"/>
    <s v="Books"/>
    <s v="Â£31.69"/>
    <s v="Â£31.69"/>
    <s v="Â£0.00"/>
    <s v="In stock (3 available)"/>
    <n v="0"/>
    <s v="Three"/>
    <x v="28"/>
    <s v="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 ...more"/>
    <s v="http://books.toscrape.com/media/cache/80/2b/802b92421a7314b0a6afef8a9754cf5c.jpg"/>
    <s v="https://books.toscrape.com/catalogue/naked_197/index.html"/>
    <n v="4473"/>
    <x v="1"/>
    <x v="1"/>
    <n v="1942"/>
    <x v="140"/>
    <n v="41.2"/>
    <n v="3"/>
    <n v="184287.6"/>
    <s v="OK"/>
    <x v="1"/>
    <x v="6"/>
    <s v="In Stock"/>
    <s v="⚠️ Low"/>
    <n v="36857.520000000004"/>
    <s v="High"/>
    <x v="1"/>
  </r>
  <r>
    <x v="865"/>
    <s v="190fbebbf798c31a"/>
    <s v="Books"/>
    <s v="Â£55.50"/>
    <s v="Â£55.50"/>
    <s v="Â£0.00"/>
    <s v="In stock (3 available)"/>
    <n v="0"/>
    <s v="Five"/>
    <x v="28"/>
    <s v="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quot;reminiscent of Vonnegut and Douglas A 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quot;reminiscent of Vonnegut and Douglas Adams&quot;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quot;Maggie,&quot; Mary of Magdala - and Biff isn't about to let his extraordinary pal suffer and ascend without a fight. ...more"/>
    <s v="http://books.toscrape.com/media/cache/c4/69/c469440eeffdd84ac3f4b09bd575c548.jpg"/>
    <s v="https://books.toscrape.com/catalogue/lamb-the-gospel-according-to-biff-christs-childhood-pal_182/index.html"/>
    <n v="4095"/>
    <x v="2"/>
    <x v="0"/>
    <n v="894"/>
    <x v="107"/>
    <n v="72.150000000000006"/>
    <n v="5"/>
    <n v="295454.25"/>
    <s v="OK"/>
    <x v="1"/>
    <x v="6"/>
    <s v="In Stock"/>
    <s v="⚠️ Low"/>
    <n v="59090.850000000006"/>
    <s v="High"/>
    <x v="1"/>
  </r>
  <r>
    <x v="866"/>
    <s v="0cb4856be3694a57"/>
    <s v="Books"/>
    <s v="Â£51.07"/>
    <s v="Â£51.07"/>
    <s v="Â£0.00"/>
    <s v="In stock (3 available)"/>
    <n v="0"/>
    <s v="Two"/>
    <x v="28"/>
    <s v="A new holiday classic--six of the most profound Christmas stories by the author of the bestselling &quot;Naked&quot; and &quot;Barrel Fever&quot;--is now in a paperback edition perfect for stocking stuffing."/>
    <s v="http://books.toscrape.com/media/cache/57/4c/574cbab555bb7d21e50b20267383e45d.jpg"/>
    <s v="https://books.toscrape.com/catalogue/holidays-on-ice_167/index.html"/>
    <n v="3636"/>
    <x v="0"/>
    <x v="0"/>
    <n v="1621"/>
    <x v="91"/>
    <n v="66.39"/>
    <n v="2"/>
    <n v="241394.04"/>
    <s v="OK"/>
    <x v="1"/>
    <x v="6"/>
    <s v="In Stock"/>
    <s v="⚠️ Low"/>
    <n v="48278.808000000005"/>
    <s v="High"/>
    <x v="0"/>
  </r>
  <r>
    <x v="867"/>
    <s v="6f78a0d744c35456"/>
    <s v="Books"/>
    <s v="Â£39.25"/>
    <s v="Â£39.25"/>
    <s v="Â£0.00"/>
    <s v="In stock (16 available)"/>
    <n v="0"/>
    <s v="Two"/>
    <x v="29"/>
    <s v="âOriginal and imaginative . . . Ripping suspense, sheer terror, and a wrenching love story.â âSandra Brown, New York Times bestselling author of FrictionThe terrible truth about Manderley is that someone is always watching. Manderley Resort is a gleaming, new twenty-story hotel on the California coast. Itâs about to open its doors, and the world--at least those with the me âOriginal and imaginative . . . Ripping suspense, sheer terror, and a wrenching love story.â âSandra Brown, New York Times bestselling author of FrictionThe terrible truth about Manderley is that someone is always watching. Manderley Resort is a gleaming, new twenty-story hotel on the California coast. Itâs about to open its doors, and the world--at least those with the means to afford it--will be welcomed into a palace of opulence and unparalleled security. But someone is determined that Manderley will never open. The staff has no idea that their every move is being watched, and over the next twelve hours they will be killed off, one by one. Writing in the tradition of Edgar Allan Poe and Stephen King, and with a deep bow to Daphne du Maurier, author Gina Wohlsdorf pairs narrative ingenuity and razor-wire prose with quick twists, sharp turns, and gasp-inducing terror. Security is grand guignol storytelling at its very best. A shocking thriller, a brilliant narrative puzzle, and a multifaceted love story unlike any other, Security marks the debut of a fearless and gifted writer. âBe surprised, be very surprised: Gina Wohlsdorf brings more than just plot twists and a terrifically tender love story to this thriller . . . Itâs her playful homage to Hitchcock and du Maurier that had me reading, howling, and just plain loving this novel.â âSara Gruen, author of At the Waterâs Edge âGrand Hotel meets Psycho in the age of surveillance . . . Security is cinematically vivid, crisply written, and sharp enough to cut . . . Wohlsdorf brilliantly subverts our expectations of the action genre in this smart, shocking, poignant thriller.â âEmily Croy Barker, author of The Thinking Womanâs Guide to Real Magic âThe thrill of this novel goes beyond its wickedly clever,Â  split-screen, high-tech wizardryâa kind of video gamerâs literary retake of Hitchcockâs Rear Window--and emanatesÂ  from its strange, disembodied narrator . . . The effect is terrifying, sexy, dizzying, and impossible to look away from.â âTim Johnston, author of Descent âShocking and filled with Tarantino-ish dark humor. . . Structurally reminiscent of the amazing Jennifer Egan,Wohlsdorfâs book is certainly a hybrid, like nothing else. Get ready.â âAnn Beattie, author of The State Weâre In âFlawless . . . Security is perfectly tuned for blockbuster status . . . They donât make a hotel big enough to house all the people who will want to read this, and soon, as in Manderley, all eyes will be on Wohlsdorf.â âDaniel Kraus, Booklist, starred review Â  ...more"/>
    <s v="http://books.toscrape.com/media/cache/79/2b/792bdeb2cf7d8efaef0e401e5a27b4da.jpg"/>
    <s v="https://books.toscrape.com/catalogue/security_925/index.html"/>
    <n v="708"/>
    <x v="5"/>
    <x v="0"/>
    <n v="1309"/>
    <x v="145"/>
    <n v="51.03"/>
    <n v="2"/>
    <n v="36129.24"/>
    <s v="OK"/>
    <x v="1"/>
    <x v="10"/>
    <s v="In Stock"/>
    <s v="OK"/>
    <n v="7225.848"/>
    <s v="High"/>
    <x v="0"/>
  </r>
  <r>
    <x v="868"/>
    <s v="8585760646e3aa2a"/>
    <s v="Books"/>
    <s v="Â£21.36"/>
    <s v="Â£21.36"/>
    <s v="Â£0.00"/>
    <s v="In stock (15 available)"/>
    <n v="0"/>
    <s v="One"/>
    <x v="29"/>
    <s v="It was supposed to be the trip of a lifetime, a final adventure before settling down.After a perfect start, Daniel and Lauraâs travels end abruptly when they are thrown off a night train in the middle of nowhere. To find their way back to civilisation, they must hike along the tracks through a forestâ¦a haunting journey that ends in unimaginable terror.Back in London, Danie It was supposed to be the trip of a lifetime, a final adventure before settling down.After a perfect start, Daniel and Lauraâs travels end abruptly when they are thrown off a night train in the middle of nowhere. To find their way back to civilisation, they must hike along the tracks through a forestâ¦a haunting journey that ends in unimaginable terror.Back in London, Daniel and Laura vow never to talk about what they saw that night. But as they try to fit back into their old lives, it becomes clear that their nightmare is just beginningâ¦Follow You Home is a chilling tale of secrets, lies and deadly consequences from the author of #1 bestsellers The Magpies and Because She Loves Me. ...more"/>
    <s v="http://books.toscrape.com/media/cache/bb/c0/bbc0bdad3ad7f390017ea66bb7019579.jpg"/>
    <s v="https://books.toscrape.com/catalogue/follow-you-home_809/index.html"/>
    <n v="4949"/>
    <x v="3"/>
    <x v="1"/>
    <n v="1967"/>
    <x v="83"/>
    <n v="27.77"/>
    <n v="1"/>
    <n v="137433.73000000001"/>
    <s v="OK"/>
    <x v="1"/>
    <x v="1"/>
    <s v="In Stock"/>
    <s v="OK"/>
    <n v="27486.746000000003"/>
    <s v="High"/>
    <x v="1"/>
  </r>
  <r>
    <x v="869"/>
    <s v="2d88a31f325dfd3b"/>
    <s v="Books"/>
    <s v="Â£23.40"/>
    <s v="Â£23.40"/>
    <s v="Â£0.00"/>
    <s v="In stock (14 available)"/>
    <n v="0"/>
    <s v="One"/>
    <x v="29"/>
    <s v="If it had another name, I never knew, but the locals called it the Loney - that strange nowhere between the Wyre and the Lune where Hanny and I went every Easter time with Mummer, Farther, Mr and Mrs Belderboss and Father Wilfred, the parish priest.It was impossible to truly know the place. It changed with each influx and retreat, and the neap tides would reveal the skelet If it had another name, I never knew, but the locals called it the Loney - that strange nowhere between the Wyre and the Lune where Hanny and I went every Easter time with Mummer, Farther, Mr and Mrs Belderboss and Father Wilfred, the parish priest.It was impossible to truly know the place. It changed with each influx and retreat, and the neap tides would reveal the skeletons of those who thought they could escape its insidious currents. No one ever went near the water. No one apart from us, that is.I suppose I always knew that what happened there wouldn't stay hidden for ever, no matter how much I wanted it to. No matter how hard I tried to forget... ...more"/>
    <s v="http://books.toscrape.com/media/cache/84/cc/84cc7f93a8c6c766a6297a23227e68e8.jpg"/>
    <s v="https://books.toscrape.com/catalogue/the-loney_756/index.html"/>
    <n v="376"/>
    <x v="0"/>
    <x v="0"/>
    <n v="997"/>
    <x v="65"/>
    <n v="30.42"/>
    <n v="1"/>
    <n v="11437.92"/>
    <s v="OK"/>
    <x v="0"/>
    <x v="2"/>
    <s v="In Stock"/>
    <s v="OK"/>
    <n v="2287.5840000000003"/>
    <s v="High"/>
    <x v="0"/>
  </r>
  <r>
    <x v="870"/>
    <s v="af58a74e4b2a23a0"/>
    <s v="Books"/>
    <s v="Â£10.56"/>
    <s v="Â£10.56"/>
    <s v="Â£0.00"/>
    <s v="In stock (14 available)"/>
    <n v="0"/>
    <s v="Three"/>
    <x v="29"/>
    <s v="Sometimes dead is better....When the Creeds move into a beautiful old house in rural Maine, it all seems too good to be true: physician father, beautiful wife, charming little daughter, adorable infant son -- and now an idyllic home. As a family, they've got it all...right down to the friendly cat.But the nearby woods hide a blood-chilling truth -- more terrifying than dea Sometimes dead is better....When the Creeds move into a beautiful old house in rural Maine, it all seems too good to be true: physician father, beautiful wife, charming little daughter, adorable infant son -- and now an idyllic home. As a family, they've got it all...right down to the friendly cat.But the nearby woods hide a blood-chilling truth -- more terrifying than death itself...and hideously more powerful. ...more"/>
    <s v="http://books.toscrape.com/media/cache/99/ef/99ef2f3987ee016bdd120a4579ef98f5.jpg"/>
    <s v="https://books.toscrape.com/catalogue/pet-sematary_726/index.html"/>
    <n v="3589"/>
    <x v="1"/>
    <x v="1"/>
    <n v="1329"/>
    <x v="115"/>
    <n v="13.73"/>
    <n v="3"/>
    <n v="49276.97"/>
    <s v="OK"/>
    <x v="1"/>
    <x v="2"/>
    <s v="In Stock"/>
    <s v="OK"/>
    <n v="9855.3940000000002"/>
    <s v="Mid"/>
    <x v="0"/>
  </r>
  <r>
    <x v="871"/>
    <s v="bf5de316a5e9a4ab"/>
    <s v="Books"/>
    <s v="Â£40.12"/>
    <s v="Â£40.12"/>
    <s v="Â£0.00"/>
    <s v="In stock (14 available)"/>
    <n v="0"/>
    <s v="Two"/>
    <x v="29"/>
    <s v="Stephen King returns to the characters and territory of one of his most popular novels ever, The Shining, in this instantly riveting novel about the now middle-aged Dan Torrance (the boy protagonist of The Shining) and the very special twelve-year-old girl he must save from a tribe of murderous paranormals.On highways across America, a tribe of people called The True Knot Stephen King returns to the characters and territory of one of his most popular novels ever, The Shining, in this instantly riveting novel about the now middle-aged Dan Torrance (the boy protagonist of The Shining) and the very special twelve-year-old girl he must save from a tribe of murderous paranormals.On highways across America, a tribe of people called The True Knot travel in search of sustenance. They look harmlessâmostly old, lots of polyester, and married to their RVs. But as Dan Torrance knows, and spunky twelve-year-old Abra Stone learns, The True Knot are quasi-immortal, living off the âsteamâ that children with the âshiningâ produce when they are slowly tortured to death.Haunted by the inhabitants of the Overlook Hotel where he spent one horrific childhood year, Dan has been drifting for decades, desperate to shed his fatherâs legacy of despair, alcoholism, and violence. Finally, he settles in a New Hampshire town, an AA community that sustains him, and a job at a nursing home where his remnant âshiningâ power provides the crucial final comfort to the dying. Aided by a prescient cat, he becomes âDoctor Sleep.âThen Dan meets the evanescent Abra Stone, and it is her spectacular gift, the brightest shining ever seen, that reignites Danâs own demons and summons him to a battle for Abraâs soul and survival. This is an epic war between good and evil, a gory, glorious story that will thrill the millions of devoted readers of The Shining and satisfy anyone new to the territory of this icon in the King canon. ...more"/>
    <s v="http://books.toscrape.com/media/cache/30/05/30053f9d8549febc67059c52fca65744.jpg"/>
    <s v="https://books.toscrape.com/catalogue/doctor-sleep-the-shining-2_686/index.html"/>
    <n v="2690"/>
    <x v="1"/>
    <x v="1"/>
    <n v="649"/>
    <x v="37"/>
    <n v="52.16"/>
    <n v="2"/>
    <n v="140310.39999999999"/>
    <s v="OK"/>
    <x v="1"/>
    <x v="2"/>
    <s v="In Stock"/>
    <s v="OK"/>
    <n v="28062.080000000002"/>
    <s v="High"/>
    <x v="0"/>
  </r>
  <r>
    <x v="872"/>
    <s v="b8d7b3f5c7a95d65"/>
    <s v="Books"/>
    <s v="Â£36.97"/>
    <s v="Â£36.97"/>
    <s v="Â£0.00"/>
    <s v="In stock (12 available)"/>
    <n v="0"/>
    <s v="Five"/>
    <x v="29"/>
    <s v="The original Psycho novel by Robert Bloch was published in 1959 and became an instant hit, leading to the smash movie only a year later, which brought Norman Bates's terrifying story into the public consciousness, where it still remains (proven by the success of the tv series, Bates Motel). It took Bloch 23 years to write another Psycho novel, revealing that Norman had bee The original Psycho novel by Robert Bloch was published in 1959 and became an instant hit, leading to the smash movie only a year later, which brought Norman Bates's terrifying story into the public consciousness, where it still remains (proven by the success of the tv series, Bates Motel). It took Bloch 23 years to write another Psycho novel, revealing that Norman had been in a mental institution the entire time. In that sequel, Norman quickly escapes the sanitarium and goes on a killing spree in Hollywood.But what happened in that asylum during those two decades? Until now, no one has known.It's 1960. Norman Bates is in the State Hospital for the Criminally Insane and it's up to Dr. Felix Reed to bring him out of his catatonic state.But Norman and Dr. Reed have obstacles in twisted fellow patients and staff members who think of the institution as a prison rather than a place of healing. And the greatest obstacle is the building itself, once a private sanitarium, rumored to be haunted. A wild card appears in the persona of Robert Newman, Norman's twin brother, taken away at birth after the attending doctor pronounced him brain damaged. As Robert and Norman grow to know each other, Norman senses a darkness in Robert, even deeper than that which has lurked in Norman himself.Soon, murders begin to occur and a shocking chain of events plunge us even deeper into the deranged madness inside the walls of Psycho: Sanitarium. ...more"/>
    <s v="http://books.toscrape.com/media/cache/91/98/9198cedbd37561f2aa343d3eb04ee703.jpg"/>
    <s v="https://books.toscrape.com/catalogue/psycho-sanitarium-psycho-15_628/index.html"/>
    <n v="4995"/>
    <x v="0"/>
    <x v="0"/>
    <n v="356"/>
    <x v="15"/>
    <n v="48.06"/>
    <n v="5"/>
    <n v="240059.7"/>
    <s v="OK"/>
    <x v="1"/>
    <x v="11"/>
    <s v="In Stock"/>
    <s v="OK"/>
    <n v="48011.94"/>
    <s v="High"/>
    <x v="1"/>
  </r>
  <r>
    <x v="873"/>
    <s v="d069086944f2e330"/>
    <s v="Books"/>
    <s v="Â£48.64"/>
    <s v="Â£48.64"/>
    <s v="Â£0.00"/>
    <s v="In stock (12 available)"/>
    <n v="0"/>
    <s v="One"/>
    <x v="29"/>
    <s v="How many nightmares begin in the Fear Street Woods?Eddie and Emma are high school sweethearts from the wrong side of the tracks. Looking for an escape from their dreary lives, they embark on an overnight camping trip with four friends in the Fear Street Woods.As Eddie carves a heart in a tree, he and Emma make a shocking discovery. Itâs a discovery that will lead to the en How many nightmares begin in the Fear Street Woods?Eddie and Emma are high school sweethearts from the wrong side of the tracks. Looking for an escape from their dreary lives, they embark on an overnight camping trip with four friends in the Fear Street Woods.As Eddie carves a heart in a tree, he and Emma make a shocking discovery. Itâs a discovery that will lead to the end of friendshipsâand to murder.Meanwhile, Emmy is having strange, terrifying dreams about wolves. Are her dreams connected somehow to the real wolf attacks that plague the town of Shadyside?Emmy, it seems, is about to make a horrifying discovery about herselfâ¦ ...more"/>
    <s v="http://books.toscrape.com/media/cache/03/83/0383a7f9cce4ab8fa1c5db6e69b169c6.jpg"/>
    <s v="https://books.toscrape.com/catalogue/can-you-keep-a-secret-fear-street-relaunch-4_614/index.html"/>
    <n v="2101"/>
    <x v="3"/>
    <x v="0"/>
    <n v="1448"/>
    <x v="20"/>
    <n v="63.23"/>
    <n v="1"/>
    <n v="132846.22999999998"/>
    <s v="OK"/>
    <x v="1"/>
    <x v="11"/>
    <s v="In Stock"/>
    <s v="OK"/>
    <n v="26569.245999999999"/>
    <s v="High"/>
    <x v="0"/>
  </r>
  <r>
    <x v="874"/>
    <s v="e958ae92f328c181"/>
    <s v="Books"/>
    <s v="Â£23.37"/>
    <s v="Â£23.37"/>
    <s v="Â£0.00"/>
    <s v="In stock (5 available)"/>
    <n v="0"/>
    <s v="Three"/>
    <x v="29"/>
    <s v="Will Graham stands in a silent, empty house communing with a killer. An FBI instructor with a gift for hunting madmen, Graham knows what his murderer looks like, how he thinks, and what he did to his victims after they died. Now Graham must try to catch him. But to do it, he must feel the heat of a killer's brain, draw on the macabre advice of a dangerous mental patient, D Will Graham stands in a silent, empty house communing with a killer. An FBI instructor with a gift for hunting madmen, Graham knows what his murderer looks like, how he thinks, and what he did to his victims after they died. Now Graham must try to catch him. But to do it, he must feel the heat of a killer's brain, draw on the macabre advice of a dangerous mental patient, Dr. Hannibal Lecter, and follow a trail of microscopic clues to the place where another family has already been chosen to die--and where an innocent woman has found the Dragon first. ...more"/>
    <s v="http://books.toscrape.com/media/cache/4a/ce/4acec5ebebf374e7a84a5d8c74ee5752.jpg"/>
    <s v="https://books.toscrape.com/catalogue/red-dragon-hannibal-lecter-1_390/index.html"/>
    <n v="261"/>
    <x v="3"/>
    <x v="1"/>
    <n v="1983"/>
    <x v="78"/>
    <n v="30.38"/>
    <n v="3"/>
    <n v="7929.1799999999994"/>
    <s v="OK"/>
    <x v="0"/>
    <x v="13"/>
    <s v="In Stock"/>
    <s v="OK"/>
    <n v="1585.836"/>
    <s v="High"/>
    <x v="0"/>
  </r>
  <r>
    <x v="875"/>
    <s v="e46b1074b99ac4b6"/>
    <s v="Books"/>
    <s v="Â£35.63"/>
    <s v="Â£35.63"/>
    <s v="Â£0.00"/>
    <s v="In stock (5 available)"/>
    <n v="0"/>
    <s v="Five"/>
    <x v="29"/>
    <s v="At lastâthe sequel to Bram Stoker's classic novel Dracula, written by his direct descendant and a Dracula historian Bram Stoker's Dracula is the prototypical horror novel, an inspiration for the world's seemingly limitless fascination with vampires. Though many have tried to replicate Stoker's horror classicâin books, television shows, and moviesâonly the 1931 Bela Lugosi At lastâthe sequel to Bram Stoker's classic novel Dracula, written by his direct descendant and a Dracula historian Bram Stoker's Dracula is the prototypical horror novel, an inspiration for the world's seemingly limitless fascination with vampires. Though many have tried to replicate Stoker's horror classicâin books, television shows, and moviesâonly the 1931 Bela Lugosi film bore the Stoker family's support. Until now. Dracula The Un-Dead is a bone-chilling sequel based on Bram Stoker's own handwritten notes for characters and plot threads excised from the original edition. Dracula The Un-Dead begins in 1912, twenty-five years after Dracula &quot;crumbled into dust.&quot; Van Helsing's protÃ©gÃ©, Dr. Jack Seward, is now a disgraced morphine addict obsessed with stamping out evil across Europe. Meanwhile, an unknowing Quincey Harker, the grown son of Jonathan and Mina, leaves law school for the London stage, only to stumble upon the troubled production of &quot;Dracula,&quot; directed and produced by Bram Stoker himself. The play plunges Quincey into the world of his parents' terrible secrets, but before he can confront them he experiences evil in a way he had never imagined. One by one, the band of heroes that defeated Dracula a quarter-century ago is being hunted down. Could it be that Dracula somehow survived their attack and is seeking revenge? Or is there another force at work whose relentless purpose is to destroy anything and anyone associated with Dracula? Dracula The Un-Dead is deeply researched, rich in character, thrills and scares, and lovingly crafted as both an extension and celebration of one of the most classic popular novels in literature. ...more"/>
    <s v="http://books.toscrape.com/media/cache/b1/f2/b1f25fa4623b3ee2db6fb6d6e27c6fb5.jpg"/>
    <s v="https://books.toscrape.com/catalogue/dracula-the-un-dead_370/index.html"/>
    <n v="798"/>
    <x v="1"/>
    <x v="1"/>
    <n v="1150"/>
    <x v="156"/>
    <n v="46.32"/>
    <n v="5"/>
    <n v="36963.360000000001"/>
    <s v="OK"/>
    <x v="1"/>
    <x v="13"/>
    <s v="In Stock"/>
    <s v="OK"/>
    <n v="7392.6720000000005"/>
    <s v="High"/>
    <x v="0"/>
  </r>
  <r>
    <x v="876"/>
    <s v="869d20b3b8128230"/>
    <s v="Books"/>
    <s v="Â£12.75"/>
    <s v="Â£12.75"/>
    <s v="Â£0.00"/>
    <s v="In stock (4 available)"/>
    <n v="0"/>
    <s v="Four"/>
    <x v="29"/>
    <s v="Never trust your heart to the New York Times bestselling master of suspense, Stephen King. Especially with an anthology that features the classic stories &quot;Children of the Corn,&quot; &quot;The Lawnmower Man,&quot; &quot;Graveyard Shift,&quot; &quot;The Mangler,&quot; and &quot;Sometimes They Come Back&quot;-which were all made into hit horror films.&quot;Unbearable suspense.&quot; (Dallas Morning News)From the depths of darkne Never trust your heart to the New York Times bestselling master of suspense, Stephen King. Especially with an anthology that features the classic stories &quot;Children of the Corn,&quot; &quot;The Lawnmower Man,&quot; &quot;Graveyard Shift,&quot; &quot;The Mangler,&quot; and &quot;Sometimes They Come Back&quot;-which were all made into hit horror films.&quot;Unbearable suspense.&quot; (Dallas Morning New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Â· Introduction Â· John D. MacDonald Â· in Â· Foreword Â· fw Â· Jerusalemâs Lot Â· nv Night Shift, Garden City, NY: Doubleday, 1978 Â· Graveyard Shift Â· ss Cavalier Oct â70 Â· Night Surf Â· ss Cavalier Aug â74 Â· I Am the Doorway Â· ss Cavalier Mar â71 Â· The Mangler Â· nv Cavalier Dec â72 Â· The Boogeyman Â· ss Cavalier Mar â73 Â· Gray Matter Â· ss Cavalier Oct â73 Â· Battleground Â· ss Cavalier Sep â72 Â· Trucks Â· ss Cavalier Jun â73 Â· Sometimes They Come Back Â· nv Cavalier Mar â74 Â· Strawberry Spring Â· ss Ubris Fll â68; Cavalier Nov â75 Â· The Ledge Â· ss Penthouse Jul â76 Â· The Lawnmower Man Â· ss Cavalier May â75 Â· Quitters, Inc. Â· ss Night Shift, Garden City, NY: Doubleday, 1978 Â· I Know What You Need Â· nv Cosmopolitan Sep â76 Â· Children of the Corn Â· nv Penthouse Mar â77 Â· The Last Rung on the Ladder Â· ss Night Shift, Garden City, NY: Doubleday, 1978 Â· The Man Who Loved Flowers Â· ss Gallery Aug â77 Â· One for the Road Â· ss Maine Mar â77 Â· The Woman in the Room Â· ss Night Shift, Garden City, NY: Doubleday, 1978 ...more"/>
    <s v="http://books.toscrape.com/media/cache/b8/84/b8843e0c3fbadb1682b095c99eda7f7a.jpg"/>
    <s v="https://books.toscrape.com/catalogue/night-shift-night-shift-1-20_335/index.html"/>
    <n v="1925"/>
    <x v="5"/>
    <x v="0"/>
    <n v="1420"/>
    <x v="166"/>
    <n v="16.579999999999998"/>
    <n v="4"/>
    <n v="31916.499999999996"/>
    <s v="OK"/>
    <x v="1"/>
    <x v="14"/>
    <s v="In Stock"/>
    <s v="⚠️ Low"/>
    <n v="6383.2999999999993"/>
    <s v="Mid"/>
    <x v="0"/>
  </r>
  <r>
    <x v="877"/>
    <s v="70b585c9d0f15725"/>
    <s v="Books"/>
    <s v="Â£47.51"/>
    <s v="Â£47.51"/>
    <s v="Â£0.00"/>
    <s v="In stock (4 available)"/>
    <n v="0"/>
    <s v="Four"/>
    <x v="29"/>
    <s v="Leland Gaunt opens a new shop in Castle Rock called Needful Things. Anyone who enters his store finds the object of his or her lifelong dreams and desires: a prized baseball card, a healing amulet. In addition to a token payment, Gaunt requests that each person perform a little &quot;deed,&quot; usually a seemingly innocent prank played on someone else from town. These practical jok Leland Gaunt opens a new shop in Castle Rock called Needful Things. Anyone who enters his store finds the object of his or her lifelong dreams and desires: a prized baseball card, a healing amulet. In addition to a token payment, Gaunt requests that each person perform a little &quot;deed,&quot; usually a seemingly innocent prank played on someone else from town. These practical jokes cascade out of control and soon the entire town is doing battle with itself. Only Sheriff Alan Pangborn suspects that Gaunt is behind the population's increasingly violent behavior. ...more"/>
    <s v="http://books.toscrape.com/media/cache/d2/d8/d2d818d6654086560072fe1d42189636.jpg"/>
    <s v="https://books.toscrape.com/catalogue/needful-things_334/index.html"/>
    <n v="4762"/>
    <x v="3"/>
    <x v="0"/>
    <n v="1821"/>
    <x v="148"/>
    <n v="61.76"/>
    <n v="4"/>
    <n v="294101.12"/>
    <s v="OK"/>
    <x v="0"/>
    <x v="14"/>
    <s v="In Stock"/>
    <s v="⚠️ Low"/>
    <n v="58820.224000000002"/>
    <s v="High"/>
    <x v="1"/>
  </r>
  <r>
    <x v="878"/>
    <s v="81d4191030b9704b"/>
    <s v="Books"/>
    <s v="Â£34.79"/>
    <s v="Â£34.79"/>
    <s v="Â£0.00"/>
    <s v="In stock (4 available)"/>
    <n v="0"/>
    <s v="Two"/>
    <x v="29"/>
    <s v="Alternate cover edition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
    <s v="http://books.toscrape.com/media/cache/cc/fb/ccfb8bb0f63377a67fb0a39d513f6cab.jpg"/>
    <s v="https://books.toscrape.com/catalogue/misery_332/index.html"/>
    <n v="4859"/>
    <x v="3"/>
    <x v="0"/>
    <n v="1902"/>
    <x v="3"/>
    <n v="45.23"/>
    <n v="2"/>
    <n v="219772.56999999998"/>
    <s v="OK"/>
    <x v="1"/>
    <x v="14"/>
    <s v="In Stock"/>
    <s v="⚠️ Low"/>
    <n v="43954.513999999996"/>
    <s v="High"/>
    <x v="1"/>
  </r>
  <r>
    <x v="879"/>
    <s v="670a2773607d785d"/>
    <s v="Books"/>
    <s v="Â£25.01"/>
    <s v="Â£25.01"/>
    <s v="Â£0.00"/>
    <s v="In stock (4 available)"/>
    <n v="0"/>
    <s v="Three"/>
    <x v="29"/>
    <s v="To the children, the town was their whole world. To the adults, knowing better, Derry, Maine was just their home town: familiar, well-ordered for the most part. A good place to live.It was the children who saw - and felt - what made Derry so horribly different. In the storm drains, in the sewers, IT lurked, taking on the shape of every nightmare, each one's deepest dread. To the children, the town was their whole world. To the adults, knowing better, Derry, Maine was just their home town: familiar, well-ordered for the most part. A good place to live.It was the children who saw - and felt - what made Derry so horribly different. In the storm drains, in the sewers, IT lurked, taking on the shape of every nightmare, each one's deepest dread. Sometimes IT reached up, seizing, tearing, killing . . .The adults, knowing better, knew nothing.Time passed and the children grew up, moved away. The horror of IT was deep-buried, wrapped in forgetfulness. Until they were called back, once more to confront IT as IT stirred and coiled in the sullen depths of their memories, reaching up again to make their past nightmares a terrible present reality. ...more"/>
    <s v="http://books.toscrape.com/media/cache/f9/40/f9409b5717cc44f29aa444d85ad26bdc.jpg"/>
    <s v="https://books.toscrape.com/catalogue/it_330/index.html"/>
    <n v="219"/>
    <x v="2"/>
    <x v="1"/>
    <n v="1256"/>
    <x v="178"/>
    <n v="32.51"/>
    <n v="3"/>
    <n v="7119.69"/>
    <s v="OK"/>
    <x v="1"/>
    <x v="14"/>
    <s v="In Stock"/>
    <s v="⚠️ Low"/>
    <n v="1423.9380000000001"/>
    <s v="High"/>
    <x v="0"/>
  </r>
  <r>
    <x v="880"/>
    <s v="6e9403f00acd6752"/>
    <s v="Books"/>
    <s v="Â£49.56"/>
    <s v="Â£49.56"/>
    <s v="Â£0.00"/>
    <s v="In stock (4 available)"/>
    <n v="0"/>
    <s v="Four"/>
    <x v="29"/>
    <s v="Thousands of miles away from the small township of 'Salem's Lot, two terrified people, a man and a boy, still share the secrets of those clapboard houses and tree-lined streets. They must return to 'Salem's Lot for a final confrontation with the unspeakable evil that lives on in the town."/>
    <s v="http://books.toscrape.com/media/cache/d3/55/d35568710e773adf06a0bc756a99f66d.jpg"/>
    <s v="https://books.toscrape.com/catalogue/salems-lot_309/index.html"/>
    <n v="2257"/>
    <x v="5"/>
    <x v="1"/>
    <n v="1611"/>
    <x v="151"/>
    <n v="64.430000000000007"/>
    <n v="4"/>
    <n v="145418.51"/>
    <s v="OK"/>
    <x v="1"/>
    <x v="14"/>
    <s v="In Stock"/>
    <s v="⚠️ Low"/>
    <n v="29083.702000000005"/>
    <s v="High"/>
    <x v="0"/>
  </r>
  <r>
    <x v="881"/>
    <s v="49f24193f0b961e6"/>
    <s v="Books"/>
    <s v="Â£57.86"/>
    <s v="Â£57.86"/>
    <s v="Â£0.00"/>
    <s v="In stock (3 available)"/>
    <n v="0"/>
    <s v="Two"/>
    <x v="29"/>
    <s v="This is the way the world ends: with a nanosecond of computer error in a Defense Department laboratory and a million casual contacts that form the links in a chain letter of death.And here is the bleak new world of the day after: a world stripped of its institutions and emptied of 99 percent of its people. A world in which a handful of panicky survivors choose sides -- or This is the way the world ends: with a nanosecond of computer error in a Defense Department laboratory and a million casual contacts that form the links in a chain letter of death.And here is the bleak new world of the day after: a world stripped of its institutions and emptied of 99 percent of its people. A world in which a handful of panicky survivors choose sides -- or are chosen. A world in which good rides on the frail shoulders of the 108-year-old Mother Abagail -- and the worst nightmares of evil are embodied in a man with a lethal smile and unspeakable powers: Randall Flagg, the dark man.In 1978 Stephen King published The Stand, the novel that is now considered to be one of his finest works. But as it was first published, The Stand was incomplete, since more than 150,000 words had been cut from the original manuscript.Now Stephen King's apocalyptic vision of a world blasted by plague and embroiled in an elemental struggle between good and evil has been restored to its entirety. The Stand : The Complete And Uncut Edition includes more than five hundred pages of material previously deleted, along with new material that King added as he reworked the manuscript for a new generation. It gives us new characters and endows familiar ones with new depths. It has a new beginning and a new ending. What emerges is a gripping work with the scope and moral complexity of a true epic.For hundreds of thousands of fans who read The Stand in its original version and wanted more, this new edition is Stephen King's gift. And those who are reading The Stand for the first time will discover a triumphant and eerily plausible work of the imagination that takes on the issues that will determine our survival. ...more"/>
    <s v="http://books.toscrape.com/media/cache/f9/8b/f98bdf42af5e223bc0f6ea6bd0a48a53.jpg"/>
    <s v="https://books.toscrape.com/catalogue/the-stand_282/index.html"/>
    <n v="4770"/>
    <x v="2"/>
    <x v="1"/>
    <n v="730"/>
    <x v="62"/>
    <n v="75.22"/>
    <n v="2"/>
    <n v="358799.4"/>
    <s v="OK"/>
    <x v="1"/>
    <x v="6"/>
    <s v="In Stock"/>
    <s v="⚠️ Low"/>
    <n v="71759.88"/>
    <s v="High"/>
    <x v="1"/>
  </r>
  <r>
    <x v="882"/>
    <s v="92dcc54a27107a37"/>
    <s v="Books"/>
    <s v="Â£49.47"/>
    <s v="Â£49.47"/>
    <s v="Â£0.00"/>
    <s v="In stock (3 available)"/>
    <n v="0"/>
    <s v="Three"/>
    <x v="29"/>
    <s v="Melanie is a very special girl. Dr. Caldwell calls her &quot;our little genius.&quot;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 Melanie is a very special girl. Dr. Caldwell calls her &quot;our little genius.&quot;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 ...more"/>
    <s v="http://books.toscrape.com/media/cache/9a/91/9a911066cb404976bcc25dbc8817432a.jpg"/>
    <s v="https://books.toscrape.com/catalogue/the-girl-with-all-the-gifts_250/index.html"/>
    <n v="379"/>
    <x v="4"/>
    <x v="0"/>
    <n v="457"/>
    <x v="125"/>
    <n v="64.31"/>
    <n v="3"/>
    <n v="24373.49"/>
    <s v="OK"/>
    <x v="1"/>
    <x v="6"/>
    <s v="In Stock"/>
    <s v="⚠️ Low"/>
    <n v="4874.6980000000003"/>
    <s v="High"/>
    <x v="0"/>
  </r>
  <r>
    <x v="883"/>
    <s v="557c03c284be1bf2"/>
    <s v="Books"/>
    <s v="Â£54.89"/>
    <s v="Â£54.89"/>
    <s v="Â£0.00"/>
    <s v="In stock (3 available)"/>
    <n v="0"/>
    <s v="One"/>
    <x v="29"/>
    <s v="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 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Now, for the first time, this astonishing novel is made available in book form, complete with the original colored words, vertical footnotes, and newly added second and third appendices.The story remains unchanged, focusing on a young family that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 ...more"/>
    <s v="http://books.toscrape.com/media/cache/20/c2/20c2ff61355569b4f84e2f847e37db25.jpg"/>
    <s v="https://books.toscrape.com/catalogue/house-of-leaves_169/index.html"/>
    <n v="1485"/>
    <x v="0"/>
    <x v="1"/>
    <n v="1363"/>
    <x v="151"/>
    <n v="71.36"/>
    <n v="1"/>
    <n v="105969.60000000001"/>
    <s v="OK"/>
    <x v="1"/>
    <x v="6"/>
    <s v="In Stock"/>
    <s v="⚠️ Low"/>
    <n v="21193.920000000002"/>
    <s v="High"/>
    <x v="0"/>
  </r>
  <r>
    <x v="884"/>
    <s v="4165285e1663650f"/>
    <s v="Books"/>
    <s v="Â£54.23"/>
    <s v="Â£54.23"/>
    <s v="Â£0.00"/>
    <s v="In stock (20 available)"/>
    <n v="0"/>
    <s v="Five"/>
    <x v="30"/>
    <s v="From a renowned historian comes a groundbreaking narrative of humanityâs creation and evolutionâa #1 international bestsellerâthat explores the ways in which biology and history have defined us and enhanced our understanding of what it means to be âhuman.âOne hundred thousand years ago, at least six different species of humans inhabited Earth. Yet today there is only oneâh From a renowned historian comes a groundbreaking narrative of humanityâs creation and evolutionâa #1 international bestsellerâthat explores the ways in which biology and history have defined us and enhanced our understanding of what it means to be âhuman.âOne hundred thousand years ago, at least six different species of humans inhabited Earth. Yet today there is only oneâhomo sapiens. What happened to the others? And what may happen to us?Most books about the history of humanity pursue either a historical or a biological approach, but Dr. Yuval Noah Harari breaks the mold with this highly original book that begins about 70,000 years ago with the appearance of modern cognition. From examining the role evolving humans have played in the global ecosystem to charting the rise of empires, Sapiens integrates history and science to reconsider accepted narratives, connect past developments with contemporary concerns, and examine specific events within the context of larger ideas.Dr. Harari also compels us to look ahead, because over the last few decades humans have begun to bend laws of natural selection that have governed life for the past four billion years. We are acquiring the ability to design not only the world around us, but also ourselves. Where is this leading us, and what do we want to become?Featuring 27 photographs, 6 maps, and 25 illustrations/diagrams, this provocative and insightful work is sure to spark debate and is essential reading for aficionados of Jared Diamond, James Gleick, Matt Ridley, Robert Wright, and Sharon Moalem. ...more"/>
    <s v="http://books.toscrape.com/media/cache/ce/5f/ce5f052c65cc963cf4422be096e915c9.jpg"/>
    <s v="https://books.toscrape.com/catalogue/sapiens-a-brief-history-of-humankind_996/index.html"/>
    <n v="3904"/>
    <x v="1"/>
    <x v="1"/>
    <n v="1206"/>
    <x v="54"/>
    <n v="70.5"/>
    <n v="5"/>
    <n v="275232"/>
    <s v="OK"/>
    <x v="1"/>
    <x v="8"/>
    <s v="In Stock"/>
    <s v="OK"/>
    <n v="55046.400000000001"/>
    <s v="High"/>
    <x v="0"/>
  </r>
  <r>
    <x v="885"/>
    <s v="9a9d6e9bc555731e"/>
    <s v="Books"/>
    <s v="Â£25.52"/>
    <s v="Â£25.52"/>
    <s v="Â£0.00"/>
    <s v="In stock (16 available)"/>
    <n v="0"/>
    <s v="One"/>
    <x v="30"/>
    <s v="Although we usually think of technology as something unique to modern times, our ancestors began to create the first technologies millions of years ago in the form of prehistoric tools and weapons. Over time, eight key technologies gradually freed us from the limitations of our animal origins.The fabrication of weapons, the mastery of fire, and the technologies of clothing Although we usually think of technology as something unique to modern times, our ancestors began to create the first technologies millions of years ago in the form of prehistoric tools and weapons. Over time, eight key technologies gradually freed us from the limitations of our animal origins.The fabrication of weapons, the mastery of fire, and the technologies of clothing and shelter radically restructured the human body, enabling us to walk upright, shed our body hair, and migrate out of tropical Africa. Symbolic communication transformed human evolution from a slow biological process into a fast cultural process. The invention of agriculture revolutionized the relationship between humanity and the environment, and the technologies of interaction led to the birth of civilization. Precision machinery spawned the industrial revolution and the rise of nation-states; and in the next metamorphosis, digital technologies may well unite all of humanity for the benefit of future generations.Synthesizing the findings of primatology, paleontology, archeology, history, and anthropology, Richard Currier reinterprets and retells the modern narrative of human evolution that began with the discovery of Lucy and other Australopithecus fossils. But the same forces that allowed us to integrate technology into every aspect of our daily lives have also brought us to the brink of planetary catastrophe. Unbound explains both how we got here and how human society must be transformed again to achieve a sustainable future.Technology: âThe deliberate modification of any natural object or substance with forethought to achieve a specific end or to serve a specific purpose.â ...more"/>
    <s v="http://books.toscrape.com/media/cache/27/a1/27a1ebe79d6e6759ec68ea9f427a4f71.jpg"/>
    <s v="https://books.toscrape.com/catalogue/unbound-how-eight-technologies-made-us-human-transformed-society-and-brought-our-world-to-the-brink_950/index.html"/>
    <n v="4301"/>
    <x v="3"/>
    <x v="1"/>
    <n v="1668"/>
    <x v="25"/>
    <n v="33.18"/>
    <n v="1"/>
    <n v="142707.18"/>
    <s v="OK"/>
    <x v="1"/>
    <x v="10"/>
    <s v="In Stock"/>
    <s v="OK"/>
    <n v="28541.436000000002"/>
    <s v="High"/>
    <x v="1"/>
  </r>
  <r>
    <x v="886"/>
    <s v="a3d2a4250807f1e9"/>
    <s v="Books"/>
    <s v="Â£19.73"/>
    <s v="Â£19.73"/>
    <s v="Â£0.00"/>
    <s v="In stock (16 available)"/>
    <n v="0"/>
    <s v="One"/>
    <x v="30"/>
    <s v="The Age of Genius explores the eventful intertwining of outward event and inner intellectual life to tell, in all its richness and depth, the story of the 17th century in Europe. It was a time of creativity unparalleled in history before or since, from science to the arts, from philosophy to politics. Acclaimed philosopher and historian A.C. Grayling points to three primar The Age of Genius explores the eventful intertwining of outward event and inner intellectual life to tell, in all its richness and depth, the story of the 17th century in Europe. It was a time of creativity unparalleled in history before or since, from science to the arts, from philosophy to politics. Acclaimed philosopher and historian A.C. Grayling points to three primary factors that led to the rise of vernacular (popular) languages in philosophy, theology, science, and literature; the rise of the individual as a general and not merely an aristocratic type; and the invention and application of instruments and measurement in the study of the natural world.Grayling vividly reconstructs this unprecedented era and breathes new life into the major figures of the seventeenth century intelligentsia who span literature, music, science, art, and philosophy--Shakespeare, Monteverdi, Galileo, Rembrandt, Locke, Newton, Descartes, Vermeer, Hobbes, Milton, and Cervantes, among many more. During this century, a fundamentally new way of perceiving the world emerged as reason rose to prominence over tradition, and the rights of the individual took center stage in philosophy and politics, a paradigmatic shift that would define Western thought for centuries to come. ...more"/>
    <s v="http://books.toscrape.com/media/cache/2e/65/2e654066306042f4c462ba4d048650d9.jpg"/>
    <s v="https://books.toscrape.com/catalogue/the-age-of-genius-the-seventeenth-century-and-the-birth-of-the-modern-mind_929/index.html"/>
    <n v="3672"/>
    <x v="4"/>
    <x v="0"/>
    <n v="359"/>
    <x v="150"/>
    <n v="25.65"/>
    <n v="1"/>
    <n v="94186.799999999988"/>
    <s v="OK"/>
    <x v="1"/>
    <x v="10"/>
    <s v="In Stock"/>
    <s v="OK"/>
    <n v="18837.359999999997"/>
    <s v="High"/>
    <x v="0"/>
  </r>
  <r>
    <x v="887"/>
    <s v="7392c0032f92d816"/>
    <s v="Books"/>
    <s v="Â£36.28"/>
    <s v="Â£36.28"/>
    <s v="Â£0.00"/>
    <s v="In stock (16 available)"/>
    <n v="0"/>
    <s v="Two"/>
    <x v="30"/>
    <s v="Just in time for the presidential election of 2016 comes Political Suicide, a history of the best and most interesting missteps, peccadilloes, bad calls, back room hijinks, sordid pasts, rotten breaks, and just plain dumb mistakes in the annals of American politics.They have tweeted their private parts to women they're trying to impress. They have gotten caught on tape doi Just in time for the presidential election of 2016 comes Political Suicide, a history of the best and most interesting missteps, peccadilloes, bad calls, back room hijinks, sordid pasts, rotten breaks, and just plain dumb mistakes in the annals of American politics.Â They have tweeted their private parts to women they're trying to impress. They have gotten caught on tape doing and saying things they really shouldn't have. They have denied knowing about the underhanded doings of underlings â only to have a paper trail lead straight back to them. Nowadays, it seems like half of what we hear about politicians isn't about laws or governing, but is instead coverage focused on shenanigans, questionable morals, and scandals too numerous to count. And while we shake our heads in disbelief, we still can't resist poring over the details of these notorious incidents.In Political Suicide, the foibles of our politicians are brought from the tabloid pages to this entertaining â and cautionary â tale of American history. ...more"/>
    <s v="http://books.toscrape.com/media/cache/31/e6/31e6e0a41e62858180b268c27b20a770.jpg"/>
    <s v="https://books.toscrape.com/catalogue/political-suicide-missteps-peccadilloes-bad-calls-backroom-hijinx-sordid-pasts-rotten-breaks-and-just-plain-dumb-mistakes-in-the-annals-of-american-politics_917/index.html"/>
    <n v="2328"/>
    <x v="2"/>
    <x v="0"/>
    <n v="774"/>
    <x v="18"/>
    <n v="47.16"/>
    <n v="2"/>
    <n v="109788.48"/>
    <s v="OK"/>
    <x v="1"/>
    <x v="10"/>
    <s v="In Stock"/>
    <s v="OK"/>
    <n v="21957.696"/>
    <s v="High"/>
    <x v="0"/>
  </r>
  <r>
    <x v="888"/>
    <s v="de3f25248ba0789f"/>
    <s v="Books"/>
    <s v="Â£59.64"/>
    <s v="Â£59.64"/>
    <s v="Â£0.00"/>
    <s v="In stock (15 available)"/>
    <n v="0"/>
    <s v="One"/>
    <x v="30"/>
    <s v="From the authors of the New York Times bestseller George Washingtonâs Secret Six ,the little-known story of Thomas Jeffersonâs battle to defend America against Islamic pirates. Brian Kilmeade â cohost of âFox &amp; Friendsâ on Fox News and the national radio show âKilmeade &amp; Friendsâ â returns with another fascinating historical narrative, co-written with Don Yaeger. From the authors of theÂ  New York Times Â bestsellerÂ  George Washingtonâs Secret Six ,Â the little-known story of Thomas Jeffersonâs battle to defend America against Islamic pirates. Brian Kilmeade â cohost of âFox &amp; Friendsâ on Fox News and the national radio show âKilmeade &amp; Friendsâ â returns with another fascinating historical narrative, co-written with Don Yaeger. Like their acclaimed bestseller George Washington's Secret Six, Thomas Jefferson and the Tripoli Pirates sheds new light on a vitally important episode that has been forgotten by most Americans. Â  Only weeks after President Jefferson's inauguration in 1801, he decided to confront the Tripoli pirates who had been kidnapping American ships and sailors, among other outrageous acts. Though inclined toward diplomacy, Jefferson sent warships to blockade Tripoli and protect American shipping, and then escalated to all-out war against the Barbary states. Â  The tiny American flotillaâwith three frigates representing half of the U.S. Navyâs top-of-the-line shipsâhad some success in blockading the Barbary coast. But that success came to an end when the USSÂ PhiladelphiaÂ ran aground in Tripoli harbor and was captured. Kilmeade and Yaeger recount the dramatic story of a young American sailor, Stephen Decatur, who snuck into the harbor, boarded theÂ Philadelphia,Â and set her on fire before escaping amid a torrent of enemy gunfire. Â  Another amazing story is that of William Eatonâs daring attack on the port city of Derna. He led a detachment of Marines on a 500-mile trek across the desert to surprise the port. His strategy worked, and an American flag was raised in victory on foreign soil for the first time. Â  Â  Few remember Decatur and Eaton today, but their legacy inspired the opening of theÂ Marine Corps Hymn: âFrom the halls of Montezuma to the shores of Tripoli, we fight our countryâs battles in the air, on land, and sea.âÂ Thomas Jefferson and the Tripoli Pirates tells a dramatic story of bravery, diplomacy, and battle on the high seas, and honors some of Americaâs forgotten heroes.Â  ...more"/>
    <s v="http://books.toscrape.com/media/cache/77/79/777988a85de2269905bd8c2070a3cf58.jpg"/>
    <s v="https://books.toscrape.com/catalogue/thomas-jefferson-and-the-tripoli-pirates-the-forgotten-war-that-changed-american-history_867/index.html"/>
    <n v="1536"/>
    <x v="3"/>
    <x v="1"/>
    <n v="628"/>
    <x v="107"/>
    <n v="77.53"/>
    <n v="1"/>
    <n v="119086.08"/>
    <s v="OK"/>
    <x v="1"/>
    <x v="1"/>
    <s v="In Stock"/>
    <s v="OK"/>
    <n v="23817.216"/>
    <s v="High"/>
    <x v="0"/>
  </r>
  <r>
    <x v="889"/>
    <s v="dd5bfa6cc2c0ecc3"/>
    <s v="Books"/>
    <s v="Â£24.70"/>
    <s v="Â£24.70"/>
    <s v="Â£0.00"/>
    <s v="In stock (14 available)"/>
    <n v="0"/>
    <s v="Three"/>
    <x v="30"/>
    <s v="From the internationally bestselling author of No god but God comes a fascinating, provocative, and meticulously researched biography that challenges long-held assumptions about the man we know as Jesus of Nazareth.Two thousand years ago, an itinerant Jewish preacher and miracle worker walked across the Galilee, gathering followers to establish what he called the âKingdom From the internationally bestselling author of No god but God comes a fascinating, provocative, and meticulously researched biography that challenges long-held assumptions about the man we know as Jesus of Nazareth.Two thousand years ago, an itinerant Jewish preacher and miracle worker walked across the Galilee, gathering followers to establish what he called the âKingdom of God.â The revolutionary movement he launched was so threatening to the established order that he was captured, tortured, and executed as a state criminal.Within decades after his shameful death, his followers would call him God.Sifting through centuries of mythmaking, Reza Aslan sheds new light on one of historyâ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âa fervent nationalism that made resistance to the Roman occupation a sacred duty incumbent on all Jews. And few figures better exemplified this principle than the charismatic Galilean who defied both the imperial authorities and their allies in the Jewish religious hierarchy.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âKing of the Jewsâ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Zealot yields a fresh perspective on one of the greatest stories ever told even as it affirms the radical and transformative nature of Jesus of Nazarethâs life and mission. The result is a thought-provoking, elegantly written biography with the pulse of a fast-paced novel: a singularly brilliant portrait of a man, a time, and the birth of a religion. ...more"/>
    <s v="http://books.toscrape.com/media/cache/21/da/21dab5c065cfcde1bad7ded16a753102.jpg"/>
    <s v="https://books.toscrape.com/catalogue/zealot-the-life-and-times-of-jesus-of-nazareth_785/index.html"/>
    <n v="4845"/>
    <x v="0"/>
    <x v="0"/>
    <n v="1503"/>
    <x v="113"/>
    <n v="32.11"/>
    <n v="3"/>
    <n v="155572.95000000001"/>
    <s v="OK"/>
    <x v="1"/>
    <x v="2"/>
    <s v="In Stock"/>
    <s v="OK"/>
    <n v="31114.590000000004"/>
    <s v="High"/>
    <x v="1"/>
  </r>
  <r>
    <x v="890"/>
    <s v="d5e0526e1ab682a3"/>
    <s v="Books"/>
    <s v="Â£14.58"/>
    <s v="Â£14.58"/>
    <s v="Â£0.00"/>
    <s v="In stock (14 available)"/>
    <n v="0"/>
    <s v="Three"/>
    <x v="30"/>
    <s v="Barbara W. Tuchman--the acclaimed author of the Pulitzer Prizeâwinning classic The Guns of August--once again marshals her gift for character, history, and sparkling prose to compose an astonishing portrait of medieval Europe.The fourteenth century reflects two contradictory images: on the one hand, a glittering age of crusades, cathedrals, and chivalry; on the other, a wo Barbara W. Tuchman--the acclaimed author of the Pulitzer Prizeâwinning classic The Guns of August--once again marshals her gift for character, history, and sparkling prose to compose an astonishing portrait of medieval Europe.The fourteenth century reflects two contradictory images: on the one hand, a glittering age of crusades, cathedrals, and chivalry; on the other, a world plunged into chaos and spiritual agony. In this revelatory work, Tuchman examines not only the great rhythms of history but the grain and texture of domestic life: what childhood was like; what marriage meant; how money, taxes, and war dominated the lives of serf, noble, and clergy alike. Granting her subjects their loyalties, treacheries, and guilty passions, Tuchman re-creates the lives of proud cardinals, university scholars, grocers and clerks, saints and mystics, lawyers and mercenaries, and, dominating all, the knight--in all his valor and âfurious follies,â a âterrible worm in an iron cocoon.â ...more"/>
    <s v="http://books.toscrape.com/media/cache/d8/0a/d80ac19cd0aef94c5ac257b1eb3c1d37.jpg"/>
    <s v="https://books.toscrape.com/catalogue/a-distant-mirror-the-calamitous-14th-century_652/index.html"/>
    <n v="3620"/>
    <x v="2"/>
    <x v="1"/>
    <n v="1410"/>
    <x v="67"/>
    <n v="18.95"/>
    <n v="3"/>
    <n v="68599"/>
    <s v="OK"/>
    <x v="1"/>
    <x v="2"/>
    <s v="In Stock"/>
    <s v="OK"/>
    <n v="13719.800000000001"/>
    <s v="Mid"/>
    <x v="0"/>
  </r>
  <r>
    <x v="891"/>
    <s v="6e8e5626ac4d279e"/>
    <s v="Books"/>
    <s v="Â£21.80"/>
    <s v="Â£21.80"/>
    <s v="Â£0.00"/>
    <s v="In stock (14 available)"/>
    <n v="0"/>
    <s v="Three"/>
    <x v="30"/>
    <s v="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 In this groundbreaking work of science, history, and archaeology, Charles C. Mann radically alters our understanding of the Americas before the arrival of Columbus in 1492.Â 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 ...more"/>
    <s v="http://books.toscrape.com/media/cache/2d/d2/2dd235d80326531092c70e191d630c7d.jpg"/>
    <s v="https://books.toscrape.com/catalogue/1491-new-revelations-of-the-americas-before-columbus_650/index.html"/>
    <n v="4078"/>
    <x v="5"/>
    <x v="0"/>
    <n v="603"/>
    <x v="27"/>
    <n v="28.34"/>
    <n v="3"/>
    <n v="115570.52"/>
    <s v="OK"/>
    <x v="0"/>
    <x v="2"/>
    <s v="In Stock"/>
    <s v="OK"/>
    <n v="23114.104000000003"/>
    <s v="High"/>
    <x v="1"/>
  </r>
  <r>
    <x v="892"/>
    <s v="7f5157bf53065d36"/>
    <s v="Books"/>
    <s v="Â£11.45"/>
    <s v="Â£11.45"/>
    <s v="Â£0.00"/>
    <s v="In stock (8 available)"/>
    <n v="0"/>
    <s v="Three"/>
    <x v="30"/>
    <s v="Set against the backdrop of an expanding nation,Brilliant Beaconstraces the evolution of America's lighthouse system from its earliest days, highlighting the political, military, and technological battles fought to illuminate the nation's hardscrabble coastlines. Beginning with &quot;Boston Light,&quot;Americaâs first lighthouse, Dolin shows how the story of America, from colony to Set against the backdrop of an expanding nation,Â Brilliant BeaconsÂ traces the evolution of America's lighthouse system from its earliest days, highlighting the political, military, and technological battles fought to illuminate the nation's hardscrabble coastlines. Beginning with &quot;Boston Light,&quot;Â Americaâs first lighthouse, Dolin shows how the story of America, from colony to regional backwater, toÂ fledging nation, and eventually to global industrial power, can be illustrated through its lighthouses.Even in the colonial era, the question of how best to solve the collective problem of lighting our ports, reefs, and coasts through a patchwork of private interests and independent localities telegraphed the great American debate over federalism and the role of a centralized government. As the nation expanded, throughout the nineteenth and early twentieth centuries, so too did the coastlines in need of illumination, from New England to the Gulf of Mexico, the Great Lakes, the Pacific Coast all the way to Alaska. In Dolin's hands we see how each of these beacons tell itsÂ own story of political squabbling, technological advancement, engineering marvel, and individual derring-do.In rollicking detail, Dolin treats readers to a memorable cast of characters, from the penny-pinching Treasury official Stephen Pleasonton, who hamstrung the country's efforts to adopt the revolutionary Fresnel lens, to the indomitableÂ Katherine Walker, who presided so heroically over New York HarborÂ as keeper at Robbins Reef LighthouseÂ that she was hailed as a genuine New York City folk hero upon her death in 1931. He also animates American military history from the Revolution to the Civil War andÂ presentsÂ tales both humorous and harrowing of soldiers, saboteurs, Civil War battles, ruthless egg collectors, and, most important, the lighthouseÂ keepers themselves, men and women who often performed astonishing acts of heroism in carrying outÂ their duties.In the modern world of GPS and satellite-monitored shipping lanes, Brilliant Beacons forms a poignant elegy for the bygone days of the lighthouse, a symbol of American ingenuity that served as both a warning and a sign of hope for generations of mariners; and it also shows how these sentinels have endured, retaining their vibrancy to the present day. Containing over 150 photographs and illustrations, Brilliant BeaconsÂ vividly reframes America's history. ...more"/>
    <s v="http://books.toscrape.com/media/cache/ba/59/ba5913de7abe0d9dbe9c8128092a52af.jpg"/>
    <s v="https://books.toscrape.com/catalogue/brilliant-beacons-a-history-of-the-american-lighthouse_515/index.html"/>
    <n v="797"/>
    <x v="5"/>
    <x v="0"/>
    <n v="260"/>
    <x v="57"/>
    <n v="14.89"/>
    <n v="3"/>
    <n v="11867.33"/>
    <s v="OK"/>
    <x v="1"/>
    <x v="3"/>
    <s v="In Stock"/>
    <s v="OK"/>
    <n v="2373.4659999999999"/>
    <s v="Mid"/>
    <x v="0"/>
  </r>
  <r>
    <x v="893"/>
    <s v="f16c2edb2a603f92"/>
    <s v="Books"/>
    <s v="Â£44.48"/>
    <s v="Â£44.48"/>
    <s v="Â£0.00"/>
    <s v="In stock (8 available)"/>
    <n v="0"/>
    <s v="Five"/>
    <x v="30"/>
    <s v="Thomas Jefferson is often portrayed as a hopelessly enigmatic figureâa riddleâa man so riven with contradictions that he is almost impossible to know. Lauded as the most articulate voice of American freedom and equality, even as he held peopleâincluding his own familyâin bondage, Jefferson is variably described as a hypocrite, an atheist, or a simple-minded proponent of li Thomas Jefferson is often portrayed as a hopelessly enigmatic figureâa riddleâa man so riven with contradictions that he is almost impossible to know. Lauded as the most articulate voice of American freedom and equality, even as he held peopleâincluding his own familyâin bondage, Jefferson is variably described as a hypocrite, an atheist, or a simple-minded proponent of limited government who expected all Americans to be farmers forever.Now, Annette Gordon-Reed teams up with America's leading Jefferson scholar, Peter S. Onuf, to present an absorbing and revealing character study that dispels the many clichÃ©s that have accrued over the years about our third president. Challenging the widely prevalent belief that Jefferson remains so opaque as to be unknowable, the authorsâthrough their careful analysis, painstaking research, and vivid proseâcreate a portrait of Jefferson, as he might have painted himself, one &quot;comprised of equal parts sun and shadow&quot; (Jane Kamensky).Tracing Jefferson's philosophical development from youth to old age, the authors explore what they call the &quot;empire&quot; of Jefferson's imaginationâan expansive state of mind born of his origins in a slave society, his intellectual influences, and the vaulting ambition that propelled him into public life as a modern avatar of the Enlightenment who, at the same time, likened himself to a figure of oldâ&quot;the most blessed of the patriarchs.&quot; Indeed, Jefferson saw himself as a &quot;patriarch,&quot; not just to his country and mountain-like home at Monticello but also to his family, the white half that he loved so publicly, as well as to the black side that he claimed to love, a contradiction of extraordinary historical magnitude.Divided into three sections, &quot;Most Blessed of the Patriarchs&quot; reveals a striking personal dimension to his life. Part I,Â &quot;Patriarch,&quot; explores Jeffersons's origins in Virgina; Part II, &quot; 'Traveller,' &quot; covers his five-year sojourn to Paris; and Part III, &quot;Enthusiast,&quot; delves insightfully into the Virginian's views on Christianity, slavery, and race. We see not just his ideas and vision of America but come to know him in an almost familial way, such as through the importance of music in his life.&quot;Most Blessed of the Patriarchs&quot; fundamentally challenges much of what weâve come to accept about Jefferson, neither hypocrite nor saint, atheist nor fundamentalist. Gordon-Reed and Onuf, through a close reading of Jeffersonâs own words, reintroduce us all to our most influential founding father: a man more gifted than most, but complicated in just the ways we all are. ...more"/>
    <s v="http://books.toscrape.com/media/cache/43/f2/43f25e9633b587a4052b517cd7b3b4a9.jpg"/>
    <s v="https://books.toscrape.com/catalogue/most-blessed-of-the-patriarchs-thomas-jefferson-and-the-empire-of-the-imagination_509/index.html"/>
    <n v="3900"/>
    <x v="1"/>
    <x v="0"/>
    <n v="363"/>
    <x v="54"/>
    <n v="57.82"/>
    <n v="5"/>
    <n v="225498"/>
    <s v="OK"/>
    <x v="1"/>
    <x v="3"/>
    <s v="In Stock"/>
    <s v="OK"/>
    <n v="45099.600000000006"/>
    <s v="High"/>
    <x v="0"/>
  </r>
  <r>
    <x v="894"/>
    <s v="6c7fa6844380f50a"/>
    <s v="Books"/>
    <s v="Â£52.40"/>
    <s v="Â£52.40"/>
    <s v="Â£0.00"/>
    <s v="In stock (7 available)"/>
    <n v="0"/>
    <s v="Five"/>
    <x v="30"/>
    <s v="In Bryson's biggest book, he confronts his greatest challenge: to understandâand, if possible, answerâthe oldest, biggest questions we have posed about the universe and ourselves. Taking as territory everything from the Big Bang to the rise of civilization, Bryson seeks to understand how we got from there being nothing at all to there being us. To that end, he has attached In Bryson's biggest book, he confronts his greatest challenge: to understandâand, if possible, answerâ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â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 ...more"/>
    <s v="http://books.toscrape.com/media/cache/17/aa/17aa3d17bae02fa1d0e2a831c0c0e58b.jpg"/>
    <s v="https://books.toscrape.com/catalogue/a-short-history-of-nearly-everything_457/index.html"/>
    <n v="2900"/>
    <x v="3"/>
    <x v="0"/>
    <n v="1492"/>
    <x v="103"/>
    <n v="68.12"/>
    <n v="5"/>
    <n v="197548"/>
    <s v="OK"/>
    <x v="1"/>
    <x v="4"/>
    <s v="In Stock"/>
    <s v="OK"/>
    <n v="39509.600000000006"/>
    <s v="High"/>
    <x v="0"/>
  </r>
  <r>
    <x v="895"/>
    <s v="774fa432bd7d9c47"/>
    <s v="Books"/>
    <s v="Â£39.67"/>
    <s v="Â£39.67"/>
    <s v="Â£0.00"/>
    <s v="In stock (6 available)"/>
    <n v="0"/>
    <s v="Two"/>
    <x v="30"/>
    <s v="Hitler boasted that The Third Reich would last a thousand years. It lasted only 12. But those 12 years contained some of the most catastrophic events Western civilization has ever known. In The Rise and Fall of the Third Reich, William L. Shirer gave us the definitive book on Hitler's German Empire. Based on his personal experiences as a war correspondent as well as the vo Hitler boasted that The Third Reich would last a thousand years. It lasted only 12. But those 12 years contained some of the most catastrophic events Western civilization has ever known. In The Rise and Fall of the Third Reich, William L. Shirer gave us the definitive book on Hitler's German Empire. Based on his personal experiences as a war correspondent as well as the voluminous documents that came out of Germany after the war, this thrilling account of Hitler's reign is widely acclaimed to be one of the greatest historical works of our time. Now available as an exclusive anniversary edition, this volume is as compelling as ever. Everything about the period is explained to the fullest, beginning with Hitler's rise to power, the Nazification of Germany and the march to war. The accounts of how the United States got involved and how Hitler used Mussolini and Japan are astonishing, and the coverage of the war-from Germany's early successes to her eventual defeat-is must reading ...more"/>
    <s v="http://books.toscrape.com/media/cache/10/f6/10f6ebfa89b070ba39ad7c4c872c96ea.jpg"/>
    <s v="https://books.toscrape.com/catalogue/the-rise-and-fall-of-the-third-reich-a-history-of-nazi-germany_454/index.html"/>
    <n v="3395"/>
    <x v="4"/>
    <x v="0"/>
    <n v="3"/>
    <x v="77"/>
    <n v="51.57"/>
    <n v="2"/>
    <n v="175080.15"/>
    <s v="OK"/>
    <x v="1"/>
    <x v="5"/>
    <s v="In Stock"/>
    <s v="OK"/>
    <n v="35016.03"/>
    <s v="High"/>
    <x v="0"/>
  </r>
  <r>
    <x v="896"/>
    <s v="f3c70d296ec796c4"/>
    <s v="Books"/>
    <s v="Â£58.55"/>
    <s v="Â£58.55"/>
    <s v="Â£0.00"/>
    <s v="In stock (6 available)"/>
    <n v="0"/>
    <s v="Four"/>
    <x v="30"/>
    <s v="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 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âbenevolent despotâ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âthe Messalina of the north.â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 â 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 ...more"/>
    <s v="http://books.toscrape.com/media/cache/37/3a/373af6af58a00ca69602d74b81951ac4.jpg"/>
    <s v="https://books.toscrape.com/catalogue/catherine-the-great-portrait-of-a-woman_424/index.html"/>
    <n v="2780"/>
    <x v="1"/>
    <x v="1"/>
    <n v="1943"/>
    <x v="164"/>
    <n v="76.12"/>
    <n v="4"/>
    <n v="211613.6"/>
    <s v="OK"/>
    <x v="1"/>
    <x v="5"/>
    <s v="In Stock"/>
    <s v="OK"/>
    <n v="42322.720000000001"/>
    <s v="High"/>
    <x v="0"/>
  </r>
  <r>
    <x v="897"/>
    <s v="0d210d2448c3018f"/>
    <s v="Books"/>
    <s v="Â£42.91"/>
    <s v="Â£42.91"/>
    <s v="Â£0.00"/>
    <s v="In stock (5 available)"/>
    <n v="0"/>
    <s v="Five"/>
    <x v="30"/>
    <s v="One of the last unheralded heroic stories of World War II: the U-boat assault off the American coast against the men of the U.S. Merchant Marine who were supplying the European war, and one communityâs monumental contribution to that effortPraise for The Mathews MenâThe German U-Boat war against American merchant men was deadly and dramaticâin World War II, the U.S. Mercha One of the last unheralded heroic stories of World War II: the U-boat assault off the American coast against the men of the U.S. Merchant Marine who were supplying the European war, and one communityâs monumental contribution to that effortPraise for The Mathews MenâThe German U-Boat war against American merchant men was deadly and dramaticâin World War II, the U.S. Merchant Marine had twice the fatality rate of the U.S. Navy. William Geroux has unearthed a fascinating tale of one small coastal town caught in the thick of the fight, and he tells it with a sharp reporterâs eye and a real feel for the heroic men who went down to the sea in ships.â âEvan Thomas, author of Being Nixon and Sea of ThunderMathews County, Virginia, is a remote outpost on the Chesapeake Bay with little to offer except unspoiled sceneryâbut it sent one of the largest concentrations of sea captains and U.S. merchant mariners of any community in America to fight in World War II. The Mathews Men tells that heroic story through the experiences of one extraordinary family whose seven sons (and their neighbors), U.S. merchant mariners all, suddenly found themselves squarely in the cross-hairs of the U-boats bearing down on the coastal United States in 1942. Â Â Â Â Â Â Â Â Â Â Â  From the late 1930s to 1945, virtually all the fuel, food and munitions that sustained the Allies in Europe traveled not via the Navy but in merchant ships. After Pearl Harbor, those unprotected ships instantly became the U-boatsâ prime targets. And they were easy targetsâthe Navy lacked the inclination or resources to defend them until the beginning of 1943. Hitler was determined that his U-boats should sink every American ship they could find, sometimes within sight of tourist beaches, and to kill as many mariners as possible, in order to frighten their shipmates into staying ashore. Â Â Â Â Â Â Â Â Â Â Â  As the war progressed, men from Mathews sailed the North and South Atlantic, the Caribbean, the Gulf of Mexico, the Mediterranean, the Indian Ocean, and even the icy Barents Sea in the Arctic Circle, where they braved the dreaded Murmansk Run. Through their experiences we have eyewitnesses to every danger zone, in every kind of ship. Some died horrific deaths. Others fought to survive torpedo explosions, flaming oil slicks, storms, shark attacks, mine blasts, and harrowing lifeboat odysseysâonly to ship out again on the next boat as soon as they'd returned to safety.Â Â Â Â Â Â Â Â Â Â Â  The Mathews Men shows us the war far beyond traditional battlefieldsâoften the U.S. merchant marinersâ life-and-death struggles took place just off the U.S. coastâbut also takes us to the landing beaches at D-Day and to the Pacific. âWhen final victory is ours,â General Dwight D. Eisenhower had predicted, âthere is no organization that will share its credit more deservedly than the Merchant Marine.â Here, finally, is the heroic story of those merchant seamen, recast as the human story of the men from Mathews. ...more"/>
    <s v="http://books.toscrape.com/media/cache/52/74/5274c64fbcb7ce4bbf427ed751f6cada.jpg"/>
    <s v="https://books.toscrape.com/catalogue/the-mathews-men-seven-brothers-and-the-war-against-hitlers-u-boats_408/index.html"/>
    <n v="2680"/>
    <x v="3"/>
    <x v="0"/>
    <n v="1437"/>
    <x v="19"/>
    <n v="55.78"/>
    <n v="5"/>
    <n v="149490.4"/>
    <s v="OK"/>
    <x v="1"/>
    <x v="13"/>
    <s v="In Stock"/>
    <s v="OK"/>
    <n v="29898.080000000002"/>
    <s v="High"/>
    <x v="0"/>
  </r>
  <r>
    <x v="898"/>
    <s v="c4589ee5977a47be"/>
    <s v="Books"/>
    <s v="Â£55.91"/>
    <s v="Â£55.91"/>
    <s v="Â£0.00"/>
    <s v="In stock (5 available)"/>
    <n v="0"/>
    <s v="Four"/>
    <x v="30"/>
    <s v="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 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 ...more"/>
    <s v="http://books.toscrape.com/media/cache/74/92/74927818a922712c13999a8043f7f35c.jpg"/>
    <s v="https://books.toscrape.com/catalogue/the-hiding-place_406/index.html"/>
    <n v="906"/>
    <x v="3"/>
    <x v="0"/>
    <n v="1942"/>
    <x v="12"/>
    <n v="72.680000000000007"/>
    <n v="4"/>
    <n v="65848.08"/>
    <s v="OK"/>
    <x v="0"/>
    <x v="13"/>
    <s v="In Stock"/>
    <s v="OK"/>
    <n v="13169.616000000002"/>
    <s v="High"/>
    <x v="0"/>
  </r>
  <r>
    <x v="899"/>
    <s v="add33db6ff80db24"/>
    <s v="Books"/>
    <s v="Â£51.22"/>
    <s v="Â£51.22"/>
    <s v="Â£0.00"/>
    <s v="In stock (5 available)"/>
    <n v="0"/>
    <s v="Two"/>
    <x v="30"/>
    <s v="Retired army colonel and New York Times bestselling author Andrew J. Bacevich provides a searing reassessment of U.S. military policy in the Middle East over the past four decades. From the end of World War II until 1980, virtually no American soldiers were killed in action while serving in the Greater Middle East. Since 1990, virtually no American soldiers have been kille Retired army colonel and New York Times bestselling author Andrew J. Bacevich provides a searing reassessment of U.S. military policy in the Middle East over the past four decades. From the end of World War II until 1980, virtually no American soldiers were killed in action while serving in the Greater Middle East. Since 1990, virtually no American soldiers have been killed in action anywhere else. What caused this shift? Andrew J. Bacevich, one of the countryâs most respected voices on foreign affairs, offers an incisive critical history of this ongoing military enterpriseânow more than thirty years old and with no end in sight. During the 1980s, Bacevich argues, a great transition occurred. As the Cold War wound down, the United States initiated a new conflictâa War for the Greater Middle Eastâthat continues to the present day. The long twilight struggle with the Soviet Union had involved only occasional and sporadic fighting. But as this new war unfolded, hostilities became persistent. From the Balkans and East Africa to the Persian Gulf and Central Asia, U.S. forces embarked upon a seemingly endless series of campaigns across the Islamic world. Few achieved anything remotely like conclusive success. Instead, actions undertaken with expectations of promoting peace and stability produced just the opposite. As a consequence, phrases like âpermanent warâ and âopen-ended warâ have become part of everyday discourse. Connecting the dots in a way no other historian has done before, Bacevich weaves a compelling narrative out of episodes as varied as the Beirut bombing of 1983, the Mogadishu firefight of 1993, the invasion of Iraq in 2003, and the rise of ISIS in the present decade. Understanding what Americaâs costly military exertions have wrought requires seeing these seemingly discrete events as parts of a single war. It also requires identifying the errors of judgment made by political leaders in both parties and by senior military officers who share responsibility for what has become a monumental march to folly. This Bacevich unflinchingly does. A twenty-year army veteran who served in Vietnam, Andrew J. Bacevich brings the full weight of his expertise to this vitally important subject. Americaâs War for the Greater Middle East is a bracing after-action report from the front lines of history. It will fundamentally change the way we view Americaâs engagement in the worldâs most volatile region.Advance praise for Americaâs War for the Greater Middle EastâIn one arresting book after another, Bacevich has relentlessly laid bare the failings of American foreign policy since the Cold War. This one is his sad crowning achievement: the story of our long and growing military entanglement in the region of the most tragic, bitter, and intractable of conflicts.ââRichard K. Betts, director, Saltzman Institute of War and Peace Studies, Columbia University âAn unparalleled historical tour de force certain to affect the formation of future U.S. foreign policy . . . Every citizen aspiring to high office needs not only to read but to study and learn from this important book. This is one of the most serious and essential books I have read in more than half a century of public service.ââLieutenant General Paul K. Van Riper, U.S. Marine Corps (Ret.) âBacevich asks and answers a provocative, inconvenient question: In a multigenerational war in the Middle East, âWhy has the worldâs mightiest military achieved so little?â ââGraham Allison, director, Belfer Center for Science and International Affairs, and Douglas Dillon Professor of Government at Harvardâs John F. Kennedy School of GovernmentFrom the Hardcover edition. ...more"/>
    <s v="http://books.toscrape.com/media/cache/da/0c/da0ca0d6586f8164b7a96d4c807a6c7f.jpg"/>
    <s v="https://books.toscrape.com/catalogue/americas-war-for-the-greater-middle-east-a-military-history_361/index.html"/>
    <n v="1367"/>
    <x v="3"/>
    <x v="0"/>
    <n v="1173"/>
    <x v="99"/>
    <n v="66.59"/>
    <n v="2"/>
    <n v="91028.53"/>
    <s v="OK"/>
    <x v="0"/>
    <x v="13"/>
    <s v="In Stock"/>
    <s v="OK"/>
    <n v="18205.706000000002"/>
    <s v="High"/>
    <x v="0"/>
  </r>
  <r>
    <x v="900"/>
    <s v="b5da59dd177eb36b"/>
    <s v="Books"/>
    <s v="Â£14.54"/>
    <s v="Â£14.54"/>
    <s v="Â£0.00"/>
    <s v="In stock (3 available)"/>
    <n v="0"/>
    <s v="Two"/>
    <x v="30"/>
    <s v="The Pulitzer Prize-winning classic about the outbreak of World War IHistorian &amp; Pulitzer Prize-winning author Barbara Tuchman has brought to life again the people and events that led up to WWI. With attention to fascinating detail, and an intense knowledge of her subject and its characters, she reveals just how the war started, why, and why it could have been stopped b The Pulitzer Prize-winning classic about the outbreak of World War IHistorian &amp; Pulitzer Prize-winning author Barbara Tuchman has brought to life again the people and events that led up to WWI. With attention to fascinating detail, and an intense knowledge of her subject and its characters, she reveals just how the war started, why, and why it could have been stopped but wasn't. A classic historical survey of a time and a people we all need to know more about, THE GUNS OF AUGUST will not be forgotten. ...more"/>
    <s v="http://books.toscrape.com/media/cache/ca/23/ca23598be538026a7898232e8a1079d0.jpg"/>
    <s v="https://books.toscrape.com/catalogue/the-guns-of-august_254/index.html"/>
    <n v="2751"/>
    <x v="3"/>
    <x v="1"/>
    <n v="801"/>
    <x v="145"/>
    <n v="18.899999999999999"/>
    <n v="2"/>
    <n v="51993.899999999994"/>
    <s v="OK"/>
    <x v="1"/>
    <x v="6"/>
    <s v="In Stock"/>
    <s v="⚠️ Low"/>
    <n v="10398.779999999999"/>
    <s v="Mid"/>
    <x v="0"/>
  </r>
  <r>
    <x v="901"/>
    <s v="1812b8f5641287e3"/>
    <s v="Books"/>
    <s v="Â£43.70"/>
    <s v="Â£43.70"/>
    <s v="Â£0.00"/>
    <s v="In stock (3 available)"/>
    <n v="0"/>
    <s v="Two"/>
    <x v="30"/>
    <s v="This fascinating book tells the story of how one museum changed ideas about dinosaurs, dynasties, and even the story of life on earth. The Yale Peabody Museum of Natural History, now celebrating its 150th anniversary, has remade the way we see the world. Delving into the museumâs storied and colorful past, award-winning author Richard Conniff introduces a cast of bold expl This fascinating book tells the story of how one museum changed ideas about dinosaurs, dynasties, and even the story of life on earth. The Yale Peabody Museum of Natural History, now celebrating its 150th anniversary, has remade the way we see the world. Delving into the museumâs storied and colorful past, award-winning author Richard Conniff introduces a cast of bold explorers, roughneck bone hunters, and visionary scientists. Some became famous for wresting Brontosaurus, Triceratops, and other dinosaurs from the earth, others pioneered the introduction of science education in North America, and still others rediscovered the long-buried glory of Machu Picchu. Â  In this lively tale of events, achievements, and scandals from throughout the museumâs history. Readers will encounter renowned paleontologist O. C. Marsh who engaged in ferocious combat with his âBone Warsâ rival Edward Drinker Cope, as well as dozens of other intriguing characters. Nearly 100 color images portray important figures in the Peabodyâs history and special objects from the museumâs 13-million-item collections. For anyone with an interest in exploring, understanding, and protecting the natural world, this book will deliver abundant delights. ...more"/>
    <s v="http://books.toscrape.com/media/cache/f5/b7/f5b783f6cfdfe30895d912f9e337bb22.jpg"/>
    <s v="https://books.toscrape.com/catalogue/house-of-lost-worlds-dinosaurs-dynasties-and-the-story-of-life-on-earth_170/index.html"/>
    <n v="3422"/>
    <x v="3"/>
    <x v="0"/>
    <n v="1742"/>
    <x v="41"/>
    <n v="56.81"/>
    <n v="2"/>
    <n v="194403.82"/>
    <s v="OK"/>
    <x v="1"/>
    <x v="6"/>
    <s v="In Stock"/>
    <s v="⚠️ Low"/>
    <n v="38880.764000000003"/>
    <s v="High"/>
    <x v="0"/>
  </r>
  <r>
    <x v="902"/>
    <s v="5674a18a29a43ced"/>
    <s v="Books"/>
    <s v="Â£30.52"/>
    <s v="Â£30.52"/>
    <s v="Â£0.00"/>
    <s v="In stock (19 available)"/>
    <n v="0"/>
    <s v="Three"/>
    <x v="31"/>
    <s v="Canning perfected the Americaâs Test Kitchen way. The art of preserving produce by canning and preserving has come full circle from grandmother's kitchen to a whole new generation now eager to learn it. This detailed guide to home preserving is perfect for novice canners and experts alike and offers more than 100 foolproof recipes across a wide range of categories, from sw Canning perfected the Americaâs Test Kitchen way. The art of preserving produce by canning and preserving has come full circle from grandmother's kitchen to a whole new generation now eager to learn it. This detailed guide to home preserving is perfect for novice canners and experts alike and offers more than 100 foolproof recipes across a wide range of categories, from sweet jams and jellies to savory jams, vegetables, condiments, pickles, whole fruits, and more. Let the experts at America's Test Kitchen show you how to do it right with detailed tutorials, troubleshooting tips, equipment information, and insight into the science behind canning. ...more"/>
    <s v="http://books.toscrape.com/media/cache/9f/58/9f58d3ff6d58589eaf325b1a33c303a0.jpg"/>
    <s v="https://books.toscrape.com/catalogue/foolproof-preserving-a-guide-to-small-batch-jams-jellies-pickles-condiments-and-more-a-foolproof-guide-to-making-small-batch-jams-jellies-pickles-condiments-and-more_978/index.html"/>
    <n v="4108"/>
    <x v="1"/>
    <x v="1"/>
    <n v="1578"/>
    <x v="82"/>
    <n v="39.68"/>
    <n v="3"/>
    <n v="163005.44"/>
    <s v="OK"/>
    <x v="1"/>
    <x v="0"/>
    <s v="In Stock"/>
    <s v="OK"/>
    <n v="32601.088000000003"/>
    <s v="High"/>
    <x v="1"/>
  </r>
  <r>
    <x v="903"/>
    <s v="142d767a56a9254d"/>
    <s v="Books"/>
    <s v="Â£56.41"/>
    <s v="Â£56.41"/>
    <s v="Â£0.00"/>
    <s v="In stock (16 available)"/>
    <n v="0"/>
    <s v="One"/>
    <x v="31"/>
    <s v="THEREâS NO TIME LIKE DINNERTIME!Oh, donât get me wrong. I adore breakfast. I love lunch! But dinnertime definitely tops them all. Itâs the time of day when we reunite with our sweeties, our kids, our friends, our parents . . . and catch up on the events of the day over something mouthwatering and delicious. Dinnertime anchors us, nourishes us, and reassures us. Itâs the gr THEREâS NO TIME LIKE DINNERTIME!Oh, donât get me wrong. I adore breakfast. I love lunch! But dinnertime definitely tops them all. Itâs the time of day when we reunite with our sweeties, our kids, our friends, our parents . . . and catch up on the events of the day over something mouthwatering and delicious. Dinnertime anchors us, nourishes us, and reassures us. Itâs the greatest meal of the day!Â The Pioneer Woman Cooks: Dinnertime is a beloved collection of all the scrumptious supper recipes that make their way through my kitchen in regular rotation, from main dish salads to satisfying soups to hearty casseroles to comfort food classics . . . and everything in between. I lay out all the different ways I tackle dinner in my house, from super-quick 16-Minute Meals to make-ahead Freezer Food to irresistible pastas and a bundle of brand-new favorites of my crew.Youâll want to immediately dive into surefire hits like Tomato Soup with Parmesan Croutons, Buffalo Chicken Salad, Baked Ziti, and Shrimp Scampi. But just wait till you try the Cashew Chicken, French Dip Sandwiches, Chicken Marsala, and Beef Stroganoff. And donât even get me started on the Tomato Tart, Chicken with Mustard Cream Sauce, and Pan-Fried Pork Chops. Youâll have a very tough time deciding on a favorite!To take away the guesswork, I made sure to include all the step-by-step recipe photos I love to share, and I packed as much deliciousness into each chapter as possible. My hope is that you will turn to this book regularly to solve your dinnertime dilemmas, and that you will use these recipes to feed your family time and time again. The more stains, smudges, and smears on the pages, the better!Enjoy dinnertime in your household, friends! ...more"/>
    <s v="http://books.toscrape.com/media/cache/fd/af/fdaf3c3104c559941c01e840fecd2659.jpg"/>
    <s v="https://books.toscrape.com/catalogue/the-pioneer-woman-cooks-dinnertime-comfort-classics-freezer-food-16-minute-meals-and-other-delicious-ways-to-solve-supper_943/index.html"/>
    <n v="2411"/>
    <x v="0"/>
    <x v="1"/>
    <n v="1976"/>
    <x v="122"/>
    <n v="73.33"/>
    <n v="1"/>
    <n v="176798.63"/>
    <s v="OK"/>
    <x v="1"/>
    <x v="10"/>
    <s v="In Stock"/>
    <s v="OK"/>
    <n v="35359.726000000002"/>
    <s v="High"/>
    <x v="0"/>
  </r>
  <r>
    <x v="904"/>
    <s v="784bc2279baa878d"/>
    <s v="Books"/>
    <s v="Â£33.37"/>
    <s v="Â£33.37"/>
    <s v="Â£0.00"/>
    <s v="In stock (16 available)"/>
    <n v="0"/>
    <s v="Two"/>
    <x v="31"/>
    <s v="A collection of stories and 100 sweet and savory French-inspired recipes from popular food blogger David Lebovitz, reflecting the way Parisians eat today and featuring lush photography taken around Paris and in David's Parisian kitchen.Itâs been ten years since David Lebovitz packed up his most treasured cookbooks, a well-worn cast-iron skillet, and his laptop and moved to A collection of stories and 100 sweet and savory French-inspired recipes from popular food blogger David Lebovitz, reflecting the way Parisians eat today and featuring lush photography taken around Paris and in David's Parisian kitchen.Itâs been ten years since David Lebovitz packed up his most treasured cookbooks, a well-worn cast-iron skillet, and his laptop and moved to Paris. In that time, the culinary culture of France has shifted as a new generation of chefs and home cooksâmost notably in Parisâincorporates ingredients and techniques from around the world into traditional French dishes.Â Â  Â  Â InÂ My Paris Kitchen, David remasters the classics, introduces lesser-known fare, and presents 100 sweet and savory recipes that reflect the way modern Parisians eat today. Youâll find Soupe Ã  lâoignon, Cassoulet, Coq au vin, and Croque-monsieur, as well as Smoky barbecue-style pork, Lamb shank tagine, Dukkah-roasted cauliflower, Salt cod fritters with tartar sauce, and Wheat berry salad with radicchio, root vegetables, and pomegranate. And of course, thereâs dessert: Warm chocolate cake with salted butter caramel sauce, Duck fat cookies, Bay leaf poundcake with orange glaze, French cheesecake...and the list goes on. David also shares stories told with his trademark wit and humor, and lush photography taken on location around Paris and in Davidâs kitchen reveals the quirks, trials, beauty, and joys of life in the culinary capital of the world. ...more"/>
    <s v="http://books.toscrape.com/media/cache/ae/d5/aed548aefcac7803a599b05da3acb86e.jpg"/>
    <s v="https://books.toscrape.com/catalogue/my-paris-kitchen-recipes-and-stories_910/index.html"/>
    <n v="3330"/>
    <x v="0"/>
    <x v="0"/>
    <n v="1162"/>
    <x v="62"/>
    <n v="43.38"/>
    <n v="2"/>
    <n v="144455.4"/>
    <s v="OK"/>
    <x v="1"/>
    <x v="10"/>
    <s v="In Stock"/>
    <s v="OK"/>
    <n v="28891.08"/>
    <s v="High"/>
    <x v="0"/>
  </r>
  <r>
    <x v="905"/>
    <s v="72f9d5be3472d34e"/>
    <s v="Books"/>
    <s v="Â£14.02"/>
    <s v="Â£14.02"/>
    <s v="Â£0.00"/>
    <s v="In stock (16 available)"/>
    <n v="0"/>
    <s v="Four"/>
    <x v="31"/>
    <s v="Cecilia Granata grew up cooking with her family in Italy. As a vegan, she learned to adapt her favorite recipes from around the country to be animal free while retaining the flavor and feeling of true Italian home cooking. She shares her commitment to ethical and artful eating in this alphabetically-arranged volume with over 100 recipes, ranging from traditional favorites Cecilia Granata grew up cooking with her family in Italy. As a vegan, she learned to adapt her favorite recipes from around the country to be animal free while retaining the flavor and feeling of true Italian home cooking. She shares her commitment to ethical and artful eating in this alphabetically-arranged volume with over 100 recipes, ranging from traditional favorites to homemade liqueurs to aphrodisiacsâall &quot;senza sofferenza,&quot; without suffering. The recipes are lushly illustrated with Granata's food-inspired tattoo art. ...more"/>
    <s v="http://books.toscrape.com/media/cache/48/19/48192cbef9101060e3787d87d7c8d7d1.jpg"/>
    <s v="https://books.toscrape.com/catalogue/mama-tried-traditional-italian-cooking-for-the-screwed-crude-vegan-and-tattooed_908/index.html"/>
    <n v="4556"/>
    <x v="1"/>
    <x v="1"/>
    <n v="66"/>
    <x v="135"/>
    <n v="18.23"/>
    <n v="4"/>
    <n v="83055.88"/>
    <s v="OK"/>
    <x v="1"/>
    <x v="10"/>
    <s v="In Stock"/>
    <s v="OK"/>
    <n v="16611.176000000003"/>
    <s v="Mid"/>
    <x v="1"/>
  </r>
  <r>
    <x v="906"/>
    <s v="7b75cc7f223791f4"/>
    <s v="Books"/>
    <s v="Â£40.11"/>
    <s v="Â£40.11"/>
    <s v="Â£0.00"/>
    <s v="In stock (16 available)"/>
    <n v="0"/>
    <s v="One"/>
    <x v="31"/>
    <s v="Itâs time to venture beyond vanilla and chocolate and take your baking skills up a notch. Weâre talking layersâtwo, three, four, or more! Create sky-high, bakery-quality treats at home with Tessa Huffâs 150 innovative recipes, which combine new and exciting flavors of cake, fillings, and frostingsâeverything from pink peppercorn cherry to bourbon butterscotch, and pumpkin Itâs time to venture beyond vanilla and chocolate and take your baking skills up a notch. Weâre talking layersâtwo, three, four, or more! Â  Create sky-high, bakery-quality treats at home with Tessa Huffâs 150 innovative recipes, which combine new and exciting flavors of cake, fillings, and frostingsâeverything from pink peppercorn cherry to bourbon butterscotch, and pumpkin vanilla chai to riesling rhubarb and raspberry chocolate stout. Including contemporary baking methods and industry tips and tricks, Layered covers every decorating technique youâll ever need with simple instructions and gorgeous step-by-step photos that speak to bakers of every skill levelâand to anyone who wants to transform dessert into layer upon layer of edible art. ...more"/>
    <s v="http://books.toscrape.com/media/cache/73/06/7306b860c7887dfb2a4b0083e2d6bf0d.jpg"/>
    <s v="https://books.toscrape.com/catalogue/layered-baking-building-and-styling-spectacular-cakes_904/index.html"/>
    <n v="350"/>
    <x v="5"/>
    <x v="1"/>
    <n v="372"/>
    <x v="125"/>
    <n v="52.14"/>
    <n v="1"/>
    <n v="18249"/>
    <s v="OK"/>
    <x v="1"/>
    <x v="10"/>
    <s v="In Stock"/>
    <s v="OK"/>
    <n v="3649.8"/>
    <s v="High"/>
    <x v="0"/>
  </r>
  <r>
    <x v="907"/>
    <s v="e4c7f3487d17fd42"/>
    <s v="Books"/>
    <s v="Â£37.34"/>
    <s v="Â£37.34"/>
    <s v="Â£0.00"/>
    <s v="In stock (15 available)"/>
    <n v="0"/>
    <s v="Five"/>
    <x v="31"/>
    <s v="The long-awaited first cookbook from the creator and host of the Internetâs most popular baking show, Nerdy Nummies: a collection of Rosanna Pansinoâs all-time favorite geeky recipes as well as sensational new recipes exclusive to this book.The Nerdy Nummies Cookbook is quirky, charming, and fun, featuring the recipes behind Rosanna Pansinoâs celebrated, one-of-a-kind crea The long-awaited first cookbook from the creator and host of the Internetâs most popular baking show, Nerdy Nummies: a collection of Rosanna Pansinoâs all-time favorite geeky recipes as well as sensational new recipes exclusive to this book.The Nerdy Nummies Cookbook is quirky, charming, and fun, featuring the recipes behind Rosanna Pansinoâs celebrated, one-of-a-kind creations, as well as beautiful, mouthwatering photographs throughout. It is the perfect companion that youâll turn to whenever you want to whip up a delicious treat and be entertained all at once. And best of all, these treats are as simple as they are fun to make! No need for costly tools or baking classes to create these marvelous delights yourself.The Nerdy Nummies Cookbook combines two things Rosanna loves: geek culture and baking. Her fondness for video games, science fiction, math, comics, and lots of other things considered ânerdyâ have inspired every recipe in this book. Youâll find the recipes for many beloved fan favorites from the show, such as Apple Pi Pie, the Chocolate Chip Smart Cookie, and Volcano Cake; as well as many new geeky recipes, such as Dinosaur Fossil Cake, Moon Phase Macarons, and the Periodic Table of Cupcakes. The Nerdy Nummies Cookbook showcases Rosannaâs most original and popular creations, and each recipe includes easy-to-follow photo instructions and a stunning shot of the finished treat in all its geeky glory: a delicious confection sure to please the geek in all of us! ...more"/>
    <s v="http://books.toscrape.com/media/cache/41/57/4157492623f9552e3efdc858a19968f3.jpg"/>
    <s v="https://books.toscrape.com/catalogue/the-nerdy-nummies-cookbook-sweet-treats-for-the-geek-in-all-of-us_853/index.html"/>
    <n v="3775"/>
    <x v="0"/>
    <x v="0"/>
    <n v="1233"/>
    <x v="56"/>
    <n v="48.54"/>
    <n v="5"/>
    <n v="183238.5"/>
    <s v="OK"/>
    <x v="1"/>
    <x v="1"/>
    <s v="In Stock"/>
    <s v="OK"/>
    <n v="36647.700000000004"/>
    <s v="High"/>
    <x v="0"/>
  </r>
  <r>
    <x v="908"/>
    <s v="e28e330cbdf01126"/>
    <s v="Books"/>
    <s v="Â£37.60"/>
    <s v="Â£37.60"/>
    <s v="Â£0.00"/>
    <s v="In stock (15 available)"/>
    <n v="0"/>
    <s v="Two"/>
    <x v="31"/>
    <s v="Sometimes all you need is a little spark of inspiration to change up your regular cooking routine. TheLove &amp; Lemons Cookbookfeatures more than one hundred simple recipes that help you turn your farmers market finds into delicious meals. The belovedLove &amp; Lemonsblog has attracted buzz from everyone from bestselling author Heidi Swanson toSaveurMagazine, who awarded Sometimes all you need is a little spark of inspiration to change up your regular cooking routine. TheÂ Love &amp; Lemons CookbookÂ features more than one hundred simple recipes that help you turn your farmers market finds into delicious meals.Â  Â  The belovedÂ Love &amp; LemonsÂ blog has attracted buzz from everyone from bestselling author Heidi Swanson toÂ SaveurÂ Magazine, who awarded the blog Best Cooking Blog of 2014.Â  Â  Organized by ingredient,Â The Love &amp; Lemons CookbookÂ teaches readers how to make beautiful food with whatâs on hand, whether itâs a bunch of rainbow-colored heirloom carrots from the farmers market or a four-pound cauliflower that just shows up in a CSA box. The book also features resources to show readers how to stock their pantry, gluten-free and vegan options for many of the recipes, as well as ideas on mixing and matching ingredients, so that readers always have something new to try.Stunningly designed and efficiently organized,Â The Love &amp; Lemons CookbookÂ is a resource that you will use again and again. ...more"/>
    <s v="http://books.toscrape.com/media/cache/88/e7/88e70e44632c3ca306191007bc723806.jpg"/>
    <s v="https://books.toscrape.com/catalogue/the-love-and-lemons-cookbook-an-apple-to-zucchini-celebration-of-impromptu-cooking_849/index.html"/>
    <n v="771"/>
    <x v="4"/>
    <x v="1"/>
    <n v="651"/>
    <x v="72"/>
    <n v="48.88"/>
    <n v="2"/>
    <n v="37686.480000000003"/>
    <s v="OK"/>
    <x v="1"/>
    <x v="1"/>
    <s v="In Stock"/>
    <s v="OK"/>
    <n v="7537.2960000000012"/>
    <s v="High"/>
    <x v="0"/>
  </r>
  <r>
    <x v="909"/>
    <s v="96a38e7c813d8f1d"/>
    <s v="Books"/>
    <s v="Â£41.25"/>
    <s v="Â£41.25"/>
    <s v="Â£0.00"/>
    <s v="In stock (15 available)"/>
    <n v="0"/>
    <s v="One"/>
    <x v="31"/>
    <s v="Wildly popular Cookies &amp; Cups blogger Shelly Jaronskyâs eagerly anticipated cookbook features all-new, mouth-watering, delectable sweet treats 100% guaranteed to make you want to eat dessert first.Shelly Jaronsky has a problem. Sheâs an addict. Of the buttercream variety.âChronicling my life in sugarâ has been Shellyâs motto since the inception of her insanely frequent Wildly popular Cookies &amp; Cups blogger Shelly Jaronskyâs eagerly anticipated cookbook features all-new, mouth-watering, delectable sweet treats 100% guaranteed to make you want to eat dessert first.Shelly Jaronsky has a problem. Sheâs an addict. Of the buttercream variety.âChronicling my life in sugarâ has been Shellyâs motto since the inception of her insanely frequented dessert blog, Cookies &amp; Cups. With recipes ranging from the deliciously decadent (her Sâmores Fudge Bars will make you seriously reconsider everything you thought you knew about baked goods) to the deceptively simple (her Favorite Chocolate Chip Cookie will become an instant staple in your baking repertoire), The Cookies &amp; Cups Cookbook truly has something for everyone, from the cooking novice to the seasoned chef.Now you can bring Shellyâs signature style into your own kitchen with more than 125 no-fail recipes, including some reader-approved favorites and a special bonus section dedicated to the quick and savory side of cooking. Authored in the witty, intimate style of the blog that draws more than three million monthly page views and a social following of more than seven hundred thousand fans, The Cookies &amp; Cups Cookbook is the go-to source for all things flavorful, accessible, and irresistibly tasty. ...more"/>
    <s v="http://books.toscrape.com/media/cache/81/37/81374b88e925ba998c4049abcf805196.jpg"/>
    <s v="https://books.toscrape.com/catalogue/the-cookies-cups-cookbook-125-sweet-savory-recipes-reminding-you-to-always-eat-dessert-first_841/index.html"/>
    <n v="2626"/>
    <x v="4"/>
    <x v="1"/>
    <n v="1886"/>
    <x v="53"/>
    <n v="53.63"/>
    <n v="1"/>
    <n v="140832.38"/>
    <s v="OK"/>
    <x v="1"/>
    <x v="1"/>
    <s v="In Stock"/>
    <s v="OK"/>
    <n v="28166.476000000002"/>
    <s v="High"/>
    <x v="0"/>
  </r>
  <r>
    <x v="910"/>
    <s v="46c1530d7546ea6d"/>
    <s v="Books"/>
    <s v="Â£42.16"/>
    <s v="Â£42.16"/>
    <s v="Â£0.00"/>
    <s v="In stock (15 available)"/>
    <n v="0"/>
    <s v="Three"/>
    <x v="31"/>
    <s v="Delicious plant-based, gluten-free recipes and lifestyle tips for packed lunches, snacks, and simple meals that are easy and accessible to everyoneâfrom the author of the international bestseller Deliciously Ella.Itâs easy to be healthy until you get hungry. Making healthy eating sustainable is about two things. One: itâs got to be doable in the context of a time starved l Delicious plant-based, gluten-free recipes and lifestyle tips for packed lunches, snacks, and simple meals that are easy and accessible to everyoneâfrom the author of the international bestseller Deliciously Ella.Itâs easy to be healthy until you get hungry. Making healthy eating sustainable is about two things. One: itâs got to be doable in the context of a time starved life. Two: itâs got to be delicious. Ella Woodwardâs newest cookbook Deliciously Ella Every Day offers fantastically appealing and quick recipes for breakfasts, packed lunches, snacks on the go, and stress-free meals.The book is packed with more than 100 simple yet irresistible plant-based, dairy-free, and gluten-free recipes. Be inspired by Ellaâs quick weekday dinners, amazingly colorful salads, and incredible ideas for meals and snacks on the go. Favorites include the insanely delicious roasted cinnamon and maple trail mix, a super-rich chocolate ganache cake, a lovely roasted potato, hazelnut and pomegranate salad with a maple dressing. The book includes a section of big-batch cooking, recipes that can be made on the weekend so you can pack satisfying lunches or prepare quick, easy dinners during the weekâa lovely cauliflower pizza or a stunning mushroom risotto.Featuring the top ten rules for living the Deliciously Ella way, tips for eating well without breaking the bank, and shopping lists to help you get organized, this is the cookbook youâve been waiting for. ...more"/>
    <s v="http://books.toscrape.com/media/cache/38/c3/38c342d52a30a8eb38b34668e9777222.jpg"/>
    <s v="https://books.toscrape.com/catalogue/deliciously-ella-every-day-quick-and-easy-recipes-for-gluten-free-snacks-packed-lunches-and-simple-meals_801/index.html"/>
    <n v="2117"/>
    <x v="5"/>
    <x v="0"/>
    <n v="1656"/>
    <x v="124"/>
    <n v="54.81"/>
    <n v="3"/>
    <n v="116032.77"/>
    <s v="OK"/>
    <x v="1"/>
    <x v="1"/>
    <s v="In Stock"/>
    <s v="OK"/>
    <n v="23206.554000000004"/>
    <s v="High"/>
    <x v="0"/>
  </r>
  <r>
    <x v="911"/>
    <s v="ddc8340dabc8641b"/>
    <s v="Books"/>
    <s v="Â£28.77"/>
    <s v="Â£28.77"/>
    <s v="Â£0.00"/>
    <s v="In stock (14 available)"/>
    <n v="0"/>
    <s v="Three"/>
    <x v="31"/>
    <s v="Struggling to get your kids to eat their fruits and vegetables? Try letting them help themselves!Experts tell us the best way to teach kids healthy eating habits is to involve them in the process. This irresistibe cookbook presents 60 appealing recipes kids will beg to make themselves, in fun and charming illustrations they will love. Bursting with color, humor, cute anima Struggling to get your kids to eat their fruits and vegetables? Try letting them help themselves!Experts tell us the best way to teach kids healthy eating habits is to involve them in the process. This irresistibe cookbook presents 60 appealing recipes kids will beg to make themselves, in fun and charming illustrations they will love. Bursting with color, humor, cute animal characters, and cool facts (Did you know your brain actually shrinks when youâre dehydrated? Drink water, quick!), Help Yourself empowers children to take charge of their own nutrition â for now and for life! Recipes include: fun-to-munch hand-held snacks like Life Boatsbright fruit-flavored drinks like Tickled Pinkthe always-popular things on toast like Leprechaun Trackssalads they will actually eat like Tiger Stripescozy small meals like Tomato Tornadoand sweets like chocolatey Disappearing Dots, because everybody likes candy!Excerpt from the Intro: Since the day you were born, someone has been making you food and serving you meals (thatâs the life!). But wait a minute...whatâs that on the end of your arm? Why, itâs a hand! And it turns out you need little more than your own two hands and a few ingredients to help yourself to healthy foods...and help the world, while youâre at it! Because from the tip of your nose to the tip of an iceberg, the food we eat affects our bodies, our environment, and even strangers on the other side of the planet. It's amazing but true. ...more"/>
    <s v="http://books.toscrape.com/media/cache/bc/eb/bceb609c54f7739682b319a27a5b9783.jpg"/>
    <s v="https://books.toscrape.com/catalogue/the-help-yourself-cookbook-for-kids-60-easy-plant-based-recipes-kids-can-make-to-stay-healthy-and-save-the-earth_751/index.html"/>
    <n v="2698"/>
    <x v="1"/>
    <x v="1"/>
    <n v="1981"/>
    <x v="133"/>
    <n v="37.4"/>
    <n v="3"/>
    <n v="100905.2"/>
    <s v="OK"/>
    <x v="1"/>
    <x v="2"/>
    <s v="In Stock"/>
    <s v="OK"/>
    <n v="20181.04"/>
    <s v="High"/>
    <x v="0"/>
  </r>
  <r>
    <x v="912"/>
    <s v="245e6bf08b8d2955"/>
    <s v="Books"/>
    <s v="Â£19.55"/>
    <s v="Â£19.55"/>
    <s v="Â£0.00"/>
    <s v="In stock (14 available)"/>
    <n v="0"/>
    <s v="One"/>
    <x v="31"/>
    <s v="For fans of It's All Good-or just delicious food-here is the cookbook that will help anyone make delectable, healthy meals in no time! Gwyneth Paltrow is back to share more than 125 of her favorite recipes that can be made in the time it would take to order takeout (which often contains high quantities of fat, sugar, and processed ingredients). All the dishes are surprisin For fans of It's All Good-or just delicious food-here is the cookbook that will help anyone make delectable, healthy meals in no time! Gwyneth Paltrow is back to share more than 125 of her favorite recipes that can be made in the time it would take to order takeout (which often contains high quantities of fat, sugar, and processed ingredients). All the dishes are surprisingly tasty, with little or no sugar, fat, or gluten. From easy breakfasts to lazy suppers, this book has something for everybody. Yummy recipes include Chocolate Cinnamon Overnight Oats, Soft Polenta with Cherry Tomatoes, Chicken Enchiladas, Pita Bread Pizzas, Quick Sesame Noodles, and more! Plus, an innovative chapter for &quot;on-the-go&quot; meals (Moroccan Chicken Salad Wrap, Chopped Salad with Grilled Shrimp, and others) that you can take for lunch to work or school, to a picnic, or to eat while watching soccer practice! ...more"/>
    <s v="http://books.toscrape.com/media/cache/38/08/380869ceca4ab70f8620b02187bdf60a.jpg"/>
    <s v="https://books.toscrape.com/catalogue/its-all-easy-healthy-delicious-weeknight-meals-in-under-30-minutes_706/index.html"/>
    <n v="999"/>
    <x v="4"/>
    <x v="0"/>
    <n v="1252"/>
    <x v="87"/>
    <n v="25.42"/>
    <n v="1"/>
    <n v="25394.58"/>
    <s v="OK"/>
    <x v="1"/>
    <x v="2"/>
    <s v="In Stock"/>
    <s v="OK"/>
    <n v="5078.9160000000011"/>
    <s v="High"/>
    <x v="0"/>
  </r>
  <r>
    <x v="913"/>
    <s v="999912e63a3262ae"/>
    <s v="Books"/>
    <s v="Â£28.01"/>
    <s v="Â£28.01"/>
    <s v="Â£0.00"/>
    <s v="In stock (14 available)"/>
    <n v="0"/>
    <s v="One"/>
    <x v="31"/>
    <s v="#1 NEW YORK TIMES BESTSELLERBarefoot Contessa Back to Basics is the essential Ina Garten cookbook, focusing on the techniques behind her elegant food and easy entertaining style, and offering nearly a hundred brand-new recipes that will become trusted favorites. Ina Gartenâ s bestselling cookbooks have con-sistently provided accessible, subtly sophisticated recipes ranging #1 NEW YORK TIMES BESTSELLERBarefoot Contessa Back to Basics is the essential Ina Garten cookbook, focusing on the techniques behind her elegant food and easy entertaining style, and offering nearly a hundred brand-new recipes that will become trusted favorites. Ina Gartenâ s bestselling cookbooks have con-sistently provided accessible, subtly sophisticated recipes ranging from French classics made easy to delicious, simple home cooking. In Barefoot Contessa Back to Basics, Ina truly breaks down her ideas on flavor, examining the ingredients and techniques that are the foundation of her easy, refined style. Here Ina covers the essentials, from ten ways to boost the flavors of your ingredients to ten things not to serve at a party, as well as professional tips that make successful baking, cooking, and entertaining a breeze. The recipesâcrowd-pleasers like Lobster Corn Chowder, Tuscan Lemon Chicken, and Easy Sticky Bunsâdemonstrate Inaâs talent for transforming fresh, easy-to-find ingredients into elegant meals you can make without stress. For longtime fans, Ina delivers new insights into her simple techniques; for newcomers she provides a thorough master class on the basics of Barefoot Contessa cooking plus a Q&amp;A section with answers to the questions people ask her all the time. With full-color photographs and invaluable cooking tips, Barefoot Contessa Back to Basics is an essential addition to the cherished library of Barefoot Contessa cookbooks. ...more"/>
    <s v="http://books.toscrape.com/media/cache/29/b1/29b1f537504f37527f1bf8182559684e.jpg"/>
    <s v="https://books.toscrape.com/catalogue/barefoot-contessa-back-to-basics_667/index.html"/>
    <n v="3361"/>
    <x v="1"/>
    <x v="0"/>
    <n v="452"/>
    <x v="37"/>
    <n v="36.409999999999997"/>
    <n v="1"/>
    <n v="122374.01"/>
    <s v="OK"/>
    <x v="1"/>
    <x v="2"/>
    <s v="In Stock"/>
    <s v="OK"/>
    <n v="24474.802"/>
    <s v="High"/>
    <x v="0"/>
  </r>
  <r>
    <x v="914"/>
    <s v="0e0da9192a025efc"/>
    <s v="Books"/>
    <s v="Â£50.62"/>
    <s v="Â£50.62"/>
    <s v="Â£0.00"/>
    <s v="In stock (14 available)"/>
    <n v="0"/>
    <s v="Five"/>
    <x v="31"/>
    <s v="#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 Barefoot Contessa at Home, Ina shares he #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 Barefoot Contessa at Home, Ina shares her life in East Hampton, the recipes she loves, and her secrets to making guests feel welcome and comfortable. For Ina, itâs friends and familyâgathered around the dinner table or cooking with her in the kitchenâthat really make her house feel like home. Here Ina offers the tried-and-true recipes that she makes over and over again because theyâre easy, they work, and theyâre universally loved. For a leisurely Sunday breakfast, she has Easy Cheese Danishes or Breakfast Fruit Crunch to serve with the perfect Spicy Bloody Mary. For lunch, she has classics with a twist, such as Tomato, Mozzarella, and Pesto Paninis and Old-Fashioned Potato Salad, which are simply delicious. Then there are Inaâs homey dinnersâfrom her own version of loin of pork stuffed with sautÃ©ed fennel to the exotic flavors of Eliâs Asian Salmon. And since Ina knows no one ever forgets what you serve for dessert, she includes recipes for outrageously luscious sweets like Peach and Blueberry Crumble, Pumpkin Mousse Parfait, and Chocolate Cupcakes with Peanut Butter Icing. Ina also lets readers in on her time-tested secrets for cooking and entertaining. Get the inside scoop on everything from what Ina considers when sheâs designing a kitchen to menu-planning basics and how to make a dinner party fun (hereâs a hint: it doesnâ t involve making complicated food!). Along with beautiful photographs of Inaâs dishes, her home, and the East Hampton she loves, this book is filled with signature recipes that strike the perfect balance between elegance and casual comfort. With her most indispensable collection yet, Ina Garten proves beyond a shadow of doubt that there truly is no place like home. ...more"/>
    <s v="http://books.toscrape.com/media/cache/4e/92/4e92fef6b2d96fb732480c484dcb1a98.jpg"/>
    <s v="https://books.toscrape.com/catalogue/barefoot-contessa-at-home-everyday-recipes-youll-make-over-and-over-again_666/index.html"/>
    <n v="4265"/>
    <x v="4"/>
    <x v="1"/>
    <n v="1309"/>
    <x v="58"/>
    <n v="65.81"/>
    <n v="5"/>
    <n v="280679.65000000002"/>
    <s v="OK"/>
    <x v="1"/>
    <x v="2"/>
    <s v="In Stock"/>
    <s v="OK"/>
    <n v="56135.930000000008"/>
    <s v="High"/>
    <x v="1"/>
  </r>
  <r>
    <x v="915"/>
    <s v="8bbd7df8a324f31d"/>
    <s v="Books"/>
    <s v="Â£11.53"/>
    <s v="Â£11.53"/>
    <s v="Â£0.00"/>
    <s v="In stock (13 available)"/>
    <n v="0"/>
    <s v="Two"/>
    <x v="31"/>
    <s v="NEW YORK TIMES BESTSELLERIn the fall of 2009, the food world was rocked when Gourmet magazine was abruptly shuttered by its parent company. No one was more stunned by this unexpected turn of events than its beloved editor in chief, Ruth Reichl, who suddenly faced an uncertain professional future. As she struggled to process what had seemed unthinkable, Reichl turned to the NEW YORK TIMES BESTSELLERIn the fall of 2009, the food world was rocked when Gourmet magazine was abruptly shuttered by its parent company. No one was more stunned by this unexpected turn of events than its beloved editor in chief, Ruth Reichl, who suddenly faced an uncertain professional future. As she struggled to process what had seemed unthinkable, Reichl turned to the one place that had always provided sanctuary. âI did what I always do when Iâm confused, lonely, or frightened,â she writes. âI disappeared into the kitchen.âMy Kitchen Year follows the change of seasonsâand Reichlâs emotionsâas she slowly heals through the simple pleasures of cooking. While working 24/7, Reichl would âthrow quick meals togetherâ for her family and friends. Now she has the time to rediscover what cooking meant to her. Imagine kale, leaves dark and inviting, sautÃ©ed with chiles and garlic; summer peaches baked into a simple cobbler; fresh oysters chilling in a box of snow; plump chickens and earthy mushrooms, fricasseed with cream. Over the course of this challenging year, each dish Reichl prepares becomes a kind of stepping stone to finding joy again in ordinary things. The 136 recipes collected here represent a lifeâs passion for food: a blistering ma po tofu that shakes Reichl out of the blues; a decadent grilled cheese sandwich that accompanies a rare sighting in the woods around her home; a rhubarb sundae that signals the arrival of spring. Here, too, is Reichlâs enlivening dialogue with her Twitter followers, who become her culinary supporters and lively confidants. Part cookbook, part memoir, part paean to the household gods, My Kitchen Year may be Ruth Reichlâs most stirring book yetâone that reveals a refreshingly vulnerable side of the world's most famous food editor as she shares treasured recipes to be returned to again and again and again. ...more"/>
    <s v="http://books.toscrape.com/media/cache/70/48/7048787b6fdc04627217bf39465acb7e.jpg"/>
    <s v="https://books.toscrape.com/catalogue/my-kitchen-year-136-recipes-that-saved-my-life_646/index.html"/>
    <n v="59"/>
    <x v="2"/>
    <x v="0"/>
    <n v="1158"/>
    <x v="138"/>
    <n v="14.99"/>
    <n v="2"/>
    <n v="884.41"/>
    <s v="OK"/>
    <x v="1"/>
    <x v="18"/>
    <s v="In Stock"/>
    <s v="OK"/>
    <n v="176.88200000000001"/>
    <s v="Mid"/>
    <x v="0"/>
  </r>
  <r>
    <x v="916"/>
    <s v="76319fe9d8b465a3"/>
    <s v="Books"/>
    <s v="Â£20.10"/>
    <s v="Â£20.10"/>
    <s v="Â£0.00"/>
    <s v="In stock (12 available)"/>
    <n v="0"/>
    <s v="Five"/>
    <x v="31"/>
    <s v="In her hit Food Network show Everyday Italian, Giada De Laurentiis shows you how to cook delicious, beautiful food in a flash. And here, in her long-awaited first book, she does the sameâhelps you put a fabulous dinner on the table tonight, for friends or just for the kids, with a minimum of fuss and a maximum of flavor. She makes it all look easy, because it is. Everyday In her hit Food Network show Everyday Italian, Giada De Laurentiis shows you how to cook delicious, beautiful food in a flash. And here, in her long-awaited first book, she does the sameâhelps you put a fabulous dinner on the table tonight, for friends or just for the kids, with a minimum of fuss and a maximum of flavor. She makes it all look easy, because it is. Everyday Italian is true to its title: the fresh, simple recipes are incredibly quick and accessible, and also utterly mouth-wateringâperfect for everyday cooking. And the book is focused on the real-life considerations of what you actually have in your refrigerator and pantry (no mail-order ingredients here) and what youâre in the mood forâwhether a simply sauced pasta or a hearty family-friendly roast, these great recipes cover every contingency. So, for example, youâll find dishes that you can make solely from pantry ingredients, or those that transform lowly leftovers into exquisite entrÃ©es (including brilliant ideas for leftover pasta), and those that satisfy your yearning to have something sweet baking in the oven. There are 7 ways to make red sauce more interesting, 6 different preparations of the classic cutlet, 5 perfect pestos, 4 creative uses for prosciutto, 3 variations on basic polenta, 2 great steaks, and 1 sublime chocolate tiramisÃ¹âplus 100 other recipes that turn everyday ingredients into speedy but special dinners.Whatâs more, Everyday Italian is organized according to what type of food you want tonightâwhether a soul-warming stew for Sunday supper, a quick sautÃ© for a weeknight, or a baked pasta for potluck. These categories will help you figure out what to cook in an instant, with such choices as fresh-from-the-pantry appetizers, sauceless pastas, everyday roasts, and stuffed vegetablesâwhatever youâre in the mood for, youâll be able to find a simple, delicious recipe for it here. Thatâs the beauty of Italian home cooking, and thatâs what Giada De Laurentiis offers hereâthe essential recipes to make a great Italian dinner. Tonight. ...more"/>
    <s v="http://books.toscrape.com/media/cache/4e/eb/4eebc29c9f3885800e6ae2c62c836145.jpg"/>
    <s v="https://books.toscrape.com/catalogue/everyday-italian-125-simple-and-delicious-recipes_618/index.html"/>
    <n v="4494"/>
    <x v="5"/>
    <x v="0"/>
    <n v="213"/>
    <x v="91"/>
    <n v="26.13"/>
    <n v="5"/>
    <n v="117428.22"/>
    <s v="OK"/>
    <x v="1"/>
    <x v="11"/>
    <s v="In Stock"/>
    <s v="OK"/>
    <n v="23485.644"/>
    <s v="High"/>
    <x v="1"/>
  </r>
  <r>
    <x v="917"/>
    <s v="a4eef523118805ef"/>
    <s v="Books"/>
    <s v="Â£38.77"/>
    <s v="Â£38.77"/>
    <s v="Â£0.00"/>
    <s v="In stock (12 available)"/>
    <n v="0"/>
    <s v="One"/>
    <x v="31"/>
    <s v="Are you ready to take your baking over the top? Here are sixty decadent and delightful ice creams and the sixty desserts that are their vehicles. A la Mode offers not just solid dessert recipes, from raspberry oat bars to bear claws, from chocolate pecan pie to a white chocolate pavlova, but also gives you the unforgettable pairings that make these desserts smash hits: app Are you ready to take your baking over the top? Here are sixty decadent and delightful ice creams and the sixty desserts that are their vehicles. A la Mode offers not just solid dessert recipes, from raspberry oat bars to bear claws, from chocolate pecan pie to a white chocolate pavlova, but also gives you the unforgettable pairings that make these desserts smash hits: apple cranberry pie with Camembert ice cream, chocolate sheet cake with salt caramel frozen custard, and espresso cream jelly roll with mascarpone ice cream.Let's face it: vanilla can sometimes be so... vanilla. A great a-la-mode pairing should be as decadent as finding the perfect wine to go with your cheese plate. With A la Mode, IACP winners and cookbook dynamos Bruce Weinstein and Mark Scarbrough show you how to create innovative delights such as creamy hazelnut gelato atop coffee-poached pears, or maple frozen custard with a mouthwatering cinnamon roll cake, alongside simpler classics like confetti ice cream with layered vanilla birthday cake. You haven't lived until you've had peanut brittle pie with popcorn ice cream, a Cracker Jack fantasy!Because what's a warm pie without ice cream? With A la Mode, you'll have to answer that question! ...more"/>
    <s v="http://books.toscrape.com/media/cache/f4/9c/f49c0d70aedc01b5eb0988d35c77550c.jpg"/>
    <s v="https://books.toscrape.com/catalogue/a-la-mode-120-recipes-in-60-pairings-pies-tarts-cakes-crisps-and-more-topped-with-ice-cream-gelato-frozen-custard-and-more_611/index.html"/>
    <n v="3834"/>
    <x v="5"/>
    <x v="1"/>
    <n v="1918"/>
    <x v="174"/>
    <n v="50.4"/>
    <n v="1"/>
    <n v="193233.6"/>
    <s v="OK"/>
    <x v="0"/>
    <x v="11"/>
    <s v="In Stock"/>
    <s v="OK"/>
    <n v="38646.720000000001"/>
    <s v="High"/>
    <x v="0"/>
  </r>
  <r>
    <x v="918"/>
    <s v="2587c54f5530dafc"/>
    <s v="Books"/>
    <s v="Â£20.50"/>
    <s v="Â£20.50"/>
    <s v="Â£0.00"/>
    <s v="In stock (11 available)"/>
    <n v="0"/>
    <s v="Three"/>
    <x v="31"/>
    <s v="Though she is best known as a supermodel and Sports Illustrated swimsuit covergirl, all Chrissy Teigen really wants to do is talk about dinnerâthe good, the greasy, the good-for-you, and the goof-ups. Stylish but brash, witty and big-hearted, Chrissy cooks beautifully, but with the spirit of the amateur. In this book, she shows us how to make cooking part of a stylish life Though she is best known as a supermodel and Sports Illustrated swimsuit covergirl, all Chrissy Teigen really wants to do is talk about dinnerâthe good, the greasy, the good-for-you, and the goof-ups. Stylish but brash, witty and big-hearted, Chrissy cooks beautifully, but with the spirit of the amateur. In this book, she shows us how to make cooking part of a stylish lifestyle and how to look good doing itâ¦or at least how to laugh at ourselves if we donât.âThe thing that makes me happiest isnât when people stop me in the street to say they saw me in a magazine, but when they say they were inspired to cook because of what I posted on Instagram,â Chrissy Teigen says. Despite being a professional Beautiful Person, Teigen took cooking classes, runs a popular food blog, and loves connecting her fans with food through her widely followed Twitter and Instagram accounts. In this book, she brings her passion for cooking to the forefront. Through 100 recipes that range from her momâs Thai classics to her own creations and dishes taught to her by her chef friends, Chrissy will show us how easy it can be to make cooking accessible and fun. ...more"/>
    <s v="http://books.toscrape.com/media/cache/7d/b4/7db4a7faaa0ea5134cabbb517bdd6cc7.jpg"/>
    <s v="https://books.toscrape.com/catalogue/cravings-recipes-for-what-you-want-to-eat_589/index.html"/>
    <n v="3435"/>
    <x v="5"/>
    <x v="0"/>
    <n v="1016"/>
    <x v="55"/>
    <n v="26.65"/>
    <n v="3"/>
    <n v="91542.75"/>
    <s v="OK"/>
    <x v="1"/>
    <x v="12"/>
    <s v="In Stock"/>
    <s v="OK"/>
    <n v="18308.55"/>
    <s v="High"/>
    <x v="0"/>
  </r>
  <r>
    <x v="919"/>
    <s v="65cfc9f242c2984a"/>
    <s v="Books"/>
    <s v="Â£12.34"/>
    <s v="Â£12.34"/>
    <s v="Â£0.00"/>
    <s v="In stock (9 available)"/>
    <n v="0"/>
    <s v="Four"/>
    <x v="31"/>
    <s v="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 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trated. ...more"/>
    <s v="http://books.toscrape.com/media/cache/c1/87/c187a9eb27d932f862ac06beec15c24c.jpg"/>
    <s v="https://books.toscrape.com/catalogue/the-moosewood-cookbook-recipes-from-moosewood-restaurant-ithaca-new-york_574/index.html"/>
    <n v="494"/>
    <x v="1"/>
    <x v="1"/>
    <n v="288"/>
    <x v="85"/>
    <n v="16.04"/>
    <n v="4"/>
    <n v="7923.7599999999993"/>
    <s v="OK"/>
    <x v="1"/>
    <x v="15"/>
    <s v="In Stock"/>
    <s v="OK"/>
    <n v="1584.752"/>
    <s v="Mid"/>
    <x v="0"/>
  </r>
  <r>
    <x v="920"/>
    <s v="b1a227b7609ff263"/>
    <s v="Books"/>
    <s v="Â£53.63"/>
    <s v="Â£53.63"/>
    <s v="Â£0.00"/>
    <s v="In stock (8 available)"/>
    <n v="0"/>
    <s v="Two"/>
    <x v="31"/>
    <s v="For readers of Jacques PÃ©pinâs The Apprentice and Marcus Samuelssonâs Yes, Chef, here is the coming-of-age story of a true French chef and international culinary icon. Before he earned three Michelin stars at Le Bernardin, won the James Beard Foundation Award for Outstanding Chef, or became a regular guest judge on Bravoâs Top Chef, and even before he knew how to make a pr For readers of Jacques PÃ©pinâs The Apprentice and Marcus Samuelssonâs Yes, Chef, here is the coming-of-age story of a true French chef and international culinary icon. Before he earned three Michelin stars at Le Bernardin, won the James Beard Foundation Award for Outstanding Chef, or became a regular guest judge on Bravoâs Top Chef, and even before he knew how to make a proper omelet, Eric Ripert was a young boy in the South of France who felt that his world had come to an end. The only place Eric felt at home was in the kitchen. His desire to not only cook, but to become the best would lead him into some of the most celebrated and demanding restaurants in Paris. ...more"/>
    <s v="http://books.toscrape.com/media/cache/76/03/76038c9e795babed29d370097247c9a6.jpg"/>
    <s v="https://books.toscrape.com/catalogue/32-yolks_510/index.html"/>
    <n v="1586"/>
    <x v="3"/>
    <x v="1"/>
    <n v="678"/>
    <x v="127"/>
    <n v="69.72"/>
    <n v="2"/>
    <n v="110575.92"/>
    <s v="OK"/>
    <x v="1"/>
    <x v="3"/>
    <s v="In Stock"/>
    <s v="OK"/>
    <n v="22115.184000000001"/>
    <s v="High"/>
    <x v="0"/>
  </r>
  <r>
    <x v="921"/>
    <s v="924438fc6cbec836"/>
    <s v="Books"/>
    <s v="Â£11.38"/>
    <s v="Â£11.38"/>
    <s v="Â£0.00"/>
    <s v="In stock (7 available)"/>
    <n v="0"/>
    <s v="Five"/>
    <x v="31"/>
    <s v="When you're hungry for a filling meal, it's easy to go for the unhealthy stuff. Many times, even gluten-free and vegan cuisines can be loaded with sneaky fillers and not-so-good-for-you ingredients. Allyson Kramer proves that low-cal doesn't have to mean low-satisfaction; these gluten-free, plant-based recipes are high in nutrients, have less than 300 calories per servingâ When you're hungry for a filling meal, it's easy to go for the unhealthy stuff. Many times, even gluten-free and vegan cuisines can be loaded with sneaky fillers and not-so-good-for-you ingredients. Allyson Kramer proves that low-cal doesn't have to mean low-satisfaction; these gluten-free, plant-based recipes are high in nutrients, have less than 300 calories per servingâand they taste amazing. Dig into Cheesy BBQ Kale Chips, Cinnamon Plum Streusel, Avocado Chick'n Salad, and so much more. There are no fillers, no added or refined sugars, and no processed ingredients you can't pronounce. Whether it's breakfast, lunch, snacks, small plates, entrees, or beverages, you'll find a hearty, healthy recipe for every craving. Â  ...more"/>
    <s v="http://books.toscrape.com/media/cache/5b/46/5b466903acc905deb89019c0407848c4.jpg"/>
    <s v="https://books.toscrape.com/catalogue/naturally-lean-125-nourishing-gluten-free-plant-based-recipes-all-under-300-calories_479/index.html"/>
    <n v="4297"/>
    <x v="5"/>
    <x v="0"/>
    <n v="1526"/>
    <x v="84"/>
    <n v="14.79"/>
    <n v="5"/>
    <n v="63552.63"/>
    <s v="OK"/>
    <x v="1"/>
    <x v="4"/>
    <s v="In Stock"/>
    <s v="OK"/>
    <n v="12710.526"/>
    <s v="Mid"/>
    <x v="1"/>
  </r>
  <r>
    <x v="922"/>
    <s v="2a9fcb3382d351c8"/>
    <s v="Books"/>
    <s v="Â£46.01"/>
    <s v="Â£46.01"/>
    <s v="Â£0.00"/>
    <s v="In stock (7 available)"/>
    <n v="0"/>
    <s v="Four"/>
    <x v="31"/>
    <s v="The ultimate one-stop vegetarian cookbook-from the author of the classic How to Cook EverythingHailed as &quot;a more hip Joy of Cooking&quot; by the Washington Post, Mark Bittman's award-winning book How to Cook Everything has become the bible for a new generation of home cooks, and the series has more than 1 million copies in print. Now, with How to Cook Everything: Vegetarian, Bi The ultimate one-stop vegetarian cookbook-from the author of the classic How to Cook EverythingHailed as &quot;a more hip Joy of Cooking&quot; by the Washington Post, Mark Bittman's award-winning book How to Cook Everything has become the bible for a new generation of home cooks, and the series has more than 1 million copies in print. Now, with How to Cook Everything: Vegetarian, Bittman has written the definitive guide to meatless meals-a book that will appeal to everyone who wants to cook simple but delicious meatless dishes, from health-conscious omnivores to passionate vegetarians.How to Cook Everything: Vegetarian includes more than 2,000 recipes and variations-far more than any other vegetarian cookbook. As always, Bittman's recipes are refreshingly straightforward, resolutely unfussy, and unfailingly delicious-producing dishes that home cooks can prepare with ease and serve with confidence. The book covers the whole spectrum of meatless cooking-including salads, soups, eggs and dairy, vegetables and fruit, pasta, grains, legumes, tofu and other meat substitutes, breads, condiments, desserts, and beverages. Special icons identify recipes that can be made in 30 minutes or less and in advance, as well as those that are vegan. Illustrated throughout with handsome line illustrations and brimming with Bittman's lucid, opinionated advice on everything from selecting vegetables to preparing pad Thai, How to Cook Everything: Vegetarian truly makes meatless cooking more accessible than ever.Praise for How to Cook Everything Vegetarian&quot;Mark Bittman's category lock on definitive, massive food tomes continues with this well-thought-out ode to the garden and beyond. Combining deep research, tasty information, and delicious easy-to-cook recipes is Mark's forte and everything I want to cook is in here, from chickpea fries to cheese soufflÃ©s.&quot;âMario Batali, chef, author, and entrepreneur&quot;How do you make an avid meat eater (like me) fall in love with vegetarian cooking? Make Mark Bittman's How to Cook Everything Vegetarian part of your culinary library.&quot;âBobby Flay, chef/owner of Mesa Grill and Bar Americain and author of the Mesa Grill Cookbook&quot;Recipes that taste this good aren't supposed to be so healthy. Mark Bittman makes being a vegetarian fun.&quot;âDr. Mehmet Oz, Professor of Surgery, New York-Presbyterian/Columbia Medical Center and coauthor of You: The Owner's Manual ...more"/>
    <s v="http://books.toscrape.com/media/cache/ca/5f/ca5f20fe544cc311dd126c60c7aa003e.jpg"/>
    <s v="https://books.toscrape.com/catalogue/how-to-cook-everything-vegetarian-simple-meatless-recipes-for-great-food-how-to-cook-everything_471/index.html"/>
    <n v="3013"/>
    <x v="4"/>
    <x v="0"/>
    <n v="159"/>
    <x v="146"/>
    <n v="59.81"/>
    <n v="4"/>
    <n v="180207.53"/>
    <s v="OK"/>
    <x v="1"/>
    <x v="4"/>
    <s v="In Stock"/>
    <s v="OK"/>
    <n v="36041.506000000001"/>
    <s v="High"/>
    <x v="0"/>
  </r>
  <r>
    <x v="923"/>
    <s v="eff5710404e2ff78"/>
    <s v="Books"/>
    <s v="Â£28.25"/>
    <s v="Â£28.25"/>
    <s v="Â£0.00"/>
    <s v="In stock (7 available)"/>
    <n v="0"/>
    <s v="Two"/>
    <x v="31"/>
    <s v="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 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on they bring are disproportionately high. At last, a book that understands our anxieties, feeds our fantasies, and puts cakes, pies, pastries, breads, and biscuits back into our own kitchens. ...more"/>
    <s v="http://books.toscrape.com/media/cache/3b/67/3b673813904dce654eee394b9d308cfc.jpg"/>
    <s v="https://books.toscrape.com/catalogue/how-to-be-a-domestic-goddess-baking-and-the-art-of-comfort-cooking_470/index.html"/>
    <n v="4133"/>
    <x v="2"/>
    <x v="1"/>
    <n v="487"/>
    <x v="89"/>
    <n v="36.729999999999997"/>
    <n v="2"/>
    <n v="151805.09"/>
    <s v="OK"/>
    <x v="0"/>
    <x v="4"/>
    <s v="In Stock"/>
    <s v="OK"/>
    <n v="30361.018"/>
    <s v="High"/>
    <x v="1"/>
  </r>
  <r>
    <x v="924"/>
    <s v="6478ccb4416e6a5d"/>
    <s v="Books"/>
    <s v="Â£59.92"/>
    <s v="Â£59.92"/>
    <s v="Â£0.00"/>
    <s v="In stock (6 available)"/>
    <n v="0"/>
    <s v="Five"/>
    <x v="31"/>
    <s v="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 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e shown here, with dozens of recipes and more than 160 breathtaking photographs, in The Barefoot Contessa Cookbook.Ina's most popular recipes use familiar ingredients, but they taste even better than you would expect. Her Pan-Fried Onion Dip is the real thing, with slowly car-amelized onions and fresh sour cream. Tomato soup is created from oven-roasted tomatoes and fresh basil to intensify the flavors. Meat loaf is as good as your grandmother's, but it's healthier because it's made with ground turkey and fresh herbs. The light and flaky Maple-Oatmeal Scones are baked with rolled oats, whole wheat, and real maple syrup. Now these and other famous Barefoot Contessa recipes can be prepared at home.Ina says that before she owned a specialty food store she often spent a week making dinner for six friends. Her experience at Barefoot Contessa has given her hundreds of ideas for creating wonderful parties in a few hours. And they're all in this book. Crab Cakes with RÃ©moulade Sauce can be stored overnight in the refrigerator and sautÃ©ed just before the guests arrive. Cheddar Corn Chowder can be made days ahead, reheated, and served with a salad and bread for a delicious autumn lunch. The ingredients for Grilled Salmon Salad can all be prepared ahead and tossed together before serving. The batter for the Raspberry Corn Muffins can be mixed a day before and popped into the oven just before breakfast.Ina Garten teaches us how to entertain with style, simplicity, and a relaxed sense of fun. There are notes throughout the book for giving cocktail parties, lunches, and dinner parties where everything is done before the guests arrive. And there are easy instructions for creating gorgeous party platters that don't even require you to cook!With Ina Garten and The Barefoot Contessa Cookbook, you have the perfect recipe for hosting parties that are easy and fun for everyone--including the cook. ...more"/>
    <s v="http://books.toscrape.com/media/cache/5f/c1/5fc1de838c428ae58f3a9ec08825d179.jpg"/>
    <s v="https://books.toscrape.com/catalogue/the-barefoot-contessa-cookbook_440/index.html"/>
    <n v="3671"/>
    <x v="1"/>
    <x v="1"/>
    <n v="710"/>
    <x v="35"/>
    <n v="77.900000000000006"/>
    <n v="5"/>
    <n v="285970.90000000002"/>
    <s v="OK"/>
    <x v="1"/>
    <x v="5"/>
    <s v="In Stock"/>
    <s v="OK"/>
    <n v="57194.180000000008"/>
    <s v="High"/>
    <x v="0"/>
  </r>
  <r>
    <x v="925"/>
    <s v="faf841f81c52638b"/>
    <s v="Books"/>
    <s v="Â£39.61"/>
    <s v="Â£39.61"/>
    <s v="Â£0.00"/>
    <s v="In stock (6 available)"/>
    <n v="0"/>
    <s v="Three"/>
    <x v="31"/>
    <s v="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 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 ...more"/>
    <s v="http://books.toscrape.com/media/cache/71/21/712105c4429489160c7a6f9e4824fcc6.jpg"/>
    <s v="https://books.toscrape.com/catalogue/better-homes-and-gardens-new-cook-book_423/index.html"/>
    <n v="472"/>
    <x v="4"/>
    <x v="0"/>
    <n v="654"/>
    <x v="120"/>
    <n v="51.49"/>
    <n v="3"/>
    <n v="24303.280000000002"/>
    <s v="OK"/>
    <x v="1"/>
    <x v="5"/>
    <s v="In Stock"/>
    <s v="OK"/>
    <n v="4860.6560000000009"/>
    <s v="High"/>
    <x v="0"/>
  </r>
  <r>
    <x v="926"/>
    <s v="f701fae56b645ef7"/>
    <s v="Books"/>
    <s v="Â£11.05"/>
    <s v="Â£11.05"/>
    <s v="Â£0.00"/>
    <s v="In stock (5 available)"/>
    <n v="0"/>
    <s v="Five"/>
    <x v="31"/>
    <s v="The Power Greens Cookbook presents 140 delicious, healthy recipes for dark, leafy greens that will please your palate and inspire you to clean your plate.Kale and collards donât have to be the only greens on your shopping list anymore. Rising stars include romaine and parsley, Brussels sprouts and beet greens, and more. But say the words âEat your greens,â and even though The Power Greens Cookbook presents 140 delicious, healthy recipes for dark, leafy greens that will please your palate and inspire you to clean your plate.Â Kale and collards donât have to be the only greens on your shopping list anymore. Rising stars include romaine and parsley, Brussels sprouts and beet greens, and more. But say the words âEat your greens,â and even though we know theyâre good for us, many people are afraid that they wonât taste good. Fear no more! The Power Greens Cookbook provides go-to recipes that are both nutritious and delicious. Â  Acclaimed cookbook author and blogger Dana Jacobi expands your culinary repertoire and introduces the fifteen Power Greensâfrom arugula to watercressâthat are loaded with health-supporting nutrients and phytochemicals that enhance vitality, all the while protecting against diabetes, heart disease, and high blood pressure, fortifying eyes and muscles, even making your skin glow. Jacobi also shares simple cooking techniques that help you prepare these super veggies quickly. Including main dishes and hearty salads, dips, spreads, snacks, and even drinks, The Power Greens Cookbook offers myriad mouthwatering vegetable-centric recipes. Â â¢ Soups: Cabbage and Brussels Sprouts Soup, Spinach Gazpacho with Walnuts, Hoppinâ John Stew with Mustard Greensâ¢ Salads: Caesar Salad with Parmesan Chickpeas, Tuscan Kale Salad with Pomegranate Seeds and Walnuts, Beets and Beet Greens with Citrus Dressingâ¢ Main Dishes: Red Beans and Smoky Greens, Kale-Smothered Pork Chops with Carrot and Apple, Tortelloni with Broccoli Rabe Floretsâ¢ Small Meals and Snacks: Avocado and Watercress Tartine, Grilled Cheese and Tomato Sandwich with Kimchi, Poached Eggs in a Nest of Bacon-Wilted Kaleâ¢ Side Dishes and Condiments: Carrots with Wild Arugula Pesto, French Lettuce Stir-Fry, Tahini Creamed Spinach, Kale Zaâatar Â Shown in dozens of tantalizing photographs, these dishes are sure to become mainstays in your kitchen for weeknight family meals, casual entertaining, and elegant dinner parties. From the cruciferous and crunchy to the leafy and light, The Power Greens Cookbook is just what the doctorâand your taste budsâordered. ...more"/>
    <s v="http://books.toscrape.com/media/cache/21/65/21651189fd05220e11ea5a1bd99ce58b.jpg"/>
    <s v="https://books.toscrape.com/catalogue/the-power-greens-cookbook-140-delicious-superfood-recipes_410/index.html"/>
    <n v="1717"/>
    <x v="3"/>
    <x v="0"/>
    <n v="343"/>
    <x v="95"/>
    <n v="14.37"/>
    <n v="5"/>
    <n v="24673.289999999997"/>
    <s v="OK"/>
    <x v="1"/>
    <x v="13"/>
    <s v="In Stock"/>
    <s v="OK"/>
    <n v="4934.6579999999994"/>
    <s v="Mid"/>
    <x v="0"/>
  </r>
  <r>
    <x v="927"/>
    <s v="12a90b90283b2e6d"/>
    <s v="Books"/>
    <s v="Â£24.91"/>
    <s v="Â£24.91"/>
    <s v="Â£0.00"/>
    <s v="In stock (5 available)"/>
    <n v="0"/>
    <s v="Five"/>
    <x v="31"/>
    <s v="Intriguing recipes for everyday meals from the host of the PBS series Patiâs Mexican Table On her PBS TV series, now in its fifth season, as well as in frequent appearances on shows like The Chew, Pati Jinich, a busy mother of three, has shown a flair for making Mexican cooking irresistibly accessible. In Mexican Today, she shares easy, generous dishes, both traditional on Intriguing recipes for everyday meals from the host of the PBS series Patiâs Mexican Table On her PBS TV series, now in its fifth season, as well as in frequent appearances on shows like The Chew, Pati Jinich, a busy mother of three, has shown a flair for making Mexican cooking irresistibly accessible. In Mexican Today, she shares easy, generous dishes, both traditional ones and her own new spins. Some are regional recipes she has recovered from the past and updated, like Minersâ Enchiladas with fresh vegetables and cheese or Drunken Rice with Chicken and Chorizo, a specialty of the YucatÃ¡n. âSweatyâ Tacos with ripe tomatoes and cheese are so convenient theyâre sold on Mexican streets by bicyclists. Her grandmotherâs Cornflake Cookies feel just as contemporary now as they did then.Â Â Pati has âMexed upâ other recipes in such family favorites as Mexican Pizza with Grilled Skirt Steak and Onions. Still other dishes show the evolution of Mexican food north and south of the border, including Mexican Dreamboat Hotdogs and Cal-Mex Fish Tacos with Creamy Slaw. This food will draw everyone togetherâa family at the end of a working day, a book club, or a neighborhood potluck.Â  Throughout, Pati is an infectious cheerleader, sharing stores of the food, people, and places behind the recipes. ...more"/>
    <s v="http://books.toscrape.com/media/cache/c2/19/c219b1be1e325abd2244ace190870569.jpg"/>
    <s v="https://books.toscrape.com/catalogue/mexican-today-new-and-rediscovered-recipes-for-contemporary-kitchens_387/index.html"/>
    <n v="2237"/>
    <x v="4"/>
    <x v="1"/>
    <n v="1302"/>
    <x v="21"/>
    <n v="32.380000000000003"/>
    <n v="5"/>
    <n v="72434.060000000012"/>
    <s v="OK"/>
    <x v="1"/>
    <x v="13"/>
    <s v="In Stock"/>
    <s v="OK"/>
    <n v="14486.812000000004"/>
    <s v="High"/>
    <x v="0"/>
  </r>
  <r>
    <x v="928"/>
    <s v="4672d10b9b1e7a05"/>
    <s v="Books"/>
    <s v="Â£13.66"/>
    <s v="Â£13.66"/>
    <s v="Â£0.00"/>
    <s v="In stock (3 available)"/>
    <n v="0"/>
    <s v="Two"/>
    <x v="31"/>
    <s v="For years, Anna Thomasâs fans have cooked from her trailblazing vegetarian cookbooks. Now, Anna turns her thoughts to that larger question. We are eating differently: your daughter is a vegan, or you are but your in-laws donât think itâs dinner without meat, or youâre hosting Thanksgiving for a mixed groupâ¦ In this timely and useful new book, Anna offers her solutions for For years, Anna Thomasâs fans have cooked from her trailblazing vegetarian cookbooks. Now, Anna turns her thoughts to that larger question. We are eating differently: your daughter is a vegan, or you are but your in-laws donât think itâs dinner without meat, or youâre hosting Thanksgiving for a mixed groupâ¦ In this timely and useful new book, Anna offers her solutions for reuniting our divided tables.âMy idea is simple,â says Anna. âStart with the food everyone eats, design a meal or a dish around that, then expand and elaborate with just the right amounts of the right cheeses, meats, or fish for your omnivores. Everyone feels welcome, and we eat the same mealâbut in variations.âAnna shows us how to cook for todayâs table, with over 150 recipes for all tastes, and menus for every occasion. For a casual evening with friends, Farro with Lentils and Lavender served with Ratatouille from the Charcoal Grill makes a beautiful vegan supperâand also pairs wonderfully with garlic-and-herb rubbed lamb chops for the omnivores. Annaâs crowd-pleasing Easy Fish Soup begins as a robust vegetable soup, with seafood added five minutes before servingâan ideal two-way dish. A vegetarian Lemon Risotto with SautÃ©ed Fresh Fava Beans is perfect on its own, and can easily take on tender shrimp. For dessert, have vegan Pumpkin Gingerbread and add vanilla ice cream, or serve a delectable Dark Chocolate Almond Bark studded with ginger and dried cherries.Annaâs festive âThanksgiving for Everyoneâ menu centers on a sumptuous Polenta Torta with Roasted Squash and onion marmalade, surrounded by an array of seasonal vegetablesâall pairing equally well with roast turkey for the traditionalists. âTaco Night at Homeâ allows everyone to design their perfect meal, mixing and matching from a spread of Spicy Black Beans, Poblano Peppers with Portobello Mushrooms, Carnitas, and Guajillo Chile Salsa. Annaâs exuberant Mediterranean mezze menu is a relaxed summer party, featuring vegan Roasted Eggplant and Poblano Chile Spread with flatbread, Tabbouleh with Chickpeas and Preserved Lemon, Charred Zucchini with Lemon and Mint, and Baked Lamb Kibbeh Wedges for the omnivores.With dishes inspired by the vibrant produce of farmersâ markets, Anna shares her love of cooking and of hospitality. Vegan Vegetarian Omnivore shows us how to navigate a world of change, and bring all our friends and family together at one big, generous table. ...more"/>
    <s v="http://books.toscrape.com/media/cache/a1/c7/a1c7dfc9ebc338043cb0420a49f58f5e.jpg"/>
    <s v="https://books.toscrape.com/catalogue/vegan-vegetarian-omnivore-dinner-for-everyone-at-the-table_297/index.html"/>
    <n v="4549"/>
    <x v="5"/>
    <x v="0"/>
    <n v="1813"/>
    <x v="144"/>
    <n v="17.760000000000002"/>
    <n v="2"/>
    <n v="80790.240000000005"/>
    <s v="OK"/>
    <x v="1"/>
    <x v="6"/>
    <s v="In Stock"/>
    <s v="⚠️ Low"/>
    <n v="16158.048000000003"/>
    <s v="Mid"/>
    <x v="1"/>
  </r>
  <r>
    <x v="929"/>
    <s v="742702d662a71410"/>
    <s v="Books"/>
    <s v="Â£23.59"/>
    <s v="Â£23.59"/>
    <s v="Â£0.00"/>
    <s v="In stock (3 available)"/>
    <n v="0"/>
    <s v="One"/>
    <x v="31"/>
    <s v="The long-awaited cookbook by Deb Perelman of Smitten Kitchenâhome cook, mom, photographer, and celebrated food blogger.Deb Perelman loves to cook. Itâs as simple as that. She isnât a chef or a restaurant ownerâsheâs never even waitressed. Cooking in her tiny Manhattan kitchen was, at least at first, for special occasionsâand, too often, an unnecessarily daunting venture. D The long-awaited cookbook by Deb Perelman of Smitten Kitchenâhome cook, mom, photographer, and celebrated food blogger.Deb Perelman loves to cook. Itâs as simple as that. She isnât a chef or a restaurant ownerâsheâs never even waitressed. Cooking in her tiny Manhattan kitchen was, at least at first, for special occasionsâand, too often, an unnecessarily daunting venture. Deb found herself overwhelmed by the number of recipes available to her. Have you ever searched for the perfect birthday cake on Google? Youâll get more than three million results. How do you choose? Where do you start? What if you pick a recipe thatâs downright bad?So Deb founded her award-winning blog, smittenkitchen.com, on the premise that cooking should be a pleasure, and that the results of your labor canâand should beâdelicious...every time. Deb is a firm believer that there are no bad cooks, just bad recipes. She has dedicated herself to finding the best of the best and adapting them for the everyday cookâthe ones with little time to spare, little money to burn on unpronounceable ingredients, and little help in the kitchen. And now, with the same warmth, candor, and can-do spirit her blog is known for, Deb presents her first cookbookâmore than 100 new recipes, plus a few favorites from her site, all gorgeously illustrated with hundreds of Debâs beautiful color photographs.The Smitten Kitchen Cookbook is all about approachable, uncompromised home cooking: stepped-up comfort foods, stewy dishes for windy winter afternoons, an apple cake that will answer all questions: âWhat should my new signature dessert be?â âWhat is always welcome at a potluck?â âWhat did Deb consume almost single-handedly a week after having a baby?â These are the recipes you bookmark and use so often they become your own; recipes you slip to a friend who wants to impress her new in-laws; and recipes with simple ingredients that yield amazing results in a minimum amount of time. Deb tells you how to host a brunch and still sleep inâplus what to make for it!âand the essential items you need for your own kitchen. From salads and slaws that make perfect side dishes (or a full meal) to savory tarts and pizzas; from Mushroom Bourguignon to Pancetta, White Bean and Swiss Chard Pot Pies; from Buttered Popcorn Cookies to Chocolate Hazelnut Layer Cake, Deb knows just the thing for a Tuesday night, or your most special occasion. ...more"/>
    <s v="http://books.toscrape.com/media/cache/93/cb/93cb59d2fa8bab28812989e1a33b4cae.jpg"/>
    <s v="https://books.toscrape.com/catalogue/the-smitten-kitchen-cookbook_281/index.html"/>
    <n v="1123"/>
    <x v="2"/>
    <x v="1"/>
    <n v="1972"/>
    <x v="140"/>
    <n v="30.67"/>
    <n v="1"/>
    <n v="34442.410000000003"/>
    <s v="OK"/>
    <x v="1"/>
    <x v="6"/>
    <s v="In Stock"/>
    <s v="⚠️ Low"/>
    <n v="6888.4820000000009"/>
    <s v="High"/>
    <x v="0"/>
  </r>
  <r>
    <x v="930"/>
    <s v="311634df10651e05"/>
    <s v="Books"/>
    <s v="Â£34.32"/>
    <s v="Â£34.32"/>
    <s v="Â£0.00"/>
    <s v="In stock (3 available)"/>
    <n v="0"/>
    <s v="Three"/>
    <x v="31"/>
    <s v="Perhaps more responsible than anyone for the revolution in the way we eat, cook, and think about food, Alice Waters has âsingle-handedly chang[ed] the American palateâ according to the New York Times. Her simple but inventive dishes focus on a passion for flavor and a reverence for locally produced, seasonal foods.With an essential repertoire of timeless, approachable reci Perhaps more responsible than anyone for the revolution in the way we eat, cook, and think about food, Alice Waters has âsingle-handedly chang[ed] the American palateâ according to the New York Times. Her simple but inventive dishes focus on a passion for flavor and a reverence for locally produced, seasonal foods.With an essential repertoire of timeless, approachable recipes chosen to enhance and showcase great ingredients, The Art of Simple Food is an indispensable resource for home cooks. Here you will find Aliceâs philosophy on everything from stocking your kitchen, to mastering fundamentals and preparing delicious, seasonal inspired meals all year long. Always true to her philosophy that a perfect meal is one thatâs balanced in texture, color, and flavor, Waters helps us embrace the seasonsâ bounty and make the best choices when selecting ingredients. Fill your market basket with pristine produce, healthful grains, and responsibly raised meat, poultry, and seafood, then embark on a voyage of culinary rediscovery that reminds us that the most gratifying dish is often the least complex. ...more"/>
    <s v="http://books.toscrape.com/media/cache/ce/50/ce507dd8849b38d2c3eebb0e691c1aab.jpg"/>
    <s v="https://books.toscrape.com/catalogue/the-art-of-simple-food-notes-lessons-and-recipes-from-a-delicious-revolution_229/index.html"/>
    <n v="2409"/>
    <x v="5"/>
    <x v="0"/>
    <n v="181"/>
    <x v="105"/>
    <n v="44.62"/>
    <n v="3"/>
    <n v="107489.57999999999"/>
    <s v="OK"/>
    <x v="1"/>
    <x v="6"/>
    <s v="In Stock"/>
    <s v="⚠️ Low"/>
    <n v="21497.915999999997"/>
    <s v="High"/>
    <x v="0"/>
  </r>
  <r>
    <x v="931"/>
    <s v="6c4d17a46cac8787"/>
    <s v="Books"/>
    <s v="Â£33.14"/>
    <s v="Â£33.14"/>
    <s v="Â£0.00"/>
    <s v="In stock (3 available)"/>
    <n v="0"/>
    <s v="Three"/>
    <x v="31"/>
    <s v="The instant New York Times and USA Today bestsellerHungry Girl Clean &amp; Hungry: Healthy Recipes for Clean Eating in the Real WorldComplete with full-color photos of EVERY recipe, Hungry Girl Clean &amp; Hungry combines the best of Hungry Girl with the best of clean eating. The food is still guilt-free, and the portions are still huge...but now Lisa Lillien is highlighti The instant New York Times and USA Today bestsellerHungry Girl Clean &amp; Hungry: Healthy Recipes for Clean Eating in the Real WorldComplete with full-color photos of EVERY recipe, Hungry Girl Clean &amp; Hungry combines the best of Hungry Girl with the best of clean eating. The food is still guilt-free, and the portions are still huge...but now Lisa Lillien is highlighting CLEAN ingredients and doing away with artificial and processed foods. This book gives mainstream America delicious, satisfying, and clean recipes, using healthy ingredients found in supermarkets everywhere. The best part? The recipes are so easy, anyone can make 'em!Featuring...90 vegetarian recipes108 gluten-free recipes56 recipes in 30 minutes or less43 recipes with 5 ingredients or lessRecipes like...PB&amp;J Waffles (203 calories)BBQ Meatloaf (196 calories)Hawaiian Shrimp Fried Rice with Pineapple (229 calories)Fudgy Flourless Chocolate Cake (100 calories)Finally... a real-world (and DELICIOUS) approach to clean eating! ...more"/>
    <s v="http://books.toscrape.com/media/cache/54/63/54630f76b730d2d00dc8d75921992af2.jpg"/>
    <s v="https://books.toscrape.com/catalogue/hungry-girl-clean-hungry-easy-all-natural-recipes-for-healthy-eating-in-the-real-world_171/index.html"/>
    <n v="3639"/>
    <x v="0"/>
    <x v="1"/>
    <n v="1682"/>
    <x v="171"/>
    <n v="43.08"/>
    <n v="3"/>
    <n v="156768.12"/>
    <s v="OK"/>
    <x v="1"/>
    <x v="6"/>
    <s v="In Stock"/>
    <s v="⚠️ Low"/>
    <n v="31353.624"/>
    <s v="High"/>
    <x v="0"/>
  </r>
  <r>
    <x v="932"/>
    <s v="b53db2271c9624f7"/>
    <s v="Books"/>
    <s v="Â£20.47"/>
    <s v="Â£20.47"/>
    <s v="Â£0.00"/>
    <s v="In stock (15 available)"/>
    <n v="0"/>
    <s v="Five"/>
    <x v="32"/>
    <s v="California's gold country, 1850. A time when men sold their souls for a bag of gold and women sold their bodies for a place to sleep.Angel expects nothing from men but betrayal. Sold into prostitution as a child she survives by keeping her hatred alive. And what she hates most are the men who use her, leaving her empty and dead inside.Then she meets Michael Hosea. A man wh California's gold country, 1850. A time when men sold their souls for a bag of gold and women sold their bodies for a place to sleep.Angel expects nothing from men but betrayal. Sold into prostitution as a child she survives by keeping her hatred alive. And what she hates most are the men who use her, leaving her empty and dead inside.Then she meets Michael Hosea. A man who seeks his Father's heart in everything, Michael obeys God's call to marry Angel and to love her unconditionally. Slowly, day by day, he defies Angel's every bitter expectation, until despite her resistance, her frozen heart begins to thaw.But with her unexpected softening come overwhelming feelings of unworthiness and fear. And so Angel runs. Back to the darkness, away from her husband's pursuing love, terrified of the truth she no longer can deny: Her final healing must come from the One who loves her even more than Michael does ... the One who will never let her go. ...more"/>
    <s v="http://books.toscrape.com/media/cache/c9/74/c974d74fa0bd1735c6ae172d40b1c077.jpg"/>
    <s v="https://books.toscrape.com/catalogue/redeeming-love_826/index.html"/>
    <n v="4020"/>
    <x v="5"/>
    <x v="1"/>
    <n v="1451"/>
    <x v="149"/>
    <n v="26.61"/>
    <n v="5"/>
    <n v="106972.2"/>
    <s v="OK"/>
    <x v="0"/>
    <x v="1"/>
    <s v="In Stock"/>
    <s v="OK"/>
    <n v="21394.440000000002"/>
    <s v="High"/>
    <x v="1"/>
  </r>
  <r>
    <x v="933"/>
    <s v="a57b1dcbd6849222"/>
    <s v="Books"/>
    <s v="Â£49.46"/>
    <s v="Â£49.46"/>
    <s v="Â£0.00"/>
    <s v="In stock (15 available)"/>
    <n v="0"/>
    <s v="Four"/>
    <x v="32"/>
    <s v="A disgraced scholar running from her past and an entrepreneur chasing his future find themselves thrown togetherâand fall in loveâon a Tolkien tour of New Zealand.Allison Shire (yes, like where the Hobbits live) is a disgraced academic who is done with love. Her belief in âhappily ever afterâ ended the day she discovered her husband was still married to a wife she knew not A disgraced scholar running from her past and an entrepreneur chasing his future find themselves thrown togetherâand fall in loveâon a Tolkien tour of New Zealand.Allison Shire (yes, like where the Hobbits live) is a disgraced academic who is done with love. Her belief in âhappily ever afterâ ended the day she discovered her husband was still married to a wife she knew nothing about. She finally finds a use for her English degree by guiding tours through the famous sites featured in the Lord of the Rings and The Hobbit movies. By living life on the road and traveling New Zealand as a luxury tour guide, Allison manages to outrun the pain of her past she canât face.Jackson Gregory was on the cusp of making it big. Then suddenly his girlfriend left himâfor his biggest business competitorâand took his most guarded commercial secrets with her. To make matters worse, the Iowa farm that has been in his family for generations is facing foreclosure. Determined to save his parents from financial ruin, heâll do whatever it takes to convince his wealthy great-uncle to invest in his next scheme, which means accompanying him to the bottom of the world to spend three weeks pretending to be a die-hard Lord of the Rings fan, even though he knows nothing about the stories. The one thing that stands between him and his goal is a know-it-all tour guide who canât stand him and pegged him as a fake the moment he walked off the plane.When Allison leads the group through the famous sites of the Tolkien movies, she and Jackson start to see each other differently, and as they keep getting thrown together on the tour, they find themselves drawn to each other. Neither expected to fall in love again, but can they find a way beyond their regrets to take a chance on the one thing theyâre not looking for? ...more"/>
    <s v="http://books.toscrape.com/media/cache/94/f4/94f4405dae04559ecdd92e62486623e3.jpg"/>
    <s v="https://books.toscrape.com/catalogue/close-to-you_798/index.html"/>
    <n v="1044"/>
    <x v="0"/>
    <x v="0"/>
    <n v="1372"/>
    <x v="14"/>
    <n v="64.3"/>
    <n v="4"/>
    <n v="67129.2"/>
    <s v="OK"/>
    <x v="1"/>
    <x v="1"/>
    <s v="In Stock"/>
    <s v="OK"/>
    <n v="13425.84"/>
    <s v="High"/>
    <x v="0"/>
  </r>
  <r>
    <x v="934"/>
    <s v="bee6e93e9976f4fa"/>
    <s v="Books"/>
    <s v="Â£39.67"/>
    <s v="Â£39.67"/>
    <s v="Â£0.00"/>
    <s v="In stock (8 available)"/>
    <n v="0"/>
    <s v="Five"/>
    <x v="32"/>
    <s v="Psychology professor and criminal profiler Taylor Martin prides herself on being able to solve any crime, except the one she wants most desperately to solve--the disappearance of her father twenty years ago. When she finally has a lead on his whereabouts, Taylor returns home to Logan Point, Mississippi, to investigate. But as she is stalking the truth about the past, someo Psychology professor and criminal profiler Taylor Martin prides herself on being able to solve any crime, except the one she wants most desperately to solve--the disappearance of her father twenty years ago. When she finally has a lead on his whereabouts, Taylor returns home to Logan Point, Mississippi, to investigate. But as she is stalking the truth about the past, someone is stalking her.Nick Sinclair pens mystery novels for a living, but the biggest mystery to him is how he can ever get over the death of his wife--a tragedy he believes he could have prevented. With his estranged brother the only family he has left, Nick sets out to find him. But when he crosses paths with Taylor, all he seems to find is trouble. ...more"/>
    <s v="http://books.toscrape.com/media/cache/61/3a/613ac19c2232f1d9adc5943291a5e860.jpg"/>
    <s v="https://books.toscrape.com/catalogue/shadows-of-the-past-logan-point-1_541/index.html"/>
    <n v="286"/>
    <x v="5"/>
    <x v="0"/>
    <n v="1308"/>
    <x v="61"/>
    <n v="51.57"/>
    <n v="5"/>
    <n v="14749.02"/>
    <s v="OK"/>
    <x v="1"/>
    <x v="3"/>
    <s v="In Stock"/>
    <s v="OK"/>
    <n v="2949.8040000000001"/>
    <s v="High"/>
    <x v="0"/>
  </r>
  <r>
    <x v="935"/>
    <s v="b6670507e85b30e6"/>
    <s v="Books"/>
    <s v="Â£28.77"/>
    <s v="Â£28.77"/>
    <s v="Â£0.00"/>
    <s v="In stock (7 available)"/>
    <n v="0"/>
    <s v="Two"/>
    <x v="32"/>
    <s v="Maple Valley became Amelia Bentley's haven after her heart and her dreams of a family were shattered. But her new life as a newspaper editor is shaken when the small-town paper is in danger of closing. Her one hope: A lead on an intriguing story that just might impress the new publisher...if only she new who he was.After his biggest campaign success yet, widowed speechwrit Maple Valley became Amelia Bentley's haven after her heart and her dreams of a family were shattered. But her new life as a newspaper editor is shaken when the small-town paper is in danger of closing. Her one hope: A lead on an intriguing story that just might impress the new publisher...if only she new who he was.After his biggest campaign success yet, widowed speechwriter Logan Walker now has the chance of a lifetime--a spot on a presidential campaign. But his plans are interrupted when he finds out he's inherited his hometown newspaper. He travels home intent on selling the paper and spending some much-needed time with his young daughter before making the leap into national politics.But instead of a quick sale and peaceful break from his hectic career, Logan finds himself helping Amelia chase her story. She's scrappy, but wounded. He's dependable, but lost. They may butt heads more than expected, but a series of leads on Maple Valley's quirky unsolved mystery is just the start of the sparks that fly in the office and in their hearts. ...more"/>
    <s v="http://books.toscrape.com/media/cache/1b/38/1b3825668326e82038ba33bca646e0f3.jpg"/>
    <s v="https://books.toscrape.com/catalogue/like-never-before-walker-family-2_476/index.html"/>
    <n v="2010"/>
    <x v="2"/>
    <x v="0"/>
    <n v="1493"/>
    <x v="32"/>
    <n v="37.4"/>
    <n v="2"/>
    <n v="75174"/>
    <s v="OK"/>
    <x v="1"/>
    <x v="4"/>
    <s v="In Stock"/>
    <s v="OK"/>
    <n v="15034.800000000001"/>
    <s v="High"/>
    <x v="0"/>
  </r>
  <r>
    <x v="936"/>
    <s v="4807043b8218e9ce"/>
    <s v="Books"/>
    <s v="Â£17.97"/>
    <s v="Â£17.97"/>
    <s v="Â£0.00"/>
    <s v="In stock (7 available)"/>
    <n v="0"/>
    <s v="Five"/>
    <x v="32"/>
    <s v="A Story of Love, Desperation, and Hope During a Great Biblical EpochSold into slavery by her father and forsaken by the man she was supposed to marry, young Egyptian Kiya must serve a mistress who takes pleasure in her humiliation. When terrifying plagues strike Egypt, Kiya is in the middle of it all.To save her older brother and escape the bonds of slavery, Kiya flees wit A Story of Love, Desperation, and Hope During a Great Biblical EpochSold into slavery by her father and forsaken by the man she was supposed to marry, young Egyptian Kiya must serve a mistress who takes pleasure in her humiliation. When terrifying plagues strike Egypt, Kiya is in the middle of it all.To save her older brother and escape the bonds of slavery, Kiya flees with the Hebrews during the Great Exodus. She finds herself utterly dependent on a fearsome God she's only just beginning to learn about, and in love with a man who despises her people. With everything she's ever known swept away, will Kiya turn back toward Egypt or surrender her life and her future to Yahweh? ...more"/>
    <s v="http://books.toscrape.com/media/cache/33/93/339372341b88e027734e97fa1ddb26fc.jpg"/>
    <s v="https://books.toscrape.com/catalogue/counted-with-the-stars-out-from-egypt-1_463/index.html"/>
    <n v="1347"/>
    <x v="2"/>
    <x v="0"/>
    <n v="1815"/>
    <x v="89"/>
    <n v="23.36"/>
    <n v="5"/>
    <n v="31465.919999999998"/>
    <s v="OK"/>
    <x v="0"/>
    <x v="4"/>
    <s v="In Stock"/>
    <s v="OK"/>
    <n v="6293.1840000000002"/>
    <s v="High"/>
    <x v="0"/>
  </r>
  <r>
    <x v="937"/>
    <s v="61569d12d4ae7161"/>
    <s v="Books"/>
    <s v="Â£49.97"/>
    <s v="Â£49.97"/>
    <s v="Â£0.00"/>
    <s v="In stock (3 available)"/>
    <n v="0"/>
    <s v="Four"/>
    <x v="32"/>
    <s v="Casey knows the truth.But it wonât set her free.Casey Coxâs DNA is all over the crime scene. Thereâs no use talking to police; they have failed her abysmally before. She has to flee before sheâs arrested . . . or worse. The truth doesnât matter anymore.But what is the truth? Thatâs the question haunting Dylan Roberts, the war-weary veteran hired to find Casey. PTSD has mar Casey knows the truth.But it wonât set her free.Casey Coxâs DNA is all over the crime scene. Thereâs no use talking to police; they have failed her abysmally before. She has to flee before sheâs arrested . . . or worse. The truth doesnât matter anymore.But what is the truth? Thatâs the question haunting Dylan Roberts, the war-weary veteran hired to find Casey. PTSD has marked him damaged goods, but bringing Casey back can redeem him. Though the crime scene seems to tell the whole story, details of the murder arenât adding up. Casey Cox doesnât fit the profile of a killer. But are Dylanâs skewed perceptions keeping him from being objective? If she isnât guilty, why did she run?Unraveling her past and the evidence that condemns her will take more time than he has, but as Dylanâs damaged soul intersects with hers, he is faced with two choices. The girl who occupies his every thought is a psychopathic killer . . . or a selfless hero. And the truth could be the most deadly weapon yet. ...more"/>
    <s v="http://books.toscrape.com/media/cache/54/17/54179d9af49616b1ef35a0bb23294b14.jpg"/>
    <s v="https://books.toscrape.com/catalogue/if-i-run-if-i-run-1_174/index.html"/>
    <n v="2595"/>
    <x v="1"/>
    <x v="0"/>
    <n v="687"/>
    <x v="32"/>
    <n v="64.959999999999994"/>
    <n v="4"/>
    <n v="168571.19999999998"/>
    <s v="OK"/>
    <x v="1"/>
    <x v="6"/>
    <s v="In Stock"/>
    <s v="⚠️ Low"/>
    <n v="33714.239999999998"/>
    <s v="High"/>
    <x v="0"/>
  </r>
  <r>
    <x v="938"/>
    <s v="2597b5a345f45e1b"/>
    <s v="Books"/>
    <s v="Â£33.34"/>
    <s v="Â£33.34"/>
    <s v="Â£0.00"/>
    <s v="In stock (19 available)"/>
    <n v="0"/>
    <s v="Four"/>
    <x v="33"/>
    <s v="Drawing on his extensive experience evaluating applicants for his marketing agency, and featuring stories based on real-life situations, sample cover letters, resumes, and straightforward advice, Don Raskinâs The Dirty Little Secrets of Getting Your Dream Job offers all the necessary tools for navigating the tough job market and securing your dream job.Don Raskin owns and Drawing on his extensive experience evaluating applicants for his marketing agency, and featuring stories based on real-life situations, sample cover letters, resumes, and straightforward advice, Don Raskinâs The Dirty Little Secrets of Getting Your Dream Job offers all the necessary tools for navigating the tough job market and securing your dream job.Don Raskin owns and operates MME, an advertising and marketing agency in New York City. During his twenty-five years at the agency he has interviewed hundreds of new college graduates for positions within his agency and has placed a strong emphasis on entry-level recruitment for positions in creative, account management, traffic, and production. Raskin has also mentored countless students and their parents on best practices for the job search. Over the years, Raskin has kept exceptionally detailed notes on the interviews he has conducted, observing the good, the bad, the ridiculous, the irreverent. He also has a treasure trove of over-the-top cover letters, resumes, interviews, and post interview follow-ups he has conducted and received. Now, he wants to share all the wisdom and insider secrets he has gathered to help students and first-time job seekers find a job in this economy.Based on his remarkable expertise, Raskin's book provides exclusive insight into the job search process and lets readers in on all of the dirty little secrets to landing their first jobâor a new oneâand finding career success. ...more"/>
    <s v="http://books.toscrape.com/media/cache/e1/1b/e11bea016d0ae1d7e2dd46fb3cb870b7.jpg"/>
    <s v="https://books.toscrape.com/catalogue/the-dirty-little-secrets-of-getting-your-dream-job_994/index.html"/>
    <n v="4562"/>
    <x v="5"/>
    <x v="0"/>
    <n v="914"/>
    <x v="123"/>
    <n v="43.34"/>
    <n v="4"/>
    <n v="197717.08000000002"/>
    <s v="OK"/>
    <x v="1"/>
    <x v="0"/>
    <s v="In Stock"/>
    <s v="OK"/>
    <n v="39543.416000000005"/>
    <s v="High"/>
    <x v="1"/>
  </r>
  <r>
    <x v="939"/>
    <s v="3bebf34ee9330cbd"/>
    <s v="Books"/>
    <s v="Â£12.61"/>
    <s v="Â£12.61"/>
    <s v="Â£0.00"/>
    <s v="In stock (15 available)"/>
    <n v="0"/>
    <s v="Five"/>
    <x v="33"/>
    <s v="NEW YORK TIMES BESTSELLERWALL STREET JOURNAL BESTSELLEROne of Americaâs most accomplished entrepreneursâa pioneer who made the Internet part of everyday life and orchestrated the largest merger in the history of businessâshares a roadmap for how anyone can succeed in a world of rapidly changing technology.Steve Caseâs career began when he cofounded America Online (AOL) in NEW YORK TIMES BESTSELLERWALL STREET JOURNAL BESTSELLEROne of Americaâs most accomplished entrepreneursâa pioneer who made the Internet part of everyday life and orchestrated the largest merger in the history of businessâshares a roadmap for how anyone can succeed in a world of rapidly changing technology.Steve Caseâs career began when he cofounded America Online (AOL) in 1985. At the time, only three percent of Americans were online. It took a decade for AOL to achieve mainstream success, and there were many near-death experiences and back-to-the-wall pivots. AOL became the top performing company of the 1990s, and at its peak more than half of all consumer Internet traffic in the United States ran through the service. After Case engineered AOLâs merger with Time Warner and he became Chairman of the combined business, Case oversaw the biggest media and communications empire in the world. In The Third Wave, which pays homage to the work of the futurist Alvin Toffler (from whom Case has borrowed the title, and whose work inspired him as a young man), Case takes us behind the scenes of some of the most consequential and riveting business decisions of our time while offering illuminating insights from decades of working as an entrepreneur, an investor, a philanthropist, and an advocate for sensible bipartisan policies. We are entering, as Case explains, a new paradigm called the âThird Waveâ of the Internet. The first wave saw AOL and other companies lay the foundation for consumers to connect to the Internet. The second wave saw companies like Google and Facebook build on top of the Internet to create search and social networking capabilities, while apps like Snapchat and Instagram leverage the smartphone revolution. Now, Case argues, weâre entering the Third Wave: a period in which entrepreneurs will vastly transform major âreal worldâ sectors like health, education, transportation, energy, and foodâand in the process change the way we live our daily lives. But success in the Third Wave will require a different skill set, and Case outlines the path forward.The Third Wave is part memoir, part manifesto, and part playbook for the future. With passion and clarity, Case explains the ways in which newly emerging technology companies (a growing number of which, he argues, will not be based in Silicon Valley) will have to rethink their relationships with customers, with competitors, and with governments; and offers advice for how entrepreneurs can make winning business decisions and strategiesâand how all of us can make sense of this changing digital age. ...more"/>
    <s v="http://books.toscrape.com/media/cache/0f/76/0f76b00ea914ced1822d8ac3480c485f.jpg"/>
    <s v="https://books.toscrape.com/catalogue/the-third-wave-an-entrepreneurs-vision-of-the-future_862/index.html"/>
    <n v="162"/>
    <x v="0"/>
    <x v="0"/>
    <n v="23"/>
    <x v="2"/>
    <n v="16.39"/>
    <n v="5"/>
    <n v="2655.1800000000003"/>
    <s v="OK"/>
    <x v="1"/>
    <x v="1"/>
    <s v="In Stock"/>
    <s v="OK"/>
    <n v="531.03600000000006"/>
    <s v="Mid"/>
    <x v="0"/>
  </r>
  <r>
    <x v="940"/>
    <s v="56e4f9eab2e8e674"/>
    <s v="Books"/>
    <s v="Â£27.55"/>
    <s v="Â£27.55"/>
    <s v="Â£0.00"/>
    <s v="In stock (15 available)"/>
    <n v="0"/>
    <s v="Three"/>
    <x v="33"/>
    <s v="Choosing between the stability of a traditional career and the upside of entrepreneurship? Why not have both?Becoming a full-time entrepreneur can look glamorous from the outside. Who doesnât want to chase their dreams, be their own boss, and do what they love? But the truth is that entrepreneurship is often a slog, with no regular hours, no job security, and very little p Choosing between the stability of a traditional career and the upside of entrepreneurship? Why not have both?Becoming a full-time entrepreneur can look glamorous from the outside. Who doesnât want to chase their dreams, be their own boss, and do what they love? But the truth is that entrepreneurship is often a slog, with no regular hours, no job security, and very little pay. Â What if there was a way to have the stability of a day job with the excitement of a startup? All of the benefits of entrepreneurship with none of the pitfalls? In The 10% Entrepreneur, Patrick McGinnis shows you how, by investing just 10% of your time and resources, you can become an entrepreneur without losing a steady paycheck. Â McGinnis details a step-by-step plan that takes you from identifying your first entrepreneurial project to figuring out the smartest way to commit resources to it. He shows you how to select and engage in projects that will provide you with upside outside the office while making your better at your day job. He also profiles real-world 10% Entrepreneurs such as...â¢Luke Holden, a cash-strapped recent college graduate, who started his own lobster-roll empire and oversaw much of its first year of operations, all while working full time in corporate Americaâ¢Dipali Patwa, a designer and mom whose side project designing and selling infant clothing is now a sensation.â¢A group of friends who met at a 6am Bible study class and went on to start a brewery that now generates millions in sales .Â A successful 10% Entrepreneur himself, McGinnis explains the multiple paths you can follow to invest your cash, time, and expertise in a start-upâincluding as a founder, angel, adviser, or aficionado. Most importantly, you donât have to have millions in disposable income to become a 10% Entrepreneur. When you put McGinnisâs 10% principles into action, youâll quickly start racking up small wins, then watch as they snowball into your new (and far more entrepreneurial) life. ...more"/>
    <s v="http://books.toscrape.com/media/cache/50/4b/504b1891508614ff9393563f69d66c95.jpg"/>
    <s v="https://books.toscrape.com/catalogue/the-10-entrepreneur-live-your-startup-dream-without-quitting-your-day-job_836/index.html"/>
    <n v="4574"/>
    <x v="1"/>
    <x v="1"/>
    <n v="543"/>
    <x v="12"/>
    <n v="35.82"/>
    <n v="3"/>
    <n v="163840.68"/>
    <s v="OK"/>
    <x v="0"/>
    <x v="1"/>
    <s v="In Stock"/>
    <s v="OK"/>
    <n v="32768.135999999999"/>
    <s v="High"/>
    <x v="1"/>
  </r>
  <r>
    <x v="941"/>
    <s v="0e0dcc3339602b28"/>
    <s v="Books"/>
    <s v="Â£23.99"/>
    <s v="Â£23.99"/>
    <s v="Â£0.00"/>
    <s v="In stock (15 available)"/>
    <n v="0"/>
    <s v="Two"/>
    <x v="33"/>
    <s v="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 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â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âa business that would be dynamic, different.Knight details the many risks and daunting setbacks that stood between him and his dreamâ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 ...more"/>
    <s v="http://books.toscrape.com/media/cache/fc/21/fc21d144c7289e5b1cb133e01a925126.jpg"/>
    <s v="https://books.toscrape.com/catalogue/shoe-dog-a-memoir-by-the-creator-of-nike_831/index.html"/>
    <n v="3392"/>
    <x v="4"/>
    <x v="1"/>
    <n v="429"/>
    <x v="38"/>
    <n v="31.19"/>
    <n v="2"/>
    <n v="105796.48000000001"/>
    <s v="OK"/>
    <x v="1"/>
    <x v="1"/>
    <s v="In Stock"/>
    <s v="OK"/>
    <n v="21159.296000000002"/>
    <s v="High"/>
    <x v="0"/>
  </r>
  <r>
    <x v="942"/>
    <s v="b96fc7a0ea7d4b45"/>
    <s v="Books"/>
    <s v="Â£38.85"/>
    <s v="Â£38.85"/>
    <s v="Â£0.00"/>
    <s v="In stock (14 available)"/>
    <n v="0"/>
    <s v="Five"/>
    <x v="33"/>
    <s v="Mark Twain once observed, âA lie can get halfway around the world before the truth can even get its boots on.â His observation rings true: Urban legends, conspiracy theories, and bogus public-health scares circulate effortlessly. Meanwhile, people with important ideasâbusiness people, teachers, politicians, journalists, and othersâstruggle to make their ideas âstick.â Why Mark Twain once observed, âA lie can get halfway around the world before the truth can even get its boots on.â His observation rings true: Urban legends, conspiracy theories, and bogus public-health scares circulate effortlessly. Meanwhile, people with important ideasâbusiness people, teachers, politicians, journalists, and othersâstruggle to make their ideas âstick.â Why do some ideas thrive while others die? And how do we improve the chances of worthy ideas? In Made to Stick, accomplished educators and idea collectors Chip and Dan Heath tackle head-on these vexing questions. Inside, the brothers Heath reveal the anatomy of ideas that stick and explain ways to make ideas stickier, such as applying the âhuman scale principle,â using the âVelcro Theory of Memory,â and creating âcuriosity gaps.âIn this indispensable guide, we discover that sticky messages of all kindsâfrom the infamous âkidney theft ringâ hoax to a coachâs lessons on sportsmanship to a vision for a new product at Sonyâdraw their power from the same six traits.Made to Stick is a book that will transform the way you communicate ideas. Itâs a fast-paced tour of success stories (and failures)âthe Nobel Prize-winning scientist who drank a glass of bacteria to prove a point about stomach ulcers; the charities who make use of âthe Mother Teresa Effectâ; the elementary-school teacher whose simulation actually prevented racial prejudice. Provocative, eye-opening, and often surprisingly funny, Made to Stick shows us the vital principles of winning ideasâand tells us how we can apply these rules to making our own messages stick. ...more"/>
    <s v="http://books.toscrape.com/media/cache/1e/3e/1e3e1572e17ade03b21c44617fbc4d68.jpg"/>
    <s v="https://books.toscrape.com/catalogue/made-to-stick-why-some-ideas-survive-and-others-die_715/index.html"/>
    <n v="813"/>
    <x v="2"/>
    <x v="1"/>
    <n v="511"/>
    <x v="3"/>
    <n v="50.51"/>
    <n v="5"/>
    <n v="41064.629999999997"/>
    <s v="OK"/>
    <x v="1"/>
    <x v="2"/>
    <s v="In Stock"/>
    <s v="OK"/>
    <n v="8212.9259999999995"/>
    <s v="High"/>
    <x v="0"/>
  </r>
  <r>
    <x v="943"/>
    <s v="8976d9161c027142"/>
    <s v="Books"/>
    <s v="Â£43.14"/>
    <s v="Â£43.14"/>
    <s v="Â£0.00"/>
    <s v="In stock (12 available)"/>
    <n v="0"/>
    <s v="One"/>
    <x v="33"/>
    <s v="Founder of The Boston Beer Company, brewer of Samuel Adams Boston Lager, and a key catalyst of the American craft beer revolution, Jim Koch offers his unique perspective when it comes to business, beer, and turning your passion into a successful company or career.In 1984, it looked like an unwinnable David and Goliath struggle: one guy against the mammoth American beer ind Founder of The Boston Beer Company, brewer of Samuel Adams Boston Lager, and a key catalyst of the American craft beer revolution, Jim Koch offers his unique perspective when it comes to business, beer, and turning your passion into a successful company or career.In 1984, it looked like an unwinnable David and Goliath struggle: one guy against the mammoth American beer industry. When others scoffed at Jim Kochâs plan to leave his consulting job and start a brewery that would challenge American palates, he chose a nineteenth-century family recipe and launched Samuel Adams. Now one of Americaâs leading craft breweries, Samuel Adams has redefined the way Americans think about beer and helped spur a craft beer revolution.In Quench Your Own Thirst, Koch offers unprecedented insights into the whirlwind ride from scrappy start-up to thriving public company. His innovative business model and refreshingly frank stories offer counterintuitive lessons that you can apply to business and to life.Koch covers everything from finding your own Yoda to his theory on how a piece of string can teach you the most important lesson youâll ever learn about business. He also has surprising advice on sales, marketing, hiring, and company culture. Kochâs anecdotes, quirky musings, and bits of wisdom go far beyond brewing. A fun, engaging guide for building a career or launching a successful business based on your passions, Quench Your Own Thirst is the key to the ultimate dream: being successful while doing what you love. ...more"/>
    <s v="http://books.toscrape.com/media/cache/fe/1a/fe1afbd5caf79c3c957bfc5cf46f141e.jpg"/>
    <s v="https://books.toscrape.com/catalogue/quench-your-own-thirst-business-lessons-learned-over-a-beer-or-two_629/index.html"/>
    <n v="1890"/>
    <x v="1"/>
    <x v="1"/>
    <n v="1419"/>
    <x v="22"/>
    <n v="56.08"/>
    <n v="1"/>
    <n v="105991.2"/>
    <s v="OK"/>
    <x v="1"/>
    <x v="11"/>
    <s v="In Stock"/>
    <s v="OK"/>
    <n v="21198.240000000002"/>
    <s v="High"/>
    <x v="0"/>
  </r>
  <r>
    <x v="944"/>
    <s v="1c584f82a7a1c4f0"/>
    <s v="Books"/>
    <s v="Â£21.00"/>
    <s v="Â£21.00"/>
    <s v="Â£0.00"/>
    <s v="In stock (11 available)"/>
    <n v="0"/>
    <s v="Three"/>
    <x v="33"/>
    <s v="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 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quot;how we did it&quo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âThe Art of Startup Fundraising is a must read for anyone who even considers starting a business. Fundraising is hard. This book gives you the roadmap to get where you are going. Alejandro Cremades speaks with wisdom and from experience.â - Tim Draper , Founder of Draper Associates, DFJ, and Draper University.&quot;The Art of Startup Fundraising should be a mandatory reading for entrepreneurs that are looking to raise capital. This book will enable Alejandro to help many more early stage companies answer the tough questions when fundraising.&quot; - Marco Landi, Former Chief Operating Officer at Apple and Chairman at Atlantis Ventures&quot;Raising capital is often the most daunting and least understood aspects of starting a new business and there are few people more experienced than Alejandro Cremades to act as a guide. The Art of Startup Fundraising unlocks key secrets of fundraising for newly minted entrepreneurs.&quot; - Jeff Stibel, Chairman of BrainGate, Inc. and Vice Chairman of Dun &amp; Bradstreet, Inc.; New York Times bestselling author of Breakpoint and Wired for Thought.&quot;This book provides a clear, concise tour of the fundraising game. With his crowdfunding and entrepreneurial expertise in full display, Cremades does a terrific job making a complicated process simple and accessible.&quot; - Jeff Bussgang, General Partner at Flybridge Capital Partners and Senior Lecturer at Harvard Business SchoolâEntrepreneurs need to be amazing at recruiting, selling and fundraising. The Art of Startup Fundraising provides the essential toolkit for mastering a core skill for any entrepreneur.â - Gil Penchina, serial entrepreneur and prolific angel investorâ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â - Anyndya Ghose, Professor at NYU Stern School of Businessâ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â - Paul Murphy, Partner at Betaworks and CoFounder of Playdotsâ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â - Angelo J. Robles, Founder and CEO of Family Office AssociationâIt doesn't matter how great of a business you can build. If you can't raise money, you're toast. Master this book.â - Ilya Pozin, Forbes Contributor and CoFounder of Pluto TV and CoFounder of Coplex&quot;The Art of Startup Fundraising translates art into science. By sharing proven formulas, strategies, and case studies that work, Alejandro Cremades provides a needed service to future entrepreneurs.&quot; - Josh Cohen, Managing Partner at City Light Capitalâ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â - Carter Caldwell, serial entrepreneur and Principal at Cross Atlantic Capital PartnersâAlejandro is on the bleeding edge of equity crowdfunding today. When he talks about fundraising, startups listen.â - Andrew Ackerman, Managing Director at Dreamit VenturesâRaising capital can be tough. Alejandro provides a step-by-step guidebook to all entrepreneurs that rather spend their time thinking about changing the world instead of thinking of how to raise funds.â - Tobias P. Schirmer, Managing Partner of JOIN Capital &quot;A superb book on fundraising. Alejandro's guidance should arm entrepreneurs with the necessary tools to close with success a meaningful round of financing.&quot; - Ellen Weber, Executive Director at Robin Hood Venturesâ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ât change over time.â - Marianne Hudson, Executive Director at Angel Capital Associationâ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âThe Art of Startup Fundraisingâ is essential reading for entrepreneurs everywhere.â - Allen Taylor, Managing Director at Endeavor ...more"/>
    <s v="http://books.toscrape.com/media/cache/67/e8/67e81a7a82578a919a48816330836090.jpg"/>
    <s v="https://books.toscrape.com/catalogue/the-art-of-startup-fundraising_606/index.html"/>
    <n v="979"/>
    <x v="2"/>
    <x v="0"/>
    <n v="138"/>
    <x v="118"/>
    <n v="27.3"/>
    <n v="3"/>
    <n v="26726.7"/>
    <s v="OK"/>
    <x v="1"/>
    <x v="12"/>
    <s v="In Stock"/>
    <s v="OK"/>
    <n v="5345.34"/>
    <s v="High"/>
    <x v="0"/>
  </r>
  <r>
    <x v="945"/>
    <s v="816180220e8cb419"/>
    <s v="Books"/>
    <s v="Â£21.59"/>
    <s v="Â£21.59"/>
    <s v="Â£0.00"/>
    <s v="In stock (11 available)"/>
    <n v="0"/>
    <s v="Five"/>
    <x v="33"/>
    <s v="To the outside observer, it seems like theyâve won the career lotteryâthat by some stroke of luck or circumstance, theyâve found the one thing they love so much that it doesnât even feel like work, and theyâre getting paid well to do it. In reality, their good fortune has nothing to do with chance. Thereâs a method for finding your perfect job, and Chris Guillebeau, the be To the outside observer, it seems like theyâve won the career lotteryâthat by some stroke of luck or circumstance, theyâve found the one thing they love so much that it doesnât even feel like work, and theyâre getting paid well to do it. In reality, their good fortune has nothing to do with chance. Thereâs a method for finding your perfect job, and Chris Guillebeau, the bestselling author of The $100 Startup, has created a practical guide for how to do itâwhethe rwithin a traditional company or business, or by striking out on your own. Finding the work you were âborn to doâ isnât just about discovering your passion. Doing what brings you joy is great, but if you arenât earning a living, itâs a hobby, not a career. And those who jump out of bed excited to go to work every morning donât just have jobs that turn their passions into paychecks. They have jobs where they also can lose themselves for hours in the flow of meaningful work. This intersection of joy, money, and flow is what Guillebeau will help you find in this book. Through inspiring stories of those who have successfully landed their dream career, as well as actionable tools, exercises, and thought experiments, heâll guide you through todayâs vast menu of career options to discover the work perfectly suited to your unique interests, skills, and experiences.Youâll learn how to:â¢ Hack the job of your dreams within a traditional organization by making it work for youâ¢ Find not only your ideal work but also your ideal working conditionsâ¢ Create plans that will allow you to take smarter career risks and âbeat the houseâ every timeâ¢ Start a profitable âside hustleâ and earn extra cashÂ on top of your primary stream of incomeâ¢ Escape the prison of working for someone else and build a mini-empire as an entrepreneurâ¢ Become a rock star at any creative endeavor by creating a loyal base of fans and followersWhichever path you choose, this book will show you how to find that one job or career that feels so right, itâs like you were born to do it. ...more"/>
    <s v="http://books.toscrape.com/media/cache/9f/e7/9fe7f6432f216b166cb36f16130f20f6.jpg"/>
    <s v="https://books.toscrape.com/catalogue/born-for-this-how-to-find-the-work-you-were-meant-to-do_588/index.html"/>
    <n v="3830"/>
    <x v="1"/>
    <x v="1"/>
    <n v="717"/>
    <x v="31"/>
    <n v="28.07"/>
    <n v="5"/>
    <n v="107508.1"/>
    <s v="OK"/>
    <x v="1"/>
    <x v="12"/>
    <s v="In Stock"/>
    <s v="OK"/>
    <n v="21501.620000000003"/>
    <s v="High"/>
    <x v="0"/>
  </r>
  <r>
    <x v="946"/>
    <s v="a2308a936e898d48"/>
    <s v="Books"/>
    <s v="Â£36.91"/>
    <s v="Â£36.91"/>
    <s v="Â£0.00"/>
    <s v="In stock (8 available)"/>
    <n v="0"/>
    <s v="One"/>
    <x v="33"/>
    <s v="E-Myth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E-Myth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Gerber walks you through the steps in the life of a businessâfrom entrepreneurial infancy through adolescent growing pains to the mature entrepreneurial perspective: the guiding light of all businesses that succeedâand shows how to apply the lessons of franchising to any business, whether or not it is a franchise. Most importantly, Gerber draws the vital, often overlooked distinction between working on your business and working in your business.The E-Myth Revisited will help you grow your business in a productive, assured way. ...more"/>
    <s v="http://books.toscrape.com/media/cache/a5/7e/a57ef7bdbaf704fca07ab6dd125b54f9.jpg"/>
    <s v="https://books.toscrape.com/catalogue/the-e-myth-revisited-why-most-small-businesses-dont-work-and-what-to-do-about-it_545/index.html"/>
    <n v="1012"/>
    <x v="4"/>
    <x v="0"/>
    <n v="525"/>
    <x v="29"/>
    <n v="47.98"/>
    <n v="1"/>
    <n v="48555.759999999995"/>
    <s v="OK"/>
    <x v="1"/>
    <x v="3"/>
    <s v="In Stock"/>
    <s v="OK"/>
    <n v="9711.152"/>
    <s v="High"/>
    <x v="0"/>
  </r>
  <r>
    <x v="947"/>
    <s v="8486f61aa81a3daa"/>
    <s v="Books"/>
    <s v="Â£51.74"/>
    <s v="Â£51.74"/>
    <s v="Â£0.00"/>
    <s v="In stock (7 available)"/>
    <n v="0"/>
    <s v="One"/>
    <x v="33"/>
    <s v="Personal finance author and lecturer Robert T. Kiyosaki developed his unique economic perspective from two very different influences - his two fathers. One father (Robert's real father) was a highly educated man but fiscally poor. The other father was the father of Robert's best friend - that Dad was an eighth-grade drop-out who became a self-made multi-millionaire. The li Personal finance author and lecturer Robert T. Kiyosaki developed his unique economic perspective from two very different influences - his two fathers. One father (Robert's real father) was a highly educated man but fiscally poor. The other father was the father of Robert's best friend - that Dad was an eighth-grade drop-out who became a self-made multi-millionaire. The lifelong monetary problems experienced by his poor dad pounded home the counterpoint communicated by his rich dad. Taking that message to heart, Kiyosaki was able to retire at 47. ...more"/>
    <s v="http://books.toscrape.com/media/cache/46/1c/461cf454be3aac0b4cd066247c892679.jpg"/>
    <s v="https://books.toscrape.com/catalogue/rich-dad-poor-dad_483/index.html"/>
    <n v="1311"/>
    <x v="4"/>
    <x v="1"/>
    <n v="1611"/>
    <x v="30"/>
    <n v="67.260000000000005"/>
    <n v="1"/>
    <n v="88177.86"/>
    <s v="OK"/>
    <x v="1"/>
    <x v="4"/>
    <s v="In Stock"/>
    <s v="OK"/>
    <n v="17635.572"/>
    <s v="High"/>
    <x v="0"/>
  </r>
  <r>
    <x v="948"/>
    <s v="70c7c3ca7f9b2728"/>
    <s v="Books"/>
    <s v="Â£33.92"/>
    <s v="Â£33.92"/>
    <s v="Â£0.00"/>
    <s v="In stock (3 available)"/>
    <n v="0"/>
    <s v="Three"/>
    <x v="33"/>
    <s v="Most startups fail. But many of those failures are preventable. The Lean Startup is a new approach being adopted across the globe, changing the way companies are built and new products are launched. Eric Ries defines a startup asan organization dedicated to creating something new under conditions of extreme uncertainty. This is just as true for one person in a garage or a Most startups fail. But many of those failures are preventable.Â  The Lean Startup is a new approach being adopted across the globe, changing the way companies are built and new products are launched. Eric Ries defines a startup asÂ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 The Lean Startup approach fosters companies that are both more capital efficient and that leverage human creativity more effectively.Â  Inspired by lessons from lean manufacturing, it relies on âvalidated learning,â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 Rather than wasting time creating elaborate business plans, The Lean Startup offers entrepreneurs - in companies of all sizes - a way to test their vision continuously, to adapt and adjust before itâs too late. Ries provides a scientific approach to creating and managing successful startups in a age when companies need to innovate more than ever. ...more"/>
    <s v="http://books.toscrape.com/media/cache/52/6e/526e9f360da288db64ca70c89cdbcaa9.jpg"/>
    <s v="https://books.toscrape.com/catalogue/the-lean-startup-how-todays-entrepreneurs-use-continuous-innovation-to-create-radically-successful-businesses_260/index.html"/>
    <n v="4132"/>
    <x v="3"/>
    <x v="0"/>
    <n v="221"/>
    <x v="156"/>
    <n v="44.1"/>
    <n v="3"/>
    <n v="182221.2"/>
    <s v="OK"/>
    <x v="1"/>
    <x v="6"/>
    <s v="In Stock"/>
    <s v="⚠️ Low"/>
    <n v="36444.240000000005"/>
    <s v="High"/>
    <x v="1"/>
  </r>
  <r>
    <x v="949"/>
    <s v="8e9dd8431170c09e"/>
    <s v="Books"/>
    <s v="Â£44.88"/>
    <s v="Â£44.88"/>
    <s v="Â£0.00"/>
    <s v="In stock (3 available)"/>
    <n v="0"/>
    <s v="Two"/>
    <x v="33"/>
    <s v="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Â The truth is, you need less than you think. You don't need to be a workaholic. You don't need to staff up. You don't need to waste time on paperwork or meetings. You don't even need an office. Those are all just excuses.Â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âs ever dreamed of doing it on their own. Hardcore entrepreneurs, small-business owners, people stuck in day jobs they hate, victims of &quot;downsizing,&quot; and artists who donât want to starve anymore will all find valuable guidance in these pages. ...more"/>
    <s v="http://books.toscrape.com/media/cache/12/23/12233a9d0bf8187a988c27c6a54b3d31.jpg"/>
    <s v="https://books.toscrape.com/catalogue/rework_212/index.html"/>
    <n v="2440"/>
    <x v="0"/>
    <x v="1"/>
    <n v="1475"/>
    <x v="162"/>
    <n v="58.34"/>
    <n v="2"/>
    <n v="142349.6"/>
    <s v="OK"/>
    <x v="0"/>
    <x v="6"/>
    <s v="In Stock"/>
    <s v="⚠️ Low"/>
    <n v="28469.920000000002"/>
    <s v="High"/>
    <x v="0"/>
  </r>
  <r>
    <x v="950"/>
    <s v="d69dd8dac66f9f84"/>
    <s v="Books"/>
    <s v="Â£16.85"/>
    <s v="Â£16.85"/>
    <s v="Â£0.00"/>
    <s v="In stock (15 available)"/>
    <n v="0"/>
    <s v="Two"/>
    <x v="34"/>
    <s v="An intimate portrait of Louisa Catherine Adams, the wife of John Quincy Adams, who witnessed firsthand the greatest transformations of her time Born in London to an American father and a British mother on the eve of the Revolutionary War, Louisa Catherine Johnson was raised in circumstances very different from the New England upbringing of the future president John Quincy An intimate portrait of Louisa Catherine Adams, the wife of John Quincy Adams, who witnessed firsthand the greatest transformations of her timeÂ Â Â  Born in London to an American father and a British mother on the eve of the Revolutionary War, Louisa Catherine Johnson was raised in circumstances very different from the New England upbringing of the future president John Quincy Adams, whose life had been dedicated to public service from the earliest age. And yet John Quincy fell in love with her, almost despite himself. Their often tempestuous but deeply close marriage lasted half a century.Â  They lived in Prussia, Massachusetts, Washington, Russia, and England, at royal courts, on farms, in cities, and in the White House. Louisa saw more of Europe and America than nearly any other woman of her time. But wherever she lived, she was always pressing her nose against the glass, not quite sure whether she was looking in or out. The other members of the Adams family could take their identity for grantedâthey were Adamses; they were Americansâbut she had to invent her own. The story of Louisa Catherine Adams is one of a woman who forged a sense of self. As the country her husband led found its place in the world, she found a voice. That voice resonates still.Â  In this deeply felt biography, the talented journalist and historian Louisa Thomas finally gives Louisa Catherine Adams's full extraordinary life its due. An intimate portrait of a remarkable woman, a complicated marriage, and a pivotal historical moment, Louisa Thomas's biography is a masterful work from an elegant storyteller. ...more"/>
    <s v="http://books.toscrape.com/media/cache/ec/2a/ec2a7df6fdafc7e6f97b6c6da7980584.jpg"/>
    <s v="https://books.toscrape.com/catalogue/louisa-the-extraordinary-life-of-mrs-adams_818/index.html"/>
    <n v="4218"/>
    <x v="3"/>
    <x v="0"/>
    <n v="2"/>
    <x v="93"/>
    <n v="21.91"/>
    <n v="2"/>
    <n v="92416.38"/>
    <s v="OK"/>
    <x v="1"/>
    <x v="1"/>
    <s v="In Stock"/>
    <s v="OK"/>
    <n v="18483.276000000002"/>
    <s v="High"/>
    <x v="1"/>
  </r>
  <r>
    <x v="951"/>
    <s v="b06599b108e83f98"/>
    <s v="Books"/>
    <s v="Â£21.15"/>
    <s v="Â£21.15"/>
    <s v="Â£0.00"/>
    <s v="In stock (11 available)"/>
    <n v="0"/>
    <s v="Two"/>
    <x v="34"/>
    <s v="One of only two patron saints of Italy, the other being St. Francis of Assisi, St. Catherine was ahead of her time. As a political powerhouse in late 14th century Europe, a time of war, social unrest and one of the worst natural disasters of all time--the plague, she worked for peace between Christians while campaigning for a holy crusade against Muslims. She was illiterat One of only two patron saints of Italy, the other being St. Francis of Assisi, St. Catherine was ahead of her time. As a political powerhouse in late 14th century Europe, a time of war, social unrest and one of the worst natural disasters of all time--the plague, she worked for peace between Christians while campaigning for a holy crusade against Muslims. She was illiterate but grew into a great writer by dictating to assistants. She was frail and punished herself mercilessly, often starving herself, while offering moral guidance and inspiration to kings, queens and popes.It's easy to see why feminists through the years have sought to claim the patronage of St. Catherine. From her refusal to marry to her assertion that her physical appearance was of no importance, the famous Saint is ripe for modern interpretation. She was a peacemaker during Siena's revolution of 1368, sometimes addressing thousands of people in squares and streets; she convinced Pope Gregory XI to return the papacy to Rome at a time when the Catholic Church was unraveling.How did this girl, the second-youngest of 25 children of a middle-class dyer, grow to become one of the most beloved spiritual figures of all time, a theological giant to rank alongside the likes of Thomas Aquinas? InSetting the World on Fire, Emling gives an intimate portrayal of this fascinating and revolutionary woman. ...more"/>
    <s v="http://books.toscrape.com/media/cache/86/54/86546f67cb4a3112b15b03a4ec2e7255.jpg"/>
    <s v="https://books.toscrape.com/catalogue/setting-the-world-on-fire-the-brief-astonishing-life-of-st-catherine-of-siena_603/index.html"/>
    <n v="2289"/>
    <x v="0"/>
    <x v="0"/>
    <n v="98"/>
    <x v="130"/>
    <n v="27.5"/>
    <n v="2"/>
    <n v="62947.5"/>
    <s v="OK"/>
    <x v="1"/>
    <x v="12"/>
    <s v="In Stock"/>
    <s v="OK"/>
    <n v="12589.5"/>
    <s v="High"/>
    <x v="0"/>
  </r>
  <r>
    <x v="952"/>
    <s v="57f85720e54d6442"/>
    <s v="Books"/>
    <s v="Â£39.55"/>
    <s v="Â£39.55"/>
    <s v="Â£0.00"/>
    <s v="In stock (7 available)"/>
    <n v="0"/>
    <s v="One"/>
    <x v="34"/>
    <s v="âIf everyone in the United States had the same qualities of loyalty and care and concern for others that Larry Taunton had, we'd be living in a much better society than we do.â ~ Christopher HitchensAt the time of his death, Christopher Hitchens was the most notorious atheist in the world. And yet, all was not as it seemed. âNobody is not a divided self, of course,â heonce âIf everyone in the United States had the same qualities of loyalty and care and concern for others that Larry Taunton had, we'd be living in a much better society than we do.â ~ Christopher HitchensAt the time of his death, Christopher Hitchens was the most notorious atheist in the world. Â And yet, all was not as it seemed. Â âNobody is not a divided self, of course,â heÂ once told an interviewer,Â âbut I think itâs rather strong in my case.â Â  Hitchens wasÂ a man of many contradictions: Â  a Marxist in youth who longed for acceptance among the social elites; a peacenik who revered the military; a champion of the Left who was nonetheless pro-life, pro-war-on-terror, and after 9/11 something of a neocon; and while he railed against God on stage, he maintained meaningfulâthough largely hidden from public viewâfriendships with evangelical Christians like Francis Collins, Douglas Wilson, and the author Larry Alex Taunton. Â InÂ The Faith of Christopher Hitchens, Taunton offers aÂ very personal perspective of one of our most interesting and most misunderstood public figures. Â Writing with genuine compassion and without compromise, TauntonÂ traces Hitchensâs spiritual and intellectual development from his decision as a teenager to reject belief in God to his rise to prominence as one of the so-calledÂ âFour Horsemenâ of the New Atheism.Â  While Hitchens was, in the minds of many Christians,Â Public Enemy Number One, away from the lights andÂ theÂ cameras a warm friendship flourished between Hitchens and the author; a friendship thatÂ culminatedÂ inÂ not one, butÂ twoÂ lengthy road trips where, after Hitchensâs diagnosis of esophageal cancer, they studied the Bible together. Â The Faith of Christopher HitchensÂ gives us a candidÂ glimpse into the inner life of this intriguing, sometimes maddening, and unexpectedly vulnerable man.âThis book should be read by every atheist and theist passionate about the truth.â--Michael Shermer, publisher, Skeptic magazine ...more"/>
    <s v="http://books.toscrape.com/media/cache/d7/cb/d7cbdb36b54398ba3876488726befc3d.jpg"/>
    <s v="https://books.toscrape.com/catalogue/the-faith-of-christopher-hitchens-the-restless-soul-of-the-worlds-most-notorious-atheist_495/index.html"/>
    <n v="3453"/>
    <x v="4"/>
    <x v="1"/>
    <n v="790"/>
    <x v="141"/>
    <n v="51.42"/>
    <n v="1"/>
    <n v="177553.26"/>
    <s v="OK"/>
    <x v="1"/>
    <x v="4"/>
    <s v="In Stock"/>
    <s v="OK"/>
    <n v="35510.652000000002"/>
    <s v="High"/>
    <x v="0"/>
  </r>
  <r>
    <x v="953"/>
    <s v="5b546a46a86a9d8c"/>
    <s v="Books"/>
    <s v="Â£48.19"/>
    <s v="Â£48.19"/>
    <s v="Â£0.00"/>
    <s v="In stock (7 available)"/>
    <n v="0"/>
    <s v="Three"/>
    <x v="34"/>
    <s v="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 He was, during his 84-year life, America's best scientist, inventor, diplomat, writer, and business strategist, and he was also one of its most practical -- though not most profound -- 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 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 Through it all, he trusted the hearts and minds of his fellow &quot;leather-aprons&quot; more than he did those of any inbred elite. He saw middle-class values as a source of social strength, not as something to be derided. His guiding principle was a &quot;dislike of everything that tended to debase the spirit of the common people.&quot; Few of his fellow founders felt this comfort with democracy so fully, and none so intuitively. 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 ...more"/>
    <s v="http://books.toscrape.com/media/cache/c2/7e/c27efce6a2321c10b0d34035308ace37.jpg"/>
    <s v="https://books.toscrape.com/catalogue/benjamin-franklin-an-american-life_460/index.html"/>
    <n v="4002"/>
    <x v="1"/>
    <x v="1"/>
    <n v="897"/>
    <x v="55"/>
    <n v="62.65"/>
    <n v="3"/>
    <n v="250725.3"/>
    <s v="OK"/>
    <x v="1"/>
    <x v="4"/>
    <s v="In Stock"/>
    <s v="OK"/>
    <n v="50145.06"/>
    <s v="High"/>
    <x v="1"/>
  </r>
  <r>
    <x v="954"/>
    <s v="1a5044d233936b1a"/>
    <s v="Books"/>
    <s v="Â£42.57"/>
    <s v="Â£42.57"/>
    <s v="Â£0.00"/>
    <s v="In stock (3 available)"/>
    <n v="0"/>
    <s v="Three"/>
    <x v="34"/>
    <s v="Selected by the Modern Library as one of the 100 best nonfiction books of all timeDescribed by the Chicago Tribune as &quot;a classic,&quot; The Rise of Theodore Roosevelt stands as one of the greatest biographies of our time. The publication of The Rise of Theodore Roosevelt on September 14th, 2001 marks the 100th anniversary of Theodore Roosevelt becoming president."/>
    <s v="http://books.toscrape.com/media/cache/4c/09/4c090b85892f532210e44d84b752b64d.jpg"/>
    <s v="https://books.toscrape.com/catalogue/the-rise-of-theodore-roosevelt-theodore-roosevelt-1_276/index.html"/>
    <n v="3918"/>
    <x v="5"/>
    <x v="0"/>
    <n v="1500"/>
    <x v="74"/>
    <n v="55.34"/>
    <n v="3"/>
    <n v="216822.12000000002"/>
    <s v="OK"/>
    <x v="1"/>
    <x v="6"/>
    <s v="In Stock"/>
    <s v="⚠️ Low"/>
    <n v="43364.424000000006"/>
    <s v="High"/>
    <x v="0"/>
  </r>
  <r>
    <x v="955"/>
    <s v="23356462d1320d61"/>
    <s v="Books"/>
    <s v="Â£12.84"/>
    <s v="Â£12.84"/>
    <s v="Â£0.00"/>
    <s v="In stock (19 available)"/>
    <n v="0"/>
    <s v="One"/>
    <x v="35"/>
    <s v="A perfect life â¦ until she discovered it wasnât her own.A tragic family event reveals devastating news that rips apart Bellaâs comfortable existence. Embarking on a personal journey to uncover the truth, she faces a series of traumatic discoveries that take her to the ruggedly beautiful Cornish coast, where hidden truths, past betrayals and a 25-year-old mystery threaten n A perfect life â¦ until she discovered it wasnât her own.A tragic family event reveals devastating news that rips apart Bellaâs comfortable existence. Embarking on a personal journey to uncover the truth, she faces a series of traumatic discoveries that take her to the ruggedly beautiful Cornish coast, where hidden truths, past betrayals and a 25-year-old mystery threaten not just her identity, but also her life.Chilling, complex and profoundly moving, In Her Wake is a gripping psychological thriller that questions the nature of family â and reminds us that sometimes the most shocking crimes are committed closest to home. ...more"/>
    <s v="http://books.toscrape.com/media/cache/27/92/2792ef951651ff1eae40a410cac41e0f.jpg"/>
    <s v="https://books.toscrape.com/catalogue/in-her-wake_980/index.html"/>
    <n v="2046"/>
    <x v="2"/>
    <x v="0"/>
    <n v="859"/>
    <x v="94"/>
    <n v="16.690000000000001"/>
    <n v="1"/>
    <n v="34147.740000000005"/>
    <s v="OK"/>
    <x v="0"/>
    <x v="0"/>
    <s v="In Stock"/>
    <s v="OK"/>
    <n v="6829.5480000000016"/>
    <s v="Mid"/>
    <x v="0"/>
  </r>
  <r>
    <x v="956"/>
    <s v="5dada2b7be26bd03"/>
    <s v="Books"/>
    <s v="Â£23.82"/>
    <s v="Â£23.82"/>
    <s v="Â£0.00"/>
    <s v="In stock (18 available)"/>
    <n v="0"/>
    <s v="Five"/>
    <x v="35"/>
    <s v="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 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 ...more"/>
    <s v="http://books.toscrape.com/media/cache/4b/80/4b80a3d9148e224ed4d6cd4d33f43728.jpg"/>
    <s v="https://books.toscrape.com/catalogue/the-elephant-tree_968/index.html"/>
    <n v="3791"/>
    <x v="4"/>
    <x v="1"/>
    <n v="1984"/>
    <x v="129"/>
    <n v="30.97"/>
    <n v="5"/>
    <n v="117407.26999999999"/>
    <s v="OK"/>
    <x v="1"/>
    <x v="9"/>
    <s v="In Stock"/>
    <s v="OK"/>
    <n v="23481.453999999998"/>
    <s v="High"/>
    <x v="0"/>
  </r>
  <r>
    <x v="957"/>
    <s v="be5cc846f45496fb"/>
    <s v="Books"/>
    <s v="Â£52.22"/>
    <s v="Â£52.22"/>
    <s v="Â£0.00"/>
    <s v="In stock (18 available)"/>
    <n v="0"/>
    <s v="Four"/>
    <x v="35"/>
    <s v="The 2016 debut bloggers can't stop raving about. Perfect for fans of The Girl on the Train and The Ice Twins Everyone knows a couple like Jack and Grace.He has looks and wealth, she has charm and elegance. You might not want to like them, but you do. Though, youâd like to get to know Grace better.But itâs difficult, because you realise Jack and Grace are never apart.Some The 2016 debut bloggers can't stop raving about. Perfect for fans of The Girl on the Train and The Ice Twins Everyone knows a couple like Jack and Grace.He has looks and wealth, she has charm and elegance. You might not want to like them, but you do. Though, youâd like to get to know Grace better.But itâs difficult, because you realise Jack and Grace are never apart.Some might call this true love. Others might ask why Grace never answers the phone. Or how she can never meet for coffee, even though she doesnât work. How she can cook such elaborate meals but remain so slim. And why there are bars on one of the bedroom windows.Sometimes, the perfect marriage is the perfect lie. ...more"/>
    <s v="http://books.toscrape.com/media/cache/a5/85/a58571db229f2e8f75ea38861eca7f39.jpg"/>
    <s v="https://books.toscrape.com/catalogue/behind-closed-doors_962/index.html"/>
    <n v="4565"/>
    <x v="4"/>
    <x v="0"/>
    <n v="340"/>
    <x v="11"/>
    <n v="67.89"/>
    <n v="4"/>
    <n v="309917.84999999998"/>
    <s v="OK"/>
    <x v="1"/>
    <x v="9"/>
    <s v="In Stock"/>
    <s v="OK"/>
    <n v="61983.57"/>
    <s v="High"/>
    <x v="1"/>
  </r>
  <r>
    <x v="958"/>
    <s v="024387ca4cafd5cc"/>
    <s v="Books"/>
    <s v="Â£43.61"/>
    <s v="Â£43.61"/>
    <s v="Â£0.00"/>
    <s v="In stock (14 available)"/>
    <n v="0"/>
    <s v="Five"/>
    <x v="35"/>
    <s v="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 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âll be at a bar in Brooklyn tonightâthe perfect place for a âchanceâ meeting.As Joe invisibly and obsessively takes control of Beckâs life, he orchestrates a series of events to ensure Beck finds herself in his waiting arms. Moving from stalker to boyfriend, Joe transforms himself into Beckâs perfect man, all while quietly removing the obstacles that stand in their wayâeven if it means murder. ...more"/>
    <s v="http://books.toscrape.com/media/cache/f2/f1/f2f19169771a8a8e1a4b72f22e799de8.jpg"/>
    <s v="https://books.toscrape.com/catalogue/you-you-1_784/index.html"/>
    <n v="1234"/>
    <x v="1"/>
    <x v="1"/>
    <n v="1811"/>
    <x v="103"/>
    <n v="56.69"/>
    <n v="5"/>
    <n v="69955.459999999992"/>
    <s v="OK"/>
    <x v="1"/>
    <x v="2"/>
    <s v="In Stock"/>
    <s v="OK"/>
    <n v="13991.091999999999"/>
    <s v="High"/>
    <x v="0"/>
  </r>
  <r>
    <x v="959"/>
    <s v="847935fc68707426"/>
    <s v="Books"/>
    <s v="Â£13.82"/>
    <s v="Â£13.82"/>
    <s v="Â£0.00"/>
    <s v="In stock (14 available)"/>
    <n v="0"/>
    <s v="Two"/>
    <x v="35"/>
    <s v="Will Robie is the government's most professional, disciplined, and lethal assassin. He infiltrates the most hostile countries in the world, defeats our enemies' advanced security measures, and eliminates threats before they ever reach our shores. But now, his skills have left him. Sent overseas on a critical assignment, he fails, unable to pull the trigger. Absent his tale Will Robie is the government's most professional, disciplined, and lethal assassin. He infiltrates the most hostile countries in the world, defeats our enemies' advanced security measures, and eliminates threats before they ever reach our shores. But now, his skills have left him. Sent overseas on a critical assignment, he fails, unable to pull the trigger. Absent his talents, Robie is a man without a mission, and without a purpose.To recover what he has lost, Robie must confront what he has tried to forget for over twenty years: his own past. THE GUILTY Will Robie escaped his small Gulf Coast hometown of Cantrell, Mississippi after high school, severing all personal ties, and never looked back. Not once. Not until the unimaginable occurs. His father, Dan Robie, has been arrested and charged with murder.Father and son haven't spoken or seen each other since the day Robie left town. In that time, Dan Robie - a local attorney and pillar of the community-has been elected town judge. Despite this, most of Cantrell is aligned against Dan. His guilt is assumed.To make matters worse, Dan has refused to do anything to defend himself. When Robie tries to help, his father responds only with anger and defiance. Could Dan really be guilty?With the equally formidable Jessica Reel at his side, Robie ignores his father's wishes and begins his own desperate investigation into the case. But Robie is now a stranger to his hometown, an outsider, a man who has forsaken his past and his family. His attempts to save his father are met with distrust and skepticism . . . and violence.Unlike the missions Robie undertook in the service of his country, where his target was clearly defined, digging into his father's case only reveals more questions. Robie is drawn into the hidden underside of Cantrell, where he must face the unexpected and possibly deadly consequences of the long-ago choices made by father and son. And this time, there may be no escape for either of them. ...more"/>
    <s v="http://books.toscrape.com/media/cache/7f/fd/7ffdc9c4b7bf965990c59460da9b66b7.jpg"/>
    <s v="https://books.toscrape.com/catalogue/the-guilty-will-robie-4_750/index.html"/>
    <n v="3192"/>
    <x v="5"/>
    <x v="0"/>
    <n v="847"/>
    <x v="53"/>
    <n v="17.97"/>
    <n v="2"/>
    <n v="57360.24"/>
    <s v="OK"/>
    <x v="1"/>
    <x v="2"/>
    <s v="In Stock"/>
    <s v="OK"/>
    <n v="11472.048000000001"/>
    <s v="Mid"/>
    <x v="0"/>
  </r>
  <r>
    <x v="960"/>
    <s v="1b8187fa4bf6ab05"/>
    <s v="Books"/>
    <s v="Â£39.24"/>
    <s v="Â£39.24"/>
    <s v="Â£0.00"/>
    <s v="In stock (14 available)"/>
    <n v="0"/>
    <s v="One"/>
    <x v="35"/>
    <s v="Shot down over Siberia in what was to be a simple meet-and-greet-mission, ex-Justice Department agent Cotton Malone is forced into a fight for survival against Aleksandr Zorin, whose loyalty to the former Soviet Union has festered for decades into an intense hatred of the United States.Before escaping, Malone learns that Zorin and another ex-KGB officer, this one a sleeper Shot down over Siberia in what was to be a simple meet-and-greet-mission, ex-Justice Department agent Cotton Malone is forced into a fight for survival against Aleksandr Zorin, whose loyalty to the former Soviet Union has festered for decades into an intense hatred of the United States.Before escaping, Malone learns that Zorin and another ex-KGB officer, this one a sleeper still imbedded in the West, are headed overseas to Washington D.C. Inauguration Day-noon on January 20th-is only hours away. A flaw in the Constitution, and an even more flawed presidential succession act, have opened the door to political chaos and Zorin intends to exploit both weaknesses to their fullest.Armed with a weapon leftover from the Cold War, one long thought to be just a myth, Zorin plans to attack. He's aided by a shocking secret hidden in the archives of America's oldest fraternal organization-the Society of Cincinnati-a group that once lent out its military savvy to presidents, including helping to formulate three covert invasion plans of Canada.In a race against the clock that starts in the frozen extremes of Russia and ultimately ends at the White House itself, Malone must not only battle Zorin, he must also confront his deepest fear, a crippling weakness that he's long denied but one that now jeopardizes everything. Steve Berry's trademark mix of fact, fiction, history and speculation, is all here, front and center, in this provocative new thriller. ...more"/>
    <s v="http://books.toscrape.com/media/cache/5b/3e/5b3e36ce7c82e9dd8b416a23531c0121.jpg"/>
    <s v="https://books.toscrape.com/catalogue/the-14th-colony-cotton-malone-11_744/index.html"/>
    <n v="1611"/>
    <x v="4"/>
    <x v="1"/>
    <n v="1009"/>
    <x v="76"/>
    <n v="51.01"/>
    <n v="1"/>
    <n v="82177.11"/>
    <s v="OK"/>
    <x v="1"/>
    <x v="2"/>
    <s v="In Stock"/>
    <s v="OK"/>
    <n v="16435.422000000002"/>
    <s v="High"/>
    <x v="0"/>
  </r>
  <r>
    <x v="961"/>
    <s v="012170e4fc87ace0"/>
    <s v="Books"/>
    <s v="Â£18.32"/>
    <s v="Â£18.32"/>
    <s v="Â£0.00"/>
    <s v="In stock (6 available)"/>
    <n v="0"/>
    <s v="Two"/>
    <x v="35"/>
    <s v="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 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e for the childâ¦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âs story keeps changing, making Ella question how reliable her sister really is. Soon Ella is entangled in a mysterious investigation, and more so, in the lives of everyone involved. She realizes not only that she wonât go home anytime soon but also that sheâll never look at others the same way she did before. ...more"/>
    <s v="http://books.toscrape.com/media/cache/15/d4/15d444bf7fc91c7ced84e73ec99d711d.jpg"/>
    <s v="https://books.toscrape.com/catalogue/give-it-back_430/index.html"/>
    <n v="4960"/>
    <x v="4"/>
    <x v="1"/>
    <n v="1805"/>
    <x v="111"/>
    <n v="23.82"/>
    <n v="2"/>
    <n v="118147.2"/>
    <s v="OK"/>
    <x v="1"/>
    <x v="5"/>
    <s v="In Stock"/>
    <s v="OK"/>
    <n v="23629.440000000002"/>
    <s v="High"/>
    <x v="1"/>
  </r>
  <r>
    <x v="962"/>
    <s v="8dde2ff3f6fcc0a3"/>
    <s v="Books"/>
    <s v="Â£31.49"/>
    <s v="Â£31.49"/>
    <s v="Â£0.00"/>
    <s v="In stock (5 available)"/>
    <n v="0"/>
    <s v="Four"/>
    <x v="35"/>
    <s v="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
    <s v="http://books.toscrape.com/media/cache/b1/5b/b15b4c864b762133cdaf69b58ba55d76.jpg"/>
    <s v="https://books.toscrape.com/catalogue/killing-floor-jack-reacher-1_382/index.html"/>
    <n v="4213"/>
    <x v="1"/>
    <x v="0"/>
    <n v="775"/>
    <x v="0"/>
    <n v="40.94"/>
    <n v="4"/>
    <n v="172480.22"/>
    <s v="OK"/>
    <x v="0"/>
    <x v="13"/>
    <s v="In Stock"/>
    <s v="OK"/>
    <n v="34496.044000000002"/>
    <s v="High"/>
    <x v="1"/>
  </r>
  <r>
    <x v="963"/>
    <s v="9c4d061c1e2fe6bf"/>
    <s v="Books"/>
    <s v="Â£59.71"/>
    <s v="Â£59.71"/>
    <s v="Â£0.00"/>
    <s v="In stock (4 available)"/>
    <n v="0"/>
    <s v="Three"/>
    <x v="35"/>
    <s v="The award-winning author of Valhalla brings back archaeologist Lexy Vaughan and retired Air Force officer Steve Macaulay, as they race to save a priceless discovery from disappearing forever.â¦ One of the greatest archaeological finds of all time, Peking Man, the 780,000-year-old remains of our earliest known human ancestor, disappeared during World War II from a cargo shi The award-winning author of Valhalla brings back archaeologist Lexy Vaughan and retired Air Force officer Steve Macaulay, as they race to save a priceless discovery from disappearing forever.â¦ Â  One of the greatest archaeological finds of all time, Peking Man, the 780,000-year-old remains of our earliest known human ancestor, disappeared during World War II from a cargo ship bound for America. Â  Now the Chinese government is fighting to keep a new religion from taking holdâa faith based on the belief that Peking Man is God. And they dispatch ruthless operatives to find and destroy the worldâs most priceless fossil. Â  But the U.S. government has its own team on the hunt. From the mountains of Bavaria to the jungles of Central America and across the vast Pacific, Professor Barnaby Finchem, his brilliant protÃ©gÃ©, Lexy Vaughan, and pilot Steve Macaulay will brave the wrath of nature and of man to win a race against unbridled tyranny.â¦ ...more"/>
    <s v="http://books.toscrape.com/media/cache/8d/1f/8d1f11673fbe46f47f27b9a4c8efbf8a.jpg"/>
    <s v="https://books.toscrape.com/catalogue/the-bone-hunters-lexy-vaughan-steven-macaulay-2_343/index.html"/>
    <n v="1168"/>
    <x v="4"/>
    <x v="1"/>
    <n v="719"/>
    <x v="139"/>
    <n v="77.62"/>
    <n v="3"/>
    <n v="90660.160000000003"/>
    <s v="OK"/>
    <x v="1"/>
    <x v="14"/>
    <s v="In Stock"/>
    <s v="⚠️ Low"/>
    <n v="18132.032000000003"/>
    <s v="High"/>
    <x v="0"/>
  </r>
  <r>
    <x v="964"/>
    <s v="ad15a9a139919918"/>
    <s v="Books"/>
    <s v="Â£34.93"/>
    <s v="Â£34.93"/>
    <s v="Â£0.00"/>
    <s v="In stock (4 available)"/>
    <n v="0"/>
    <s v="Two"/>
    <x v="35"/>
    <s v="New York Times and #1 international bestselling author Linwood Barclay delivers the second spine-chilling thriller set in the troubled town of Promise Falls, following the electrifying cliffhanger ending of Broken Promise... After the screen of a run-down drive-in movie theater collapses and kills fourpeople, the daughter of one of the victims asks private investigator Ca New York Times and #1 international bestselling author Linwood Barclay delivers the second spine-chilling thriller set in the troubled town of Promise Falls, following the electrifying cliffhanger ending of Broken Promise... Â  After the screen of a run-down drive-in movie theater collapses and kills fourÂ people, the daughter of one of the victims asks private investigator Cal WeaverÂ to look into a recent break-in at her fatherâs house. Cal discovers a hiddenÂ basement room where itâs clear that salacious activities have taken placeâas well as evidence of missing DVDs. But his investigation soon becomes more complicated when he realizes it may not be discs the thief was actually interested in.... Â  Meanwhile, Detective Barry Duckworth is still trying to solve two murdersâone of which is three years oldâhe believes are connected, since each featuredÂ a similar distinctive wound. Â  As the lies begin to unravel, Cal is headed straight into the heart of a dark secret as his search uncovers more startling truths about Promise Falls. And when yet another murder happens, Cal and Barry are both driven to pursue their investigations, no matter where they lead. Evil deeds long thought buried are about to haunt the residents of this townâas the sins of the past and present collide with terrifying results. ...more"/>
    <s v="http://books.toscrape.com/media/cache/9c/aa/9caacda3ff43984447ee22712e7e9ca9.jpg"/>
    <s v="https://books.toscrape.com/catalogue/far-from-true-promise-falls-trilogy-2_320/index.html"/>
    <n v="621"/>
    <x v="0"/>
    <x v="0"/>
    <n v="1118"/>
    <x v="141"/>
    <n v="45.41"/>
    <n v="2"/>
    <n v="28199.609999999997"/>
    <s v="OK"/>
    <x v="1"/>
    <x v="14"/>
    <s v="In Stock"/>
    <s v="⚠️ Low"/>
    <n v="5639.9219999999996"/>
    <s v="High"/>
    <x v="0"/>
  </r>
  <r>
    <x v="965"/>
    <s v="2b685187f55c5d31"/>
    <s v="Books"/>
    <s v="Â£15.77"/>
    <s v="Â£15.77"/>
    <s v="Â£0.00"/>
    <s v="In stock (3 available)"/>
    <n v="0"/>
    <s v="One"/>
    <x v="35"/>
    <s v="A pulse-racing international thriller from the New York Times bestselling author of The Expats and The AccidentItâs 3:00am. Do you know where your husband is?Meet Will Rhodes: travel writer, recently married, barely solvent, his idealism rapidly giving way to disillusionment and the worry that heâs living the wrong life. Then one night, on assignment for the award-winning A pulse-racing international thriller from the New York Times bestselling author of The Expats and The AccidentItâs 3:00am. Do you know where your husband is?Meet Will Rhodes: travel writer, recently married, barely solvent, his idealism rapidly giving way to disillusionment and the worry that heâs living the wrong life. Then one night, on assignment for the award-winning Travelers magazine in the wine region of Argentina, a beautiful woman makes him an offer he canât refuse. Soon Willâs bad choicesâand dark secretsâtake him across Europe, from a chateau in Bordeaux to a midnight raid on a Paris mansion, from a dive bar in Dublin to a mega-yacht in the Mediterranean and an isolated cabin perched on the rugged cliffs of Iceland. As heâs drawn further into a tangled web of international intrigue, it becomes clear that nothing about Will Rhodes was ever ordinary, that the network of deception ensnaring him is part of an immense and deadly conspiracy with terrifying global implicationsâand that the people closest to him may pose the greatest threat of all.Itâs 3:00am. Your husband has just become a spy. ...more"/>
    <s v="http://books.toscrape.com/media/cache/42/a3/42a345bdcb3e13d5922ff79cd1c07d0e.jpg"/>
    <s v="https://books.toscrape.com/catalogue/the-travelers_285/index.html"/>
    <n v="2313"/>
    <x v="0"/>
    <x v="0"/>
    <n v="768"/>
    <x v="86"/>
    <n v="20.5"/>
    <n v="1"/>
    <n v="47416.5"/>
    <s v="OK"/>
    <x v="1"/>
    <x v="6"/>
    <s v="In Stock"/>
    <s v="⚠️ Low"/>
    <n v="9483.3000000000011"/>
    <s v="High"/>
    <x v="0"/>
  </r>
  <r>
    <x v="966"/>
    <s v="3ecb690d1542c568"/>
    <s v="Books"/>
    <s v="Â£31.77"/>
    <s v="Â£31.77"/>
    <s v="Â£0.00"/>
    <s v="In stock (16 available)"/>
    <n v="0"/>
    <s v="One"/>
    <x v="36"/>
    <s v="We are seventeen and shattered and still dancing. We have messy, throbbing hearts, and we are stronger than anyone could ever knowâ¦Jonah never thought a girl like Vivi would come along.Vivi didnât know Jonah would light up her world.Neither of them expected a summer like thisâ¦a summer that would rewrite their futures.In an unflinching story about new love, old wounds, and We are seventeen and shattered and still dancing. We have messy, throbbing hearts, and we are stronger than anyone could ever knowâ¦Jonah never thought a girl like Vivi would come along.Vivi didnât know Jonah would light up her world.Neither of them expected a summer like thisâ¦a summer that would rewrite their futures.In an unflinching story about new love, old wounds, and forces beyond our control, two teens find that when you collide with the right person at just the right time, it will change you forever. ...more"/>
    <s v="http://books.toscrape.com/media/cache/17/db/17db3de71e8217d4277a9328b04f56cf.jpg"/>
    <s v="https://books.toscrape.com/catalogue/when-we-collided_955/index.html"/>
    <n v="3449"/>
    <x v="5"/>
    <x v="0"/>
    <n v="207"/>
    <x v="22"/>
    <n v="41.3"/>
    <n v="1"/>
    <n v="142443.69999999998"/>
    <s v="OK"/>
    <x v="1"/>
    <x v="10"/>
    <s v="In Stock"/>
    <s v="OK"/>
    <n v="28488.739999999998"/>
    <s v="High"/>
    <x v="0"/>
  </r>
  <r>
    <x v="967"/>
    <s v="a278db6b2b09cf9f"/>
    <s v="Books"/>
    <s v="Â£52.79"/>
    <s v="Â£52.79"/>
    <s v="Â£0.00"/>
    <s v="In stock (14 available)"/>
    <n v="0"/>
    <s v="Five"/>
    <x v="36"/>
    <s v="Pierce Harrison--yes, that Pierce Harrison, black sheep of the wealthy Harrison clan--has come home to his family's luxurious Long Island compound. The big question is why the dangerously sexy soccer star agreed to coach a kids' soccer team. His co-coach Abby McCord should be grateful. Instead she's fending off some seriously smoldering advances from the scandal-ridden ath Pierce Harrison--yes, that Pierce Harrison, black sheep of the wealthy Harrison clan--has come home to his family's luxurious Long Island compound. The big question is why the dangerously sexy soccer star agreed to coach a kids' soccer team. His co-coach Abby McCord should be grateful. Instead she's fending off some seriously smoldering advances from the scandal-ridden athlete. Good thing bad boys are so not her type . . . Abby is definitely not lacking in passion, but the sweet-faced beauty needs to learn a thing or two about taking a team to the championship--and a whole lot about how to let a man into her once-broken heart. Pierce definitely knows how to make the moves, but will Abby trust that the bachelor the world has condemned as a scoundrel can settle down with the one woman who has taken hold of his heart? ...more"/>
    <s v="http://books.toscrape.com/media/cache/03/67/03672d82cd257167775d88568d2cce38.jpg"/>
    <s v="https://books.toscrape.com/catalogue/someone-like-you-the-harrisons-2_735/index.html"/>
    <n v="2834"/>
    <x v="0"/>
    <x v="1"/>
    <n v="1697"/>
    <x v="14"/>
    <n v="68.63"/>
    <n v="5"/>
    <n v="194497.41999999998"/>
    <s v="OK"/>
    <x v="1"/>
    <x v="2"/>
    <s v="In Stock"/>
    <s v="OK"/>
    <n v="38899.483999999997"/>
    <s v="High"/>
    <x v="0"/>
  </r>
  <r>
    <x v="968"/>
    <s v="be3db344a845580b"/>
    <s v="Books"/>
    <s v="Â£24.04"/>
    <s v="Â£24.04"/>
    <s v="Â£0.00"/>
    <s v="In stock (3 available)"/>
    <n v="0"/>
    <s v="One"/>
    <x v="36"/>
    <s v="Meet the Cooke family. Our narrator is Rosemary Cooke. As a child, she never stopped talking; as a young woman, she has wrapped herself in silence: the silence of intentional forgetting, of protective cover. Something happened, something so awful she has buried it in the recesses of her mind.Now her adored older brother is a fugitive, wanted by the FBI for domestic terrori Meet the Cooke family. Our narrator is Rosemary Cooke. As a child, she never stopped talking; as a young woman, she has wrapped herself in silence: the silence of intentional forgetting, of protective cover. Something happened, something so awful she has buried it in the recesses of her mind.Now her adored older brother is a fugitive, wanted by the FBI for domestic terrorism. And her once lively mother is a shell of her former self, her clever and imperious father now a distant, brooding man.And Fern, Rosemaryâs beloved sister, her accomplice in all their childhood mischief? Fernâs is a fate the family, in all their innocence, could never have imagined. ...more"/>
    <s v="http://books.toscrape.com/media/cache/8d/95/8d95f4fd1ea785555a28d6371444ce6d.jpg"/>
    <s v="https://books.toscrape.com/catalogue/we-are-all-completely-beside-ourselves_301/index.html"/>
    <n v="4209"/>
    <x v="0"/>
    <x v="0"/>
    <n v="981"/>
    <x v="14"/>
    <n v="31.25"/>
    <n v="1"/>
    <n v="131531.25"/>
    <s v="OK"/>
    <x v="1"/>
    <x v="6"/>
    <s v="In Stock"/>
    <s v="⚠️ Low"/>
    <n v="26306.25"/>
    <s v="High"/>
    <x v="1"/>
  </r>
  <r>
    <x v="969"/>
    <s v="6258a1f6a6dcfe50"/>
    <s v="Books"/>
    <s v="Â£17.66"/>
    <s v="Â£17.66"/>
    <s v="Â£0.00"/>
    <s v="In stock (18 available)"/>
    <n v="0"/>
    <s v="Five"/>
    <x v="37"/>
    <s v="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 ...more"/>
    <s v="http://books.toscrape.com/media/cache/2b/1b/2b1bfecae9d512cb6ee943ccf786216f.jpg"/>
    <s v="https://books.toscrape.com/catalogue/the-four-agreements-a-practical-guide-to-personal-freedom_970/index.html"/>
    <n v="2238"/>
    <x v="4"/>
    <x v="1"/>
    <n v="1615"/>
    <x v="33"/>
    <n v="22.96"/>
    <n v="5"/>
    <n v="51384.480000000003"/>
    <s v="OK"/>
    <x v="1"/>
    <x v="9"/>
    <s v="In Stock"/>
    <s v="OK"/>
    <n v="10276.896000000001"/>
    <s v="High"/>
    <x v="0"/>
  </r>
  <r>
    <x v="970"/>
    <s v="7d6d2a6c0276f81b"/>
    <s v="Books"/>
    <s v="Â£32.24"/>
    <s v="Â£32.24"/>
    <s v="Â£0.00"/>
    <s v="In stock (16 available)"/>
    <n v="0"/>
    <s v="Five"/>
    <x v="37"/>
    <s v="Change and anger are in the air. Looking for answers to todayâs wrenching challenges, William Martin turns to the Tao Te Ching and finds that while Taoism is known for its quiet, enigmatic wisdom, the Tao can also have the cleansing force of a rushing river.Through his interpretation of this ancient Chinese text, Martin elucidates revolutionary messages condemning power-se Change and anger are in the air. Looking for answers to todayâs wrenching challenges, William Martin turns to the Tao Te Ching and finds that while Taoism is known for its quiet, enigmatic wisdom, the Tao can also have the cleansing force of a rushing river.Through his interpretation of this ancient Chinese text, Martin elucidates revolutionary messages condemning power-seeking and greed. He emphasizes that humans have a ânatural virtueâ that can help them heal the planet; shows how Taoismâs simplicity can be subversive and its flexibility a potent force; and reassures that âwhen injustice is the rule, justice always lies in wait.âProvocative and stirring, Martinâs Tao flows within and through those who ride the waves of anger and frustration and gently guides them to true freedom.âWe have learned the secret of transformation: Injustice feeds our determination. Hate increases our love. Wounds bring forth our healing, and fear uncovers our courage and serenity.ââ from The Activistâs Tao Te Ching ...more"/>
    <s v="http://books.toscrape.com/media/cache/da/0c/da0ca35421a5120b2109028e44a53f56.jpg"/>
    <s v="https://books.toscrape.com/catalogue/the-activists-tao-te-ching-ancient-advice-for-a-modern-revolution_928/index.html"/>
    <n v="71"/>
    <x v="2"/>
    <x v="1"/>
    <n v="1769"/>
    <x v="37"/>
    <n v="41.91"/>
    <n v="5"/>
    <n v="2975.6099999999997"/>
    <s v="OK"/>
    <x v="1"/>
    <x v="10"/>
    <s v="In Stock"/>
    <s v="OK"/>
    <n v="595.12199999999996"/>
    <s v="High"/>
    <x v="0"/>
  </r>
  <r>
    <x v="971"/>
    <s v="513271dadc1322ae"/>
    <s v="Books"/>
    <s v="Â£37.80"/>
    <s v="Â£37.80"/>
    <s v="Â£0.00"/>
    <s v="In stock (15 available)"/>
    <n v="0"/>
    <s v="Two"/>
    <x v="37"/>
    <s v="From the author of the New York Times bestseller, Waking Up in Heaven, comes an extraordinary story about Crystal McVeaâs personal transformation after visiting heaven and how readers can experience heaven themselvesâand live a more meaningful life.On December 10, 2009, Crystal McVea was being treated in a hospital for pancreatitis. Her heart stopped pumping for nine minut From the author of the New York Times bestseller, Waking Up in Heaven, comes an extraordinary story about Crystal McVeaâs personal transformation after visiting heaven and how readers can experience heaven themselvesâand live a more meaningful life.On December 10, 2009, Crystal McVea was being treated in a hospital for pancreatitis. Her heart stopped pumping for nine minutes before doctors managed to revive her. In those nine minutes, she went to heaven, stood with God, and was forever changed.Ever since Crystalâs incredible experience, her life has been profoundly different. She has become a brand new person in every conceivable wayâheart, mind, soul, and spirit. By dying, Crystal learned how to live. Crystal realized that heaven is real and our true home, but we are still meant to have meaningful lives full of passion and purpose right here on earth. She believes we have to chase heaven while we are still alive and allow God to turn our lukewarm love into a firestorm of faith. Chasing Heaven is the story of how God called to Crystal, what He told her, and how she found a way to get closer to Him again here on earth.Crystal assures us that we donât have to die and go to heaven in order to ignite our faith. We also donât have to abandon the lives we have in order to experience God and heaven. Chasing Heaven is about following the path to the Lord, and discovering your spiritual destiny.The journey that followed Crystalâs time in heaven has been difficult, complicated, and surprisingâfull of twists and turns, setbacks and triumphs, drama and comedy, and everything that makes life so messy and beautiful. ...more"/>
    <s v="http://books.toscrape.com/media/cache/87/cd/87cd2aa5c4e38244ffcb17b84b0f6efd.jpg"/>
    <s v="https://books.toscrape.com/catalogue/chasing-heaven-what-dying-taught-me-about-living_797/index.html"/>
    <n v="2367"/>
    <x v="0"/>
    <x v="1"/>
    <n v="1183"/>
    <x v="147"/>
    <n v="49.14"/>
    <n v="2"/>
    <n v="116314.38"/>
    <s v="OK"/>
    <x v="1"/>
    <x v="1"/>
    <s v="In Stock"/>
    <s v="OK"/>
    <n v="23262.876000000004"/>
    <s v="High"/>
    <x v="0"/>
  </r>
  <r>
    <x v="972"/>
    <s v="8fab4c4f6f82a4ce"/>
    <s v="Books"/>
    <s v="Â£20.91"/>
    <s v="Â£20.91"/>
    <s v="Â£0.00"/>
    <s v="In stock (9 available)"/>
    <n v="0"/>
    <s v="One"/>
    <x v="37"/>
    <s v="If I Gave You Godâs Phone Numberâ¦ - Survey reveals people's relationships with their CreatorWhat do a Cherokee Medicine Woman, a Death Row inmate, an Afghani Sufi Mystic, a Catholic, a Jew, several praying kids, and Mare Cromwell have in common? They all feel strongly about who or what they think God is, why things happen the way they do, and what will become of us in the If I Gave You Godâs Phone Numberâ¦ - Survey reveals people's relationships with their CreatorWhat do a Cherokee Medicine Woman, a Death Row inmate, an Afghani Sufi Mystic, a Catholic, a Jew, several praying kids, and Mare Cromwell have in common? They all feel strongly about who or what they think God is, why things happen the way they do, and what will become of us in the future. They question, praise and criticize God in the hopes of better understanding themselves and others. In a world challenged by economic issues, climate change, war, and constant threat of terrorism, people are pausing from their daily routines to ask the deeper questions and wonder about the divine and mysterious nature of their Creator.In this book, author and spiritual seeker Mare Cromwell interviews people from all walks of life, asking, âIf I gave you Godâs phone number, what would you do with it?â This spiritual memoir, framed by twenty-one interviews with people from all walks of life, combines the oral tradition of Studs Terkel with the soulful searchings of Neale Donald Welsh. If I gave you Godâs phone numberâ¦ offers the reader what only the best books offerâwindows into the most authentic reaches of the soul. Cromwellâs conscientious selection of interview subjects, and her deft questioning, which presses them to go deeper and deeper, is what lends the book its striking range. This diorama of spiritual posturesâsome passionate, some highly intellectualizedâis impossible to look away from, infects the reader with a fever of curiosity about the human condition, and then proceeds to administer the careful cure: vivid, compelling testimony. Not only do her many subjects nourish the reader by their telling, but Cromwell too provides ongoing doses of self-revelation, a gesture of honesty that unifies and strengthens the whole picture. Reading If I gave you Godâs phone numberâ¦. will enrich your view of spiritual lifeâin all its radiant varietyâforever.What people are saying about If I gave you Godâs phone numberâ¦&quot;I strongly recommend this engaging, thought-provoking book. It is distinguished by Ms. Cromwell's empathy for the interesting and diverse people she searched out to interview about their communication with God. Readers will be stimulated to reflect on their own spiritual journey as well as the author's own experiences and those of the people she has interviewed. Because of Ms. Cromwell's personal candor and insights, I continue to ponder the central question she asked her interviewees in this important and unusual book.&quot; âJames Crowfoot, Ph.D., Professor and Dean Emeritus, University of Michigan and former President of Antioch CollegeâMare Cromwell has done a wonderful job of bringing people's personal views on God and spirituality to the public in this book. These stories will deepen our understanding of the diversity of spirituality in the human experience.ââGarrett Sarley, President of the Omega Institute, author of &quot;The Essentials of Yoga&quot; and &quot;Walking Yoga&quot;ABOUT THE AUTHOR: Mare Cromwell is an author, poet, gardener and environmentalist. A spiritual seeker for many years, she received a Masters in Natural Resources from the University of Michigan and worked internationally before starting this book. Seven years of interviewing along with a personal intensive search for spiritual meaning culminated in this treatise. Currently a professional gardener, Mare resides in Baltimore, Maryland, where she occasionally leads talks and workshops on spirituality, environmental sustainability and simplicity. ...more"/>
    <s v="http://books.toscrape.com/media/cache/91/1a/911a12f954fc65fc4cc0e8a8f8b30750.jpg"/>
    <s v="https://books.toscrape.com/catalogue/if-i-gave-you-gods-phone-number-searching-for-spirituality-in-america_564/index.html"/>
    <n v="2495"/>
    <x v="5"/>
    <x v="0"/>
    <n v="1333"/>
    <x v="82"/>
    <n v="27.18"/>
    <n v="1"/>
    <n v="67814.100000000006"/>
    <s v="OK"/>
    <x v="1"/>
    <x v="15"/>
    <s v="In Stock"/>
    <s v="OK"/>
    <n v="13562.820000000002"/>
    <s v="High"/>
    <x v="0"/>
  </r>
  <r>
    <x v="973"/>
    <s v="48cb52d78c992487"/>
    <s v="Books"/>
    <s v="Â£46.33"/>
    <s v="Â£46.33"/>
    <s v="Â£0.00"/>
    <s v="In stock (7 available)"/>
    <n v="0"/>
    <s v="Two"/>
    <x v="37"/>
    <s v="Where was God when ____? How could God allow ____? Why? These are the questions that flood our hearts and minds when the unimaginable happens. When things go horribly wrong and the world seems to be unraveling, how do you believe in God s goodness? How do you cling to hope? Chad Veach directs readers away from cliched Sunday school answers that fail to offer real comfort o Where was God when ____? How could God allow ____? Why? These are the questions that flood our hearts and minds when the unimaginable happens. When things go horribly wrong and the world seems to be unraveling, how do you believe in God s goodness? How do you cling to hope? Chad Veach directs readers away from cliched Sunday school answers that fail to offer real comfort or provide faith-building insights. Instead, he draws from God s promises in the Bible and from the story of his own daughter s diagnosis of a devastating and debilitating disease to reveal simple, purposeful steps for dealing with pain. Resting in God s love, remembering his past faithfulness, and realizing the distinction between having faith and clinging to hope are just some of these steps. Veach reminds us that because we know who God is, we know there is hope.&quot; ...more"/>
    <s v="http://books.toscrape.com/media/cache/80/43/804385d2b49e2f9e26a7d88b8ccaf62d.jpg"/>
    <s v="https://books.toscrape.com/catalogue/unreasonable-hope-finding-faith-in-the-god-who-brings-purpose-to-your-pain_505/index.html"/>
    <n v="4858"/>
    <x v="0"/>
    <x v="0"/>
    <n v="1552"/>
    <x v="163"/>
    <n v="60.23"/>
    <n v="2"/>
    <n v="292597.33999999997"/>
    <s v="OK"/>
    <x v="1"/>
    <x v="4"/>
    <s v="In Stock"/>
    <s v="OK"/>
    <n v="58519.467999999993"/>
    <s v="High"/>
    <x v="1"/>
  </r>
  <r>
    <x v="974"/>
    <s v="f6ae39568db1130e"/>
    <s v="Books"/>
    <s v="Â£55.65"/>
    <s v="Â£55.65"/>
    <s v="Â£0.00"/>
    <s v="In stock (4 available)"/>
    <n v="0"/>
    <s v="Five"/>
    <x v="37"/>
    <s v="The highly anticipated follow-up to the 2,000,000 copy bestselling inspirational book, &quot;The Power of Now&quot; With his bestselling spiritual guide &quot;The Power of Now,&quot; Eckhart Tolle inspired millions of readers to discover the freedom and joy of a life lived ?in the now.? In &quot;A New Earth,&quot; Tolle expands on these powerful ideas to show how transcending our ego-based state of co The highly anticipated follow-up to the 2,000,000 copy bestselling inspirational book, &quot;The Power of Now&quot; With his bestselling spiritual guide &quot;The Power of Now,&quot; Eckhart Tolle inspired millions of readers to discover the freedom and joy of a life lived ?in the now.? In &quot;A New Earth,&quot;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quot;The Power of Now&quot; was a question-and-answer handbook. &quot;A New Earth&quot; has been written as a traditional narrative, offering anecdotes and philosophies in a way that is accessible to all. Illuminating, enlightening, and uplifting, &quot;A New Earth&quot; is a profoundly spiritual manifesto for a better way of life?and for building a better world. ...more"/>
    <s v="http://books.toscrape.com/media/cache/13/1b/131bca3895aa2892f400020cd939cd42.jpg"/>
    <s v="https://books.toscrape.com/catalogue/a-new-earth-awakening-to-your-lifes-purpose_311/index.html"/>
    <n v="4800"/>
    <x v="4"/>
    <x v="1"/>
    <n v="1407"/>
    <x v="47"/>
    <n v="72.349999999999994"/>
    <n v="5"/>
    <n v="347280"/>
    <s v="OK"/>
    <x v="1"/>
    <x v="14"/>
    <s v="In Stock"/>
    <s v="⚠️ Low"/>
    <n v="69456"/>
    <s v="High"/>
    <x v="1"/>
  </r>
  <r>
    <x v="975"/>
    <s v="7093cf549cd2e7de"/>
    <s v="Books"/>
    <s v="Â£13.12"/>
    <s v="Â£13.12"/>
    <s v="Â£0.00"/>
    <s v="In stock (5 available)"/>
    <n v="0"/>
    <s v="Two"/>
    <x v="38"/>
    <s v="People think that just because they know my name, my reputation, and my family that they know me. They don't.They say Iâm a manwhore, but who wouldnât be with my face and body? They say Iâm a partier, and that's not going to change. They say I'm a fighter, and hell yes I am. F*ck with mine, and Iâll f*ck you back ten times worse.So, yes. Maybe what they say is true, but th People think that just because they know my name, my reputation, and my family that they know me. They don't.They say Iâm a manwhore, but who wouldnât be with my face and body? They say Iâm a partier, and that's not going to change. They say I'm a fighter, and hell yes I am. F*ck with mine, and Iâll f*ck you back ten times worse.So, yes. Maybe what they say is true, but thatâs not all of me.I'm loyal to a damned fault. If you earn it, I'll never leave your side. And when I love, I love hard, but there's another side to me where it's dark and painful. That side's been kept hidden, until her. Taylor saw inside of me, and the second she was there, she owned me.People think they know meâ¦â¦but only she can see me. ...more"/>
    <s v="http://books.toscrape.com/media/cache/2b/44/2b4404e00c242bf1b8263bdd99c07354.jpg"/>
    <s v="https://books.toscrape.com/catalogue/logan-kade-fallen-crest-high-55_384/index.html"/>
    <n v="4061"/>
    <x v="3"/>
    <x v="1"/>
    <n v="461"/>
    <x v="151"/>
    <n v="17.059999999999999"/>
    <n v="2"/>
    <n v="69280.659999999989"/>
    <s v="OK"/>
    <x v="1"/>
    <x v="13"/>
    <s v="In Stock"/>
    <s v="OK"/>
    <n v="13856.131999999998"/>
    <s v="Mid"/>
    <x v="1"/>
  </r>
  <r>
    <x v="976"/>
    <s v="9ffa38d3b832433a"/>
    <s v="Books"/>
    <s v="Â£46.35"/>
    <s v="Â£46.35"/>
    <s v="Â£0.00"/>
    <s v="In stock (16 available)"/>
    <n v="0"/>
    <s v="One"/>
    <x v="39"/>
    <s v="If You Want People to Read Your Book, Writing It Is Only the Beginning There has truly never been a better time to be an author. For the first time, authors have direct access to the public via the Internet and can create a community eagerly awaiting their book. But where do new authors start? How do they sort through the dizzying range of online options? Where should they If You Want People to Read Your Book, Writing It Is Only the Beginning There has truly never been a better time to be an author. For the first time, authors have direct access to the public via the Internet and can create a community eagerly awaiting their book. But where do new authors start? How do they sort through the dizzying range of online options? Where should they spend their time online and what should they be doing? Enter Fauzia Burke, a digital book marketing pioneer and friend of overwhelmed writers everywhere. She takes authors step-by-step through the process of identifying their unique personal brand, defining their audience, clarifying their aspirations and goals, and setting priorities. She offers advice on designing a successful website, building a mailing list of superfans, blogging, creating an engagement strategy for social media, and more. By following Burke's expert advice, authors can conquer the Internet and still get their next manuscript in on time. &quot; ...more"/>
    <s v="http://books.toscrape.com/media/cache/49/e1/49e1f207b2149e34390a2c6aa7cfc113.jpg"/>
    <s v="https://books.toscrape.com/catalogue/online-marketing-for-busy-authors-a-step-by-step-guide_913/index.html"/>
    <n v="1267"/>
    <x v="4"/>
    <x v="1"/>
    <n v="333"/>
    <x v="142"/>
    <n v="60.26"/>
    <n v="1"/>
    <n v="76349.42"/>
    <s v="OK"/>
    <x v="1"/>
    <x v="10"/>
    <s v="In Stock"/>
    <s v="OK"/>
    <n v="15269.884"/>
    <s v="High"/>
    <x v="0"/>
  </r>
  <r>
    <x v="977"/>
    <s v="a6f99b9e687f9d46"/>
    <s v="Books"/>
    <s v="Â£46.03"/>
    <s v="Â£46.03"/>
    <s v="Â£0.00"/>
    <s v="In stock (16 available)"/>
    <n v="0"/>
    <s v="One"/>
    <x v="39"/>
    <s v="In How to Be Miserable, psychologist Randy Paterson outlines 40 specific behaviors and habits, whichâif followedâare sure to lead to a lifetime of unhappiness. On the other hand, if you do the opposite, you may yet join the ranks of happy people everywhere!There are stacks upon stacks of self-help books that will promise you love, happiness, and a fabulous life. But how ca In How to Be Miserable, psychologist Randy Paterson outlines 40 specific behaviors and habits, whichâif followedâare sure to lead to a lifetime of unhappiness. On the other hand, if you do the opposite, you may yet join the ranks of happy people everywhere!There are stacks upon stacks of self-help books that will promise you love, happiness, and a fabulous life. But how can you pinpoint the exact behaviors that cause you to be miserable in the first place? Sometimes when weâre depressed, or just sad or unhappy, our instincts tell us to do the opposite of what we shouldâsuch as focusing on the negative, dwelling on what we canât change, isolating ourselves from friends and loved ones, eating junk food, or overindulging in alcohol. Sound familiar?This tongue-in-cheek guide will help you identify the behaviors that make you unhappy and discover how youâand only youâare holding yourself back from a life of contentment. Youâll learn to spot the tried-and-true traps that increase feelings of dissatisfaction, foster a lack of motivation, and detract from our quality of lifeâas well as ways to avoid them.So, get ready to live the life you want (or not?) This fun, irreverent guide will light the way. ...more"/>
    <s v="http://books.toscrape.com/media/cache/b0/9d/b09d7cb6aa8ae112dd457e588762d293.jpg"/>
    <s v="https://books.toscrape.com/catalogue/how-to-be-miserable-40-strategies-you-already-use_897/index.html"/>
    <n v="3708"/>
    <x v="1"/>
    <x v="1"/>
    <n v="924"/>
    <x v="143"/>
    <n v="59.84"/>
    <n v="1"/>
    <n v="221886.72"/>
    <s v="OK"/>
    <x v="0"/>
    <x v="10"/>
    <s v="In Stock"/>
    <s v="OK"/>
    <n v="44377.344000000005"/>
    <s v="High"/>
    <x v="0"/>
  </r>
  <r>
    <x v="978"/>
    <s v="8ecf0356a3878811"/>
    <s v="Books"/>
    <s v="Â£52.15"/>
    <s v="Â£52.15"/>
    <s v="Â£0.00"/>
    <s v="In stock (14 available)"/>
    <n v="0"/>
    <s v="Three"/>
    <x v="39"/>
    <s v="#1 New York Times bestselling author Joyce Meyer shows readers how to become free from the burden of stress so that they can achieve God's best for their lives. As technology increases your accessibility, it becomes harder to mute the background noise of your life and receive God's guidance. Joyce Meyer calls this OVERLOAD, when the demands of your busy life become all-con #1 New York Times bestselling author Joyce Meyer shows readers how to become free from the burden of stress so that they can achieve God's best for their lives. As technology increases your accessibility, it becomes harder to mute the background noise of your life and receive God's guidance. Joyce Meyer calls this OVERLOAD, when the demands of your busy life become all-consuming and overwhelming. But to experience the joyful life God has planned, you must make time to focus on His Word. Then you'll receive His healing calmness and gain the strength to take on life's challenges, from physical ailments to problems in relationships. Through the practical advice and Scriptural wisdom in this book, you'll learn how to unplug and free yourself from burdens that weigh you down. You'll gain simple, effective tips for better rest and stress management and discover the fulfilling life you were meant to lead. ...more"/>
    <s v="http://books.toscrape.com/media/cache/7f/6b/7f6bfd0fc24b974b4d7721899e93aa2c.jpg"/>
    <s v="https://books.toscrape.com/catalogue/overload-how-to-unplug-unwind-and-unleash-yourself-from-the-pressure-of-stress_725/index.html"/>
    <n v="4462"/>
    <x v="5"/>
    <x v="1"/>
    <n v="150"/>
    <x v="48"/>
    <n v="67.8"/>
    <n v="3"/>
    <n v="302523.59999999998"/>
    <s v="OK"/>
    <x v="0"/>
    <x v="2"/>
    <s v="In Stock"/>
    <s v="OK"/>
    <n v="60504.72"/>
    <s v="High"/>
    <x v="1"/>
  </r>
  <r>
    <x v="979"/>
    <s v="88ec621893e595d0"/>
    <s v="Books"/>
    <s v="Â£12.08"/>
    <s v="Â£12.08"/>
    <s v="Â£0.00"/>
    <s v="In stock (7 available)"/>
    <n v="0"/>
    <s v="Three"/>
    <x v="39"/>
    <s v="Bestselling author, speaker, and success coach Jen Sincero cuts through the din of the self-help genre with her own verbal meat cleaver. Full of blunt humor, sage advice, and the occasional swear word, You are a Badass offers its readers new opportunities for growth through 35 chapters of exercises, suggestions, and hilariously inspiring stories.From &quot;Fear is for Suckers&quot; Bestselling author, speaker, and success coach Jen Sincero cuts through the din of the self-help genre with her own verbal meat cleaver. Full of blunt humor, sage advice, and the occasional swear word, You are a Badass offers its readers new opportunities for growth through 35 chapters of exercises, suggestions, and hilariously inspiring stories.From &quot;Fear is for Suckers&quot; to &quot;Your Brain is Your Bitch&quot; these chapters provide enlightening lessons: How to stop doubting your greatness, how to love what you don't love about yourself, and how to tap into source energy to live a bigger life than you've ever imagined. ...more"/>
    <s v="http://books.toscrape.com/media/cache/73/7e/737e4921bc14d72245aad1f21d7a3eef.jpg"/>
    <s v="https://books.toscrape.com/catalogue/you-are-a-badass-how-to-stop-doubting-your-greatness-and-start-living-an-awesome-life_508/index.html"/>
    <n v="4017"/>
    <x v="0"/>
    <x v="0"/>
    <n v="1636"/>
    <x v="69"/>
    <n v="15.7"/>
    <n v="3"/>
    <n v="63066.899999999994"/>
    <s v="OK"/>
    <x v="1"/>
    <x v="4"/>
    <s v="In Stock"/>
    <s v="OK"/>
    <n v="12613.38"/>
    <s v="Mid"/>
    <x v="1"/>
  </r>
  <r>
    <x v="980"/>
    <s v="e792c0969cefe1b8"/>
    <s v="Books"/>
    <s v="Â£46.49"/>
    <s v="Â£46.49"/>
    <s v="Â£0.00"/>
    <s v="In stock (6 available)"/>
    <n v="0"/>
    <s v="Five"/>
    <x v="39"/>
    <s v="Learn how to break the worry habit -- Now and forever! With Dale Carnegie's timeless advice in hand, more than six million people have learned how to eliminate debilitating fear and worry from their lives and to embrace a worry-free future. In this classic work, How to Stop Worrying and Start Living, Carnegie offers a set of practical formulas that you can put to work tod Learn how to break the worry habit -- Now and forever! With Dale Carnegie's timeless advice in hand, more than six million people have learned how to eliminate debilitating fear and worry from their lives and to embrace a worry-free future. In this classic work, How to Stop Worrying and Start Living, Carnegie offers a set of practical formulas that you can put to work today. It is a book packed with lessons that will last a lifetime and make that lifetime happier! DISCOVER HOW TO: Eliminate fifty percent of business worries immediatelyReduce financial worriesAvoid fatigue -- and keep looking youngAdd one hour a day to your waking lifeFind yourself and be yourself -- remember there is no one else on earth like you! Fascinating to read and easy to apply, How to Stop Worrying and Start Living deals with fundamental emotions and life-changing ideas. There's no need to live with worry and anxiety that keep you from enjoying a full, active life! ...more"/>
    <s v="http://books.toscrape.com/media/cache/64/0c/640cfc86cd3943cef402dc6082497eec.jpg"/>
    <s v="https://books.toscrape.com/catalogue/how-to-stop-worrying-and-start-living_431/index.html"/>
    <n v="2877"/>
    <x v="1"/>
    <x v="0"/>
    <n v="1732"/>
    <x v="70"/>
    <n v="60.44"/>
    <n v="5"/>
    <n v="173885.88"/>
    <s v="OK"/>
    <x v="1"/>
    <x v="5"/>
    <s v="In Stock"/>
    <s v="OK"/>
    <n v="34777.175999999999"/>
    <s v="High"/>
    <x v="0"/>
  </r>
  <r>
    <x v="981"/>
    <s v="39861fc1c0845d15"/>
    <s v="Books"/>
    <s v="Â£29.87"/>
    <s v="Â£29.87"/>
    <s v="Â£0.00"/>
    <s v="In stock (14 available)"/>
    <n v="0"/>
    <s v="Five"/>
    <x v="40"/>
    <s v="WINNER OF THE PULITZER PRIZEFrom the highly acclaimed, multiple award-winning Anthony Doerr, the beautiful, stunningly ambitious instant New York Times bestseller about a blind French girl and a German boy whose paths collide in occupied France as both try to survive the devastation of World War II.Marie-Laure lives with her father in Paris near the Museum of Natural Histo WINNER OF THE PULITZER PRIZEFrom the highly acclaimed, multiple award-winning Anthony Doerr, the beautiful, stunningly ambitious instant New York Times bestseller about a blind French girl and a German boy whose paths collide in occupied France as both try to survive the devastation of World War II.Marie-Laure lives with her father in Paris near the Museum of Natural History, where he works as the master of its thousands of locks. When she is six, Marie-Laure goes blind and her father builds a perfect miniature of their neighborhood so she can memorize it by touch and navigate her way home. When she is twelve, the Nazis occupy Paris and father and daughter flee to the walled citadel of Saint-Malo, where Marie-Laureâs reclusive great-uncle lives in a tall house by the sea. With them they carry what might be the museumâs most valuable and dangerous jewel.In a mining town in Germany, the orphan Werner grows up with his younger sister, enchanted by a crude radio they find. Werner becomes an expert at building and fixing these crucial new instruments, a talent that wins him a place at a brutal academy for Hitler Youth, then a special assignment to track the resistance. More and more aware of the human cost of his intelligence, Werner travels through the heart of the war and, finally, into Saint-Malo, where his story and Marie-Laureâs converge.Doerrâs âstunning sense of physical detail and gorgeous metaphorsâ (San Francisco Chronicle) are dazzling. Deftly interweaving the lives of Marie-Laure and Werner, he illuminates the ways, against all odds, people try to be good to one another. Ten years in the writing, a National Book Award finalist, All the Light We Cannot See is a magnificent, deeply moving novel from a writer âwhose sentences never fail to thrillâ (Los Angeles Times). ...more"/>
    <s v="http://books.toscrape.com/media/cache/a6/96/a696c1d6bb1ff8f65f51a116160b2aef.jpg"/>
    <s v="https://books.toscrape.com/catalogue/all-the-light-we-cannot-see_660/index.html"/>
    <n v="2773"/>
    <x v="0"/>
    <x v="1"/>
    <n v="68"/>
    <x v="58"/>
    <n v="38.83"/>
    <n v="5"/>
    <n v="107675.59"/>
    <s v="OK"/>
    <x v="1"/>
    <x v="2"/>
    <s v="In Stock"/>
    <s v="OK"/>
    <n v="21535.118000000002"/>
    <s v="High"/>
    <x v="0"/>
  </r>
  <r>
    <x v="982"/>
    <s v="eb7459e0c570251d"/>
    <s v="Books"/>
    <s v="Â£15.79"/>
    <s v="Â£15.79"/>
    <s v="Â£0.00"/>
    <s v="In stock (6 available)"/>
    <n v="0"/>
    <s v="One"/>
    <x v="40"/>
    <s v="What happened to the girl you left behind?In 1916, French artist Edouard Lefevre leaves his wife Sophie to fight at the Front. When her town falls into German hands, his portrait of Sophie stirs the heart of the local Kommandant and causes her to risk everything - her family, reputation and lifeâin the hope of seeing her true love one last time.Nearly a century later and S What happened to the girl you left behind?In 1916, French artist Edouard Lefevre leaves his wife Sophie to fight at the Front. When her town falls into German hands, his portrait of Sophie stirs the heart of the local Kommandant and causes her to risk everything - her family, reputation and lifeâin the hope of seeing her true love one last time.Nearly a century later and Sophie's portrait is given to Liv by her young husband shortly before his sudden death. Its beauty speaks of their short life together, but when the painting's dark and passion-torn history is revealed, Liv discovers that the first spark of love she has felt since she lost him is threatened...In The Girl You Left Behind two young women, separated by a century, are united in their determination to fight for the thing they love mostâwhatever the cost. ...more"/>
    <s v="http://books.toscrape.com/media/cache/6d/72/6d72120f94d38e356612c8a78e82a53d.jpg"/>
    <s v="https://books.toscrape.com/catalogue/the-girl-you-left-behind-the-girl-you-left-behind-1_443/index.html"/>
    <n v="4571"/>
    <x v="3"/>
    <x v="0"/>
    <n v="603"/>
    <x v="137"/>
    <n v="20.53"/>
    <n v="1"/>
    <n v="93842.63"/>
    <s v="OK"/>
    <x v="1"/>
    <x v="5"/>
    <s v="In Stock"/>
    <s v="OK"/>
    <n v="18768.526000000002"/>
    <s v="High"/>
    <x v="1"/>
  </r>
  <r>
    <x v="983"/>
    <s v="e4ac92d89b946781"/>
    <s v="Books"/>
    <s v="Â£54.00"/>
    <s v="Â£54.00"/>
    <s v="Â£0.00"/>
    <s v="In stock (16 available)"/>
    <n v="0"/>
    <s v="Five"/>
    <x v="41"/>
    <s v="Who You Think You Are is Not as Important as Who God Says You AreMany of us wrestle with the gap between our weaknesses and our dreams, between who we are and who God says we are meant to be. We feel unqualified to do Godâs work or to live out the calling we imagine. But God has a way of using our weaknesses for good. In fact, God loves unqualified people.In (Un)Qualified, Who You Think You Are is Not as Important as Who God Says You AreMany of us wrestle with the gap between our weaknesses and our dreams, between who we are and who God says we are meant to be. We feel unqualified to do Godâs work or to live out the calling we imagine. But God has a way of using our weaknesses for good. In fact, God loves unqualified people.In (Un)Qualified, Pastor Steven Furtick helps you peel back the assumptions youâve made about yourself and see yourself as God sees you. Because true peace and confidence come not from worldly perfection but from acceptance: Godâs acceptance of you, your acceptance of yourself, and your acceptance of Godâs process of change.This is a book about understanding your identity in light of who God is. Itâs a book about coming to terms with the good, the bad, and the unmentionable in your life and learning to let God use you. Itâs about charging into the gap between your present and your hopes and meeting God there. After all, God canât bless who you pretend to be. But he longs to bless who you really are; a flawed and broken person. Good thing for us that God is in the business of using broken people to do big things. Being Unqualified Is Godâs Favorite QualificationOur culture tells us that the answer to our failures is to fix them. The solution to our weaknesses is to hide them. The secret to our success is to appear as flawless as possible. But Godâs qualifying system is different than the worldâs. So is his view of our weaknesses, our purpose, and our true selves.In (Un)Qualified, Steven Furtick explores who God is as the great âI AM,â and then helps us discover our own identity. Delving into the story of Jacob, Furtick invites us to acknowledge our weaknesses and ask God to work through them.The truth is, God has created us to be more, to accomplish more, and to love life more than we ever thought possible. But to become who he has called us to be, we must embrace who we are right now. (Un)Qualified equips us to face obstacles and failures without losing a sense of purpose. We can have a thriving sense of hope that God is working in us and through us, not in spite of our weaknesses but often as a direct result of them. ...more"/>
    <s v="http://books.toscrape.com/media/cache/e4/f8/e4f8c1c5954e09cb6c485d9db824eeb1.jpg"/>
    <s v="https://books.toscrape.com/catalogue/unqualified-how-god-uses-broken-people-to-do-big-things_873/index.html"/>
    <n v="4501"/>
    <x v="2"/>
    <x v="0"/>
    <n v="41"/>
    <x v="52"/>
    <n v="70.2"/>
    <n v="5"/>
    <n v="315970.2"/>
    <s v="OK"/>
    <x v="1"/>
    <x v="10"/>
    <s v="In Stock"/>
    <s v="OK"/>
    <n v="63194.040000000008"/>
    <s v="High"/>
    <x v="1"/>
  </r>
  <r>
    <x v="984"/>
    <s v="4b9d9cfe0f435788"/>
    <s v="Books"/>
    <s v="Â£47.72"/>
    <s v="Â£47.72"/>
    <s v="Â£0.00"/>
    <s v="In stock (14 available)"/>
    <n v="0"/>
    <s v="Two"/>
    <x v="41"/>
    <s v="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 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 ...more"/>
    <s v="http://books.toscrape.com/media/cache/5d/34/5d344393618369df3f560e018b1d9853.jpg"/>
    <s v="https://books.toscrape.com/catalogue/crazy-love-overwhelmed-by-a-relentless-god_682/index.html"/>
    <n v="3140"/>
    <x v="3"/>
    <x v="0"/>
    <n v="652"/>
    <x v="3"/>
    <n v="62.04"/>
    <n v="2"/>
    <n v="194805.6"/>
    <s v="OK"/>
    <x v="1"/>
    <x v="2"/>
    <s v="In Stock"/>
    <s v="OK"/>
    <n v="38961.120000000003"/>
    <s v="High"/>
    <x v="0"/>
  </r>
  <r>
    <x v="985"/>
    <s v="a322361a37a78d3d"/>
    <s v="Books"/>
    <s v="Â£25.77"/>
    <s v="Â£25.77"/>
    <s v="Â£0.00"/>
    <s v="In stock (7 available)"/>
    <n v="0"/>
    <s v="One"/>
    <x v="41"/>
    <s v="&quot;I never liked jazz music because jazz music doesn't resolve. I used to not like God because God didn't resolve. But that was before any of this happened.&quot; âDonald MillerIn Donald Miller's early years, he was vaguely familiar with a distant God. But when he came to know Jesus Christ, he pursued the Christian life with great zeal. Within a few years he had a successful mini &quot;I never liked jazz music because jazz music doesn't resolve. I used to not like God because God didn't resolve. But that was before any of this happened.&quot; â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Â  life.Blue Like Jazz is a fresh and original perspective on life, love, and redemption. ...more"/>
    <s v="http://books.toscrape.com/media/cache/98/4a/984ab50781e05461a753923eaba33e58.jpg"/>
    <s v="https://books.toscrape.com/catalogue/blue-like-jazz-nonreligious-thoughts-on-christian-spirituality_461/index.html"/>
    <n v="3780"/>
    <x v="4"/>
    <x v="0"/>
    <n v="534"/>
    <x v="101"/>
    <n v="33.5"/>
    <n v="1"/>
    <n v="126630"/>
    <s v="OK"/>
    <x v="1"/>
    <x v="4"/>
    <s v="In Stock"/>
    <s v="OK"/>
    <n v="25326"/>
    <s v="High"/>
    <x v="0"/>
  </r>
  <r>
    <x v="986"/>
    <s v="e46a164cf310fd7d"/>
    <s v="Books"/>
    <s v="Â£58.33"/>
    <s v="Â£58.33"/>
    <s v="Â£0.00"/>
    <s v="In stock (8 available)"/>
    <n v="0"/>
    <s v="Three"/>
    <x v="42"/>
    <s v="Two years ago, Bailey Adams broke off her engagement to Danny Maxwell and fled Logan Point for the mission field in Chihuahua, Mexico. Now she's about to return home to the States, but there's just one problem. After Bailey meets with the uncle of one of the mission children in the city, she barely escapes a sudden danger. Now she's on the run--she just doesn't know from w Two years ago, Bailey Adams broke off her engagement to Danny Maxwell and fled Logan Point for the mission field in Chihuahua, Mexico. Now she's about to return home to the States, but there's just one problem. After Bailey meets with the uncle of one of the mission children in the city, she barely escapes a sudden danger. Now she's on the run--she just doesn't know from whom. To make matters worse, people who help her along the way find themselves in danger too--including Danny. Who is after her? Will they ever let up? And in the midst of the chaos, can Bailey keep herself from falling in love with her rescuer all over again?With lean, fast-paced prose that keeps readers turning the pages, Patricia Bradley pens a superb story of suspense and second chances. ...more"/>
    <s v="http://books.toscrape.com/media/cache/00/bf/00bf1ae17dde21c66e346dd9c393d6fa.jpg"/>
    <s v="https://books.toscrape.com/catalogue/silence-in-the-dark-logan-point-4_542/index.html"/>
    <n v="2686"/>
    <x v="4"/>
    <x v="1"/>
    <n v="1949"/>
    <x v="179"/>
    <n v="75.83"/>
    <n v="3"/>
    <n v="203679.38"/>
    <s v="OK"/>
    <x v="1"/>
    <x v="3"/>
    <s v="In Stock"/>
    <s v="OK"/>
    <n v="40735.876000000004"/>
    <s v="High"/>
    <x v="0"/>
  </r>
  <r>
    <x v="987"/>
    <s v="1bba4b1ba23ed2d6"/>
    <s v="Books"/>
    <s v="Â£35.88"/>
    <s v="Â£35.88"/>
    <s v="Â£0.00"/>
    <s v="In stock (8 available)"/>
    <n v="0"/>
    <s v="One"/>
    <x v="43"/>
    <s v="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 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quot;psychic&quot;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 ...more"/>
    <s v="http://books.toscrape.com/media/cache/7e/cc/7ecc23cfaa84fb015a5333f2a5d97f23.jpg"/>
    <s v="https://books.toscrape.com/catalogue/the-grownup_546/index.html"/>
    <n v="1595"/>
    <x v="1"/>
    <x v="1"/>
    <n v="214"/>
    <x v="89"/>
    <n v="46.64"/>
    <n v="1"/>
    <n v="74390.8"/>
    <s v="OK"/>
    <x v="0"/>
    <x v="3"/>
    <s v="In Stock"/>
    <s v="OK"/>
    <n v="14878.160000000002"/>
    <s v="High"/>
    <x v="0"/>
  </r>
  <r>
    <x v="988"/>
    <s v="0e095ed785af7e43"/>
    <s v="Books"/>
    <s v="Â£54.81"/>
    <s v="Â£54.81"/>
    <s v="Â£0.00"/>
    <s v="In stock (9 available)"/>
    <n v="0"/>
    <s v="Five"/>
    <x v="44"/>
    <s v="Follow Suzie on a magical journey of discovering her true self worth within.A beautifully illustrated self-esteem story for all ages!Suzie Snowflake struggles with what she sees as &quot;flaws&quot; and &quot;imperfections&quot; in her beautiful design. &quot;How can I notice my outer is bright, when there are parts of myself I don't really like?&quot;Through the love and wisdom of her parents, Suzie d Follow Suzie on a magical journey of discovering her true self worth within.ï»¿A beautifully illustrated self-esteem story for all ages!ï»¿ï»¿ï»¿Suzie Snowflake struggles with what she sees as &quot;flaws&quot; and &quot;imperfections&quot; in her beautiful design. &quot;How can I notice my outer is bright, when there are parts of myself I don't really like?&quot;Through the love and wisdom of her parents, Suzie discovers her true inner beauty and light. &quot;It's who you are inside that counts, your inner light that shines through, and who you are outside is wondrous too.&quot;&quot;Look at your art, look at your design, six magical sides, created one of a kind!&quot;&quot;Suzie dear, we love you for you. Each and every single part of you too!&quot;A wonderful affirmation of the importance of self-love and uniqueness; nurturing to every child. Coupled with 36 uplifting, awe-inspiring illustrations!Crystaline Rose is a teacher and childrenâs book author. She has read her books to thousands of children in classrooms and book readings. They are met with âAhaâ moments, appreciation and excitement. âThe illustrations are magical and the story has meaning!â &quot;It's my favorite book ever!&quot; Parents share that their children are asking for âthe rainbow book!â and look forward to reading it again and again.&quot; &quot;This is more than a children's book&quot; &quot;There is inspiration and hope to be found at any age.&quot; ...more"/>
    <s v="http://books.toscrape.com/media/cache/59/13/5913f74507084d0cd47e2b73fd806f9e.jpg"/>
    <s v="https://books.toscrape.com/catalogue/suzie-snowflake-one-beautiful-flake-a-self-esteem-story_568/index.html"/>
    <n v="2006"/>
    <x v="1"/>
    <x v="0"/>
    <n v="151"/>
    <x v="91"/>
    <n v="71.25"/>
    <n v="5"/>
    <n v="142927.5"/>
    <s v="OK"/>
    <x v="1"/>
    <x v="15"/>
    <s v="In Stock"/>
    <s v="OK"/>
    <n v="28585.5"/>
    <s v="High"/>
    <x v="0"/>
  </r>
  <r>
    <x v="989"/>
    <s v="43c6a960757cf559"/>
    <s v="Books"/>
    <s v="Â£49.05"/>
    <s v="Â£49.05"/>
    <s v="Â£0.00"/>
    <s v="In stock (16 available)"/>
    <n v="0"/>
    <s v="Three"/>
    <x v="45"/>
    <s v="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 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quot;hack&quot;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âand changeâthe way you think about weight loss and wellness. You will skip breakfast, stop counting calories, eat high levels of healthy saturated fat, work out and sleep less, and add smart supplements.In doing so, you'll gain energy, build lean muscle, and watch the pounds melt off. By ditching traditional &quot;diet&quot; thinking, Asprey went from being overweight and sick in his twenties to maintaining a 100-pound weight loss, increasing his IQ, and feeling better than ever in his forties. The Bulletproof Diet is your blueprint to a better life. ...more"/>
    <s v="http://books.toscrape.com/media/cache/9c/c6/9cc673854af8fd155953384b3cac334e.jpg"/>
    <s v="https://books.toscrape.com/catalogue/the-bulletproof-diet-lose-up-to-a-pound-a-day-reclaim-energy-and-focus-upgrade-your-life_931/index.html"/>
    <n v="4734"/>
    <x v="4"/>
    <x v="1"/>
    <n v="700"/>
    <x v="123"/>
    <n v="63.77"/>
    <n v="3"/>
    <n v="301887.18"/>
    <s v="OK"/>
    <x v="1"/>
    <x v="10"/>
    <s v="In Stock"/>
    <s v="OK"/>
    <n v="60377.436000000002"/>
    <s v="High"/>
    <x v="1"/>
  </r>
  <r>
    <x v="990"/>
    <s v="047dfa57ba0bf638"/>
    <s v="Books"/>
    <s v="Â£54.07"/>
    <s v="Â£54.07"/>
    <s v="Â£0.00"/>
    <s v="In stock (14 available)"/>
    <n v="0"/>
    <s v="Two"/>
    <x v="45"/>
    <s v="Originally released by Hachettee Audio A2015."/>
    <s v="http://books.toscrape.com/media/cache/a7/6b/a76b04d5de0b2f8f038c9ac27f4d2a42.jpg"/>
    <s v="https://books.toscrape.com/catalogue/eat-fat-get-thin_688/index.html"/>
    <n v="3187"/>
    <x v="5"/>
    <x v="0"/>
    <n v="348"/>
    <x v="57"/>
    <n v="70.290000000000006"/>
    <n v="2"/>
    <n v="224014.23"/>
    <s v="OK"/>
    <x v="1"/>
    <x v="2"/>
    <s v="In Stock"/>
    <s v="OK"/>
    <n v="44802.846000000005"/>
    <s v="High"/>
    <x v="0"/>
  </r>
  <r>
    <x v="991"/>
    <s v="96aa539bfd4c07e2"/>
    <s v="Books"/>
    <s v="Â£49.71"/>
    <s v="Â£49.71"/>
    <s v="Â£0.00"/>
    <s v="In stock (10 available)"/>
    <n v="0"/>
    <s v="Five"/>
    <x v="45"/>
    <s v="The 10-Day Green Smoothie Cleanse will jump-start your weight loss, increase your energy level, clear your mind, and improve your overall health. Made up of supernutrients from leafy greens and fruits, green smoothies are filling and healthy and you will enjoy drinking them. Your body will also thank you for drinking them as your health and energy improve to levels you nev The 10-Day Green Smoothie Cleanse will jump-start your weight loss, increase your energy level, clear your mind, and improve your overall health. Made up of supernutrients from leafy greens and fruits, green smoothies are filling and healthy and you will enjoy drinking them. Your body will also thank you for drinking them as your health and energy improve to levels you never thought possible. In ten days, you can expect to lose weight, reduce cravings, clear your mind, and improve digestion. It is an experience that could change your life if you stick with it! This book provides a shopping list, recipes, and detailed instructions for the 10-day cleanse, along with suggestions for getting the best results. It also offers advice on how to continue to lose weight and maintain good health afterwards. Are you ready to look slimmer, healthier, and sexier than you have in years? Then get ready to begin the 10-Day Green Smoothie Cleanse! If you successfully complete the 10-Day Green Smoothie Cleanse, you willâ¦ - Lose 10â15 pounds in 10 days - Get rid of stubborn body fat, including belly fat - Drop pounds and inches fast, without grueling workouts - Learn to live a healthier lifestyle of detoxing and healthy eating - Help your body naturally crave healthy foods so you never have to diet again - Receive over 100 green smoothie recipes for various health conditions and goals JJ Smith is the author of the #1 national bestseller and USA Today bestseller Lose Weight Without Dieting or Working Out! JJ Smith is a nutritionist and certified weight-loss expert who has been featured on The Steve Harvey Show, The Montel Williams Show, and The Jamie Foxx Show and on the NBC, FOX, and CW Network television stations, as well as in the pages of Glamour, Essence, and Ladies Home Journal. Since reclaiming her health, losing weight, and discovering a âsecond youthâ in her forties, JJ has become the voice of inspiration to those who want to lose weight, be healthy, and get their sexy back! ...more"/>
    <s v="http://books.toscrape.com/media/cache/79/84/7984ef7c568a60372f430c1ddae64034.jpg"/>
    <s v="https://books.toscrape.com/catalogue/10-day-green-smoothie-cleanse-lose-up-to-15-pounds-in-10-days_581/index.html"/>
    <n v="1963"/>
    <x v="4"/>
    <x v="1"/>
    <n v="1818"/>
    <x v="48"/>
    <n v="64.62"/>
    <n v="5"/>
    <n v="126849.06000000001"/>
    <s v="OK"/>
    <x v="0"/>
    <x v="19"/>
    <s v="In Stock"/>
    <s v="OK"/>
    <n v="25369.812000000005"/>
    <s v="High"/>
    <x v="0"/>
  </r>
  <r>
    <x v="992"/>
    <s v="f9c87ccb2bc4853b"/>
    <s v="Books"/>
    <s v="Â£52.98"/>
    <s v="Â£52.98"/>
    <s v="Â£0.00"/>
    <s v="In stock (9 available)"/>
    <n v="0"/>
    <s v="Five"/>
    <x v="45"/>
    <s v="The Art And Science Of Low Carbohydrate Living: An Expert Guide To Making The Life-Saving Benefits Of Carbohydrate Restriction Sustainable And EnjoyableCarbohydrate restricted diets are commonly practiced but seldom taught. As a result, doctors, dietitians, nutritionists, and nurses may have strong opinions about low carbohydrate dieting, but in many if not most cases, the The Art And Science Of Low Carbohydrate Living: An Expert Guide To Making The Life-Saving Benefits Of Carbohydrate Restriction Sustainable And EnjoyableCarbohydrate restricted diets are commonly practiced but seldom taught. As a result, doctors, dietitians, nutritionists, and nurses may have strong opinions about low carbohydrate dieting, but in many if not most cases, these views are not grounded in science.Now, whether you are a curious healthcare professional or just a connoisseur of diet information, two New York Times best-selling authors provide you with the definitive resource for low carbohydrate living. Doctors Volek and Phinney share over 50 years of clinical experience using low carbohydrate diets, and together they have published more than 200 research papers and chapters on the topic. Particularly in the last decade, much has been learned about the risks associated with insulin resistance (including but not limited to metabolic synd ...more"/>
    <s v="http://books.toscrape.com/media/cache/82/f3/82f3b865f19faad855ec359f86415f79.jpg"/>
    <s v="https://books.toscrape.com/catalogue/the-art-and-science-of-low-carbohydrate-living_570/index.html"/>
    <n v="3415"/>
    <x v="4"/>
    <x v="1"/>
    <n v="768"/>
    <x v="108"/>
    <n v="68.87"/>
    <n v="5"/>
    <n v="235191.05000000002"/>
    <s v="OK"/>
    <x v="1"/>
    <x v="15"/>
    <s v="In Stock"/>
    <s v="OK"/>
    <n v="47038.210000000006"/>
    <s v="High"/>
    <x v="0"/>
  </r>
  <r>
    <x v="993"/>
    <s v="a18a4f574854aced"/>
    <s v="Books"/>
    <s v="Â£51.33"/>
    <s v="Â£51.33"/>
    <s v="Â£0.00"/>
    <s v="In stock (19 available)"/>
    <n v="0"/>
    <s v="Two"/>
    <x v="46"/>
    <s v="Libertarianism isn't about winning elections; it is first and foremost a political philosophy--a description of how, in the opinion of libertarians, free people ought to treat one another, at least when they use the law, which they regard as potentially dangerous. If libertarians are correct, the law should intrude into people's lives as little as possible, rarely telling Libertarianism isn't about winning elections; it is first and foremost a political philosophy--a description of how, in the opinion of libertarians, free people ought to treat one another, at least when they use the law, which they regard as potentially dangerous. If libertarians are correct, the law should intrude into people's lives as little as possible, rarely telling them what to do or how to live.A political and economic philosophy as old as John Locke and John Stuart Mill, but as alive and timely as Rand Paul, the Tea Party, and the novels of Ayn Rand, libertarianism emphasizes individual rights and calls for a radical reduction in the power and size of government. &quot;Libertarianism For Beginners&quot; lays out the history and principles of this often-misunderstood philosophy in lucid, dispassionate terms that help illuminate today's political dialogue.&quot; ...more"/>
    <s v="http://books.toscrape.com/media/cache/91/a4/91a46253e165d144ef5938f2d456b88f.jpg"/>
    <s v="https://books.toscrape.com/catalogue/libertarianism-for-beginners_982/index.html"/>
    <n v="407"/>
    <x v="0"/>
    <x v="1"/>
    <n v="329"/>
    <x v="171"/>
    <n v="66.73"/>
    <n v="2"/>
    <n v="27159.11"/>
    <s v="OK"/>
    <x v="1"/>
    <x v="0"/>
    <s v="In Stock"/>
    <s v="OK"/>
    <n v="5431.8220000000001"/>
    <s v="High"/>
    <x v="0"/>
  </r>
  <r>
    <x v="994"/>
    <s v="2b5054a4192e9b06"/>
    <s v="Books"/>
    <s v="Â£52.65"/>
    <s v="Â£52.65"/>
    <s v="Â£0.00"/>
    <s v="In stock (14 available)"/>
    <n v="0"/>
    <s v="Four"/>
    <x v="46"/>
    <s v="âDionne's expertise is evident in this finely crafted and convincing work.â âThe Los Angeles TimesFrom one of our most engaging political reporters and the author of Why Americans Hate Politics; the story of conservatism from the Goldwater 1960s to the present day Tea Party that has resulted in broken promises and an ideological purity that drives moderate Republicans away âDionne's expertise is evident in this finely crafted and convincing work.â âThe Los Angeles TimesFrom one of our most engaging political reporters and the author of Why Americans Hate Politics; the story of conservatism from the Goldwater 1960s to the present day Tea Party that has resulted in broken promises and an ideological purity that drives moderate Republicans away.Why the Right Went Wrong offers a historical view of the right since the 1960s. Its core contention is that American conservatism and the Republican Party took a wrong turn when they adopted Barry Goldwaterâs worldview during and after the 1964 campaign. The radicalism of todayâs conservatism is not the product of the Tea Party, Washington Post columnist E.J. Dionne writes. The Tea Partiers are the true heirs to Goldwater ideology. The purity movement did more than drive moderates out of the Republican Partyâit beat back alternative definitions of conservatism.Since 1968, no conservative administrationânot Nixon not Reagan not two Bushesâcould live up to the rhetoric rooted in the Goldwater movement that began to reshape American politics fifty years ago. The collapse of the Nixon presidency led to the rise of Ronald Reagan, the defeat of George H.W. Bush, to Newt Gingrichâs revolution. Bush initially undertook a partial modernization, preaching âcompassionate conservatismâ and a âFourth Wayâ to Clintonâs âThird Way.â Conservatives quickly defined him as an advocate of âbig governmentâ and not conservative enough on spending, immigration, education, and Medicare. A return to the true faith was the only prescription on order. The result was the Tea Party, which Dionne says, was as much a reaction to Bush as to Obama.The state of the Republican party, controlled by the strictest base, is diminished, Dionne writes. It has become white and older in a country that is no longer that. It needs to come back to life for its own health and that of the countryâs, and in Why the Right Went Wrong, he explains how. ...more"/>
    <s v="http://books.toscrape.com/media/cache/cd/64/cd64ccda3382d62fea8167eaadd6c9a0.jpg"/>
    <s v="https://books.toscrape.com/catalogue/why-the-right-went-wrong-conservatism-from-goldwater-to-the-tea-party-and-beyond_781/index.html"/>
    <n v="2656"/>
    <x v="3"/>
    <x v="1"/>
    <n v="1499"/>
    <x v="20"/>
    <n v="68.45"/>
    <n v="4"/>
    <n v="181803.2"/>
    <s v="OK"/>
    <x v="1"/>
    <x v="2"/>
    <s v="In Stock"/>
    <s v="OK"/>
    <n v="36360.640000000007"/>
    <s v="High"/>
    <x v="0"/>
  </r>
  <r>
    <x v="995"/>
    <s v="3968e3fbf4695d7c"/>
    <s v="Books"/>
    <s v="Â£56.86"/>
    <s v="Â£56.86"/>
    <s v="Â£0.00"/>
    <s v="In stock (12 available)"/>
    <n v="0"/>
    <s v="One"/>
    <x v="46"/>
    <s v="Weâve all heard that the American Dream is vanishing, and that the cause is rising income inequality. The rich are getting richer by rigging the system in their favor, leaving the rest of us to struggle just to keep our heads above water. To save the American Dream, weâre told that we need to fight inequality through tax hikes, wealth redistribution schemes, and a far high Weâve all heard that the American Dream is vanishing, and that the cause is rising income inequality. The rich are getting richer by rigging the system in their favor, leaving the rest of us to struggle just to keep our heads above water. To save the American Dream, weâre told that we need to fight inequality through tax hikes, wealth redistribution schemes, and a far higher minimum wage.But what if that narrative is wrong? What if the real threat to the American Dream isnât rising income inequalityâbut an all-out war on success?In Equal is Unfair, a timely and thought-provoking work, Don Watkins and Yaron Brook reveal that almost everything weâve been taught about inequality is wrong. Youâll discover:â¢ why successful CEOs make so much moneyâand deserve toâ¢ how the minimum wage hurts the very people it claims to helpâ¢ why middle-class stagnation is a mythâ¢ how the little-known history of Sweden reveals the dangers of forced equalityâ¢ the disturbing philosophy behind Obamaâs economic agenda.The critics of inequality are right about one thing: the American Dream is under attack. But instead of fighting to make America a place where anyone can achieve success, they are fighting to tear down those who already have. The real key to making America a freer, fairer, more prosperous nation is to protect and celebrate the pursuit of successânot pull down the high fliers in the name of equality. ...more"/>
    <s v="http://books.toscrape.com/media/cache/a6/3b/a63b2576d798c2041c602561499a26aa.jpg"/>
    <s v="https://books.toscrape.com/catalogue/equal-is-unfair-americas-misguided-fight-against-income-inequality_617/index.html"/>
    <n v="3924"/>
    <x v="5"/>
    <x v="0"/>
    <n v="153"/>
    <x v="23"/>
    <n v="73.92"/>
    <n v="1"/>
    <n v="290062.08000000002"/>
    <s v="OK"/>
    <x v="1"/>
    <x v="11"/>
    <s v="In Stock"/>
    <s v="OK"/>
    <n v="58012.416000000005"/>
    <s v="High"/>
    <x v="0"/>
  </r>
  <r>
    <x v="996"/>
    <s v="bb8245f52c7cce8f"/>
    <s v="Books"/>
    <s v="Â£36.58"/>
    <s v="Â£36.58"/>
    <s v="Â£0.00"/>
    <s v="In stock (15 available)"/>
    <n v="0"/>
    <s v="One"/>
    <x v="47"/>
    <s v="Some people call Eritrea the âNorth Korea of Africa.â But to two friends Chenkelo and Misghe, it is home. In the picturesque capital of Asmara, these two educated young men are forced to choose between poverty and hustle as they hide from a national service conscription that would send them to the front lines. Charismatic Misghe is a charmer, a philosopher, and a loving so Some people call Eritrea the âNorth Korea of Africa.â But to two friends Chenkelo and Misghe, it is home. In the picturesque capital of Asmara, these two educated young men are forced to choose between poverty and hustle as they hide from a national service conscription that would send them to the front lines. Charismatic Misghe is a charmer, a philosopher, and a loving son who is capable of having any woman in the city. But heâs about to flee his oppressive homelandâputting his longtime friendship with Chenkelo at stake. Chenkelo is a consummate hustler, resentful of his lot but in love with his city and his country. He has a poetâs heart whose passion will soon fuel activism and a belief that Eritreaâs beloved national project can yet be saved. Caught between the temptation of the Western dream and duty to their stagnated nation, Misghe and Chenkelo epitomize and transcend the trials and tribulations of an entire African generation. Amid the Chaos depicts the unflinching reality of a restless Eritrea in search of a meaning. ...more"/>
    <s v="http://books.toscrape.com/media/cache/8a/94/8a94b2ba501119af0d3520b94daf8c20.jpg"/>
    <s v="https://books.toscrape.com/catalogue/amid-the-chaos_788/index.html"/>
    <n v="3173"/>
    <x v="0"/>
    <x v="1"/>
    <n v="1120"/>
    <x v="42"/>
    <n v="47.55"/>
    <n v="1"/>
    <n v="150876.15"/>
    <s v="OK"/>
    <x v="0"/>
    <x v="1"/>
    <s v="In Stock"/>
    <s v="OK"/>
    <n v="30175.23"/>
    <s v="High"/>
    <x v="0"/>
  </r>
  <r>
    <x v="997"/>
    <s v="88c21fcd38e2486e"/>
    <s v="Books"/>
    <s v="Â£19.19"/>
    <s v="Â£19.19"/>
    <s v="Â£0.00"/>
    <s v="In stock (15 available)"/>
    <n v="0"/>
    <s v="Five"/>
    <x v="48"/>
    <s v="They call me a slut. Maybe I am.Sometimes I do things I despise.Sometimes men take without asking.But I have a musical gift, only a year left of high school, and a plan.With one obstacle.Emeric Marceaux doesnât just take.He seizes my will power and bangs it like a dark note.When he commands me to play, I want to give him everything.I kneel for his punishments, tremble for They call me a slut. Maybe I am.Sometimes I do things I despise.Sometimes men take without asking.But I have a musical gift, only a year left of high school, and a plan.With one obstacle.Emeric Marceaux doesnât just take.He seizes my will power and bangs it like a dark note.When he commands me to play, I want to give him everything.I kneel for his punishments, tremble for his touch, and risk it all for our stolen moments.Heâs my obsession, my master, my music.And my teacher. ...more"/>
    <s v="http://books.toscrape.com/media/cache/1c/88/1c8807c42be085f3b061fe63f62a3c39.jpg"/>
    <s v="https://books.toscrape.com/catalogue/dark-notes_800/index.html"/>
    <n v="3212"/>
    <x v="2"/>
    <x v="0"/>
    <n v="1928"/>
    <x v="80"/>
    <n v="24.95"/>
    <n v="5"/>
    <n v="80139.399999999994"/>
    <s v="OK"/>
    <x v="1"/>
    <x v="1"/>
    <s v="In Stock"/>
    <s v="OK"/>
    <n v="16027.88"/>
    <s v="High"/>
    <x v="0"/>
  </r>
  <r>
    <x v="998"/>
    <s v="abeafe151a587d3b"/>
    <s v="Books"/>
    <s v="Â£10.97"/>
    <s v="Â£10.97"/>
    <s v="Â£0.00"/>
    <s v="In stock (15 available)"/>
    <n v="0"/>
    <s v="One"/>
    <x v="49"/>
    <s v="In Cold Blood meets Adrian Nicole LeBlancâs Random Family: A harrowing, profoundly personal investigation of the causes, effects, and communal toll of a deeply troubling crimeâthe brutal murder of three young children by their parents in the border city of Brownsville, Texas.On March 11, 2003, in Brownsville, Texasâone of Americaâs poorest citiesâJohn Allen Rubio and Angel In Cold Blood meets Adrian Nicole LeBlancâs Random Family: A harrowing, profoundly personal investigation of the causes, effects, and communal toll of a deeply troubling crimeâthe brutal murder of three young children by their parents in the border city of Brownsville, Texas.On March 11, 2003, in Brownsville, Texasâone of Americaâs poorest citiesâJohn Allen Rubio and Angela Camacho murdered their three young children. The apartment building in which the brutal crimes took place was already rundown, and in their aftermath a consensus developed in the community that it should be destroyed. It was a place, neighbors felt, that was plagued by spiritual cancer. In 2008, journalist Laura Tillman covered the story for The Brownsville Herald. The questions it raised haunted her, particularly one asked by the sole member of the cityâs Heritage Council to oppose demolition: is there any such thing as an evil building? Her investigation took her far beyond that question, revealing the nature of the toll that the crime exacted on a city already wracked with poverty. It sprawled into a six-year inquiry into the larger significance of such acts, ones so difficult to imagine or explain that their perpetrators are often dismissed as monsters alien to humanity. With meticulous attention and stunning compassion, Tillman surveyed those surrounding the crimes, speaking with the lawyers who tried the case, the familyâs neighbors and relatives and teachers, even one of the murderers: John Allen Rubio himself, whom she corresponded with for years and ultimately met in person. The result is a brilliant exploration of some of our ageâs most important social issues, from poverty to mental illness to the death penalty, and a beautiful, profound meditation on the truly human forces that drive them. It is disturbing, insightful, and mesmerizing in equal measure. ...more"/>
    <s v="http://books.toscrape.com/media/cache/2b/50/2b50fa031b2411a94bc68de0bbdd96fb.jpg"/>
    <s v="https://books.toscrape.com/catalogue/the-long-shadow-of-small-ghosts-murder-and-memory-in-an-american-city_848/index.html"/>
    <n v="1296"/>
    <x v="5"/>
    <x v="0"/>
    <n v="1839"/>
    <x v="116"/>
    <n v="14.26"/>
    <n v="1"/>
    <n v="18480.96"/>
    <s v="OK"/>
    <x v="1"/>
    <x v="1"/>
    <s v="In Stock"/>
    <s v="OK"/>
    <n v="3696.192"/>
    <s v="Mid"/>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CCBB7C-3054-47DB-A019-D8E47D896A03}" name="PivotTable15"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28:P36" firstHeaderRow="1" firstDataRow="1" firstDataCol="1"/>
  <pivotFields count="31">
    <pivotField showAll="0"/>
    <pivotField showAll="0"/>
    <pivotField showAll="0"/>
    <pivotField showAll="0"/>
    <pivotField showAll="0"/>
    <pivotField showAll="0"/>
    <pivotField showAll="0"/>
    <pivotField showAll="0"/>
    <pivotField showAll="0"/>
    <pivotField showAll="0">
      <items count="51">
        <item h="1" x="38"/>
        <item x="16"/>
        <item h="1" x="27"/>
        <item h="1" x="23"/>
        <item h="1" x="25"/>
        <item h="1" x="34"/>
        <item h="1" x="33"/>
        <item h="1" x="9"/>
        <item h="1" x="41"/>
        <item h="1" x="32"/>
        <item h="1" x="4"/>
        <item h="1" x="36"/>
        <item h="1" x="49"/>
        <item h="1" x="47"/>
        <item h="1" x="13"/>
        <item h="1" x="48"/>
        <item h="1" x="17"/>
        <item h="1" x="8"/>
        <item h="1" x="31"/>
        <item h="1" x="45"/>
        <item h="1" x="40"/>
        <item h="1" x="2"/>
        <item h="1" x="30"/>
        <item h="1" x="29"/>
        <item h="1" x="28"/>
        <item h="1" x="12"/>
        <item h="1" x="1"/>
        <item h="1" x="18"/>
        <item h="1" x="11"/>
        <item h="1" x="44"/>
        <item h="1" x="22"/>
        <item h="1" x="26"/>
        <item h="1" x="5"/>
        <item h="1" x="21"/>
        <item h="1" x="46"/>
        <item h="1" x="24"/>
        <item h="1" x="10"/>
        <item h="1" x="6"/>
        <item h="1" x="20"/>
        <item h="1" x="14"/>
        <item h="1" x="39"/>
        <item h="1" x="3"/>
        <item h="1" x="43"/>
        <item h="1" x="37"/>
        <item h="1" x="15"/>
        <item h="1" x="42"/>
        <item h="1" x="35"/>
        <item h="1" x="0"/>
        <item h="1" x="7"/>
        <item h="1" x="19"/>
        <item t="default"/>
      </items>
    </pivotField>
    <pivotField showAll="0"/>
    <pivotField showAll="0"/>
    <pivotField showAll="0"/>
    <pivotField dataField="1" numFmtId="3" showAll="0"/>
    <pivotField showAll="0"/>
    <pivotField showAll="0"/>
    <pivotField numFmtId="3" showAll="0"/>
    <pivotField axis="axisRow"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numFmtId="165" showAll="0"/>
    <pivotField showAll="0"/>
    <pivotField numFmtId="165" showAll="0"/>
    <pivotField showAll="0"/>
    <pivotField showAll="0"/>
    <pivotField showAll="0"/>
    <pivotField showAll="0"/>
    <pivotField showAll="0"/>
    <pivotField numFmtId="173" showAll="0"/>
    <pivotField showAll="0"/>
    <pivotField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30"/>
    <field x="29"/>
    <field x="17"/>
  </rowFields>
  <rowItems count="8">
    <i>
      <x v="1"/>
    </i>
    <i>
      <x v="2"/>
    </i>
    <i>
      <x v="3"/>
    </i>
    <i>
      <x v="4"/>
    </i>
    <i>
      <x v="5"/>
    </i>
    <i>
      <x v="6"/>
    </i>
    <i>
      <x v="7"/>
    </i>
    <i t="grand">
      <x/>
    </i>
  </rowItems>
  <colItems count="1">
    <i/>
  </colItems>
  <dataFields count="1">
    <dataField name="Sum of Total Sales" fld="13" baseField="0" baseItem="0" numFmtId="3"/>
  </dataFields>
  <formats count="6">
    <format dxfId="41">
      <pivotArea type="all" dataOnly="0" outline="0" fieldPosition="0"/>
    </format>
    <format dxfId="40">
      <pivotArea outline="0" collapsedLevelsAreSubtotals="1" fieldPosition="0"/>
    </format>
    <format dxfId="39">
      <pivotArea field="30" type="button" dataOnly="0" labelOnly="1" outline="0" axis="axisRow" fieldPosition="0"/>
    </format>
    <format dxfId="38">
      <pivotArea dataOnly="0" labelOnly="1" fieldPosition="0">
        <references count="1">
          <reference field="30" count="7">
            <x v="1"/>
            <x v="2"/>
            <x v="3"/>
            <x v="4"/>
            <x v="5"/>
            <x v="6"/>
            <x v="7"/>
          </reference>
        </references>
      </pivotArea>
    </format>
    <format dxfId="37">
      <pivotArea dataOnly="0" labelOnly="1" grandRow="1" outline="0" fieldPosition="0"/>
    </format>
    <format dxfId="36">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031D1E-4D4A-41F5-AA21-218F8114176F}" name="PivotTable14"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Book Categories">
  <location ref="O13:P24" firstHeaderRow="1" firstDataRow="1" firstDataCol="1"/>
  <pivotFields count="31">
    <pivotField showAll="0"/>
    <pivotField showAll="0"/>
    <pivotField showAll="0"/>
    <pivotField showAll="0"/>
    <pivotField showAll="0"/>
    <pivotField showAll="0"/>
    <pivotField showAll="0"/>
    <pivotField showAll="0"/>
    <pivotField showAll="0"/>
    <pivotField axis="axisRow" showAll="0" measureFilter="1" sortType="descending">
      <items count="51">
        <item x="38"/>
        <item x="16"/>
        <item x="27"/>
        <item x="23"/>
        <item x="25"/>
        <item x="34"/>
        <item x="33"/>
        <item x="9"/>
        <item x="41"/>
        <item x="32"/>
        <item x="4"/>
        <item x="36"/>
        <item x="49"/>
        <item x="47"/>
        <item x="13"/>
        <item x="48"/>
        <item x="17"/>
        <item x="8"/>
        <item x="31"/>
        <item x="45"/>
        <item x="40"/>
        <item x="2"/>
        <item x="30"/>
        <item x="29"/>
        <item x="28"/>
        <item x="12"/>
        <item x="1"/>
        <item x="18"/>
        <item x="11"/>
        <item x="44"/>
        <item x="22"/>
        <item x="26"/>
        <item x="5"/>
        <item x="21"/>
        <item x="46"/>
        <item x="24"/>
        <item x="10"/>
        <item x="6"/>
        <item x="20"/>
        <item x="14"/>
        <item x="39"/>
        <item x="3"/>
        <item x="43"/>
        <item x="37"/>
        <item x="15"/>
        <item x="42"/>
        <item x="35"/>
        <item x="0"/>
        <item x="7"/>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3" showAll="0"/>
    <pivotField showAll="0"/>
    <pivotField showAll="0"/>
    <pivotField numFmtId="3" showAll="0"/>
    <pivotField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numFmtId="165" showAll="0"/>
    <pivotField showAll="0"/>
    <pivotField dataField="1" numFmtId="165" showAll="0"/>
    <pivotField showAll="0"/>
    <pivotField showAll="0"/>
    <pivotField showAll="0"/>
    <pivotField showAll="0"/>
    <pivotField showAll="0"/>
    <pivotField numFmtId="173"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11">
    <i>
      <x v="14"/>
    </i>
    <i>
      <x v="28"/>
    </i>
    <i>
      <x v="41"/>
    </i>
    <i>
      <x v="1"/>
    </i>
    <i>
      <x v="17"/>
    </i>
    <i>
      <x v="16"/>
    </i>
    <i>
      <x v="49"/>
    </i>
    <i>
      <x v="37"/>
    </i>
    <i>
      <x v="7"/>
    </i>
    <i>
      <x v="18"/>
    </i>
    <i t="grand">
      <x/>
    </i>
  </rowItems>
  <colItems count="1">
    <i/>
  </colItems>
  <dataFields count="1">
    <dataField name="Sum of Revenue" fld="20" baseField="0" baseItem="0" numFmtId="165"/>
  </dataFields>
  <formats count="6">
    <format dxfId="42">
      <pivotArea type="all" dataOnly="0" outline="0" fieldPosition="0"/>
    </format>
    <format dxfId="43">
      <pivotArea outline="0" collapsedLevelsAreSubtotals="1" fieldPosition="0"/>
    </format>
    <format dxfId="44">
      <pivotArea field="9" type="button" dataOnly="0" labelOnly="1" outline="0" axis="axisRow" fieldPosition="0"/>
    </format>
    <format dxfId="45">
      <pivotArea dataOnly="0" labelOnly="1" fieldPosition="0">
        <references count="1">
          <reference field="9" count="0"/>
        </references>
      </pivotArea>
    </format>
    <format dxfId="46">
      <pivotArea dataOnly="0" labelOnly="1" grandRow="1" outline="0" fieldPosition="0"/>
    </format>
    <format dxfId="4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9" count="1" selected="0">
            <x v="14"/>
          </reference>
        </references>
      </pivotArea>
    </chartFormat>
    <chartFormat chart="5" format="14">
      <pivotArea type="data" outline="0" fieldPosition="0">
        <references count="2">
          <reference field="4294967294" count="1" selected="0">
            <x v="0"/>
          </reference>
          <reference field="9" count="1" selected="0">
            <x v="28"/>
          </reference>
        </references>
      </pivotArea>
    </chartFormat>
    <chartFormat chart="5" format="15">
      <pivotArea type="data" outline="0" fieldPosition="0">
        <references count="2">
          <reference field="4294967294" count="1" selected="0">
            <x v="0"/>
          </reference>
          <reference field="9" count="1" selected="0">
            <x v="41"/>
          </reference>
        </references>
      </pivotArea>
    </chartFormat>
    <chartFormat chart="5" format="16">
      <pivotArea type="data" outline="0" fieldPosition="0">
        <references count="2">
          <reference field="4294967294" count="1" selected="0">
            <x v="0"/>
          </reference>
          <reference field="9" count="1" selected="0">
            <x v="1"/>
          </reference>
        </references>
      </pivotArea>
    </chartFormat>
    <chartFormat chart="5" format="17">
      <pivotArea type="data" outline="0" fieldPosition="0">
        <references count="2">
          <reference field="4294967294" count="1" selected="0">
            <x v="0"/>
          </reference>
          <reference field="9" count="1" selected="0">
            <x v="17"/>
          </reference>
        </references>
      </pivotArea>
    </chartFormat>
    <chartFormat chart="5" format="18">
      <pivotArea type="data" outline="0" fieldPosition="0">
        <references count="2">
          <reference field="4294967294" count="1" selected="0">
            <x v="0"/>
          </reference>
          <reference field="9" count="1" selected="0">
            <x v="16"/>
          </reference>
        </references>
      </pivotArea>
    </chartFormat>
    <chartFormat chart="5" format="19">
      <pivotArea type="data" outline="0" fieldPosition="0">
        <references count="2">
          <reference field="4294967294" count="1" selected="0">
            <x v="0"/>
          </reference>
          <reference field="9" count="1" selected="0">
            <x v="49"/>
          </reference>
        </references>
      </pivotArea>
    </chartFormat>
    <chartFormat chart="5" format="20">
      <pivotArea type="data" outline="0" fieldPosition="0">
        <references count="2">
          <reference field="4294967294" count="1" selected="0">
            <x v="0"/>
          </reference>
          <reference field="9" count="1" selected="0">
            <x v="37"/>
          </reference>
        </references>
      </pivotArea>
    </chartFormat>
    <chartFormat chart="5" format="21">
      <pivotArea type="data" outline="0" fieldPosition="0">
        <references count="2">
          <reference field="4294967294" count="1" selected="0">
            <x v="0"/>
          </reference>
          <reference field="9" count="1" selected="0">
            <x v="7"/>
          </reference>
        </references>
      </pivotArea>
    </chartFormat>
    <chartFormat chart="5" format="22">
      <pivotArea type="data" outline="0" fieldPosition="0">
        <references count="2">
          <reference field="4294967294" count="1" selected="0">
            <x v="0"/>
          </reference>
          <reference field="9" count="1" selected="0">
            <x v="18"/>
          </reference>
        </references>
      </pivotArea>
    </chartFormat>
  </chartFormats>
  <pivotTableStyleInfo name="PivotStyleLight14"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A3AC88-0CEB-4840-A4CB-D8CEC48D399D}" name="PivotTable13"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I32:J49" firstHeaderRow="1" firstDataRow="1" firstDataCol="1"/>
  <pivotFields count="31">
    <pivotField axis="axisRow" showAll="0" sortType="descending">
      <items count="1000">
        <item h="1" x="893"/>
        <item h="1" x="682"/>
        <item x="330"/>
        <item x="983"/>
        <item x="10"/>
        <item h="1" x="374"/>
        <item x="991"/>
        <item h="1" x="257"/>
        <item h="1" x="366"/>
        <item h="1" x="891"/>
        <item h="1" x="42"/>
        <item h="1" x="649"/>
        <item h="1" x="920"/>
        <item h="1" x="845"/>
        <item h="1" x="640"/>
        <item h="1" x="665"/>
        <item h="1" x="696"/>
        <item h="1" x="890"/>
        <item h="1" x="714"/>
        <item h="1" x="748"/>
        <item x="45"/>
        <item h="1" x="664"/>
        <item h="1" x="710"/>
        <item x="188"/>
        <item h="1" x="190"/>
        <item x="854"/>
        <item h="1" x="648"/>
        <item h="1" x="324"/>
        <item h="1" x="917"/>
        <item h="1" x="811"/>
        <item h="1" x="250"/>
        <item h="1" x="373"/>
        <item h="1" x="14"/>
        <item h="1" x="389"/>
        <item h="1" x="974"/>
        <item h="1" x="51"/>
        <item h="1" x="639"/>
        <item h="1" x="461"/>
        <item h="1" x="638"/>
        <item h="1" x="707"/>
        <item h="1" x="894"/>
        <item h="1" x="68"/>
        <item h="1" x="728"/>
        <item h="1" x="20"/>
        <item h="1" x="5"/>
        <item h="1" x="19"/>
        <item h="1" x="593"/>
        <item h="1" x="429"/>
        <item h="1" x="194"/>
        <item h="1" x="460"/>
        <item h="1" x="7"/>
        <item h="1" x="365"/>
        <item h="1" x="512"/>
        <item h="1" x="106"/>
        <item h="1" x="350"/>
        <item h="1" x="143"/>
        <item h="1" x="454"/>
        <item h="1" x="341"/>
        <item h="1" x="162"/>
        <item h="1" x="553"/>
        <item h="1" x="981"/>
        <item h="1" x="485"/>
        <item h="1" x="453"/>
        <item h="1" x="899"/>
        <item h="1" x="996"/>
        <item h="1" x="484"/>
        <item h="1" x="780"/>
        <item h="1" x="842"/>
        <item h="1" x="156"/>
        <item h="1" x="506"/>
        <item h="1" x="637"/>
        <item h="1" x="151"/>
        <item h="1" x="792"/>
        <item h="1" x="483"/>
        <item h="1" x="849"/>
        <item h="1" x="428"/>
        <item h="1" x="316"/>
        <item h="1" x="608"/>
        <item h="1" x="760"/>
        <item h="1" x="833"/>
        <item h="1" x="105"/>
        <item h="1" x="727"/>
        <item h="1" x="168"/>
        <item h="1" x="273"/>
        <item h="1" x="695"/>
        <item h="1" x="125"/>
        <item h="1" x="482"/>
        <item h="1" x="249"/>
        <item h="1" x="914"/>
        <item h="1" x="913"/>
        <item h="1" x="104"/>
        <item h="1" x="93"/>
        <item h="1" x="92"/>
        <item h="1" x="592"/>
        <item h="1" x="481"/>
        <item h="1" x="349"/>
        <item h="1" x="957"/>
        <item h="1" x="388"/>
        <item h="1" x="953"/>
        <item h="1" x="155"/>
        <item h="1" x="198"/>
        <item h="1" x="925"/>
        <item h="1" x="63"/>
        <item h="1" x="387"/>
        <item h="1" x="173"/>
        <item h="1" x="284"/>
        <item h="1" x="348"/>
        <item h="1" x="291"/>
        <item h="1" x="89"/>
        <item h="1" x="124"/>
        <item h="1" x="175"/>
        <item h="1" x="427"/>
        <item h="1" x="142"/>
        <item h="1" x="426"/>
        <item h="1" x="41"/>
        <item h="1" x="985"/>
        <item h="1" x="552"/>
        <item h="1" x="25"/>
        <item h="1" x="828"/>
        <item h="1" x="945"/>
        <item h="1" x="425"/>
        <item h="1" x="459"/>
        <item h="1" x="208"/>
        <item h="1" x="791"/>
        <item h="1" x="364"/>
        <item h="1" x="424"/>
        <item h="1" x="386"/>
        <item h="1" x="591"/>
        <item h="1" x="225"/>
        <item h="1" x="290"/>
        <item h="1" x="892"/>
        <item h="1" x="747"/>
        <item h="1" x="363"/>
        <item h="1" x="340"/>
        <item h="1" x="88"/>
        <item h="1" x="216"/>
        <item h="1" x="873"/>
        <item h="1" x="150"/>
        <item h="1" x="37"/>
        <item h="1" x="505"/>
        <item h="1" x="504"/>
        <item h="1" x="855"/>
        <item h="1" x="759"/>
        <item h="1" x="896"/>
        <item h="1" x="636"/>
        <item h="1" x="193"/>
        <item h="1" x="207"/>
        <item h="1" x="319"/>
        <item h="1" x="174"/>
        <item h="1" x="971"/>
        <item h="1" x="375"/>
        <item h="1" x="326"/>
        <item h="1" x="443"/>
        <item h="1" x="790"/>
        <item h="1" x="503"/>
        <item h="1" x="502"/>
        <item h="1" x="501"/>
        <item h="1" x="705"/>
        <item h="1" x="844"/>
        <item h="1" x="500"/>
        <item h="1" x="933"/>
        <item h="1" x="635"/>
        <item h="1" x="87"/>
        <item h="1" x="248"/>
        <item h="1" x="560"/>
        <item h="1" x="681"/>
        <item h="1" x="936"/>
        <item h="1" x="315"/>
        <item h="1" x="918"/>
        <item h="1" x="984"/>
        <item h="1" x="283"/>
        <item h="1" x="169"/>
        <item h="1" x="694"/>
        <item h="1" x="499"/>
        <item h="1" x="86"/>
        <item h="1" x="256"/>
        <item h="1" x="347"/>
        <item h="1" x="192"/>
        <item h="1" x="997"/>
        <item h="1" x="590"/>
        <item h="1" x="726"/>
        <item h="1" x="398"/>
        <item h="1" x="589"/>
        <item h="1" x="588"/>
        <item h="1" x="247"/>
        <item h="1" x="526"/>
        <item h="1" x="113"/>
        <item h="1" x="111"/>
        <item h="1" x="266"/>
        <item h="1" x="206"/>
        <item h="1" x="910"/>
        <item h="1" x="30"/>
        <item h="1" x="704"/>
        <item h="1" x="802"/>
        <item h="1" x="317"/>
        <item h="1" x="272"/>
        <item h="1" x="185"/>
        <item h="1" x="423"/>
        <item h="1" x="614"/>
        <item h="1" x="871"/>
        <item h="1" x="182"/>
        <item h="1" x="480"/>
        <item h="1" x="320"/>
        <item h="1" x="766"/>
        <item h="1" x="758"/>
        <item h="1" x="587"/>
        <item h="1" x="875"/>
        <item h="1" x="551"/>
        <item h="1" x="861"/>
        <item h="1" x="479"/>
        <item h="1" x="613"/>
        <item h="1" x="990"/>
        <item h="1" x="436"/>
        <item h="1" x="362"/>
        <item h="1" x="586"/>
        <item h="1" x="246"/>
        <item h="1" x="103"/>
        <item h="1" x="510"/>
        <item h="1" x="245"/>
        <item h="1" x="161"/>
        <item h="1" x="525"/>
        <item h="1" x="995"/>
        <item h="1" x="725"/>
        <item h="1" x="478"/>
        <item h="1" x="709"/>
        <item h="1" x="498"/>
        <item h="1" x="339"/>
        <item h="1" x="916"/>
        <item h="1" x="663"/>
        <item h="1" x="764"/>
        <item h="1" x="36"/>
        <item h="1" x="91"/>
        <item h="1" x="361"/>
        <item h="1" x="964"/>
        <item h="1" x="832"/>
        <item h="1" x="585"/>
        <item h="1" x="178"/>
        <item h="1" x="856"/>
        <item h="1" x="205"/>
        <item h="1" x="662"/>
        <item h="1" x="234"/>
        <item h="1" x="391"/>
        <item h="1" x="680"/>
        <item h="1" x="177"/>
        <item h="1" x="477"/>
        <item h="1" x="868"/>
        <item h="1" x="550"/>
        <item h="1" x="902"/>
        <item h="1" x="390"/>
        <item h="1" x="44"/>
        <item h="1" x="449"/>
        <item h="1" x="609"/>
        <item h="1" x="601"/>
        <item h="1" x="619"/>
        <item h="1" x="752"/>
        <item h="1" x="141"/>
        <item h="1" x="128"/>
        <item h="1" x="123"/>
        <item h="1" x="115"/>
        <item h="1" x="112"/>
        <item h="1" x="110"/>
        <item h="1" x="109"/>
        <item h="1" x="107"/>
        <item h="1" x="1"/>
        <item h="1" x="660"/>
        <item h="1" x="370"/>
        <item h="1" x="769"/>
        <item h="1" x="140"/>
        <item h="1" x="85"/>
        <item h="1" x="62"/>
        <item h="1" x="794"/>
        <item h="1" x="57"/>
        <item h="1" x="394"/>
        <item h="1" x="961"/>
        <item h="1" x="49"/>
        <item h="1" x="402"/>
        <item h="1" x="322"/>
        <item h="1" x="789"/>
        <item h="1" x="584"/>
        <item h="1" x="149"/>
        <item h="1" x="654"/>
        <item h="1" x="422"/>
        <item h="1" x="122"/>
        <item h="1" x="497"/>
        <item h="1" x="314"/>
        <item h="1" x="212"/>
        <item h="1" x="476"/>
        <item h="1" x="432"/>
        <item h="1" x="360"/>
        <item h="1" x="720"/>
        <item h="1" x="549"/>
        <item h="1" x="719"/>
        <item h="1" x="718"/>
        <item h="1" x="781"/>
        <item h="1" x="559"/>
        <item h="1" x="617"/>
        <item h="1" x="139"/>
        <item h="1" x="524"/>
        <item h="1" x="724"/>
        <item h="1" x="176"/>
        <item h="1" x="24"/>
        <item h="1" x="835"/>
        <item h="1" x="184"/>
        <item h="1" x="866"/>
        <item h="1" x="699"/>
        <item h="1" x="313"/>
        <item h="1" x="883"/>
        <item h="1" x="901"/>
        <item h="1" x="439"/>
        <item h="1" x="923"/>
        <item h="1" x="977"/>
        <item h="1" x="922"/>
        <item h="1" x="509"/>
        <item h="1" x="980"/>
        <item h="1" x="824"/>
        <item h="1" x="931"/>
        <item h="1" x="496"/>
        <item h="1" x="860"/>
        <item h="1" x="261"/>
        <item h="1" x="84"/>
        <item h="1" x="421"/>
        <item h="1" x="244"/>
        <item h="1" x="209"/>
        <item h="1" x="83"/>
        <item h="1" x="859"/>
        <item h="1" x="548"/>
        <item h="1" x="385"/>
        <item h="1" x="622"/>
        <item h="1" x="972"/>
        <item h="1" x="937"/>
        <item h="1" x="547"/>
        <item h="1" x="523"/>
        <item h="1" x="798"/>
        <item h="1" x="204"/>
        <item h="1" x="12"/>
        <item h="1" x="393"/>
        <item h="1" x="955"/>
        <item h="1" x="338"/>
        <item h="1" x="420"/>
        <item h="1" x="32"/>
        <item h="1" x="282"/>
        <item h="1" x="419"/>
        <item h="1" x="583"/>
        <item h="1" x="779"/>
        <item h="1" x="703"/>
        <item h="1" x="879"/>
        <item h="1" x="841"/>
        <item h="1" x="912"/>
        <item h="1" x="418"/>
        <item h="1" x="0"/>
        <item h="1" x="223"/>
        <item h="1" x="600"/>
        <item h="1" x="653"/>
        <item h="1" x="522"/>
        <item h="1" x="603"/>
        <item h="1" x="627"/>
        <item h="1" x="281"/>
        <item h="1" x="211"/>
        <item h="1" x="167"/>
        <item h="1" x="442"/>
        <item h="1" x="778"/>
        <item h="1" x="962"/>
        <item h="1" x="431"/>
        <item h="1" x="708"/>
        <item h="1" x="289"/>
        <item h="1" x="848"/>
        <item h="1" x="495"/>
        <item h="1" x="788"/>
        <item h="1" x="865"/>
        <item h="1" x="475"/>
        <item h="1" x="271"/>
        <item h="1" x="906"/>
        <item h="1" x="582"/>
        <item h="1" x="825"/>
        <item h="1" x="521"/>
        <item h="1" x="787"/>
        <item h="1" x="823"/>
        <item h="1" x="359"/>
        <item h="1" x="417"/>
        <item h="1" x="416"/>
        <item h="1" x="993"/>
        <item h="1" x="751"/>
        <item h="1" x="255"/>
        <item h="1" x="447"/>
        <item h="1" x="581"/>
        <item h="1" x="533"/>
        <item h="1" x="853"/>
        <item h="1" x="612"/>
        <item h="1" x="935"/>
        <item h="1" x="280"/>
        <item h="1" x="52"/>
        <item h="1" x="203"/>
        <item h="1" x="295"/>
        <item h="1" x="148"/>
        <item h="1" x="384"/>
        <item h="1" x="494"/>
        <item h="1" x="975"/>
        <item h="1" x="777"/>
        <item h="1" x="358"/>
        <item h="1" x="689"/>
        <item h="1" x="67"/>
        <item h="1" x="950"/>
        <item h="1" x="440"/>
        <item h="1" x="383"/>
        <item h="1" x="50"/>
        <item h="1" x="102"/>
        <item h="1" x="493"/>
        <item h="1" x="300"/>
        <item h="1" x="82"/>
        <item h="1" x="81"/>
        <item h="1" x="80"/>
        <item h="1" x="852"/>
        <item h="1" x="847"/>
        <item h="1" x="942"/>
        <item h="1" x="905"/>
        <item h="1" x="382"/>
        <item h="1" x="679"/>
        <item h="1" x="693"/>
        <item h="1" x="318"/>
        <item h="1" x="456"/>
        <item h="1" x="306"/>
        <item h="1" x="265"/>
        <item h="1" x="851"/>
        <item h="1" x="172"/>
        <item h="1" x="264"/>
        <item h="1" x="659"/>
        <item h="1" x="602"/>
        <item h="1" x="213"/>
        <item h="1" x="927"/>
        <item h="1" x="723"/>
        <item h="1" x="260"/>
        <item h="1" x="415"/>
        <item h="1" x="878"/>
        <item h="1" x="474"/>
        <item h="1" x="558"/>
        <item h="1" x="518"/>
        <item h="1" x="629"/>
        <item h="1" x="634"/>
        <item h="1" x="580"/>
        <item h="1" x="23"/>
        <item h="1" x="372"/>
        <item h="1" x="254"/>
        <item h="1" x="243"/>
        <item h="1" x="47"/>
        <item h="1" x="138"/>
        <item h="1" x="22"/>
        <item h="1" x="540"/>
        <item h="1" x="757"/>
        <item h="1" x="915"/>
        <item h="1" x="768"/>
        <item h="1" x="397"/>
        <item h="1" x="242"/>
        <item h="1" x="241"/>
        <item h="1" x="904"/>
        <item h="1" x="202"/>
        <item h="1" x="736"/>
        <item h="1" x="864"/>
        <item h="1" x="517"/>
        <item h="1" x="301"/>
        <item h="1" x="101"/>
        <item h="1" x="921"/>
        <item h="1" x="877"/>
        <item h="1" x="9"/>
        <item h="1" x="793"/>
        <item h="1" x="414"/>
        <item h="1" x="876"/>
        <item h="1" x="819"/>
        <item h="1" x="750"/>
        <item h="1" x="770"/>
        <item h="1" x="357"/>
        <item h="1" x="763"/>
        <item h="1" x="446"/>
        <item h="1" x="413"/>
        <item h="1" x="746"/>
        <item h="1" x="160"/>
        <item h="1" x="742"/>
        <item h="1" x="187"/>
        <item h="1" x="448"/>
        <item x="858"/>
        <item h="1" x="814"/>
        <item h="1" x="626"/>
        <item h="1" x="599"/>
        <item h="1" x="299"/>
        <item h="1" x="579"/>
        <item h="1" x="735"/>
        <item h="1" x="645"/>
        <item h="1" x="976"/>
        <item h="1" x="578"/>
        <item h="1" x="79"/>
        <item h="1" x="445"/>
        <item h="1" x="121"/>
        <item h="1" x="734"/>
        <item h="1" x="438"/>
        <item h="1" x="137"/>
        <item h="1" x="822"/>
        <item h="1" x="78"/>
        <item h="1" x="557"/>
        <item h="1" x="412"/>
        <item h="1" x="978"/>
        <item h="1" x="577"/>
        <item h="1" x="717"/>
        <item h="1" x="136"/>
        <item h="1" x="598"/>
        <item h="1" x="77"/>
        <item h="1" x="805"/>
        <item h="1" x="455"/>
        <item h="1" x="120"/>
        <item h="1" x="870"/>
        <item h="1" x="305"/>
        <item h="1" x="27"/>
        <item h="1" x="441"/>
        <item h="1" x="818"/>
        <item h="1" x="21"/>
        <item h="1" x="887"/>
        <item h="1" x="76"/>
        <item h="1" x="473"/>
        <item h="1" x="658"/>
        <item h="1" x="692"/>
        <item h="1" x="75"/>
        <item h="1" x="227"/>
        <item h="1" x="119"/>
        <item h="1" x="166"/>
        <item h="1" x="872"/>
        <item x="821"/>
        <item h="1" x="943"/>
        <item h="1" x="576"/>
        <item h="1" x="298"/>
        <item h="1" x="508"/>
        <item h="1" x="135"/>
        <item h="1" x="74"/>
        <item h="1" x="304"/>
        <item h="1" x="611"/>
        <item h="1" x="329"/>
        <item h="1" x="874"/>
        <item h="1" x="100"/>
        <item h="1" x="312"/>
        <item h="1" x="932"/>
        <item h="1" x="546"/>
        <item h="1" x="197"/>
        <item h="1" x="337"/>
        <item h="1" x="949"/>
        <item h="1" x="201"/>
        <item h="1" x="947"/>
        <item h="1" x="437"/>
        <item h="1" x="411"/>
        <item h="1" x="381"/>
        <item h="1" x="99"/>
        <item h="1" x="678"/>
        <item h="1" x="108"/>
        <item h="1" x="472"/>
        <item h="1" x="641"/>
        <item h="1" x="170"/>
        <item h="1" x="850"/>
        <item h="1" x="134"/>
        <item h="1" x="127"/>
        <item h="1" x="118"/>
        <item h="1" x="73"/>
        <item h="1" x="691"/>
        <item h="1" x="880"/>
        <item h="1" x="820"/>
        <item h="1" x="884"/>
        <item h="1" x="677"/>
        <item h="1" x="786"/>
        <item h="1" x="749"/>
        <item x="69"/>
        <item h="1" x="706"/>
        <item h="1" x="471"/>
        <item h="1" x="867"/>
        <item h="1" x="2"/>
        <item h="1" x="159"/>
        <item h="1" x="744"/>
        <item h="1" x="951"/>
        <item h="1" x="621"/>
        <item h="1" x="809"/>
        <item h="1" x="676"/>
        <item h="1" x="733"/>
        <item h="1" x="934"/>
        <item h="1" x="813"/>
        <item h="1" x="741"/>
        <item h="1" x="11"/>
        <item h="1" x="597"/>
        <item h="1" x="539"/>
        <item h="1" x="545"/>
        <item h="1" x="628"/>
        <item h="1" x="941"/>
        <item h="1" x="575"/>
        <item h="1" x="215"/>
        <item h="1" x="303"/>
        <item h="1" x="240"/>
        <item h="1" x="270"/>
        <item h="1" x="986"/>
        <item h="1" x="263"/>
        <item h="1" x="732"/>
        <item h="1" x="189"/>
        <item h="1" x="133"/>
        <item h="1" x="607"/>
        <item h="1" x="816"/>
        <item h="1" x="380"/>
        <item h="1" x="369"/>
        <item h="1" x="98"/>
        <item h="1" x="346"/>
        <item h="1" x="606"/>
        <item h="1" x="722"/>
        <item h="1" x="214"/>
        <item x="967"/>
        <item h="1" x="222"/>
        <item h="1" x="221"/>
        <item h="1" x="181"/>
        <item h="1" x="163"/>
        <item h="1" x="799"/>
        <item h="1" x="458"/>
        <item h="1" x="226"/>
        <item h="1" x="767"/>
        <item h="1" x="336"/>
        <item h="1" x="410"/>
        <item h="1" x="66"/>
        <item h="1" x="762"/>
        <item h="1" x="452"/>
        <item h="1" x="532"/>
        <item h="1" x="492"/>
        <item h="1" x="409"/>
        <item h="1" x="239"/>
        <item h="1" x="180"/>
        <item h="1" x="620"/>
        <item h="1" x="97"/>
        <item h="1" x="808"/>
        <item h="1" x="988"/>
        <item h="1" x="356"/>
        <item h="1" x="186"/>
        <item h="1" x="238"/>
        <item h="1" x="596"/>
        <item h="1" x="396"/>
        <item h="1" x="18"/>
        <item h="1" x="652"/>
        <item h="1" x="776"/>
        <item h="1" x="713"/>
        <item h="1" x="771"/>
        <item h="1" x="17"/>
        <item h="1" x="940"/>
        <item h="1" x="960"/>
        <item h="1" x="544"/>
        <item h="1" x="531"/>
        <item h="1" x="970"/>
        <item h="1" x="886"/>
        <item h="1" x="765"/>
        <item h="1" x="846"/>
        <item x="992"/>
        <item h="1" x="837"/>
        <item h="1" x="625"/>
        <item h="1" x="279"/>
        <item h="1" x="796"/>
        <item h="1" x="930"/>
        <item h="1" x="944"/>
        <item h="1" x="470"/>
        <item h="1" x="345"/>
        <item h="1" x="574"/>
        <item h="1" x="29"/>
        <item h="1" x="355"/>
        <item h="1" x="702"/>
        <item h="1" x="924"/>
        <item h="1" x="292"/>
        <item h="1" x="716"/>
        <item h="1" x="288"/>
        <item h="1" x="325"/>
        <item h="1" x="812"/>
        <item h="1" x="675"/>
        <item h="1" x="963"/>
        <item h="1" x="618"/>
        <item h="1" x="323"/>
        <item h="1" x="573"/>
        <item h="1" x="262"/>
        <item h="1" x="451"/>
        <item h="1" x="469"/>
        <item h="1" x="989"/>
        <item h="1" x="674"/>
        <item h="1" x="311"/>
        <item h="1" x="673"/>
        <item h="1" x="644"/>
        <item x="826"/>
        <item h="1" x="450"/>
        <item h="1" x="688"/>
        <item h="1" x="132"/>
        <item h="1" x="672"/>
        <item h="1" x="154"/>
        <item h="1" x="53"/>
        <item h="1" x="909"/>
        <item h="1" x="285"/>
        <item h="1" x="827"/>
        <item h="1" x="35"/>
        <item h="1" x="278"/>
        <item h="1" x="775"/>
        <item h="1" x="756"/>
        <item h="1" x="310"/>
        <item h="1" x="164"/>
        <item h="1" x="114"/>
        <item h="1" x="572"/>
        <item h="1" x="715"/>
        <item h="1" x="220"/>
        <item h="1" x="368"/>
        <item h="1" x="252"/>
        <item h="1" x="938"/>
        <item h="1" x="807"/>
        <item h="1" x="633"/>
        <item h="1" x="543"/>
        <item h="1" x="651"/>
        <item h="1" x="224"/>
        <item h="1" x="335"/>
        <item h="1" x="806"/>
        <item h="1" x="956"/>
        <item h="1" x="468"/>
        <item h="1" x="946"/>
        <item h="1" x="671"/>
        <item h="1" x="435"/>
        <item h="1" x="761"/>
        <item h="1" x="34"/>
        <item h="1" x="269"/>
        <item h="1" x="801"/>
        <item h="1" x="952"/>
        <item h="1" x="712"/>
        <item h="1" x="542"/>
        <item h="1" x="538"/>
        <item h="1" x="268"/>
        <item h="1" x="237"/>
        <item h="1" x="328"/>
        <item h="1" x="516"/>
        <item h="1" x="969"/>
        <item h="1" x="344"/>
        <item h="1" x="401"/>
        <item h="1" x="40"/>
        <item h="1" x="467"/>
        <item h="1" x="670"/>
        <item h="1" x="571"/>
        <item h="1" x="882"/>
        <item h="1" x="982"/>
        <item h="1" x="39"/>
        <item h="1" x="570"/>
        <item h="1" x="650"/>
        <item h="1" x="698"/>
        <item h="1" x="657"/>
        <item h="1" x="656"/>
        <item h="1" x="840"/>
        <item h="1" x="569"/>
        <item h="1" x="530"/>
        <item h="1" x="804"/>
        <item h="1" x="643"/>
        <item h="1" x="529"/>
        <item h="1" x="6"/>
        <item h="1" x="987"/>
        <item h="1" x="61"/>
        <item h="1" x="959"/>
        <item h="1" x="400"/>
        <item h="1" x="900"/>
        <item h="1" x="334"/>
        <item h="1" x="795"/>
        <item h="1" x="911"/>
        <item h="1" x="701"/>
        <item h="1" x="898"/>
        <item h="1" x="259"/>
        <item h="1" x="669"/>
        <item h="1" x="537"/>
        <item h="1" x="740"/>
        <item h="1" x="147"/>
        <item h="1" x="46"/>
        <item h="1" x="556"/>
        <item h="1" x="277"/>
        <item h="1" x="687"/>
        <item h="1" x="632"/>
        <item h="1" x="253"/>
        <item x="457"/>
        <item h="1" x="276"/>
        <item h="1" x="54"/>
        <item h="1" x="399"/>
        <item h="1" x="655"/>
        <item h="1" x="466"/>
        <item h="1" x="785"/>
        <item h="1" x="616"/>
        <item h="1" x="16"/>
        <item h="1" x="60"/>
        <item h="1" x="948"/>
        <item h="1" x="333"/>
        <item h="1" x="686"/>
        <item h="1" x="354"/>
        <item h="1" x="267"/>
        <item h="1" x="158"/>
        <item h="1" x="367"/>
        <item h="1" x="309"/>
        <item h="1" x="869"/>
        <item h="1" x="857"/>
        <item h="1" x="998"/>
        <item h="1" x="908"/>
        <item h="1" x="568"/>
        <item h="1" x="839"/>
        <item h="1" x="536"/>
        <item h="1" x="392"/>
        <item h="1" x="48"/>
        <item h="1" x="520"/>
        <item h="1" x="739"/>
        <item h="1" x="897"/>
        <item h="1" x="567"/>
        <item h="1" x="145"/>
        <item h="1" x="379"/>
        <item h="1" x="642"/>
        <item h="1" x="624"/>
        <item h="1" x="731"/>
        <item h="1" x="738"/>
        <item h="1" x="919"/>
        <item h="1" x="797"/>
        <item h="1" x="15"/>
        <item h="1" x="230"/>
        <item h="1" x="31"/>
        <item h="1" x="408"/>
        <item h="1" x="595"/>
        <item h="1" x="72"/>
        <item h="1" x="219"/>
        <item h="1" x="745"/>
        <item h="1" x="907"/>
        <item h="1" x="515"/>
        <item h="1" x="834"/>
        <item h="1" x="784"/>
        <item h="1" x="171"/>
        <item h="1" x="275"/>
        <item h="1" x="38"/>
        <item h="1" x="196"/>
        <item h="1" x="685"/>
        <item h="1" x="343"/>
        <item h="1" x="803"/>
        <item h="1" x="566"/>
        <item h="1" x="56"/>
        <item h="1" x="13"/>
        <item h="1" x="191"/>
        <item h="1" x="535"/>
        <item h="1" x="153"/>
        <item h="1" x="146"/>
        <item h="1" x="903"/>
        <item h="1" x="926"/>
        <item h="1" x="491"/>
        <item h="1" x="342"/>
        <item h="1" x="605"/>
        <item h="1" x="465"/>
        <item h="1" x="195"/>
        <item h="1" x="668"/>
        <item h="1" x="711"/>
        <item h="1" x="661"/>
        <item h="1" x="59"/>
        <item h="1" x="233"/>
        <item h="1" x="684"/>
        <item h="1" x="743"/>
        <item h="1" x="667"/>
        <item h="1" x="610"/>
        <item h="1" x="895"/>
        <item h="1" x="954"/>
        <item h="1" x="8"/>
        <item h="1" x="721"/>
        <item h="1" x="490"/>
        <item h="1" x="131"/>
        <item h="1" x="126"/>
        <item h="1" x="117"/>
        <item h="1" x="464"/>
        <item h="1" x="144"/>
        <item h="1" x="65"/>
        <item h="1" x="293"/>
        <item h="1" x="810"/>
        <item h="1" x="683"/>
        <item h="1" x="258"/>
        <item h="1" x="90"/>
        <item h="1" x="555"/>
        <item h="1" x="251"/>
        <item h="1" x="730"/>
        <item h="1" x="287"/>
        <item h="1" x="33"/>
        <item h="1" x="371"/>
        <item h="1" x="929"/>
        <item h="1" x="631"/>
        <item h="1" x="489"/>
        <item x="534"/>
        <item h="1" x="881"/>
        <item h="1" x="700"/>
        <item h="1" x="836"/>
        <item h="1" x="157"/>
        <item h="1" x="165"/>
        <item h="1" x="430"/>
        <item h="1" x="236"/>
        <item h="1" x="308"/>
        <item h="1" x="939"/>
        <item h="1" x="507"/>
        <item h="1" x="235"/>
        <item h="1" x="666"/>
        <item h="1" x="623"/>
        <item h="1" x="965"/>
        <item h="1" x="434"/>
        <item h="1" x="218"/>
        <item h="1" x="519"/>
        <item h="1" x="232"/>
        <item h="1" x="179"/>
        <item h="1" x="183"/>
        <item h="1" x="302"/>
        <item h="1" x="294"/>
        <item h="1" x="630"/>
        <item h="1" x="130"/>
        <item h="1" x="116"/>
        <item h="1" x="26"/>
        <item h="1" x="307"/>
        <item h="1" x="488"/>
        <item h="1" x="528"/>
        <item h="1" x="353"/>
        <item h="1" x="594"/>
        <item h="1" x="843"/>
        <item h="1" x="229"/>
        <item h="1" x="463"/>
        <item h="1" x="755"/>
        <item h="1" x="444"/>
        <item h="1" x="200"/>
        <item h="1" x="71"/>
        <item h="1" x="888"/>
        <item h="1" x="615"/>
        <item h="1" x="274"/>
        <item h="1" x="697"/>
        <item h="1" x="96"/>
        <item h="1" x="332"/>
        <item h="1" x="800"/>
        <item h="1" x="43"/>
        <item h="1" x="862"/>
        <item h="1" x="462"/>
        <item h="1" x="433"/>
        <item h="1" x="407"/>
        <item h="1" x="511"/>
        <item h="1" x="70"/>
        <item h="1" x="231"/>
        <item h="1" x="217"/>
        <item h="1" x="829"/>
        <item h="1" x="297"/>
        <item h="1" x="565"/>
        <item h="1" x="783"/>
        <item h="1" x="774"/>
        <item h="1" x="885"/>
        <item h="1" x="487"/>
        <item h="1" x="406"/>
        <item h="1" x="4"/>
        <item h="1" x="514"/>
        <item h="1" x="690"/>
        <item h="1" x="513"/>
        <item h="1" x="973"/>
        <item h="1" x="331"/>
        <item h="1" x="405"/>
        <item h="1" x="754"/>
        <item h="1" x="817"/>
        <item h="1" x="486"/>
        <item h="1" x="3"/>
        <item h="1" x="729"/>
        <item h="1" x="830"/>
        <item h="1" x="928"/>
        <item h="1" x="404"/>
        <item h="1" x="554"/>
        <item h="1" x="58"/>
        <item h="1" x="782"/>
        <item h="1" x="831"/>
        <item h="1" x="296"/>
        <item h="1" x="647"/>
        <item h="1" x="838"/>
        <item h="1" x="968"/>
        <item h="1" x="95"/>
        <item h="1" x="228"/>
        <item h="1" x="403"/>
        <item h="1" x="28"/>
        <item h="1" x="541"/>
        <item h="1" x="352"/>
        <item h="1" x="378"/>
        <item h="1" x="286"/>
        <item h="1" x="966"/>
        <item h="1" x="863"/>
        <item h="1" x="199"/>
        <item h="1" x="773"/>
        <item h="1" x="564"/>
        <item x="64"/>
        <item h="1" x="351"/>
        <item h="1" x="377"/>
        <item h="1" x="395"/>
        <item h="1" x="994"/>
        <item h="1" x="753"/>
        <item h="1" x="563"/>
        <item h="1" x="527"/>
        <item h="1" x="772"/>
        <item h="1" x="210"/>
        <item h="1" x="604"/>
        <item h="1" x="737"/>
        <item h="1" x="646"/>
        <item h="1" x="94"/>
        <item h="1" x="562"/>
        <item h="1" x="55"/>
        <item h="1" x="327"/>
        <item h="1" x="152"/>
        <item h="1" x="129"/>
        <item h="1" x="958"/>
        <item h="1" x="979"/>
        <item h="1" x="321"/>
        <item h="1" x="815"/>
        <item h="1" x="889"/>
        <item h="1" x="561"/>
        <item h="1" x="37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measureFilter="1">
      <items count="51">
        <item x="38"/>
        <item x="16"/>
        <item x="27"/>
        <item x="23"/>
        <item x="25"/>
        <item x="34"/>
        <item x="33"/>
        <item x="9"/>
        <item x="41"/>
        <item x="32"/>
        <item x="4"/>
        <item x="36"/>
        <item x="49"/>
        <item x="47"/>
        <item x="13"/>
        <item x="48"/>
        <item x="17"/>
        <item x="8"/>
        <item x="31"/>
        <item x="45"/>
        <item x="40"/>
        <item x="2"/>
        <item x="30"/>
        <item x="29"/>
        <item x="28"/>
        <item x="12"/>
        <item x="1"/>
        <item x="18"/>
        <item x="11"/>
        <item x="44"/>
        <item x="22"/>
        <item x="26"/>
        <item x="5"/>
        <item x="21"/>
        <item x="46"/>
        <item x="24"/>
        <item x="10"/>
        <item x="6"/>
        <item x="20"/>
        <item x="14"/>
        <item x="39"/>
        <item x="3"/>
        <item x="43"/>
        <item x="37"/>
        <item x="15"/>
        <item x="42"/>
        <item x="35"/>
        <item x="0"/>
        <item x="7"/>
        <item x="19"/>
        <item t="default"/>
      </items>
    </pivotField>
    <pivotField showAll="0"/>
    <pivotField showAll="0"/>
    <pivotField showAll="0"/>
    <pivotField numFmtId="3" showAll="0"/>
    <pivotField showAll="0"/>
    <pivotField showAll="0"/>
    <pivotField numFmtId="3" showAll="0"/>
    <pivotField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numFmtId="165" showAll="0"/>
    <pivotField dataField="1" showAll="0"/>
    <pivotField numFmtId="165" showAll="0"/>
    <pivotField showAll="0"/>
    <pivotField showAll="0"/>
    <pivotField showAll="0"/>
    <pivotField showAll="0"/>
    <pivotField showAll="0"/>
    <pivotField numFmtId="173"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0"/>
  </rowFields>
  <rowItems count="17">
    <i>
      <x v="973"/>
    </i>
    <i>
      <x v="646"/>
    </i>
    <i>
      <x v="564"/>
    </i>
    <i>
      <x v="3"/>
    </i>
    <i>
      <x v="768"/>
    </i>
    <i>
      <x v="4"/>
    </i>
    <i>
      <x v="523"/>
    </i>
    <i>
      <x v="6"/>
    </i>
    <i>
      <x v="604"/>
    </i>
    <i>
      <x v="20"/>
    </i>
    <i>
      <x v="678"/>
    </i>
    <i>
      <x v="23"/>
    </i>
    <i>
      <x v="874"/>
    </i>
    <i>
      <x v="25"/>
    </i>
    <i>
      <x v="2"/>
    </i>
    <i>
      <x v="478"/>
    </i>
    <i t="grand">
      <x/>
    </i>
  </rowItems>
  <colItems count="1">
    <i/>
  </colItems>
  <dataFields count="1">
    <dataField name="Average of Rating Score" fld="19" subtotal="average" baseField="9" baseItem="0"/>
  </dataFields>
  <formats count="9">
    <format dxfId="48">
      <pivotArea type="all" dataOnly="0" outline="0" fieldPosition="0"/>
    </format>
    <format dxfId="49">
      <pivotArea outline="0" collapsedLevelsAreSubtotals="1" fieldPosition="0"/>
    </format>
    <format dxfId="50">
      <pivotArea field="0" type="button" dataOnly="0" labelOnly="1" outline="0" axis="axisRow" fieldPosition="0"/>
    </format>
    <format dxfId="51">
      <pivotArea dataOnly="0" labelOnly="1" fieldPosition="0">
        <references count="1">
          <reference field="0" count="50">
            <x v="0"/>
            <x v="2"/>
            <x v="3"/>
            <x v="4"/>
            <x v="6"/>
            <x v="20"/>
            <x v="23"/>
            <x v="25"/>
            <x v="34"/>
            <x v="37"/>
            <x v="40"/>
            <x v="41"/>
            <x v="45"/>
            <x v="46"/>
            <x v="51"/>
            <x v="52"/>
            <x v="54"/>
            <x v="60"/>
            <x v="61"/>
            <x v="66"/>
            <x v="72"/>
            <x v="74"/>
            <x v="82"/>
            <x v="83"/>
            <x v="88"/>
            <x v="449"/>
            <x v="471"/>
            <x v="478"/>
            <x v="517"/>
            <x v="523"/>
            <x v="548"/>
            <x v="564"/>
            <x v="586"/>
            <x v="604"/>
            <x v="624"/>
            <x v="646"/>
            <x v="659"/>
            <x v="678"/>
            <x v="692"/>
            <x v="718"/>
            <x v="759"/>
            <x v="768"/>
            <x v="815"/>
            <x v="843"/>
            <x v="868"/>
            <x v="874"/>
            <x v="889"/>
            <x v="907"/>
            <x v="958"/>
            <x v="973"/>
          </reference>
        </references>
      </pivotArea>
    </format>
    <format dxfId="52">
      <pivotArea dataOnly="0" labelOnly="1" fieldPosition="0">
        <references count="1">
          <reference field="0" count="50">
            <x v="91"/>
            <x v="93"/>
            <x v="102"/>
            <x v="110"/>
            <x v="112"/>
            <x v="113"/>
            <x v="116"/>
            <x v="118"/>
            <x v="119"/>
            <x v="124"/>
            <x v="125"/>
            <x v="127"/>
            <x v="129"/>
            <x v="133"/>
            <x v="148"/>
            <x v="166"/>
            <x v="170"/>
            <x v="178"/>
            <x v="179"/>
            <x v="183"/>
            <x v="184"/>
            <x v="189"/>
            <x v="192"/>
            <x v="195"/>
            <x v="197"/>
            <x v="443"/>
            <x v="460"/>
            <x v="496"/>
            <x v="519"/>
            <x v="536"/>
            <x v="560"/>
            <x v="576"/>
            <x v="597"/>
            <x v="608"/>
            <x v="633"/>
            <x v="654"/>
            <x v="665"/>
            <x v="690"/>
            <x v="708"/>
            <x v="734"/>
            <x v="763"/>
            <x v="797"/>
            <x v="827"/>
            <x v="856"/>
            <x v="872"/>
            <x v="883"/>
            <x v="897"/>
            <x v="953"/>
            <x v="963"/>
            <x v="989"/>
          </reference>
        </references>
      </pivotArea>
    </format>
    <format dxfId="53">
      <pivotArea dataOnly="0" labelOnly="1" fieldPosition="0">
        <references count="1">
          <reference field="0" count="50">
            <x v="201"/>
            <x v="206"/>
            <x v="213"/>
            <x v="216"/>
            <x v="217"/>
            <x v="224"/>
            <x v="227"/>
            <x v="237"/>
            <x v="240"/>
            <x v="254"/>
            <x v="255"/>
            <x v="256"/>
            <x v="266"/>
            <x v="276"/>
            <x v="278"/>
            <x v="280"/>
            <x v="281"/>
            <x v="283"/>
            <x v="287"/>
            <x v="291"/>
            <x v="312"/>
            <x v="313"/>
            <x v="317"/>
            <x v="330"/>
            <x v="332"/>
            <x v="475"/>
            <x v="494"/>
            <x v="500"/>
            <x v="518"/>
            <x v="522"/>
            <x v="528"/>
            <x v="543"/>
            <x v="555"/>
            <x v="563"/>
            <x v="570"/>
            <x v="582"/>
            <x v="589"/>
            <x v="603"/>
            <x v="606"/>
            <x v="619"/>
            <x v="626"/>
            <x v="642"/>
            <x v="653"/>
            <x v="656"/>
            <x v="661"/>
            <x v="667"/>
            <x v="682"/>
            <x v="691"/>
            <x v="701"/>
            <x v="713"/>
          </reference>
        </references>
      </pivotArea>
    </format>
    <format dxfId="54">
      <pivotArea dataOnly="0" labelOnly="1" fieldPosition="0">
        <references count="1">
          <reference field="0" count="45">
            <x v="340"/>
            <x v="341"/>
            <x v="343"/>
            <x v="351"/>
            <x v="354"/>
            <x v="359"/>
            <x v="360"/>
            <x v="363"/>
            <x v="364"/>
            <x v="366"/>
            <x v="367"/>
            <x v="368"/>
            <x v="373"/>
            <x v="376"/>
            <x v="377"/>
            <x v="381"/>
            <x v="383"/>
            <x v="386"/>
            <x v="398"/>
            <x v="413"/>
            <x v="428"/>
            <x v="436"/>
            <x v="440"/>
            <x v="725"/>
            <x v="753"/>
            <x v="760"/>
            <x v="764"/>
            <x v="785"/>
            <x v="813"/>
            <x v="816"/>
            <x v="834"/>
            <x v="844"/>
            <x v="866"/>
            <x v="869"/>
            <x v="873"/>
            <x v="876"/>
            <x v="885"/>
            <x v="891"/>
            <x v="905"/>
            <x v="923"/>
            <x v="956"/>
            <x v="961"/>
            <x v="969"/>
            <x v="985"/>
            <x v="992"/>
          </reference>
        </references>
      </pivotArea>
    </format>
    <format dxfId="55">
      <pivotArea dataOnly="0" labelOnly="1" grandRow="1" outline="0" fieldPosition="0"/>
    </format>
    <format dxfId="56">
      <pivotArea dataOnly="0" labelOnly="1" outline="0" axis="axisValues" fieldPosition="0"/>
    </format>
  </formats>
  <chartFormats count="2">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valueGreaterThan" evalOrder="-1" id="2" iMeasureFld="0">
      <autoFilter ref="A1">
        <filterColumn colId="0">
          <customFilters>
            <customFilter operator="greaterThan"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4C9068-4D06-49D9-945E-0F012371A712}" name="PivotTable1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ook Category">
  <location ref="A8:C139" firstHeaderRow="0" firstDataRow="1" firstDataCol="1" rowPageCount="1" colPageCount="1"/>
  <pivotFields count="31">
    <pivotField showAll="0"/>
    <pivotField showAll="0"/>
    <pivotField showAll="0"/>
    <pivotField showAll="0"/>
    <pivotField showAll="0"/>
    <pivotField showAll="0"/>
    <pivotField showAll="0"/>
    <pivotField showAll="0"/>
    <pivotField showAll="0"/>
    <pivotField axis="axisRow" showAll="0">
      <items count="51">
        <item x="38"/>
        <item x="16"/>
        <item x="27"/>
        <item x="23"/>
        <item x="25"/>
        <item x="34"/>
        <item x="33"/>
        <item x="9"/>
        <item x="41"/>
        <item x="32"/>
        <item x="4"/>
        <item x="36"/>
        <item x="49"/>
        <item x="47"/>
        <item x="13"/>
        <item x="48"/>
        <item x="17"/>
        <item x="8"/>
        <item x="31"/>
        <item x="45"/>
        <item x="40"/>
        <item x="2"/>
        <item x="30"/>
        <item x="29"/>
        <item x="28"/>
        <item x="12"/>
        <item x="1"/>
        <item x="18"/>
        <item x="11"/>
        <item x="44"/>
        <item x="22"/>
        <item x="26"/>
        <item x="5"/>
        <item x="21"/>
        <item x="46"/>
        <item x="24"/>
        <item x="10"/>
        <item x="6"/>
        <item x="20"/>
        <item x="14"/>
        <item x="39"/>
        <item x="3"/>
        <item x="43"/>
        <item x="37"/>
        <item x="15"/>
        <item x="42"/>
        <item x="35"/>
        <item x="0"/>
        <item x="7"/>
        <item x="19"/>
        <item t="default"/>
      </items>
    </pivotField>
    <pivotField showAll="0"/>
    <pivotField showAll="0"/>
    <pivotField showAll="0"/>
    <pivotField dataField="1" numFmtId="3" showAll="0"/>
    <pivotField axis="axisRow" showAll="0">
      <items count="7">
        <item x="3"/>
        <item x="4"/>
        <item x="5"/>
        <item x="2"/>
        <item x="0"/>
        <item x="1"/>
        <item t="default"/>
      </items>
    </pivotField>
    <pivotField showAll="0"/>
    <pivotField numFmtId="3" showAll="0"/>
    <pivotField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numFmtId="165" showAll="0"/>
    <pivotField showAll="0"/>
    <pivotField dataField="1" numFmtId="165" showAll="0"/>
    <pivotField showAll="0"/>
    <pivotField axis="axisPage" showAll="0">
      <items count="3">
        <item x="1"/>
        <item x="0"/>
        <item t="default"/>
      </items>
    </pivotField>
    <pivotField showAll="0"/>
    <pivotField showAll="0"/>
    <pivotField showAll="0"/>
    <pivotField numFmtId="173"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2">
    <field x="9"/>
    <field x="14"/>
  </rowFields>
  <rowItems count="131">
    <i>
      <x v="1"/>
    </i>
    <i r="1">
      <x/>
    </i>
    <i r="1">
      <x v="2"/>
    </i>
    <i r="1">
      <x v="4"/>
    </i>
    <i r="1">
      <x v="5"/>
    </i>
    <i>
      <x v="2"/>
    </i>
    <i r="1">
      <x/>
    </i>
    <i>
      <x v="4"/>
    </i>
    <i r="1">
      <x v="3"/>
    </i>
    <i>
      <x v="6"/>
    </i>
    <i r="1">
      <x v="4"/>
    </i>
    <i r="1">
      <x v="5"/>
    </i>
    <i>
      <x v="7"/>
    </i>
    <i r="1">
      <x/>
    </i>
    <i r="1">
      <x v="1"/>
    </i>
    <i r="1">
      <x v="2"/>
    </i>
    <i r="1">
      <x v="5"/>
    </i>
    <i>
      <x v="9"/>
    </i>
    <i r="1">
      <x v="2"/>
    </i>
    <i r="1">
      <x v="3"/>
    </i>
    <i>
      <x v="10"/>
    </i>
    <i r="1">
      <x v="1"/>
    </i>
    <i r="1">
      <x v="2"/>
    </i>
    <i r="1">
      <x v="3"/>
    </i>
    <i>
      <x v="13"/>
    </i>
    <i r="1">
      <x v="4"/>
    </i>
    <i>
      <x v="14"/>
    </i>
    <i r="1">
      <x/>
    </i>
    <i r="1">
      <x v="1"/>
    </i>
    <i r="1">
      <x v="2"/>
    </i>
    <i r="1">
      <x v="3"/>
    </i>
    <i r="1">
      <x v="4"/>
    </i>
    <i r="1">
      <x v="5"/>
    </i>
    <i>
      <x v="16"/>
    </i>
    <i r="1">
      <x/>
    </i>
    <i r="1">
      <x v="1"/>
    </i>
    <i r="1">
      <x v="2"/>
    </i>
    <i r="1">
      <x v="4"/>
    </i>
    <i r="1">
      <x v="5"/>
    </i>
    <i>
      <x v="17"/>
    </i>
    <i r="1">
      <x/>
    </i>
    <i r="1">
      <x v="1"/>
    </i>
    <i r="1">
      <x v="2"/>
    </i>
    <i r="1">
      <x v="3"/>
    </i>
    <i r="1">
      <x v="4"/>
    </i>
    <i r="1">
      <x v="5"/>
    </i>
    <i>
      <x v="18"/>
    </i>
    <i r="1">
      <x v="2"/>
    </i>
    <i r="1">
      <x v="3"/>
    </i>
    <i>
      <x v="19"/>
    </i>
    <i r="1">
      <x v="1"/>
    </i>
    <i>
      <x v="21"/>
    </i>
    <i r="1">
      <x v="1"/>
    </i>
    <i r="1">
      <x v="2"/>
    </i>
    <i r="1">
      <x v="4"/>
    </i>
    <i r="1">
      <x v="5"/>
    </i>
    <i>
      <x v="22"/>
    </i>
    <i r="1">
      <x/>
    </i>
    <i r="1">
      <x v="2"/>
    </i>
    <i>
      <x v="23"/>
    </i>
    <i r="1">
      <x/>
    </i>
    <i r="1">
      <x v="4"/>
    </i>
    <i>
      <x v="24"/>
    </i>
    <i r="1">
      <x v="3"/>
    </i>
    <i r="1">
      <x v="5"/>
    </i>
    <i>
      <x v="25"/>
    </i>
    <i r="1">
      <x/>
    </i>
    <i r="1">
      <x v="2"/>
    </i>
    <i r="1">
      <x v="5"/>
    </i>
    <i>
      <x v="26"/>
    </i>
    <i r="1">
      <x v="1"/>
    </i>
    <i r="1">
      <x v="2"/>
    </i>
    <i r="1">
      <x v="3"/>
    </i>
    <i r="1">
      <x v="4"/>
    </i>
    <i r="1">
      <x v="5"/>
    </i>
    <i>
      <x v="27"/>
    </i>
    <i r="1">
      <x v="1"/>
    </i>
    <i r="1">
      <x v="4"/>
    </i>
    <i>
      <x v="28"/>
    </i>
    <i r="1">
      <x/>
    </i>
    <i r="1">
      <x v="1"/>
    </i>
    <i r="1">
      <x v="2"/>
    </i>
    <i r="1">
      <x v="3"/>
    </i>
    <i r="1">
      <x v="4"/>
    </i>
    <i r="1">
      <x v="5"/>
    </i>
    <i>
      <x v="31"/>
    </i>
    <i r="1">
      <x v="2"/>
    </i>
    <i>
      <x v="32"/>
    </i>
    <i r="1">
      <x v="3"/>
    </i>
    <i>
      <x v="35"/>
    </i>
    <i r="1">
      <x v="4"/>
    </i>
    <i>
      <x v="37"/>
    </i>
    <i r="1">
      <x/>
    </i>
    <i r="1">
      <x v="2"/>
    </i>
    <i r="1">
      <x v="3"/>
    </i>
    <i r="1">
      <x v="5"/>
    </i>
    <i>
      <x v="39"/>
    </i>
    <i r="1">
      <x v="2"/>
    </i>
    <i r="1">
      <x v="4"/>
    </i>
    <i>
      <x v="40"/>
    </i>
    <i r="1">
      <x v="2"/>
    </i>
    <i r="1">
      <x v="5"/>
    </i>
    <i>
      <x v="41"/>
    </i>
    <i r="1">
      <x/>
    </i>
    <i r="1">
      <x v="1"/>
    </i>
    <i r="1">
      <x v="2"/>
    </i>
    <i r="1">
      <x v="3"/>
    </i>
    <i r="1">
      <x v="4"/>
    </i>
    <i r="1">
      <x v="5"/>
    </i>
    <i>
      <x v="42"/>
    </i>
    <i r="1">
      <x v="5"/>
    </i>
    <i>
      <x v="44"/>
    </i>
    <i r="1">
      <x v="2"/>
    </i>
    <i r="1">
      <x v="4"/>
    </i>
    <i>
      <x v="46"/>
    </i>
    <i r="1">
      <x v="3"/>
    </i>
    <i r="1">
      <x v="5"/>
    </i>
    <i>
      <x v="47"/>
    </i>
    <i r="1">
      <x v="1"/>
    </i>
    <i r="1">
      <x v="4"/>
    </i>
    <i>
      <x v="48"/>
    </i>
    <i r="1">
      <x v="1"/>
    </i>
    <i r="1">
      <x v="2"/>
    </i>
    <i>
      <x v="49"/>
    </i>
    <i r="1">
      <x/>
    </i>
    <i r="1">
      <x v="1"/>
    </i>
    <i r="1">
      <x v="2"/>
    </i>
    <i r="1">
      <x v="3"/>
    </i>
    <i r="1">
      <x v="4"/>
    </i>
    <i r="1">
      <x v="5"/>
    </i>
    <i t="grand">
      <x/>
    </i>
  </rowItems>
  <colFields count="1">
    <field x="-2"/>
  </colFields>
  <colItems count="2">
    <i>
      <x/>
    </i>
    <i i="1">
      <x v="1"/>
    </i>
  </colItems>
  <pageFields count="1">
    <pageField fld="22" item="1" hier="-1"/>
  </pageFields>
  <dataFields count="2">
    <dataField name="Sum of Total Sales" fld="13" baseField="0" baseItem="0" numFmtId="3"/>
    <dataField name="Sum of Revenue" fld="20" baseField="0" baseItem="0" numFmtId="165"/>
  </dataFields>
  <formats count="40">
    <format dxfId="321">
      <pivotArea type="all" dataOnly="0" outline="0" fieldPosition="0"/>
    </format>
    <format dxfId="320">
      <pivotArea outline="0" collapsedLevelsAreSubtotals="1" fieldPosition="0"/>
    </format>
    <format dxfId="319">
      <pivotArea field="9" type="button" dataOnly="0" labelOnly="1" outline="0" axis="axisRow" fieldPosition="0"/>
    </format>
    <format dxfId="318">
      <pivotArea dataOnly="0" labelOnly="1" fieldPosition="0">
        <references count="1">
          <reference field="9" count="34">
            <x v="1"/>
            <x v="2"/>
            <x v="4"/>
            <x v="6"/>
            <x v="7"/>
            <x v="9"/>
            <x v="10"/>
            <x v="13"/>
            <x v="14"/>
            <x v="16"/>
            <x v="17"/>
            <x v="18"/>
            <x v="19"/>
            <x v="21"/>
            <x v="22"/>
            <x v="23"/>
            <x v="24"/>
            <x v="25"/>
            <x v="26"/>
            <x v="27"/>
            <x v="28"/>
            <x v="31"/>
            <x v="32"/>
            <x v="35"/>
            <x v="37"/>
            <x v="39"/>
            <x v="40"/>
            <x v="41"/>
            <x v="42"/>
            <x v="44"/>
            <x v="46"/>
            <x v="47"/>
            <x v="48"/>
            <x v="49"/>
          </reference>
        </references>
      </pivotArea>
    </format>
    <format dxfId="317">
      <pivotArea dataOnly="0" labelOnly="1" grandRow="1" outline="0" fieldPosition="0"/>
    </format>
    <format dxfId="316">
      <pivotArea dataOnly="0" labelOnly="1" fieldPosition="0">
        <references count="2">
          <reference field="9" count="1" selected="0">
            <x v="1"/>
          </reference>
          <reference field="14" count="4">
            <x v="0"/>
            <x v="2"/>
            <x v="4"/>
            <x v="5"/>
          </reference>
        </references>
      </pivotArea>
    </format>
    <format dxfId="315">
      <pivotArea dataOnly="0" labelOnly="1" fieldPosition="0">
        <references count="2">
          <reference field="9" count="1" selected="0">
            <x v="2"/>
          </reference>
          <reference field="14" count="1">
            <x v="0"/>
          </reference>
        </references>
      </pivotArea>
    </format>
    <format dxfId="314">
      <pivotArea dataOnly="0" labelOnly="1" fieldPosition="0">
        <references count="2">
          <reference field="9" count="1" selected="0">
            <x v="4"/>
          </reference>
          <reference field="14" count="1">
            <x v="3"/>
          </reference>
        </references>
      </pivotArea>
    </format>
    <format dxfId="313">
      <pivotArea dataOnly="0" labelOnly="1" fieldPosition="0">
        <references count="2">
          <reference field="9" count="1" selected="0">
            <x v="6"/>
          </reference>
          <reference field="14" count="2">
            <x v="4"/>
            <x v="5"/>
          </reference>
        </references>
      </pivotArea>
    </format>
    <format dxfId="312">
      <pivotArea dataOnly="0" labelOnly="1" fieldPosition="0">
        <references count="2">
          <reference field="9" count="1" selected="0">
            <x v="7"/>
          </reference>
          <reference field="14" count="4">
            <x v="0"/>
            <x v="1"/>
            <x v="2"/>
            <x v="5"/>
          </reference>
        </references>
      </pivotArea>
    </format>
    <format dxfId="311">
      <pivotArea dataOnly="0" labelOnly="1" fieldPosition="0">
        <references count="2">
          <reference field="9" count="1" selected="0">
            <x v="9"/>
          </reference>
          <reference field="14" count="2">
            <x v="2"/>
            <x v="3"/>
          </reference>
        </references>
      </pivotArea>
    </format>
    <format dxfId="310">
      <pivotArea dataOnly="0" labelOnly="1" fieldPosition="0">
        <references count="2">
          <reference field="9" count="1" selected="0">
            <x v="10"/>
          </reference>
          <reference field="14" count="3">
            <x v="1"/>
            <x v="2"/>
            <x v="3"/>
          </reference>
        </references>
      </pivotArea>
    </format>
    <format dxfId="309">
      <pivotArea dataOnly="0" labelOnly="1" fieldPosition="0">
        <references count="2">
          <reference field="9" count="1" selected="0">
            <x v="13"/>
          </reference>
          <reference field="14" count="1">
            <x v="4"/>
          </reference>
        </references>
      </pivotArea>
    </format>
    <format dxfId="308">
      <pivotArea dataOnly="0" labelOnly="1" fieldPosition="0">
        <references count="2">
          <reference field="9" count="1" selected="0">
            <x v="14"/>
          </reference>
          <reference field="14" count="0"/>
        </references>
      </pivotArea>
    </format>
    <format dxfId="307">
      <pivotArea dataOnly="0" labelOnly="1" fieldPosition="0">
        <references count="2">
          <reference field="9" count="1" selected="0">
            <x v="16"/>
          </reference>
          <reference field="14" count="5">
            <x v="0"/>
            <x v="1"/>
            <x v="2"/>
            <x v="4"/>
            <x v="5"/>
          </reference>
        </references>
      </pivotArea>
    </format>
    <format dxfId="306">
      <pivotArea dataOnly="0" labelOnly="1" fieldPosition="0">
        <references count="2">
          <reference field="9" count="1" selected="0">
            <x v="17"/>
          </reference>
          <reference field="14" count="0"/>
        </references>
      </pivotArea>
    </format>
    <format dxfId="305">
      <pivotArea dataOnly="0" labelOnly="1" fieldPosition="0">
        <references count="2">
          <reference field="9" count="1" selected="0">
            <x v="18"/>
          </reference>
          <reference field="14" count="2">
            <x v="2"/>
            <x v="3"/>
          </reference>
        </references>
      </pivotArea>
    </format>
    <format dxfId="304">
      <pivotArea dataOnly="0" labelOnly="1" fieldPosition="0">
        <references count="2">
          <reference field="9" count="1" selected="0">
            <x v="19"/>
          </reference>
          <reference field="14" count="1">
            <x v="1"/>
          </reference>
        </references>
      </pivotArea>
    </format>
    <format dxfId="303">
      <pivotArea dataOnly="0" labelOnly="1" fieldPosition="0">
        <references count="2">
          <reference field="9" count="1" selected="0">
            <x v="21"/>
          </reference>
          <reference field="14" count="4">
            <x v="1"/>
            <x v="2"/>
            <x v="4"/>
            <x v="5"/>
          </reference>
        </references>
      </pivotArea>
    </format>
    <format dxfId="302">
      <pivotArea dataOnly="0" labelOnly="1" fieldPosition="0">
        <references count="2">
          <reference field="9" count="1" selected="0">
            <x v="22"/>
          </reference>
          <reference field="14" count="2">
            <x v="0"/>
            <x v="2"/>
          </reference>
        </references>
      </pivotArea>
    </format>
    <format dxfId="301">
      <pivotArea dataOnly="0" labelOnly="1" fieldPosition="0">
        <references count="2">
          <reference field="9" count="1" selected="0">
            <x v="23"/>
          </reference>
          <reference field="14" count="2">
            <x v="0"/>
            <x v="4"/>
          </reference>
        </references>
      </pivotArea>
    </format>
    <format dxfId="300">
      <pivotArea dataOnly="0" labelOnly="1" fieldPosition="0">
        <references count="2">
          <reference field="9" count="1" selected="0">
            <x v="24"/>
          </reference>
          <reference field="14" count="2">
            <x v="3"/>
            <x v="5"/>
          </reference>
        </references>
      </pivotArea>
    </format>
    <format dxfId="299">
      <pivotArea dataOnly="0" labelOnly="1" fieldPosition="0">
        <references count="2">
          <reference field="9" count="1" selected="0">
            <x v="25"/>
          </reference>
          <reference field="14" count="3">
            <x v="0"/>
            <x v="2"/>
            <x v="5"/>
          </reference>
        </references>
      </pivotArea>
    </format>
    <format dxfId="298">
      <pivotArea dataOnly="0" labelOnly="1" fieldPosition="0">
        <references count="2">
          <reference field="9" count="1" selected="0">
            <x v="26"/>
          </reference>
          <reference field="14" count="5">
            <x v="1"/>
            <x v="2"/>
            <x v="3"/>
            <x v="4"/>
            <x v="5"/>
          </reference>
        </references>
      </pivotArea>
    </format>
    <format dxfId="297">
      <pivotArea dataOnly="0" labelOnly="1" fieldPosition="0">
        <references count="2">
          <reference field="9" count="1" selected="0">
            <x v="27"/>
          </reference>
          <reference field="14" count="2">
            <x v="1"/>
            <x v="4"/>
          </reference>
        </references>
      </pivotArea>
    </format>
    <format dxfId="296">
      <pivotArea dataOnly="0" labelOnly="1" fieldPosition="0">
        <references count="2">
          <reference field="9" count="1" selected="0">
            <x v="28"/>
          </reference>
          <reference field="14" count="0"/>
        </references>
      </pivotArea>
    </format>
    <format dxfId="295">
      <pivotArea dataOnly="0" labelOnly="1" fieldPosition="0">
        <references count="2">
          <reference field="9" count="1" selected="0">
            <x v="31"/>
          </reference>
          <reference field="14" count="1">
            <x v="2"/>
          </reference>
        </references>
      </pivotArea>
    </format>
    <format dxfId="294">
      <pivotArea dataOnly="0" labelOnly="1" fieldPosition="0">
        <references count="2">
          <reference field="9" count="1" selected="0">
            <x v="32"/>
          </reference>
          <reference field="14" count="1">
            <x v="3"/>
          </reference>
        </references>
      </pivotArea>
    </format>
    <format dxfId="293">
      <pivotArea dataOnly="0" labelOnly="1" fieldPosition="0">
        <references count="2">
          <reference field="9" count="1" selected="0">
            <x v="35"/>
          </reference>
          <reference field="14" count="1">
            <x v="4"/>
          </reference>
        </references>
      </pivotArea>
    </format>
    <format dxfId="292">
      <pivotArea dataOnly="0" labelOnly="1" fieldPosition="0">
        <references count="2">
          <reference field="9" count="1" selected="0">
            <x v="37"/>
          </reference>
          <reference field="14" count="4">
            <x v="0"/>
            <x v="2"/>
            <x v="3"/>
            <x v="5"/>
          </reference>
        </references>
      </pivotArea>
    </format>
    <format dxfId="291">
      <pivotArea dataOnly="0" labelOnly="1" fieldPosition="0">
        <references count="2">
          <reference field="9" count="1" selected="0">
            <x v="39"/>
          </reference>
          <reference field="14" count="2">
            <x v="2"/>
            <x v="4"/>
          </reference>
        </references>
      </pivotArea>
    </format>
    <format dxfId="290">
      <pivotArea dataOnly="0" labelOnly="1" fieldPosition="0">
        <references count="2">
          <reference field="9" count="1" selected="0">
            <x v="40"/>
          </reference>
          <reference field="14" count="2">
            <x v="2"/>
            <x v="5"/>
          </reference>
        </references>
      </pivotArea>
    </format>
    <format dxfId="289">
      <pivotArea dataOnly="0" labelOnly="1" fieldPosition="0">
        <references count="2">
          <reference field="9" count="1" selected="0">
            <x v="41"/>
          </reference>
          <reference field="14" count="0"/>
        </references>
      </pivotArea>
    </format>
    <format dxfId="288">
      <pivotArea dataOnly="0" labelOnly="1" fieldPosition="0">
        <references count="2">
          <reference field="9" count="1" selected="0">
            <x v="42"/>
          </reference>
          <reference field="14" count="1">
            <x v="5"/>
          </reference>
        </references>
      </pivotArea>
    </format>
    <format dxfId="287">
      <pivotArea dataOnly="0" labelOnly="1" fieldPosition="0">
        <references count="2">
          <reference field="9" count="1" selected="0">
            <x v="44"/>
          </reference>
          <reference field="14" count="2">
            <x v="2"/>
            <x v="4"/>
          </reference>
        </references>
      </pivotArea>
    </format>
    <format dxfId="286">
      <pivotArea dataOnly="0" labelOnly="1" fieldPosition="0">
        <references count="2">
          <reference field="9" count="1" selected="0">
            <x v="46"/>
          </reference>
          <reference field="14" count="2">
            <x v="3"/>
            <x v="5"/>
          </reference>
        </references>
      </pivotArea>
    </format>
    <format dxfId="285">
      <pivotArea dataOnly="0" labelOnly="1" fieldPosition="0">
        <references count="2">
          <reference field="9" count="1" selected="0">
            <x v="47"/>
          </reference>
          <reference field="14" count="2">
            <x v="1"/>
            <x v="4"/>
          </reference>
        </references>
      </pivotArea>
    </format>
    <format dxfId="284">
      <pivotArea dataOnly="0" labelOnly="1" fieldPosition="0">
        <references count="2">
          <reference field="9" count="1" selected="0">
            <x v="48"/>
          </reference>
          <reference field="14" count="2">
            <x v="1"/>
            <x v="2"/>
          </reference>
        </references>
      </pivotArea>
    </format>
    <format dxfId="283">
      <pivotArea dataOnly="0" labelOnly="1" fieldPosition="0">
        <references count="2">
          <reference field="9" count="1" selected="0">
            <x v="49"/>
          </reference>
          <reference field="14" count="0"/>
        </references>
      </pivotArea>
    </format>
    <format dxfId="282">
      <pivotArea dataOnly="0" labelOnly="1" outline="0" fieldPosition="0">
        <references count="1">
          <reference field="4294967294" count="2">
            <x v="0"/>
            <x v="1"/>
          </reference>
        </references>
      </pivotArea>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81467C-9504-46D3-83E2-5AE5D42BFE31}" name="PivotTable9"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ook Categories">
  <location ref="L13:M64" firstHeaderRow="1" firstDataRow="1" firstDataCol="1"/>
  <pivotFields count="31">
    <pivotField showAll="0"/>
    <pivotField showAll="0"/>
    <pivotField showAll="0"/>
    <pivotField showAll="0"/>
    <pivotField showAll="0"/>
    <pivotField showAll="0"/>
    <pivotField showAll="0"/>
    <pivotField showAll="0"/>
    <pivotField showAll="0"/>
    <pivotField axis="axisRow" showAll="0" sortType="descending">
      <items count="51">
        <item x="38"/>
        <item x="16"/>
        <item x="27"/>
        <item x="23"/>
        <item x="25"/>
        <item x="34"/>
        <item x="33"/>
        <item x="9"/>
        <item x="41"/>
        <item x="32"/>
        <item x="4"/>
        <item x="36"/>
        <item x="49"/>
        <item x="47"/>
        <item x="13"/>
        <item x="48"/>
        <item x="17"/>
        <item x="8"/>
        <item x="31"/>
        <item x="45"/>
        <item x="40"/>
        <item x="2"/>
        <item x="30"/>
        <item x="29"/>
        <item x="28"/>
        <item x="12"/>
        <item x="1"/>
        <item x="18"/>
        <item x="11"/>
        <item x="44"/>
        <item x="22"/>
        <item x="26"/>
        <item x="5"/>
        <item x="21"/>
        <item x="46"/>
        <item x="24"/>
        <item x="10"/>
        <item x="6"/>
        <item x="20"/>
        <item x="14"/>
        <item x="39"/>
        <item x="3"/>
        <item x="43"/>
        <item x="37"/>
        <item x="15"/>
        <item x="42"/>
        <item x="35"/>
        <item x="0"/>
        <item x="7"/>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3" showAll="0"/>
    <pivotField showAll="0"/>
    <pivotField showAll="0"/>
    <pivotField numFmtId="3" showAll="0"/>
    <pivotField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numFmtId="165" showAll="0"/>
    <pivotField showAll="0"/>
    <pivotField dataField="1" numFmtId="165" showAll="0"/>
    <pivotField showAll="0"/>
    <pivotField showAll="0"/>
    <pivotField showAll="0"/>
    <pivotField showAll="0"/>
    <pivotField showAll="0"/>
    <pivotField numFmtId="173"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51">
    <i>
      <x v="14"/>
    </i>
    <i>
      <x v="28"/>
    </i>
    <i>
      <x v="41"/>
    </i>
    <i>
      <x v="1"/>
    </i>
    <i>
      <x v="17"/>
    </i>
    <i>
      <x v="16"/>
    </i>
    <i>
      <x v="49"/>
    </i>
    <i>
      <x v="37"/>
    </i>
    <i>
      <x v="7"/>
    </i>
    <i>
      <x v="18"/>
    </i>
    <i>
      <x v="26"/>
    </i>
    <i>
      <x v="21"/>
    </i>
    <i>
      <x v="22"/>
    </i>
    <i>
      <x v="48"/>
    </i>
    <i>
      <x v="10"/>
    </i>
    <i>
      <x v="23"/>
    </i>
    <i>
      <x v="33"/>
    </i>
    <i>
      <x v="25"/>
    </i>
    <i>
      <x v="38"/>
    </i>
    <i>
      <x v="39"/>
    </i>
    <i>
      <x v="24"/>
    </i>
    <i>
      <x v="32"/>
    </i>
    <i>
      <x v="47"/>
    </i>
    <i>
      <x v="6"/>
    </i>
    <i>
      <x v="46"/>
    </i>
    <i>
      <x v="27"/>
    </i>
    <i>
      <x v="4"/>
    </i>
    <i>
      <x v="35"/>
    </i>
    <i>
      <x v="19"/>
    </i>
    <i>
      <x v="43"/>
    </i>
    <i>
      <x v="3"/>
    </i>
    <i>
      <x v="40"/>
    </i>
    <i>
      <x v="5"/>
    </i>
    <i>
      <x v="36"/>
    </i>
    <i>
      <x v="8"/>
    </i>
    <i>
      <x v="44"/>
    </i>
    <i>
      <x v="34"/>
    </i>
    <i>
      <x v="11"/>
    </i>
    <i>
      <x v="9"/>
    </i>
    <i>
      <x v="31"/>
    </i>
    <i>
      <x v="45"/>
    </i>
    <i>
      <x v="20"/>
    </i>
    <i>
      <x v="13"/>
    </i>
    <i>
      <x v="29"/>
    </i>
    <i>
      <x v="30"/>
    </i>
    <i>
      <x v="15"/>
    </i>
    <i>
      <x v="42"/>
    </i>
    <i>
      <x/>
    </i>
    <i>
      <x v="2"/>
    </i>
    <i>
      <x v="12"/>
    </i>
    <i t="grand">
      <x/>
    </i>
  </rowItems>
  <colItems count="1">
    <i/>
  </colItems>
  <dataFields count="1">
    <dataField name="Sum of Revenue" fld="20" baseField="0" baseItem="0" numFmtId="165"/>
  </dataFields>
  <formats count="6">
    <format dxfId="278">
      <pivotArea type="all" dataOnly="0" outline="0" fieldPosition="0"/>
    </format>
    <format dxfId="277">
      <pivotArea outline="0" collapsedLevelsAreSubtotals="1" fieldPosition="0"/>
    </format>
    <format dxfId="276">
      <pivotArea field="9" type="button" dataOnly="0" labelOnly="1" outline="0" axis="axisRow" fieldPosition="0"/>
    </format>
    <format dxfId="275">
      <pivotArea dataOnly="0" labelOnly="1" fieldPosition="0">
        <references count="1">
          <reference field="9" count="0"/>
        </references>
      </pivotArea>
    </format>
    <format dxfId="274">
      <pivotArea dataOnly="0" labelOnly="1" grandRow="1" outline="0" fieldPosition="0"/>
    </format>
    <format dxfId="273">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A442C7-1BE7-4898-B6CD-118375B75C99}" name="PivotTable4"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Buyer Type">
  <location ref="E5:L9" firstHeaderRow="1" firstDataRow="2"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axis="axisCol" showAll="0">
      <items count="7">
        <item x="3"/>
        <item x="4"/>
        <item x="5"/>
        <item x="2"/>
        <item x="0"/>
        <item x="1"/>
        <item t="default"/>
      </items>
    </pivotField>
    <pivotField axis="axisRow" showAll="0">
      <items count="3">
        <item x="0"/>
        <item x="1"/>
        <item t="default"/>
      </items>
    </pivotField>
    <pivotField numFmtId="3" showAll="0"/>
    <pivotField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numFmtId="165" showAll="0"/>
    <pivotField showAll="0"/>
    <pivotField dataField="1" numFmtId="165" showAll="0"/>
    <pivotField showAll="0"/>
    <pivotField showAll="0"/>
    <pivotField showAll="0"/>
    <pivotField showAll="0"/>
    <pivotField showAll="0"/>
    <pivotField numFmtId="173"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5"/>
  </rowFields>
  <rowItems count="3">
    <i>
      <x/>
    </i>
    <i>
      <x v="1"/>
    </i>
    <i t="grand">
      <x/>
    </i>
  </rowItems>
  <colFields count="1">
    <field x="14"/>
  </colFields>
  <colItems count="7">
    <i>
      <x/>
    </i>
    <i>
      <x v="1"/>
    </i>
    <i>
      <x v="2"/>
    </i>
    <i>
      <x v="3"/>
    </i>
    <i>
      <x v="4"/>
    </i>
    <i>
      <x v="5"/>
    </i>
    <i t="grand">
      <x/>
    </i>
  </colItems>
  <dataFields count="1">
    <dataField name="Sum of Revenue" fld="20" baseField="0" baseItem="0" numFmtId="165"/>
  </dataFields>
  <formats count="10">
    <format dxfId="426">
      <pivotArea type="all" dataOnly="0" outline="0" fieldPosition="0"/>
    </format>
    <format dxfId="425">
      <pivotArea outline="0" collapsedLevelsAreSubtotals="1" fieldPosition="0"/>
    </format>
    <format dxfId="424">
      <pivotArea type="origin" dataOnly="0" labelOnly="1" outline="0" fieldPosition="0"/>
    </format>
    <format dxfId="423">
      <pivotArea field="14" type="button" dataOnly="0" labelOnly="1" outline="0" axis="axisCol" fieldPosition="0"/>
    </format>
    <format dxfId="422">
      <pivotArea type="topRight" dataOnly="0" labelOnly="1" outline="0" fieldPosition="0"/>
    </format>
    <format dxfId="421">
      <pivotArea field="15" type="button" dataOnly="0" labelOnly="1" outline="0" axis="axisRow" fieldPosition="0"/>
    </format>
    <format dxfId="420">
      <pivotArea dataOnly="0" labelOnly="1" fieldPosition="0">
        <references count="1">
          <reference field="15" count="0"/>
        </references>
      </pivotArea>
    </format>
    <format dxfId="419">
      <pivotArea dataOnly="0" labelOnly="1" grandRow="1" outline="0" fieldPosition="0"/>
    </format>
    <format dxfId="418">
      <pivotArea dataOnly="0" labelOnly="1" fieldPosition="0">
        <references count="1">
          <reference field="14" count="0"/>
        </references>
      </pivotArea>
    </format>
    <format dxfId="417">
      <pivotArea dataOnly="0" labelOnly="1" grandCol="1" outline="0" fieldPosition="0"/>
    </format>
  </formats>
  <chartFormats count="6">
    <chartFormat chart="4" format="12" series="1">
      <pivotArea type="data" outline="0" fieldPosition="0">
        <references count="2">
          <reference field="4294967294" count="1" selected="0">
            <x v="0"/>
          </reference>
          <reference field="14" count="1" selected="0">
            <x v="0"/>
          </reference>
        </references>
      </pivotArea>
    </chartFormat>
    <chartFormat chart="4" format="13" series="1">
      <pivotArea type="data" outline="0" fieldPosition="0">
        <references count="2">
          <reference field="4294967294" count="1" selected="0">
            <x v="0"/>
          </reference>
          <reference field="14" count="1" selected="0">
            <x v="1"/>
          </reference>
        </references>
      </pivotArea>
    </chartFormat>
    <chartFormat chart="4" format="14" series="1">
      <pivotArea type="data" outline="0" fieldPosition="0">
        <references count="2">
          <reference field="4294967294" count="1" selected="0">
            <x v="0"/>
          </reference>
          <reference field="14" count="1" selected="0">
            <x v="2"/>
          </reference>
        </references>
      </pivotArea>
    </chartFormat>
    <chartFormat chart="4" format="15" series="1">
      <pivotArea type="data" outline="0" fieldPosition="0">
        <references count="2">
          <reference field="4294967294" count="1" selected="0">
            <x v="0"/>
          </reference>
          <reference field="14" count="1" selected="0">
            <x v="3"/>
          </reference>
        </references>
      </pivotArea>
    </chartFormat>
    <chartFormat chart="4" format="16" series="1">
      <pivotArea type="data" outline="0" fieldPosition="0">
        <references count="2">
          <reference field="4294967294" count="1" selected="0">
            <x v="0"/>
          </reference>
          <reference field="14" count="1" selected="0">
            <x v="4"/>
          </reference>
        </references>
      </pivotArea>
    </chartFormat>
    <chartFormat chart="4" format="17"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7F025F-47E2-4F07-8B36-308A3D58D709}" name="PivotTable3"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
  <location ref="I12:J20"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showAll="0"/>
    <pivotField showAll="0"/>
    <pivotField numFmtId="3" showAll="0"/>
    <pivotField axis="axisRow"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numFmtId="165" showAll="0"/>
    <pivotField showAll="0"/>
    <pivotField dataField="1" numFmtId="165" showAll="0"/>
    <pivotField showAll="0"/>
    <pivotField showAll="0"/>
    <pivotField showAll="0"/>
    <pivotField showAll="0"/>
    <pivotField showAll="0"/>
    <pivotField numFmtId="173"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sortType="de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s>
  <rowFields count="2">
    <field x="30"/>
    <field x="17"/>
  </rowFields>
  <rowItems count="8">
    <i>
      <x v="3"/>
    </i>
    <i>
      <x v="4"/>
    </i>
    <i>
      <x v="6"/>
    </i>
    <i>
      <x v="2"/>
    </i>
    <i>
      <x v="5"/>
    </i>
    <i>
      <x v="1"/>
    </i>
    <i>
      <x v="7"/>
    </i>
    <i t="grand">
      <x/>
    </i>
  </rowItems>
  <colItems count="1">
    <i/>
  </colItems>
  <dataFields count="1">
    <dataField name="Sum of Revenue" fld="20" baseField="0" baseItem="0" numFmtId="165"/>
  </dataFields>
  <formats count="6">
    <format dxfId="416">
      <pivotArea type="all" dataOnly="0" outline="0" fieldPosition="0"/>
    </format>
    <format dxfId="415">
      <pivotArea outline="0" collapsedLevelsAreSubtotals="1" fieldPosition="0"/>
    </format>
    <format dxfId="414">
      <pivotArea field="30" type="button" dataOnly="0" labelOnly="1" outline="0" axis="axisRow" fieldPosition="0"/>
    </format>
    <format dxfId="413">
      <pivotArea dataOnly="0" labelOnly="1" fieldPosition="0">
        <references count="1">
          <reference field="30" count="7">
            <x v="1"/>
            <x v="2"/>
            <x v="3"/>
            <x v="4"/>
            <x v="5"/>
            <x v="6"/>
            <x v="7"/>
          </reference>
        </references>
      </pivotArea>
    </format>
    <format dxfId="412">
      <pivotArea dataOnly="0" labelOnly="1" grandRow="1" outline="0" fieldPosition="0"/>
    </format>
    <format dxfId="411">
      <pivotArea dataOnly="0" labelOnly="1" outline="0" axis="axisValues" fieldPosition="0"/>
    </format>
  </formats>
  <conditionalFormats count="1">
    <conditionalFormat priority="1">
      <pivotAreas count="7">
        <pivotArea type="data" collapsedLevelsAreSubtotals="1" fieldPosition="0">
          <references count="2">
            <reference field="4294967294" count="1" selected="0">
              <x v="0"/>
            </reference>
            <reference field="30" count="1">
              <x v="3"/>
            </reference>
          </references>
        </pivotArea>
        <pivotArea type="data" collapsedLevelsAreSubtotals="1" fieldPosition="0">
          <references count="2">
            <reference field="4294967294" count="1" selected="0">
              <x v="0"/>
            </reference>
            <reference field="30" count="1">
              <x v="4"/>
            </reference>
          </references>
        </pivotArea>
        <pivotArea type="data" collapsedLevelsAreSubtotals="1" fieldPosition="0">
          <references count="2">
            <reference field="4294967294" count="1" selected="0">
              <x v="0"/>
            </reference>
            <reference field="30" count="1">
              <x v="6"/>
            </reference>
          </references>
        </pivotArea>
        <pivotArea type="data" collapsedLevelsAreSubtotals="1" fieldPosition="0">
          <references count="2">
            <reference field="4294967294" count="1" selected="0">
              <x v="0"/>
            </reference>
            <reference field="30" count="1">
              <x v="2"/>
            </reference>
          </references>
        </pivotArea>
        <pivotArea type="data" collapsedLevelsAreSubtotals="1" fieldPosition="0">
          <references count="2">
            <reference field="4294967294" count="1" selected="0">
              <x v="0"/>
            </reference>
            <reference field="30" count="1">
              <x v="5"/>
            </reference>
          </references>
        </pivotArea>
        <pivotArea type="data" collapsedLevelsAreSubtotals="1" fieldPosition="0">
          <references count="2">
            <reference field="4294967294" count="1" selected="0">
              <x v="0"/>
            </reference>
            <reference field="30" count="1">
              <x v="1"/>
            </reference>
          </references>
        </pivotArea>
        <pivotArea type="data" collapsedLevelsAreSubtotals="1" fieldPosition="0">
          <references count="2">
            <reference field="4294967294" count="1" selected="0">
              <x v="0"/>
            </reference>
            <reference field="30" count="1">
              <x v="7"/>
            </reference>
          </references>
        </pivotArea>
      </pivotAreas>
    </conditionalFormat>
  </conditionalFormats>
  <chartFormats count="8">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30" count="1" selected="0">
            <x v="3"/>
          </reference>
        </references>
      </pivotArea>
    </chartFormat>
    <chartFormat chart="2" format="11">
      <pivotArea type="data" outline="0" fieldPosition="0">
        <references count="2">
          <reference field="4294967294" count="1" selected="0">
            <x v="0"/>
          </reference>
          <reference field="30" count="1" selected="0">
            <x v="4"/>
          </reference>
        </references>
      </pivotArea>
    </chartFormat>
    <chartFormat chart="2" format="12">
      <pivotArea type="data" outline="0" fieldPosition="0">
        <references count="2">
          <reference field="4294967294" count="1" selected="0">
            <x v="0"/>
          </reference>
          <reference field="30" count="1" selected="0">
            <x v="6"/>
          </reference>
        </references>
      </pivotArea>
    </chartFormat>
    <chartFormat chart="2" format="13">
      <pivotArea type="data" outline="0" fieldPosition="0">
        <references count="2">
          <reference field="4294967294" count="1" selected="0">
            <x v="0"/>
          </reference>
          <reference field="30" count="1" selected="0">
            <x v="2"/>
          </reference>
        </references>
      </pivotArea>
    </chartFormat>
    <chartFormat chart="2" format="14">
      <pivotArea type="data" outline="0" fieldPosition="0">
        <references count="2">
          <reference field="4294967294" count="1" selected="0">
            <x v="0"/>
          </reference>
          <reference field="30" count="1" selected="0">
            <x v="5"/>
          </reference>
        </references>
      </pivotArea>
    </chartFormat>
    <chartFormat chart="2" format="15">
      <pivotArea type="data" outline="0" fieldPosition="0">
        <references count="2">
          <reference field="4294967294" count="1" selected="0">
            <x v="0"/>
          </reference>
          <reference field="30" count="1" selected="0">
            <x v="1"/>
          </reference>
        </references>
      </pivotArea>
    </chartFormat>
    <chartFormat chart="2" format="16">
      <pivotArea type="data" outline="0" fieldPosition="0">
        <references count="2">
          <reference field="4294967294" count="1" selected="0">
            <x v="0"/>
          </reference>
          <reference field="3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621413-EC13-45F0-809A-92FDA7772108}" name="PivotTable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ook Category">
  <location ref="E12:G63" firstHeaderRow="0" firstDataRow="1" firstDataCol="1"/>
  <pivotFields count="31">
    <pivotField showAll="0"/>
    <pivotField showAll="0"/>
    <pivotField showAll="0"/>
    <pivotField showAll="0"/>
    <pivotField showAll="0"/>
    <pivotField showAll="0"/>
    <pivotField showAll="0"/>
    <pivotField showAll="0"/>
    <pivotField showAll="0"/>
    <pivotField axis="axisRow" showAll="0">
      <items count="51">
        <item x="38"/>
        <item x="16"/>
        <item x="27"/>
        <item x="23"/>
        <item x="25"/>
        <item x="34"/>
        <item x="33"/>
        <item x="9"/>
        <item x="41"/>
        <item x="32"/>
        <item x="4"/>
        <item x="36"/>
        <item x="49"/>
        <item x="47"/>
        <item x="13"/>
        <item x="48"/>
        <item x="17"/>
        <item x="8"/>
        <item x="31"/>
        <item x="45"/>
        <item x="40"/>
        <item x="2"/>
        <item x="30"/>
        <item x="29"/>
        <item x="28"/>
        <item x="12"/>
        <item x="1"/>
        <item x="18"/>
        <item x="11"/>
        <item x="44"/>
        <item x="22"/>
        <item x="26"/>
        <item x="5"/>
        <item x="21"/>
        <item x="46"/>
        <item x="24"/>
        <item x="10"/>
        <item x="6"/>
        <item x="20"/>
        <item x="14"/>
        <item x="39"/>
        <item x="3"/>
        <item x="43"/>
        <item x="37"/>
        <item x="15"/>
        <item x="42"/>
        <item x="35"/>
        <item x="0"/>
        <item x="7"/>
        <item x="19"/>
        <item t="default"/>
      </items>
    </pivotField>
    <pivotField showAll="0"/>
    <pivotField showAll="0"/>
    <pivotField showAll="0"/>
    <pivotField numFmtId="3" showAll="0"/>
    <pivotField showAll="0"/>
    <pivotField showAll="0"/>
    <pivotField numFmtId="3" showAll="0"/>
    <pivotField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dataField="1" numFmtId="165" showAll="0"/>
    <pivotField dataField="1" showAll="0"/>
    <pivotField numFmtId="165" showAll="0"/>
    <pivotField showAll="0"/>
    <pivotField showAll="0"/>
    <pivotField showAll="0"/>
    <pivotField showAll="0"/>
    <pivotField showAll="0"/>
    <pivotField numFmtId="173"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Average of Price(USD)" fld="18" subtotal="average" baseField="9" baseItem="0" numFmtId="165"/>
    <dataField name="Average of Rating Score" fld="19" subtotal="average" baseField="9" baseItem="0" numFmtId="180"/>
  </dataFields>
  <formats count="7">
    <format dxfId="322">
      <pivotArea outline="0" collapsedLevelsAreSubtotals="1" fieldPosition="0">
        <references count="1">
          <reference field="4294967294" count="1" selected="0">
            <x v="1"/>
          </reference>
        </references>
      </pivotArea>
    </format>
    <format dxfId="323">
      <pivotArea type="all" dataOnly="0" outline="0" fieldPosition="0"/>
    </format>
    <format dxfId="324">
      <pivotArea outline="0" collapsedLevelsAreSubtotals="1" fieldPosition="0"/>
    </format>
    <format dxfId="325">
      <pivotArea field="9" type="button" dataOnly="0" labelOnly="1" outline="0" axis="axisRow" fieldPosition="0"/>
    </format>
    <format dxfId="326">
      <pivotArea dataOnly="0" labelOnly="1" grandRow="1" outline="0" fieldPosition="0"/>
    </format>
    <format dxfId="327">
      <pivotArea dataOnly="0" labelOnly="1" outline="0" fieldPosition="0">
        <references count="1">
          <reference field="4294967294" count="2">
            <x v="0"/>
            <x v="1"/>
          </reference>
        </references>
      </pivotArea>
    </format>
    <format dxfId="328">
      <pivotArea dataOnly="0" fieldPosition="0">
        <references count="1">
          <reference field="9" count="0"/>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EB8E69-1522-4D28-A563-42BB6ED31EC0}" name="PivotTable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Buyer Region">
  <location ref="I23:J30"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3" showAll="0"/>
    <pivotField axis="axisRow" showAll="0" sortType="descending">
      <items count="7">
        <item x="3"/>
        <item x="4"/>
        <item x="5"/>
        <item x="2"/>
        <item x="0"/>
        <item x="1"/>
        <item t="default"/>
      </items>
      <autoSortScope>
        <pivotArea dataOnly="0" outline="0" fieldPosition="0">
          <references count="1">
            <reference field="4294967294" count="1" selected="0">
              <x v="0"/>
            </reference>
          </references>
        </pivotArea>
      </autoSortScope>
    </pivotField>
    <pivotField showAll="0"/>
    <pivotField numFmtId="3" showAll="0"/>
    <pivotField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numFmtId="165" showAll="0"/>
    <pivotField showAll="0"/>
    <pivotField numFmtId="165" showAll="0"/>
    <pivotField showAll="0"/>
    <pivotField showAll="0"/>
    <pivotField showAll="0"/>
    <pivotField showAll="0"/>
    <pivotField showAll="0"/>
    <pivotField numFmtId="173"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4"/>
  </rowFields>
  <rowItems count="7">
    <i>
      <x v="1"/>
    </i>
    <i>
      <x v="2"/>
    </i>
    <i>
      <x v="4"/>
    </i>
    <i>
      <x v="5"/>
    </i>
    <i>
      <x/>
    </i>
    <i>
      <x v="3"/>
    </i>
    <i t="grand">
      <x/>
    </i>
  </rowItems>
  <colItems count="1">
    <i/>
  </colItems>
  <dataFields count="1">
    <dataField name="Sum of Total Sales" fld="13" baseField="0" baseItem="0" numFmtId="3"/>
  </dataFields>
  <formats count="6">
    <format dxfId="410">
      <pivotArea type="all" dataOnly="0" outline="0" fieldPosition="0"/>
    </format>
    <format dxfId="409">
      <pivotArea outline="0" collapsedLevelsAreSubtotals="1" fieldPosition="0"/>
    </format>
    <format dxfId="408">
      <pivotArea field="14" type="button" dataOnly="0" labelOnly="1" outline="0" axis="axisRow" fieldPosition="0"/>
    </format>
    <format dxfId="407">
      <pivotArea dataOnly="0" labelOnly="1" grandRow="1" outline="0" fieldPosition="0"/>
    </format>
    <format dxfId="406">
      <pivotArea dataOnly="0" labelOnly="1" outline="0" axis="axisValues" fieldPosition="0"/>
    </format>
    <format dxfId="405">
      <pivotArea dataOnly="0" fieldPosition="0">
        <references count="1">
          <reference field="14" count="0"/>
        </references>
      </pivotArea>
    </format>
  </formats>
  <conditionalFormats count="1">
    <conditionalFormat priority="2">
      <pivotAreas count="1">
        <pivotArea type="data" collapsedLevelsAreSubtotals="1" fieldPosition="0">
          <references count="2">
            <reference field="4294967294" count="1" selected="0">
              <x v="0"/>
            </reference>
            <reference field="14" count="6">
              <x v="0"/>
              <x v="1"/>
              <x v="2"/>
              <x v="3"/>
              <x v="4"/>
              <x v="5"/>
            </reference>
          </references>
        </pivotArea>
      </pivotAreas>
    </conditionalFormat>
  </conditional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9D9AE6-70B2-430A-ADD2-70CBF27434D8}" name="PivotTable7"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ook Title">
  <location ref="A5:B136" firstHeaderRow="1" firstDataRow="1" firstDataCol="1" rowPageCount="1" colPageCount="1"/>
  <pivotFields count="31">
    <pivotField axis="axisRow" showAll="0">
      <items count="1000">
        <item x="893"/>
        <item x="682"/>
        <item x="330"/>
        <item x="983"/>
        <item x="10"/>
        <item x="374"/>
        <item x="991"/>
        <item x="257"/>
        <item x="366"/>
        <item x="891"/>
        <item x="42"/>
        <item x="649"/>
        <item x="920"/>
        <item x="845"/>
        <item x="640"/>
        <item x="665"/>
        <item x="696"/>
        <item x="890"/>
        <item x="714"/>
        <item x="748"/>
        <item x="45"/>
        <item x="664"/>
        <item x="710"/>
        <item x="188"/>
        <item x="190"/>
        <item x="854"/>
        <item x="648"/>
        <item x="324"/>
        <item x="917"/>
        <item x="811"/>
        <item x="250"/>
        <item x="373"/>
        <item x="14"/>
        <item x="389"/>
        <item x="974"/>
        <item x="51"/>
        <item x="639"/>
        <item x="461"/>
        <item x="638"/>
        <item x="707"/>
        <item x="894"/>
        <item x="68"/>
        <item x="728"/>
        <item x="20"/>
        <item x="5"/>
        <item x="19"/>
        <item x="593"/>
        <item x="429"/>
        <item x="194"/>
        <item x="460"/>
        <item x="7"/>
        <item x="365"/>
        <item x="512"/>
        <item x="106"/>
        <item x="350"/>
        <item x="143"/>
        <item x="454"/>
        <item x="341"/>
        <item x="162"/>
        <item x="553"/>
        <item x="981"/>
        <item x="485"/>
        <item x="453"/>
        <item x="899"/>
        <item x="996"/>
        <item x="484"/>
        <item x="780"/>
        <item x="842"/>
        <item x="156"/>
        <item x="506"/>
        <item x="637"/>
        <item x="151"/>
        <item x="792"/>
        <item x="483"/>
        <item x="849"/>
        <item x="428"/>
        <item x="316"/>
        <item x="608"/>
        <item x="760"/>
        <item x="833"/>
        <item x="105"/>
        <item x="727"/>
        <item x="168"/>
        <item x="273"/>
        <item x="695"/>
        <item x="125"/>
        <item x="482"/>
        <item x="249"/>
        <item x="914"/>
        <item x="913"/>
        <item x="104"/>
        <item x="93"/>
        <item x="92"/>
        <item x="592"/>
        <item x="481"/>
        <item x="349"/>
        <item x="957"/>
        <item x="388"/>
        <item x="953"/>
        <item x="155"/>
        <item x="198"/>
        <item x="925"/>
        <item x="63"/>
        <item x="387"/>
        <item x="173"/>
        <item x="284"/>
        <item x="348"/>
        <item x="291"/>
        <item x="89"/>
        <item x="124"/>
        <item x="175"/>
        <item x="427"/>
        <item x="142"/>
        <item x="426"/>
        <item x="41"/>
        <item x="985"/>
        <item x="552"/>
        <item x="25"/>
        <item x="828"/>
        <item x="945"/>
        <item x="425"/>
        <item x="459"/>
        <item x="208"/>
        <item x="791"/>
        <item x="364"/>
        <item x="424"/>
        <item x="386"/>
        <item x="591"/>
        <item x="225"/>
        <item x="290"/>
        <item x="892"/>
        <item x="747"/>
        <item x="363"/>
        <item x="340"/>
        <item x="88"/>
        <item x="216"/>
        <item x="873"/>
        <item x="150"/>
        <item x="37"/>
        <item x="505"/>
        <item x="504"/>
        <item x="855"/>
        <item x="759"/>
        <item x="896"/>
        <item x="636"/>
        <item x="193"/>
        <item x="207"/>
        <item x="319"/>
        <item x="174"/>
        <item x="971"/>
        <item x="375"/>
        <item x="326"/>
        <item x="443"/>
        <item x="790"/>
        <item x="503"/>
        <item x="502"/>
        <item x="501"/>
        <item x="705"/>
        <item x="844"/>
        <item x="500"/>
        <item x="933"/>
        <item x="635"/>
        <item x="87"/>
        <item x="248"/>
        <item x="560"/>
        <item x="681"/>
        <item x="936"/>
        <item x="315"/>
        <item x="918"/>
        <item x="984"/>
        <item x="283"/>
        <item x="169"/>
        <item x="694"/>
        <item x="499"/>
        <item x="86"/>
        <item x="256"/>
        <item x="347"/>
        <item x="192"/>
        <item x="997"/>
        <item x="590"/>
        <item x="726"/>
        <item x="398"/>
        <item x="589"/>
        <item x="588"/>
        <item x="247"/>
        <item x="526"/>
        <item x="113"/>
        <item x="111"/>
        <item x="266"/>
        <item x="206"/>
        <item x="910"/>
        <item x="30"/>
        <item x="704"/>
        <item x="802"/>
        <item x="317"/>
        <item x="272"/>
        <item x="185"/>
        <item x="423"/>
        <item x="614"/>
        <item x="871"/>
        <item x="182"/>
        <item x="480"/>
        <item x="320"/>
        <item x="766"/>
        <item x="758"/>
        <item x="587"/>
        <item x="875"/>
        <item x="551"/>
        <item x="861"/>
        <item x="479"/>
        <item x="613"/>
        <item x="990"/>
        <item x="436"/>
        <item x="362"/>
        <item x="586"/>
        <item x="246"/>
        <item x="103"/>
        <item x="510"/>
        <item x="245"/>
        <item x="161"/>
        <item x="525"/>
        <item x="995"/>
        <item x="725"/>
        <item x="478"/>
        <item x="709"/>
        <item x="498"/>
        <item x="339"/>
        <item x="916"/>
        <item x="663"/>
        <item x="764"/>
        <item x="36"/>
        <item x="91"/>
        <item x="361"/>
        <item x="964"/>
        <item x="832"/>
        <item x="585"/>
        <item x="178"/>
        <item x="856"/>
        <item x="205"/>
        <item x="662"/>
        <item x="234"/>
        <item x="391"/>
        <item x="680"/>
        <item x="177"/>
        <item x="477"/>
        <item x="868"/>
        <item x="550"/>
        <item x="902"/>
        <item x="390"/>
        <item x="44"/>
        <item x="449"/>
        <item x="609"/>
        <item x="601"/>
        <item x="619"/>
        <item x="752"/>
        <item x="141"/>
        <item x="128"/>
        <item x="123"/>
        <item x="115"/>
        <item x="112"/>
        <item x="110"/>
        <item x="109"/>
        <item x="107"/>
        <item x="1"/>
        <item x="660"/>
        <item x="370"/>
        <item x="769"/>
        <item x="140"/>
        <item x="85"/>
        <item x="62"/>
        <item x="794"/>
        <item x="57"/>
        <item x="394"/>
        <item x="961"/>
        <item x="49"/>
        <item x="402"/>
        <item x="322"/>
        <item x="789"/>
        <item x="584"/>
        <item x="149"/>
        <item x="654"/>
        <item x="422"/>
        <item x="122"/>
        <item x="497"/>
        <item x="314"/>
        <item x="212"/>
        <item x="476"/>
        <item x="432"/>
        <item x="360"/>
        <item x="720"/>
        <item x="549"/>
        <item x="719"/>
        <item x="718"/>
        <item x="781"/>
        <item x="559"/>
        <item x="617"/>
        <item x="139"/>
        <item x="524"/>
        <item x="724"/>
        <item x="176"/>
        <item x="24"/>
        <item x="835"/>
        <item x="184"/>
        <item x="866"/>
        <item x="699"/>
        <item x="313"/>
        <item x="883"/>
        <item x="901"/>
        <item x="439"/>
        <item x="923"/>
        <item x="977"/>
        <item x="922"/>
        <item x="509"/>
        <item x="980"/>
        <item x="824"/>
        <item x="931"/>
        <item x="496"/>
        <item x="860"/>
        <item x="261"/>
        <item x="84"/>
        <item x="421"/>
        <item x="244"/>
        <item x="209"/>
        <item x="83"/>
        <item x="859"/>
        <item x="548"/>
        <item x="385"/>
        <item x="622"/>
        <item x="972"/>
        <item x="937"/>
        <item x="547"/>
        <item x="523"/>
        <item x="798"/>
        <item x="204"/>
        <item x="12"/>
        <item x="393"/>
        <item x="955"/>
        <item x="338"/>
        <item x="420"/>
        <item x="32"/>
        <item x="282"/>
        <item x="419"/>
        <item x="583"/>
        <item x="779"/>
        <item x="703"/>
        <item x="879"/>
        <item x="841"/>
        <item x="912"/>
        <item x="418"/>
        <item x="0"/>
        <item x="223"/>
        <item x="600"/>
        <item x="653"/>
        <item x="522"/>
        <item x="603"/>
        <item x="627"/>
        <item x="281"/>
        <item x="211"/>
        <item x="167"/>
        <item x="442"/>
        <item x="778"/>
        <item x="962"/>
        <item x="431"/>
        <item x="708"/>
        <item x="289"/>
        <item x="848"/>
        <item x="495"/>
        <item x="788"/>
        <item x="865"/>
        <item x="475"/>
        <item x="271"/>
        <item x="906"/>
        <item x="582"/>
        <item x="825"/>
        <item x="521"/>
        <item x="787"/>
        <item x="823"/>
        <item x="359"/>
        <item x="417"/>
        <item x="416"/>
        <item x="993"/>
        <item x="751"/>
        <item x="255"/>
        <item x="447"/>
        <item x="581"/>
        <item x="533"/>
        <item x="853"/>
        <item x="612"/>
        <item x="935"/>
        <item x="280"/>
        <item x="52"/>
        <item x="203"/>
        <item x="295"/>
        <item x="148"/>
        <item x="384"/>
        <item x="494"/>
        <item x="975"/>
        <item x="777"/>
        <item x="358"/>
        <item x="689"/>
        <item x="67"/>
        <item x="950"/>
        <item x="440"/>
        <item x="383"/>
        <item x="50"/>
        <item x="102"/>
        <item x="493"/>
        <item x="300"/>
        <item x="82"/>
        <item x="81"/>
        <item x="80"/>
        <item x="852"/>
        <item x="847"/>
        <item x="942"/>
        <item x="905"/>
        <item x="382"/>
        <item x="679"/>
        <item x="693"/>
        <item x="318"/>
        <item x="456"/>
        <item x="306"/>
        <item x="265"/>
        <item x="851"/>
        <item x="172"/>
        <item x="264"/>
        <item x="659"/>
        <item x="602"/>
        <item x="213"/>
        <item x="927"/>
        <item x="723"/>
        <item x="260"/>
        <item x="415"/>
        <item x="878"/>
        <item x="474"/>
        <item x="558"/>
        <item x="518"/>
        <item x="629"/>
        <item x="634"/>
        <item x="580"/>
        <item x="23"/>
        <item x="372"/>
        <item x="254"/>
        <item x="243"/>
        <item x="47"/>
        <item x="138"/>
        <item x="22"/>
        <item x="540"/>
        <item x="757"/>
        <item x="915"/>
        <item x="768"/>
        <item x="397"/>
        <item x="242"/>
        <item x="241"/>
        <item x="904"/>
        <item x="202"/>
        <item x="736"/>
        <item x="864"/>
        <item x="517"/>
        <item x="301"/>
        <item x="101"/>
        <item x="921"/>
        <item x="877"/>
        <item x="9"/>
        <item x="793"/>
        <item x="414"/>
        <item x="876"/>
        <item x="819"/>
        <item x="750"/>
        <item x="770"/>
        <item x="357"/>
        <item x="763"/>
        <item x="446"/>
        <item x="413"/>
        <item x="746"/>
        <item x="160"/>
        <item x="742"/>
        <item x="187"/>
        <item x="448"/>
        <item x="858"/>
        <item x="814"/>
        <item x="626"/>
        <item x="599"/>
        <item x="299"/>
        <item x="579"/>
        <item x="735"/>
        <item x="645"/>
        <item x="976"/>
        <item x="578"/>
        <item x="79"/>
        <item x="445"/>
        <item x="121"/>
        <item x="734"/>
        <item x="438"/>
        <item x="137"/>
        <item x="822"/>
        <item x="78"/>
        <item x="557"/>
        <item x="412"/>
        <item x="978"/>
        <item x="577"/>
        <item x="717"/>
        <item x="136"/>
        <item x="598"/>
        <item x="77"/>
        <item x="805"/>
        <item x="455"/>
        <item x="120"/>
        <item x="870"/>
        <item x="305"/>
        <item x="27"/>
        <item x="441"/>
        <item x="818"/>
        <item x="21"/>
        <item x="887"/>
        <item x="76"/>
        <item x="473"/>
        <item x="658"/>
        <item x="692"/>
        <item x="75"/>
        <item x="227"/>
        <item x="119"/>
        <item x="166"/>
        <item x="872"/>
        <item x="821"/>
        <item x="943"/>
        <item x="576"/>
        <item x="298"/>
        <item x="508"/>
        <item x="135"/>
        <item x="74"/>
        <item x="304"/>
        <item x="611"/>
        <item x="329"/>
        <item x="874"/>
        <item x="100"/>
        <item x="312"/>
        <item x="932"/>
        <item x="546"/>
        <item x="197"/>
        <item x="337"/>
        <item x="949"/>
        <item x="201"/>
        <item x="947"/>
        <item x="437"/>
        <item x="411"/>
        <item x="381"/>
        <item x="99"/>
        <item x="678"/>
        <item x="108"/>
        <item x="472"/>
        <item x="641"/>
        <item x="170"/>
        <item x="850"/>
        <item x="134"/>
        <item x="127"/>
        <item x="118"/>
        <item x="73"/>
        <item x="691"/>
        <item x="880"/>
        <item x="820"/>
        <item x="884"/>
        <item x="677"/>
        <item x="786"/>
        <item x="749"/>
        <item x="69"/>
        <item x="706"/>
        <item x="471"/>
        <item x="867"/>
        <item x="2"/>
        <item x="159"/>
        <item x="744"/>
        <item x="951"/>
        <item x="621"/>
        <item x="809"/>
        <item x="676"/>
        <item x="733"/>
        <item x="934"/>
        <item x="813"/>
        <item x="741"/>
        <item x="11"/>
        <item x="597"/>
        <item x="539"/>
        <item x="545"/>
        <item x="628"/>
        <item x="941"/>
        <item x="575"/>
        <item x="215"/>
        <item x="303"/>
        <item x="240"/>
        <item x="270"/>
        <item x="986"/>
        <item x="263"/>
        <item x="732"/>
        <item x="189"/>
        <item x="133"/>
        <item x="607"/>
        <item x="816"/>
        <item x="380"/>
        <item x="369"/>
        <item x="98"/>
        <item x="346"/>
        <item x="606"/>
        <item x="722"/>
        <item x="214"/>
        <item x="967"/>
        <item x="222"/>
        <item x="221"/>
        <item x="181"/>
        <item x="163"/>
        <item x="799"/>
        <item x="458"/>
        <item x="226"/>
        <item x="767"/>
        <item x="336"/>
        <item x="410"/>
        <item x="66"/>
        <item x="762"/>
        <item x="452"/>
        <item x="532"/>
        <item x="492"/>
        <item x="409"/>
        <item x="239"/>
        <item x="180"/>
        <item x="620"/>
        <item x="97"/>
        <item x="808"/>
        <item x="988"/>
        <item x="356"/>
        <item x="186"/>
        <item x="238"/>
        <item x="596"/>
        <item x="396"/>
        <item x="18"/>
        <item x="652"/>
        <item x="776"/>
        <item x="713"/>
        <item x="771"/>
        <item x="17"/>
        <item x="940"/>
        <item x="960"/>
        <item x="544"/>
        <item x="531"/>
        <item x="970"/>
        <item x="886"/>
        <item x="765"/>
        <item x="846"/>
        <item x="992"/>
        <item x="837"/>
        <item x="625"/>
        <item x="279"/>
        <item x="796"/>
        <item x="930"/>
        <item x="944"/>
        <item x="470"/>
        <item x="345"/>
        <item x="574"/>
        <item x="29"/>
        <item x="355"/>
        <item x="702"/>
        <item x="924"/>
        <item x="292"/>
        <item x="716"/>
        <item x="288"/>
        <item x="325"/>
        <item x="812"/>
        <item x="675"/>
        <item x="963"/>
        <item x="618"/>
        <item x="323"/>
        <item x="573"/>
        <item x="262"/>
        <item x="451"/>
        <item x="469"/>
        <item x="989"/>
        <item x="674"/>
        <item x="311"/>
        <item x="673"/>
        <item x="644"/>
        <item x="826"/>
        <item x="450"/>
        <item x="688"/>
        <item x="132"/>
        <item x="672"/>
        <item x="154"/>
        <item x="53"/>
        <item x="909"/>
        <item x="285"/>
        <item x="827"/>
        <item x="35"/>
        <item x="278"/>
        <item x="775"/>
        <item x="756"/>
        <item x="310"/>
        <item x="164"/>
        <item x="114"/>
        <item x="572"/>
        <item x="715"/>
        <item x="220"/>
        <item x="368"/>
        <item x="252"/>
        <item x="938"/>
        <item x="807"/>
        <item x="633"/>
        <item x="543"/>
        <item x="651"/>
        <item x="224"/>
        <item x="335"/>
        <item x="806"/>
        <item x="956"/>
        <item x="468"/>
        <item x="946"/>
        <item x="671"/>
        <item x="435"/>
        <item x="761"/>
        <item x="34"/>
        <item x="269"/>
        <item x="801"/>
        <item x="952"/>
        <item x="712"/>
        <item x="542"/>
        <item x="538"/>
        <item x="268"/>
        <item x="237"/>
        <item x="328"/>
        <item x="516"/>
        <item x="969"/>
        <item x="344"/>
        <item x="401"/>
        <item x="40"/>
        <item x="467"/>
        <item x="670"/>
        <item x="571"/>
        <item x="882"/>
        <item x="982"/>
        <item x="39"/>
        <item x="570"/>
        <item x="650"/>
        <item x="698"/>
        <item x="657"/>
        <item x="656"/>
        <item x="840"/>
        <item x="569"/>
        <item x="530"/>
        <item x="804"/>
        <item x="643"/>
        <item x="529"/>
        <item x="6"/>
        <item x="987"/>
        <item x="61"/>
        <item x="959"/>
        <item x="400"/>
        <item x="900"/>
        <item x="334"/>
        <item x="795"/>
        <item x="911"/>
        <item x="701"/>
        <item x="898"/>
        <item x="259"/>
        <item x="669"/>
        <item x="537"/>
        <item x="740"/>
        <item x="147"/>
        <item x="46"/>
        <item x="556"/>
        <item x="277"/>
        <item x="687"/>
        <item x="632"/>
        <item x="253"/>
        <item x="457"/>
        <item x="276"/>
        <item x="54"/>
        <item x="399"/>
        <item x="655"/>
        <item x="466"/>
        <item x="785"/>
        <item x="616"/>
        <item x="16"/>
        <item x="60"/>
        <item x="948"/>
        <item x="333"/>
        <item x="686"/>
        <item x="354"/>
        <item x="267"/>
        <item x="158"/>
        <item x="367"/>
        <item x="309"/>
        <item x="869"/>
        <item x="857"/>
        <item x="998"/>
        <item x="908"/>
        <item x="568"/>
        <item x="839"/>
        <item x="536"/>
        <item x="392"/>
        <item x="48"/>
        <item x="520"/>
        <item x="739"/>
        <item x="897"/>
        <item x="567"/>
        <item x="145"/>
        <item x="379"/>
        <item x="642"/>
        <item x="624"/>
        <item x="731"/>
        <item x="738"/>
        <item x="919"/>
        <item x="797"/>
        <item x="15"/>
        <item x="230"/>
        <item x="31"/>
        <item x="408"/>
        <item x="595"/>
        <item x="72"/>
        <item x="219"/>
        <item x="745"/>
        <item x="907"/>
        <item x="515"/>
        <item x="834"/>
        <item x="784"/>
        <item x="171"/>
        <item x="275"/>
        <item x="38"/>
        <item x="196"/>
        <item x="685"/>
        <item x="343"/>
        <item x="803"/>
        <item x="566"/>
        <item x="56"/>
        <item x="13"/>
        <item x="191"/>
        <item x="535"/>
        <item x="153"/>
        <item x="146"/>
        <item x="903"/>
        <item x="926"/>
        <item x="491"/>
        <item x="342"/>
        <item x="605"/>
        <item x="465"/>
        <item x="195"/>
        <item x="668"/>
        <item x="711"/>
        <item x="661"/>
        <item x="59"/>
        <item x="233"/>
        <item x="684"/>
        <item x="743"/>
        <item x="667"/>
        <item x="610"/>
        <item x="895"/>
        <item x="954"/>
        <item x="8"/>
        <item x="721"/>
        <item x="490"/>
        <item x="131"/>
        <item x="126"/>
        <item x="117"/>
        <item x="464"/>
        <item x="144"/>
        <item x="65"/>
        <item x="293"/>
        <item x="810"/>
        <item x="683"/>
        <item x="258"/>
        <item x="90"/>
        <item x="555"/>
        <item x="251"/>
        <item x="730"/>
        <item x="287"/>
        <item x="33"/>
        <item x="371"/>
        <item x="929"/>
        <item x="631"/>
        <item x="489"/>
        <item x="534"/>
        <item x="881"/>
        <item x="700"/>
        <item x="836"/>
        <item x="157"/>
        <item x="165"/>
        <item x="430"/>
        <item x="236"/>
        <item x="308"/>
        <item x="939"/>
        <item x="507"/>
        <item x="235"/>
        <item x="666"/>
        <item x="623"/>
        <item x="965"/>
        <item x="434"/>
        <item x="218"/>
        <item x="519"/>
        <item x="232"/>
        <item x="179"/>
        <item x="183"/>
        <item x="302"/>
        <item x="294"/>
        <item x="630"/>
        <item x="130"/>
        <item x="116"/>
        <item x="26"/>
        <item x="307"/>
        <item x="488"/>
        <item x="528"/>
        <item x="353"/>
        <item x="594"/>
        <item x="843"/>
        <item x="229"/>
        <item x="463"/>
        <item x="755"/>
        <item x="444"/>
        <item x="200"/>
        <item x="71"/>
        <item x="888"/>
        <item x="615"/>
        <item x="274"/>
        <item x="697"/>
        <item x="96"/>
        <item x="332"/>
        <item x="800"/>
        <item x="43"/>
        <item x="862"/>
        <item x="462"/>
        <item x="433"/>
        <item x="407"/>
        <item x="511"/>
        <item x="70"/>
        <item x="231"/>
        <item x="217"/>
        <item x="829"/>
        <item x="297"/>
        <item x="565"/>
        <item x="783"/>
        <item x="774"/>
        <item x="885"/>
        <item x="487"/>
        <item x="406"/>
        <item x="4"/>
        <item x="514"/>
        <item x="690"/>
        <item x="513"/>
        <item x="973"/>
        <item x="331"/>
        <item x="405"/>
        <item x="754"/>
        <item x="817"/>
        <item x="486"/>
        <item x="3"/>
        <item x="729"/>
        <item x="830"/>
        <item x="928"/>
        <item x="404"/>
        <item x="554"/>
        <item x="58"/>
        <item x="782"/>
        <item x="831"/>
        <item x="296"/>
        <item x="647"/>
        <item x="838"/>
        <item x="968"/>
        <item x="95"/>
        <item x="228"/>
        <item x="403"/>
        <item x="28"/>
        <item x="541"/>
        <item x="352"/>
        <item x="378"/>
        <item x="286"/>
        <item x="966"/>
        <item x="863"/>
        <item x="199"/>
        <item x="773"/>
        <item x="564"/>
        <item x="64"/>
        <item x="351"/>
        <item x="377"/>
        <item x="395"/>
        <item x="994"/>
        <item x="753"/>
        <item x="563"/>
        <item x="527"/>
        <item x="772"/>
        <item x="210"/>
        <item x="604"/>
        <item x="737"/>
        <item x="646"/>
        <item x="94"/>
        <item x="562"/>
        <item x="55"/>
        <item x="327"/>
        <item x="152"/>
        <item x="129"/>
        <item x="958"/>
        <item x="979"/>
        <item x="321"/>
        <item x="815"/>
        <item x="889"/>
        <item x="561"/>
        <item x="376"/>
        <item t="default"/>
      </items>
    </pivotField>
    <pivotField showAll="0"/>
    <pivotField showAll="0"/>
    <pivotField showAll="0"/>
    <pivotField showAll="0"/>
    <pivotField showAll="0"/>
    <pivotField showAll="0"/>
    <pivotField showAll="0"/>
    <pivotField showAll="0"/>
    <pivotField axis="axisRow" showAll="0">
      <items count="51">
        <item x="38"/>
        <item x="16"/>
        <item x="27"/>
        <item x="23"/>
        <item x="25"/>
        <item x="34"/>
        <item x="33"/>
        <item x="9"/>
        <item x="41"/>
        <item x="32"/>
        <item x="4"/>
        <item x="36"/>
        <item x="49"/>
        <item x="47"/>
        <item x="13"/>
        <item x="48"/>
        <item x="17"/>
        <item x="8"/>
        <item x="31"/>
        <item x="45"/>
        <item x="40"/>
        <item x="2"/>
        <item x="30"/>
        <item x="29"/>
        <item x="28"/>
        <item x="12"/>
        <item x="1"/>
        <item x="18"/>
        <item x="11"/>
        <item x="44"/>
        <item x="22"/>
        <item x="26"/>
        <item x="5"/>
        <item x="21"/>
        <item x="46"/>
        <item x="24"/>
        <item x="10"/>
        <item x="6"/>
        <item x="20"/>
        <item x="14"/>
        <item x="39"/>
        <item x="3"/>
        <item x="43"/>
        <item x="37"/>
        <item x="15"/>
        <item x="42"/>
        <item x="35"/>
        <item x="0"/>
        <item x="7"/>
        <item x="19"/>
        <item t="default"/>
      </items>
    </pivotField>
    <pivotField showAll="0"/>
    <pivotField showAll="0"/>
    <pivotField showAll="0"/>
    <pivotField numFmtId="3" showAll="0"/>
    <pivotField showAll="0"/>
    <pivotField showAll="0"/>
    <pivotField numFmtId="3" showAll="0"/>
    <pivotField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numFmtId="165" showAll="0"/>
    <pivotField showAll="0"/>
    <pivotField numFmtId="165" showAll="0"/>
    <pivotField showAll="0"/>
    <pivotField showAll="0"/>
    <pivotField axis="axisPage" dataField="1" showAll="0">
      <items count="22">
        <item x="7"/>
        <item x="16"/>
        <item x="6"/>
        <item x="14"/>
        <item x="13"/>
        <item x="5"/>
        <item x="4"/>
        <item x="3"/>
        <item x="15"/>
        <item x="19"/>
        <item x="12"/>
        <item x="11"/>
        <item x="18"/>
        <item x="2"/>
        <item x="1"/>
        <item x="10"/>
        <item x="17"/>
        <item x="9"/>
        <item x="0"/>
        <item x="8"/>
        <item x="20"/>
        <item t="default"/>
      </items>
    </pivotField>
    <pivotField showAll="0"/>
    <pivotField showAll="0"/>
    <pivotField numFmtId="173"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2">
    <field x="0"/>
    <field x="9"/>
  </rowFields>
  <rowItems count="131">
    <i>
      <x v="15"/>
    </i>
    <i r="1">
      <x v="1"/>
    </i>
    <i>
      <x v="18"/>
    </i>
    <i r="1">
      <x v="16"/>
    </i>
    <i>
      <x v="21"/>
    </i>
    <i r="1">
      <x v="1"/>
    </i>
    <i>
      <x v="24"/>
    </i>
    <i r="1">
      <x v="37"/>
    </i>
    <i>
      <x v="59"/>
    </i>
    <i r="1">
      <x v="14"/>
    </i>
    <i>
      <x v="63"/>
    </i>
    <i r="1">
      <x v="22"/>
    </i>
    <i>
      <x v="66"/>
    </i>
    <i r="1">
      <x v="49"/>
    </i>
    <i>
      <x v="74"/>
    </i>
    <i r="1">
      <x v="4"/>
    </i>
    <i>
      <x v="116"/>
    </i>
    <i r="1">
      <x v="14"/>
    </i>
    <i>
      <x v="118"/>
    </i>
    <i r="1">
      <x v="33"/>
    </i>
    <i>
      <x v="171"/>
    </i>
    <i r="1">
      <x v="32"/>
    </i>
    <i>
      <x v="181"/>
    </i>
    <i r="1">
      <x v="28"/>
    </i>
    <i>
      <x v="186"/>
    </i>
    <i r="1">
      <x v="41"/>
    </i>
    <i>
      <x v="195"/>
    </i>
    <i r="1">
      <x v="17"/>
    </i>
    <i>
      <x v="206"/>
    </i>
    <i r="1">
      <x v="23"/>
    </i>
    <i>
      <x v="207"/>
    </i>
    <i r="1">
      <x v="14"/>
    </i>
    <i>
      <x v="228"/>
    </i>
    <i r="1">
      <x v="1"/>
    </i>
    <i>
      <x v="239"/>
    </i>
    <i r="1">
      <x v="1"/>
    </i>
    <i>
      <x v="246"/>
    </i>
    <i r="1">
      <x v="14"/>
    </i>
    <i>
      <x v="251"/>
    </i>
    <i r="1">
      <x v="39"/>
    </i>
    <i>
      <x v="259"/>
    </i>
    <i r="1">
      <x v="41"/>
    </i>
    <i>
      <x v="290"/>
    </i>
    <i r="1">
      <x v="14"/>
    </i>
    <i>
      <x v="325"/>
    </i>
    <i r="1">
      <x v="14"/>
    </i>
    <i>
      <x v="330"/>
    </i>
    <i r="1">
      <x v="14"/>
    </i>
    <i>
      <x v="343"/>
    </i>
    <i r="1">
      <x v="49"/>
    </i>
    <i>
      <x v="360"/>
    </i>
    <i r="1">
      <x v="49"/>
    </i>
    <i>
      <x v="361"/>
    </i>
    <i r="1">
      <x v="46"/>
    </i>
    <i>
      <x v="370"/>
    </i>
    <i r="1">
      <x v="17"/>
    </i>
    <i>
      <x v="396"/>
    </i>
    <i r="1">
      <x/>
    </i>
    <i>
      <x v="397"/>
    </i>
    <i r="1">
      <x v="49"/>
    </i>
    <i>
      <x v="420"/>
    </i>
    <i r="1">
      <x v="7"/>
    </i>
    <i>
      <x v="428"/>
    </i>
    <i r="1">
      <x v="18"/>
    </i>
    <i>
      <x v="450"/>
    </i>
    <i r="1">
      <x v="28"/>
    </i>
    <i>
      <x v="504"/>
    </i>
    <i r="1">
      <x v="38"/>
    </i>
    <i>
      <x v="533"/>
    </i>
    <i r="1">
      <x v="23"/>
    </i>
    <i>
      <x v="537"/>
    </i>
    <i r="1">
      <x v="14"/>
    </i>
    <i>
      <x v="582"/>
    </i>
    <i r="1">
      <x v="14"/>
    </i>
    <i>
      <x v="589"/>
    </i>
    <i r="1">
      <x v="17"/>
    </i>
    <i>
      <x v="631"/>
    </i>
    <i r="1">
      <x v="28"/>
    </i>
    <i>
      <x v="634"/>
    </i>
    <i r="1">
      <x v="49"/>
    </i>
    <i>
      <x v="635"/>
    </i>
    <i r="1">
      <x v="16"/>
    </i>
    <i>
      <x v="640"/>
    </i>
    <i r="1">
      <x v="14"/>
    </i>
    <i>
      <x v="687"/>
    </i>
    <i r="1">
      <x v="33"/>
    </i>
    <i>
      <x v="690"/>
    </i>
    <i r="1">
      <x v="49"/>
    </i>
    <i>
      <x v="703"/>
    </i>
    <i r="1">
      <x v="14"/>
    </i>
    <i>
      <x v="715"/>
    </i>
    <i r="1">
      <x v="17"/>
    </i>
    <i>
      <x v="718"/>
    </i>
    <i r="1">
      <x v="16"/>
    </i>
    <i>
      <x v="719"/>
    </i>
    <i r="1">
      <x v="14"/>
    </i>
    <i>
      <x v="721"/>
    </i>
    <i r="1">
      <x v="17"/>
    </i>
    <i>
      <x v="743"/>
    </i>
    <i r="1">
      <x v="38"/>
    </i>
    <i>
      <x v="756"/>
    </i>
    <i r="1">
      <x v="22"/>
    </i>
    <i>
      <x v="782"/>
    </i>
    <i r="1">
      <x v="17"/>
    </i>
    <i>
      <x v="797"/>
    </i>
    <i r="1">
      <x v="22"/>
    </i>
    <i>
      <x v="799"/>
    </i>
    <i r="1">
      <x v="10"/>
    </i>
    <i>
      <x v="834"/>
    </i>
    <i r="1">
      <x v="18"/>
    </i>
    <i>
      <x v="841"/>
    </i>
    <i r="1">
      <x v="16"/>
    </i>
    <i>
      <x v="842"/>
    </i>
    <i r="1">
      <x v="1"/>
    </i>
    <i>
      <x v="858"/>
    </i>
    <i r="1">
      <x v="10"/>
    </i>
    <i>
      <x v="910"/>
    </i>
    <i r="1">
      <x v="25"/>
    </i>
    <i>
      <x v="933"/>
    </i>
    <i r="1">
      <x v="49"/>
    </i>
    <i>
      <x v="964"/>
    </i>
    <i r="1">
      <x v="14"/>
    </i>
    <i>
      <x v="971"/>
    </i>
    <i r="1">
      <x v="49"/>
    </i>
    <i>
      <x v="976"/>
    </i>
    <i r="1">
      <x v="28"/>
    </i>
    <i>
      <x v="981"/>
    </i>
    <i r="1">
      <x v="49"/>
    </i>
    <i>
      <x v="988"/>
    </i>
    <i r="1">
      <x v="21"/>
    </i>
    <i t="grand">
      <x/>
    </i>
  </rowItems>
  <colItems count="1">
    <i/>
  </colItems>
  <pageFields count="1">
    <pageField fld="23" item="4" hier="-1"/>
  </pageFields>
  <dataFields count="1">
    <dataField name="Sum of Stock Count" fld="23" baseField="0" baseItem="0"/>
  </dataFields>
  <formats count="76">
    <format dxfId="404">
      <pivotArea type="all" dataOnly="0" outline="0" fieldPosition="0"/>
    </format>
    <format dxfId="403">
      <pivotArea outline="0" collapsedLevelsAreSubtotals="1" fieldPosition="0"/>
    </format>
    <format dxfId="402">
      <pivotArea field="0" type="button" dataOnly="0" labelOnly="1" outline="0" axis="axisRow" fieldPosition="0"/>
    </format>
    <format dxfId="401">
      <pivotArea dataOnly="0" labelOnly="1" fieldPosition="0">
        <references count="1">
          <reference field="0" count="50">
            <x v="15"/>
            <x v="18"/>
            <x v="21"/>
            <x v="24"/>
            <x v="59"/>
            <x v="63"/>
            <x v="66"/>
            <x v="74"/>
            <x v="116"/>
            <x v="118"/>
            <x v="171"/>
            <x v="181"/>
            <x v="186"/>
            <x v="195"/>
            <x v="206"/>
            <x v="207"/>
            <x v="228"/>
            <x v="239"/>
            <x v="246"/>
            <x v="251"/>
            <x v="259"/>
            <x v="290"/>
            <x v="325"/>
            <x v="330"/>
            <x v="343"/>
            <x v="360"/>
            <x v="361"/>
            <x v="370"/>
            <x v="396"/>
            <x v="397"/>
            <x v="420"/>
            <x v="428"/>
            <x v="450"/>
            <x v="504"/>
            <x v="533"/>
            <x v="537"/>
            <x v="582"/>
            <x v="589"/>
            <x v="631"/>
            <x v="634"/>
            <x v="635"/>
            <x v="640"/>
            <x v="687"/>
            <x v="690"/>
            <x v="703"/>
            <x v="715"/>
            <x v="718"/>
            <x v="719"/>
            <x v="721"/>
            <x v="743"/>
          </reference>
        </references>
      </pivotArea>
    </format>
    <format dxfId="400">
      <pivotArea dataOnly="0" labelOnly="1" fieldPosition="0">
        <references count="1">
          <reference field="0" count="15">
            <x v="756"/>
            <x v="782"/>
            <x v="797"/>
            <x v="799"/>
            <x v="834"/>
            <x v="841"/>
            <x v="842"/>
            <x v="858"/>
            <x v="910"/>
            <x v="933"/>
            <x v="964"/>
            <x v="971"/>
            <x v="976"/>
            <x v="981"/>
            <x v="988"/>
          </reference>
        </references>
      </pivotArea>
    </format>
    <format dxfId="399">
      <pivotArea dataOnly="0" labelOnly="1" grandRow="1" outline="0" fieldPosition="0"/>
    </format>
    <format dxfId="398">
      <pivotArea dataOnly="0" labelOnly="1" fieldPosition="0">
        <references count="2">
          <reference field="0" count="1" selected="0">
            <x v="15"/>
          </reference>
          <reference field="9" count="1">
            <x v="1"/>
          </reference>
        </references>
      </pivotArea>
    </format>
    <format dxfId="397">
      <pivotArea dataOnly="0" labelOnly="1" fieldPosition="0">
        <references count="2">
          <reference field="0" count="1" selected="0">
            <x v="18"/>
          </reference>
          <reference field="9" count="1">
            <x v="16"/>
          </reference>
        </references>
      </pivotArea>
    </format>
    <format dxfId="396">
      <pivotArea dataOnly="0" labelOnly="1" fieldPosition="0">
        <references count="2">
          <reference field="0" count="1" selected="0">
            <x v="21"/>
          </reference>
          <reference field="9" count="1">
            <x v="1"/>
          </reference>
        </references>
      </pivotArea>
    </format>
    <format dxfId="395">
      <pivotArea dataOnly="0" labelOnly="1" fieldPosition="0">
        <references count="2">
          <reference field="0" count="1" selected="0">
            <x v="24"/>
          </reference>
          <reference field="9" count="1">
            <x v="37"/>
          </reference>
        </references>
      </pivotArea>
    </format>
    <format dxfId="394">
      <pivotArea dataOnly="0" labelOnly="1" fieldPosition="0">
        <references count="2">
          <reference field="0" count="1" selected="0">
            <x v="59"/>
          </reference>
          <reference field="9" count="1">
            <x v="14"/>
          </reference>
        </references>
      </pivotArea>
    </format>
    <format dxfId="393">
      <pivotArea dataOnly="0" labelOnly="1" fieldPosition="0">
        <references count="2">
          <reference field="0" count="1" selected="0">
            <x v="63"/>
          </reference>
          <reference field="9" count="1">
            <x v="22"/>
          </reference>
        </references>
      </pivotArea>
    </format>
    <format dxfId="392">
      <pivotArea dataOnly="0" labelOnly="1" fieldPosition="0">
        <references count="2">
          <reference field="0" count="1" selected="0">
            <x v="66"/>
          </reference>
          <reference field="9" count="1">
            <x v="49"/>
          </reference>
        </references>
      </pivotArea>
    </format>
    <format dxfId="391">
      <pivotArea dataOnly="0" labelOnly="1" fieldPosition="0">
        <references count="2">
          <reference field="0" count="1" selected="0">
            <x v="74"/>
          </reference>
          <reference field="9" count="1">
            <x v="4"/>
          </reference>
        </references>
      </pivotArea>
    </format>
    <format dxfId="390">
      <pivotArea dataOnly="0" labelOnly="1" fieldPosition="0">
        <references count="2">
          <reference field="0" count="1" selected="0">
            <x v="116"/>
          </reference>
          <reference field="9" count="1">
            <x v="14"/>
          </reference>
        </references>
      </pivotArea>
    </format>
    <format dxfId="389">
      <pivotArea dataOnly="0" labelOnly="1" fieldPosition="0">
        <references count="2">
          <reference field="0" count="1" selected="0">
            <x v="118"/>
          </reference>
          <reference field="9" count="1">
            <x v="33"/>
          </reference>
        </references>
      </pivotArea>
    </format>
    <format dxfId="388">
      <pivotArea dataOnly="0" labelOnly="1" fieldPosition="0">
        <references count="2">
          <reference field="0" count="1" selected="0">
            <x v="171"/>
          </reference>
          <reference field="9" count="1">
            <x v="32"/>
          </reference>
        </references>
      </pivotArea>
    </format>
    <format dxfId="387">
      <pivotArea dataOnly="0" labelOnly="1" fieldPosition="0">
        <references count="2">
          <reference field="0" count="1" selected="0">
            <x v="181"/>
          </reference>
          <reference field="9" count="1">
            <x v="28"/>
          </reference>
        </references>
      </pivotArea>
    </format>
    <format dxfId="386">
      <pivotArea dataOnly="0" labelOnly="1" fieldPosition="0">
        <references count="2">
          <reference field="0" count="1" selected="0">
            <x v="186"/>
          </reference>
          <reference field="9" count="1">
            <x v="41"/>
          </reference>
        </references>
      </pivotArea>
    </format>
    <format dxfId="385">
      <pivotArea dataOnly="0" labelOnly="1" fieldPosition="0">
        <references count="2">
          <reference field="0" count="1" selected="0">
            <x v="195"/>
          </reference>
          <reference field="9" count="1">
            <x v="17"/>
          </reference>
        </references>
      </pivotArea>
    </format>
    <format dxfId="384">
      <pivotArea dataOnly="0" labelOnly="1" fieldPosition="0">
        <references count="2">
          <reference field="0" count="1" selected="0">
            <x v="206"/>
          </reference>
          <reference field="9" count="1">
            <x v="23"/>
          </reference>
        </references>
      </pivotArea>
    </format>
    <format dxfId="383">
      <pivotArea dataOnly="0" labelOnly="1" fieldPosition="0">
        <references count="2">
          <reference field="0" count="1" selected="0">
            <x v="207"/>
          </reference>
          <reference field="9" count="1">
            <x v="14"/>
          </reference>
        </references>
      </pivotArea>
    </format>
    <format dxfId="382">
      <pivotArea dataOnly="0" labelOnly="1" fieldPosition="0">
        <references count="2">
          <reference field="0" count="1" selected="0">
            <x v="228"/>
          </reference>
          <reference field="9" count="1">
            <x v="1"/>
          </reference>
        </references>
      </pivotArea>
    </format>
    <format dxfId="381">
      <pivotArea dataOnly="0" labelOnly="1" fieldPosition="0">
        <references count="2">
          <reference field="0" count="1" selected="0">
            <x v="239"/>
          </reference>
          <reference field="9" count="1">
            <x v="1"/>
          </reference>
        </references>
      </pivotArea>
    </format>
    <format dxfId="380">
      <pivotArea dataOnly="0" labelOnly="1" fieldPosition="0">
        <references count="2">
          <reference field="0" count="1" selected="0">
            <x v="246"/>
          </reference>
          <reference field="9" count="1">
            <x v="14"/>
          </reference>
        </references>
      </pivotArea>
    </format>
    <format dxfId="379">
      <pivotArea dataOnly="0" labelOnly="1" fieldPosition="0">
        <references count="2">
          <reference field="0" count="1" selected="0">
            <x v="251"/>
          </reference>
          <reference field="9" count="1">
            <x v="39"/>
          </reference>
        </references>
      </pivotArea>
    </format>
    <format dxfId="378">
      <pivotArea dataOnly="0" labelOnly="1" fieldPosition="0">
        <references count="2">
          <reference field="0" count="1" selected="0">
            <x v="259"/>
          </reference>
          <reference field="9" count="1">
            <x v="41"/>
          </reference>
        </references>
      </pivotArea>
    </format>
    <format dxfId="377">
      <pivotArea dataOnly="0" labelOnly="1" fieldPosition="0">
        <references count="2">
          <reference field="0" count="1" selected="0">
            <x v="290"/>
          </reference>
          <reference field="9" count="1">
            <x v="14"/>
          </reference>
        </references>
      </pivotArea>
    </format>
    <format dxfId="376">
      <pivotArea dataOnly="0" labelOnly="1" fieldPosition="0">
        <references count="2">
          <reference field="0" count="1" selected="0">
            <x v="325"/>
          </reference>
          <reference field="9" count="1">
            <x v="14"/>
          </reference>
        </references>
      </pivotArea>
    </format>
    <format dxfId="375">
      <pivotArea dataOnly="0" labelOnly="1" fieldPosition="0">
        <references count="2">
          <reference field="0" count="1" selected="0">
            <x v="330"/>
          </reference>
          <reference field="9" count="1">
            <x v="14"/>
          </reference>
        </references>
      </pivotArea>
    </format>
    <format dxfId="374">
      <pivotArea dataOnly="0" labelOnly="1" fieldPosition="0">
        <references count="2">
          <reference field="0" count="1" selected="0">
            <x v="343"/>
          </reference>
          <reference field="9" count="1">
            <x v="49"/>
          </reference>
        </references>
      </pivotArea>
    </format>
    <format dxfId="373">
      <pivotArea dataOnly="0" labelOnly="1" fieldPosition="0">
        <references count="2">
          <reference field="0" count="1" selected="0">
            <x v="360"/>
          </reference>
          <reference field="9" count="1">
            <x v="49"/>
          </reference>
        </references>
      </pivotArea>
    </format>
    <format dxfId="372">
      <pivotArea dataOnly="0" labelOnly="1" fieldPosition="0">
        <references count="2">
          <reference field="0" count="1" selected="0">
            <x v="361"/>
          </reference>
          <reference field="9" count="1">
            <x v="46"/>
          </reference>
        </references>
      </pivotArea>
    </format>
    <format dxfId="371">
      <pivotArea dataOnly="0" labelOnly="1" fieldPosition="0">
        <references count="2">
          <reference field="0" count="1" selected="0">
            <x v="370"/>
          </reference>
          <reference field="9" count="1">
            <x v="17"/>
          </reference>
        </references>
      </pivotArea>
    </format>
    <format dxfId="370">
      <pivotArea dataOnly="0" labelOnly="1" fieldPosition="0">
        <references count="2">
          <reference field="0" count="1" selected="0">
            <x v="396"/>
          </reference>
          <reference field="9" count="1">
            <x v="0"/>
          </reference>
        </references>
      </pivotArea>
    </format>
    <format dxfId="369">
      <pivotArea dataOnly="0" labelOnly="1" fieldPosition="0">
        <references count="2">
          <reference field="0" count="1" selected="0">
            <x v="397"/>
          </reference>
          <reference field="9" count="1">
            <x v="49"/>
          </reference>
        </references>
      </pivotArea>
    </format>
    <format dxfId="368">
      <pivotArea dataOnly="0" labelOnly="1" fieldPosition="0">
        <references count="2">
          <reference field="0" count="1" selected="0">
            <x v="420"/>
          </reference>
          <reference field="9" count="1">
            <x v="7"/>
          </reference>
        </references>
      </pivotArea>
    </format>
    <format dxfId="367">
      <pivotArea dataOnly="0" labelOnly="1" fieldPosition="0">
        <references count="2">
          <reference field="0" count="1" selected="0">
            <x v="428"/>
          </reference>
          <reference field="9" count="1">
            <x v="18"/>
          </reference>
        </references>
      </pivotArea>
    </format>
    <format dxfId="366">
      <pivotArea dataOnly="0" labelOnly="1" fieldPosition="0">
        <references count="2">
          <reference field="0" count="1" selected="0">
            <x v="450"/>
          </reference>
          <reference field="9" count="1">
            <x v="28"/>
          </reference>
        </references>
      </pivotArea>
    </format>
    <format dxfId="365">
      <pivotArea dataOnly="0" labelOnly="1" fieldPosition="0">
        <references count="2">
          <reference field="0" count="1" selected="0">
            <x v="504"/>
          </reference>
          <reference field="9" count="1">
            <x v="38"/>
          </reference>
        </references>
      </pivotArea>
    </format>
    <format dxfId="364">
      <pivotArea dataOnly="0" labelOnly="1" fieldPosition="0">
        <references count="2">
          <reference field="0" count="1" selected="0">
            <x v="533"/>
          </reference>
          <reference field="9" count="1">
            <x v="23"/>
          </reference>
        </references>
      </pivotArea>
    </format>
    <format dxfId="363">
      <pivotArea dataOnly="0" labelOnly="1" fieldPosition="0">
        <references count="2">
          <reference field="0" count="1" selected="0">
            <x v="537"/>
          </reference>
          <reference field="9" count="1">
            <x v="14"/>
          </reference>
        </references>
      </pivotArea>
    </format>
    <format dxfId="362">
      <pivotArea dataOnly="0" labelOnly="1" fieldPosition="0">
        <references count="2">
          <reference field="0" count="1" selected="0">
            <x v="582"/>
          </reference>
          <reference field="9" count="1">
            <x v="14"/>
          </reference>
        </references>
      </pivotArea>
    </format>
    <format dxfId="361">
      <pivotArea dataOnly="0" labelOnly="1" fieldPosition="0">
        <references count="2">
          <reference field="0" count="1" selected="0">
            <x v="589"/>
          </reference>
          <reference field="9" count="1">
            <x v="17"/>
          </reference>
        </references>
      </pivotArea>
    </format>
    <format dxfId="360">
      <pivotArea dataOnly="0" labelOnly="1" fieldPosition="0">
        <references count="2">
          <reference field="0" count="1" selected="0">
            <x v="631"/>
          </reference>
          <reference field="9" count="1">
            <x v="28"/>
          </reference>
        </references>
      </pivotArea>
    </format>
    <format dxfId="359">
      <pivotArea dataOnly="0" labelOnly="1" fieldPosition="0">
        <references count="2">
          <reference field="0" count="1" selected="0">
            <x v="634"/>
          </reference>
          <reference field="9" count="1">
            <x v="49"/>
          </reference>
        </references>
      </pivotArea>
    </format>
    <format dxfId="358">
      <pivotArea dataOnly="0" labelOnly="1" fieldPosition="0">
        <references count="2">
          <reference field="0" count="1" selected="0">
            <x v="635"/>
          </reference>
          <reference field="9" count="1">
            <x v="16"/>
          </reference>
        </references>
      </pivotArea>
    </format>
    <format dxfId="357">
      <pivotArea dataOnly="0" labelOnly="1" fieldPosition="0">
        <references count="2">
          <reference field="0" count="1" selected="0">
            <x v="640"/>
          </reference>
          <reference field="9" count="1">
            <x v="14"/>
          </reference>
        </references>
      </pivotArea>
    </format>
    <format dxfId="356">
      <pivotArea dataOnly="0" labelOnly="1" fieldPosition="0">
        <references count="2">
          <reference field="0" count="1" selected="0">
            <x v="687"/>
          </reference>
          <reference field="9" count="1">
            <x v="33"/>
          </reference>
        </references>
      </pivotArea>
    </format>
    <format dxfId="355">
      <pivotArea dataOnly="0" labelOnly="1" fieldPosition="0">
        <references count="2">
          <reference field="0" count="1" selected="0">
            <x v="690"/>
          </reference>
          <reference field="9" count="1">
            <x v="49"/>
          </reference>
        </references>
      </pivotArea>
    </format>
    <format dxfId="354">
      <pivotArea dataOnly="0" labelOnly="1" fieldPosition="0">
        <references count="2">
          <reference field="0" count="1" selected="0">
            <x v="703"/>
          </reference>
          <reference field="9" count="1">
            <x v="14"/>
          </reference>
        </references>
      </pivotArea>
    </format>
    <format dxfId="353">
      <pivotArea dataOnly="0" labelOnly="1" fieldPosition="0">
        <references count="2">
          <reference field="0" count="1" selected="0">
            <x v="715"/>
          </reference>
          <reference field="9" count="1">
            <x v="17"/>
          </reference>
        </references>
      </pivotArea>
    </format>
    <format dxfId="352">
      <pivotArea dataOnly="0" labelOnly="1" fieldPosition="0">
        <references count="2">
          <reference field="0" count="1" selected="0">
            <x v="718"/>
          </reference>
          <reference field="9" count="1">
            <x v="16"/>
          </reference>
        </references>
      </pivotArea>
    </format>
    <format dxfId="351">
      <pivotArea dataOnly="0" labelOnly="1" fieldPosition="0">
        <references count="2">
          <reference field="0" count="1" selected="0">
            <x v="719"/>
          </reference>
          <reference field="9" count="1">
            <x v="14"/>
          </reference>
        </references>
      </pivotArea>
    </format>
    <format dxfId="350">
      <pivotArea dataOnly="0" labelOnly="1" fieldPosition="0">
        <references count="2">
          <reference field="0" count="1" selected="0">
            <x v="721"/>
          </reference>
          <reference field="9" count="1">
            <x v="17"/>
          </reference>
        </references>
      </pivotArea>
    </format>
    <format dxfId="349">
      <pivotArea dataOnly="0" labelOnly="1" fieldPosition="0">
        <references count="2">
          <reference field="0" count="1" selected="0">
            <x v="743"/>
          </reference>
          <reference field="9" count="1">
            <x v="38"/>
          </reference>
        </references>
      </pivotArea>
    </format>
    <format dxfId="348">
      <pivotArea dataOnly="0" labelOnly="1" fieldPosition="0">
        <references count="2">
          <reference field="0" count="1" selected="0">
            <x v="756"/>
          </reference>
          <reference field="9" count="1">
            <x v="22"/>
          </reference>
        </references>
      </pivotArea>
    </format>
    <format dxfId="347">
      <pivotArea dataOnly="0" labelOnly="1" fieldPosition="0">
        <references count="2">
          <reference field="0" count="1" selected="0">
            <x v="782"/>
          </reference>
          <reference field="9" count="1">
            <x v="17"/>
          </reference>
        </references>
      </pivotArea>
    </format>
    <format dxfId="346">
      <pivotArea dataOnly="0" labelOnly="1" fieldPosition="0">
        <references count="2">
          <reference field="0" count="1" selected="0">
            <x v="797"/>
          </reference>
          <reference field="9" count="1">
            <x v="22"/>
          </reference>
        </references>
      </pivotArea>
    </format>
    <format dxfId="345">
      <pivotArea dataOnly="0" labelOnly="1" fieldPosition="0">
        <references count="2">
          <reference field="0" count="1" selected="0">
            <x v="799"/>
          </reference>
          <reference field="9" count="1">
            <x v="10"/>
          </reference>
        </references>
      </pivotArea>
    </format>
    <format dxfId="344">
      <pivotArea dataOnly="0" labelOnly="1" fieldPosition="0">
        <references count="2">
          <reference field="0" count="1" selected="0">
            <x v="834"/>
          </reference>
          <reference field="9" count="1">
            <x v="18"/>
          </reference>
        </references>
      </pivotArea>
    </format>
    <format dxfId="343">
      <pivotArea dataOnly="0" labelOnly="1" fieldPosition="0">
        <references count="2">
          <reference field="0" count="1" selected="0">
            <x v="841"/>
          </reference>
          <reference field="9" count="1">
            <x v="16"/>
          </reference>
        </references>
      </pivotArea>
    </format>
    <format dxfId="342">
      <pivotArea dataOnly="0" labelOnly="1" fieldPosition="0">
        <references count="2">
          <reference field="0" count="1" selected="0">
            <x v="842"/>
          </reference>
          <reference field="9" count="1">
            <x v="1"/>
          </reference>
        </references>
      </pivotArea>
    </format>
    <format dxfId="341">
      <pivotArea dataOnly="0" labelOnly="1" fieldPosition="0">
        <references count="2">
          <reference field="0" count="1" selected="0">
            <x v="858"/>
          </reference>
          <reference field="9" count="1">
            <x v="10"/>
          </reference>
        </references>
      </pivotArea>
    </format>
    <format dxfId="340">
      <pivotArea dataOnly="0" labelOnly="1" fieldPosition="0">
        <references count="2">
          <reference field="0" count="1" selected="0">
            <x v="910"/>
          </reference>
          <reference field="9" count="1">
            <x v="25"/>
          </reference>
        </references>
      </pivotArea>
    </format>
    <format dxfId="339">
      <pivotArea dataOnly="0" labelOnly="1" fieldPosition="0">
        <references count="2">
          <reference field="0" count="1" selected="0">
            <x v="933"/>
          </reference>
          <reference field="9" count="1">
            <x v="49"/>
          </reference>
        </references>
      </pivotArea>
    </format>
    <format dxfId="338">
      <pivotArea dataOnly="0" labelOnly="1" fieldPosition="0">
        <references count="2">
          <reference field="0" count="1" selected="0">
            <x v="964"/>
          </reference>
          <reference field="9" count="1">
            <x v="14"/>
          </reference>
        </references>
      </pivotArea>
    </format>
    <format dxfId="337">
      <pivotArea dataOnly="0" labelOnly="1" fieldPosition="0">
        <references count="2">
          <reference field="0" count="1" selected="0">
            <x v="971"/>
          </reference>
          <reference field="9" count="1">
            <x v="49"/>
          </reference>
        </references>
      </pivotArea>
    </format>
    <format dxfId="336">
      <pivotArea dataOnly="0" labelOnly="1" fieldPosition="0">
        <references count="2">
          <reference field="0" count="1" selected="0">
            <x v="976"/>
          </reference>
          <reference field="9" count="1">
            <x v="28"/>
          </reference>
        </references>
      </pivotArea>
    </format>
    <format dxfId="335">
      <pivotArea dataOnly="0" labelOnly="1" fieldPosition="0">
        <references count="2">
          <reference field="0" count="1" selected="0">
            <x v="981"/>
          </reference>
          <reference field="9" count="1">
            <x v="49"/>
          </reference>
        </references>
      </pivotArea>
    </format>
    <format dxfId="334">
      <pivotArea dataOnly="0" labelOnly="1" fieldPosition="0">
        <references count="2">
          <reference field="0" count="1" selected="0">
            <x v="988"/>
          </reference>
          <reference field="9" count="1">
            <x v="21"/>
          </reference>
        </references>
      </pivotArea>
    </format>
    <format dxfId="333">
      <pivotArea dataOnly="0" labelOnly="1" outline="0" axis="axisValues" fieldPosition="0"/>
    </format>
    <format dxfId="332">
      <pivotArea field="23" type="button" dataOnly="0" labelOnly="1" outline="0" axis="axisPage" fieldPosition="0"/>
    </format>
    <format dxfId="331">
      <pivotArea field="0" type="button" dataOnly="0" labelOnly="1" outline="0" axis="axisRow" fieldPosition="0"/>
    </format>
    <format dxfId="330">
      <pivotArea dataOnly="0" labelOnly="1" outline="0" axis="axisValues" fieldPosition="0"/>
    </format>
    <format dxfId="329">
      <pivotArea dataOnly="0" labelOnly="1" outline="0" fieldPosition="0">
        <references count="1">
          <reference field="23" count="1">
            <x v="4"/>
          </reference>
        </references>
      </pivotArea>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B12D7A8-EA3A-436C-B183-73B78F0A5863}" name="PivotTable12"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ook Titles">
  <location ref="B3:D416" firstHeaderRow="0" firstDataRow="1" firstDataCol="1" rowPageCount="1" colPageCount="1"/>
  <pivotFields count="31">
    <pivotField axis="axisRow" showAll="0" sortType="descending">
      <items count="1000">
        <item x="893"/>
        <item x="682"/>
        <item x="330"/>
        <item x="983"/>
        <item x="10"/>
        <item x="374"/>
        <item x="991"/>
        <item x="257"/>
        <item x="366"/>
        <item x="891"/>
        <item x="42"/>
        <item x="649"/>
        <item x="920"/>
        <item x="845"/>
        <item x="640"/>
        <item x="665"/>
        <item x="696"/>
        <item x="890"/>
        <item x="714"/>
        <item x="748"/>
        <item x="45"/>
        <item x="664"/>
        <item x="710"/>
        <item x="188"/>
        <item x="190"/>
        <item x="854"/>
        <item x="648"/>
        <item x="324"/>
        <item x="917"/>
        <item x="811"/>
        <item x="250"/>
        <item x="373"/>
        <item x="14"/>
        <item x="389"/>
        <item x="974"/>
        <item x="51"/>
        <item x="639"/>
        <item x="461"/>
        <item x="638"/>
        <item x="707"/>
        <item x="894"/>
        <item x="68"/>
        <item x="728"/>
        <item x="20"/>
        <item x="5"/>
        <item x="19"/>
        <item x="593"/>
        <item x="429"/>
        <item x="194"/>
        <item x="460"/>
        <item x="7"/>
        <item x="365"/>
        <item x="512"/>
        <item x="106"/>
        <item x="350"/>
        <item x="143"/>
        <item x="454"/>
        <item x="341"/>
        <item x="162"/>
        <item x="553"/>
        <item x="981"/>
        <item x="485"/>
        <item x="453"/>
        <item x="899"/>
        <item x="996"/>
        <item x="484"/>
        <item x="780"/>
        <item x="842"/>
        <item x="156"/>
        <item x="506"/>
        <item x="637"/>
        <item x="151"/>
        <item x="792"/>
        <item x="483"/>
        <item x="849"/>
        <item x="428"/>
        <item x="316"/>
        <item x="608"/>
        <item x="760"/>
        <item x="833"/>
        <item x="105"/>
        <item x="727"/>
        <item x="168"/>
        <item x="273"/>
        <item x="695"/>
        <item x="125"/>
        <item x="482"/>
        <item x="249"/>
        <item x="914"/>
        <item x="913"/>
        <item x="104"/>
        <item x="93"/>
        <item x="92"/>
        <item x="592"/>
        <item x="481"/>
        <item x="349"/>
        <item x="957"/>
        <item x="388"/>
        <item x="953"/>
        <item x="155"/>
        <item x="198"/>
        <item x="925"/>
        <item x="63"/>
        <item x="387"/>
        <item x="173"/>
        <item x="284"/>
        <item x="348"/>
        <item x="291"/>
        <item x="89"/>
        <item x="124"/>
        <item x="175"/>
        <item x="427"/>
        <item x="142"/>
        <item x="426"/>
        <item x="41"/>
        <item x="985"/>
        <item x="552"/>
        <item x="25"/>
        <item x="828"/>
        <item x="945"/>
        <item x="425"/>
        <item x="459"/>
        <item x="208"/>
        <item x="791"/>
        <item x="364"/>
        <item x="424"/>
        <item x="386"/>
        <item x="591"/>
        <item x="225"/>
        <item x="290"/>
        <item x="892"/>
        <item x="747"/>
        <item x="363"/>
        <item x="340"/>
        <item x="88"/>
        <item x="216"/>
        <item x="873"/>
        <item x="150"/>
        <item x="37"/>
        <item x="505"/>
        <item x="504"/>
        <item x="855"/>
        <item x="759"/>
        <item x="896"/>
        <item x="636"/>
        <item x="193"/>
        <item x="207"/>
        <item x="319"/>
        <item x="174"/>
        <item x="971"/>
        <item x="375"/>
        <item x="326"/>
        <item x="443"/>
        <item x="790"/>
        <item x="503"/>
        <item x="502"/>
        <item x="501"/>
        <item x="705"/>
        <item x="844"/>
        <item x="500"/>
        <item x="933"/>
        <item x="635"/>
        <item x="87"/>
        <item x="248"/>
        <item x="560"/>
        <item x="681"/>
        <item x="936"/>
        <item x="315"/>
        <item x="918"/>
        <item x="984"/>
        <item x="283"/>
        <item x="169"/>
        <item x="694"/>
        <item x="499"/>
        <item x="86"/>
        <item x="256"/>
        <item x="347"/>
        <item x="192"/>
        <item x="997"/>
        <item x="590"/>
        <item x="726"/>
        <item x="398"/>
        <item x="589"/>
        <item x="588"/>
        <item x="247"/>
        <item x="526"/>
        <item x="113"/>
        <item x="111"/>
        <item x="266"/>
        <item x="206"/>
        <item x="910"/>
        <item x="30"/>
        <item x="704"/>
        <item x="802"/>
        <item x="317"/>
        <item x="272"/>
        <item x="185"/>
        <item x="423"/>
        <item x="614"/>
        <item x="871"/>
        <item x="182"/>
        <item x="480"/>
        <item x="320"/>
        <item x="766"/>
        <item x="758"/>
        <item x="587"/>
        <item x="875"/>
        <item x="551"/>
        <item x="861"/>
        <item x="479"/>
        <item x="613"/>
        <item x="990"/>
        <item x="436"/>
        <item x="362"/>
        <item x="586"/>
        <item x="246"/>
        <item x="103"/>
        <item x="510"/>
        <item x="245"/>
        <item x="161"/>
        <item x="525"/>
        <item x="995"/>
        <item x="725"/>
        <item x="478"/>
        <item x="709"/>
        <item x="498"/>
        <item x="339"/>
        <item x="916"/>
        <item x="663"/>
        <item x="764"/>
        <item x="36"/>
        <item x="91"/>
        <item x="361"/>
        <item x="964"/>
        <item x="832"/>
        <item x="585"/>
        <item x="178"/>
        <item x="856"/>
        <item x="205"/>
        <item x="662"/>
        <item x="234"/>
        <item x="391"/>
        <item x="680"/>
        <item x="177"/>
        <item x="477"/>
        <item x="868"/>
        <item x="550"/>
        <item x="902"/>
        <item x="390"/>
        <item x="44"/>
        <item x="449"/>
        <item x="609"/>
        <item x="601"/>
        <item x="619"/>
        <item x="752"/>
        <item x="141"/>
        <item x="128"/>
        <item x="123"/>
        <item x="115"/>
        <item x="112"/>
        <item x="110"/>
        <item x="109"/>
        <item x="107"/>
        <item x="1"/>
        <item x="660"/>
        <item x="370"/>
        <item x="769"/>
        <item x="140"/>
        <item x="85"/>
        <item x="62"/>
        <item x="794"/>
        <item x="57"/>
        <item x="394"/>
        <item x="961"/>
        <item x="49"/>
        <item x="402"/>
        <item x="322"/>
        <item x="789"/>
        <item x="584"/>
        <item x="149"/>
        <item x="654"/>
        <item x="422"/>
        <item x="122"/>
        <item x="497"/>
        <item x="314"/>
        <item x="212"/>
        <item x="476"/>
        <item x="432"/>
        <item x="360"/>
        <item x="720"/>
        <item x="549"/>
        <item x="719"/>
        <item x="718"/>
        <item x="781"/>
        <item x="559"/>
        <item x="617"/>
        <item x="139"/>
        <item x="524"/>
        <item x="724"/>
        <item x="176"/>
        <item x="24"/>
        <item x="835"/>
        <item x="184"/>
        <item x="866"/>
        <item x="699"/>
        <item x="313"/>
        <item x="883"/>
        <item x="901"/>
        <item x="439"/>
        <item x="923"/>
        <item x="977"/>
        <item x="922"/>
        <item x="509"/>
        <item x="980"/>
        <item x="824"/>
        <item x="931"/>
        <item x="496"/>
        <item x="860"/>
        <item x="261"/>
        <item x="84"/>
        <item x="421"/>
        <item x="244"/>
        <item x="209"/>
        <item x="83"/>
        <item x="859"/>
        <item x="548"/>
        <item x="385"/>
        <item x="622"/>
        <item x="972"/>
        <item x="937"/>
        <item x="547"/>
        <item x="523"/>
        <item x="798"/>
        <item x="204"/>
        <item x="12"/>
        <item x="393"/>
        <item x="955"/>
        <item x="338"/>
        <item x="420"/>
        <item x="32"/>
        <item x="282"/>
        <item x="419"/>
        <item x="583"/>
        <item x="779"/>
        <item x="703"/>
        <item x="879"/>
        <item x="841"/>
        <item x="912"/>
        <item x="418"/>
        <item x="0"/>
        <item x="223"/>
        <item x="600"/>
        <item x="653"/>
        <item x="522"/>
        <item x="603"/>
        <item x="627"/>
        <item x="281"/>
        <item x="211"/>
        <item x="167"/>
        <item x="442"/>
        <item x="778"/>
        <item x="962"/>
        <item x="431"/>
        <item x="708"/>
        <item x="289"/>
        <item x="848"/>
        <item x="495"/>
        <item x="788"/>
        <item x="865"/>
        <item x="475"/>
        <item x="271"/>
        <item x="906"/>
        <item x="582"/>
        <item x="825"/>
        <item x="521"/>
        <item x="787"/>
        <item x="823"/>
        <item x="359"/>
        <item x="417"/>
        <item x="416"/>
        <item x="993"/>
        <item x="751"/>
        <item x="255"/>
        <item x="447"/>
        <item x="581"/>
        <item x="533"/>
        <item x="853"/>
        <item x="612"/>
        <item x="935"/>
        <item x="280"/>
        <item x="52"/>
        <item x="203"/>
        <item x="295"/>
        <item x="148"/>
        <item x="384"/>
        <item x="494"/>
        <item x="975"/>
        <item x="777"/>
        <item x="358"/>
        <item x="689"/>
        <item x="67"/>
        <item x="950"/>
        <item x="440"/>
        <item x="383"/>
        <item x="50"/>
        <item x="102"/>
        <item x="493"/>
        <item x="300"/>
        <item x="82"/>
        <item x="81"/>
        <item x="80"/>
        <item x="852"/>
        <item x="847"/>
        <item x="942"/>
        <item x="905"/>
        <item x="382"/>
        <item x="679"/>
        <item x="693"/>
        <item x="318"/>
        <item x="456"/>
        <item x="306"/>
        <item x="265"/>
        <item x="851"/>
        <item x="172"/>
        <item x="264"/>
        <item x="659"/>
        <item x="602"/>
        <item x="213"/>
        <item x="927"/>
        <item x="723"/>
        <item x="260"/>
        <item x="415"/>
        <item x="878"/>
        <item x="474"/>
        <item x="558"/>
        <item x="518"/>
        <item x="629"/>
        <item x="634"/>
        <item x="580"/>
        <item x="23"/>
        <item x="372"/>
        <item x="254"/>
        <item x="243"/>
        <item x="47"/>
        <item x="138"/>
        <item x="22"/>
        <item x="540"/>
        <item x="757"/>
        <item x="915"/>
        <item x="768"/>
        <item x="397"/>
        <item x="242"/>
        <item x="241"/>
        <item x="904"/>
        <item x="202"/>
        <item x="736"/>
        <item x="864"/>
        <item x="517"/>
        <item x="301"/>
        <item x="101"/>
        <item x="921"/>
        <item x="877"/>
        <item x="9"/>
        <item x="793"/>
        <item x="414"/>
        <item x="876"/>
        <item x="819"/>
        <item x="750"/>
        <item x="770"/>
        <item x="357"/>
        <item x="763"/>
        <item x="446"/>
        <item x="413"/>
        <item x="746"/>
        <item x="160"/>
        <item x="742"/>
        <item x="187"/>
        <item x="448"/>
        <item x="858"/>
        <item x="814"/>
        <item x="626"/>
        <item x="599"/>
        <item x="299"/>
        <item x="579"/>
        <item x="735"/>
        <item x="645"/>
        <item x="976"/>
        <item x="578"/>
        <item x="79"/>
        <item x="445"/>
        <item x="121"/>
        <item x="734"/>
        <item x="438"/>
        <item x="137"/>
        <item x="822"/>
        <item x="78"/>
        <item x="557"/>
        <item x="412"/>
        <item x="978"/>
        <item x="577"/>
        <item x="717"/>
        <item x="136"/>
        <item x="598"/>
        <item x="77"/>
        <item x="805"/>
        <item x="455"/>
        <item x="120"/>
        <item x="870"/>
        <item x="305"/>
        <item x="27"/>
        <item x="441"/>
        <item x="818"/>
        <item x="21"/>
        <item x="887"/>
        <item x="76"/>
        <item x="473"/>
        <item x="658"/>
        <item x="692"/>
        <item x="75"/>
        <item x="227"/>
        <item x="119"/>
        <item x="166"/>
        <item x="872"/>
        <item x="821"/>
        <item x="943"/>
        <item x="576"/>
        <item x="298"/>
        <item x="508"/>
        <item x="135"/>
        <item x="74"/>
        <item x="304"/>
        <item x="611"/>
        <item x="329"/>
        <item x="874"/>
        <item x="100"/>
        <item x="312"/>
        <item x="932"/>
        <item x="546"/>
        <item x="197"/>
        <item x="337"/>
        <item x="949"/>
        <item x="201"/>
        <item x="947"/>
        <item x="437"/>
        <item x="411"/>
        <item x="381"/>
        <item x="99"/>
        <item x="678"/>
        <item x="108"/>
        <item x="472"/>
        <item x="641"/>
        <item x="170"/>
        <item x="850"/>
        <item x="134"/>
        <item x="127"/>
        <item x="118"/>
        <item x="73"/>
        <item x="691"/>
        <item x="880"/>
        <item x="820"/>
        <item x="884"/>
        <item x="677"/>
        <item x="786"/>
        <item x="749"/>
        <item x="69"/>
        <item x="706"/>
        <item x="471"/>
        <item x="867"/>
        <item x="2"/>
        <item x="159"/>
        <item x="744"/>
        <item x="951"/>
        <item x="621"/>
        <item x="809"/>
        <item x="676"/>
        <item x="733"/>
        <item x="934"/>
        <item x="813"/>
        <item x="741"/>
        <item x="11"/>
        <item x="597"/>
        <item x="539"/>
        <item x="545"/>
        <item x="628"/>
        <item x="941"/>
        <item x="575"/>
        <item x="215"/>
        <item x="303"/>
        <item x="240"/>
        <item x="270"/>
        <item x="986"/>
        <item x="263"/>
        <item x="732"/>
        <item x="189"/>
        <item x="133"/>
        <item x="607"/>
        <item x="816"/>
        <item x="380"/>
        <item x="369"/>
        <item x="98"/>
        <item x="346"/>
        <item x="606"/>
        <item x="722"/>
        <item x="214"/>
        <item x="967"/>
        <item x="222"/>
        <item x="221"/>
        <item x="181"/>
        <item x="163"/>
        <item x="799"/>
        <item x="458"/>
        <item x="226"/>
        <item x="767"/>
        <item x="336"/>
        <item x="410"/>
        <item x="66"/>
        <item x="762"/>
        <item x="452"/>
        <item x="532"/>
        <item x="492"/>
        <item x="409"/>
        <item x="239"/>
        <item x="180"/>
        <item x="620"/>
        <item x="97"/>
        <item x="808"/>
        <item x="988"/>
        <item x="356"/>
        <item x="186"/>
        <item x="238"/>
        <item x="596"/>
        <item x="396"/>
        <item x="18"/>
        <item x="652"/>
        <item x="776"/>
        <item x="713"/>
        <item x="771"/>
        <item x="17"/>
        <item x="940"/>
        <item x="960"/>
        <item x="544"/>
        <item x="531"/>
        <item x="970"/>
        <item x="886"/>
        <item x="765"/>
        <item x="846"/>
        <item x="992"/>
        <item x="837"/>
        <item x="625"/>
        <item x="279"/>
        <item x="796"/>
        <item x="930"/>
        <item x="944"/>
        <item x="470"/>
        <item x="345"/>
        <item x="574"/>
        <item x="29"/>
        <item x="355"/>
        <item x="702"/>
        <item x="924"/>
        <item x="292"/>
        <item x="716"/>
        <item x="288"/>
        <item x="325"/>
        <item x="812"/>
        <item x="675"/>
        <item x="963"/>
        <item x="618"/>
        <item x="323"/>
        <item x="573"/>
        <item x="262"/>
        <item x="451"/>
        <item x="469"/>
        <item x="989"/>
        <item x="674"/>
        <item x="311"/>
        <item x="673"/>
        <item x="644"/>
        <item x="826"/>
        <item x="450"/>
        <item x="688"/>
        <item x="132"/>
        <item x="672"/>
        <item x="154"/>
        <item x="53"/>
        <item x="909"/>
        <item x="285"/>
        <item x="827"/>
        <item x="35"/>
        <item x="278"/>
        <item x="775"/>
        <item x="756"/>
        <item x="310"/>
        <item x="164"/>
        <item x="114"/>
        <item x="572"/>
        <item x="715"/>
        <item x="220"/>
        <item x="368"/>
        <item x="252"/>
        <item x="938"/>
        <item x="807"/>
        <item x="633"/>
        <item x="543"/>
        <item x="651"/>
        <item x="224"/>
        <item x="335"/>
        <item x="806"/>
        <item x="956"/>
        <item x="468"/>
        <item x="946"/>
        <item x="671"/>
        <item x="435"/>
        <item x="761"/>
        <item x="34"/>
        <item x="269"/>
        <item x="801"/>
        <item x="952"/>
        <item x="712"/>
        <item x="542"/>
        <item x="538"/>
        <item x="268"/>
        <item x="237"/>
        <item x="328"/>
        <item x="516"/>
        <item x="969"/>
        <item x="344"/>
        <item x="401"/>
        <item x="40"/>
        <item x="467"/>
        <item x="670"/>
        <item x="571"/>
        <item x="882"/>
        <item x="982"/>
        <item x="39"/>
        <item x="570"/>
        <item x="650"/>
        <item x="698"/>
        <item x="657"/>
        <item x="656"/>
        <item x="840"/>
        <item x="569"/>
        <item x="530"/>
        <item x="804"/>
        <item x="643"/>
        <item x="529"/>
        <item x="6"/>
        <item x="987"/>
        <item x="61"/>
        <item x="959"/>
        <item x="400"/>
        <item x="900"/>
        <item x="334"/>
        <item x="795"/>
        <item x="911"/>
        <item x="701"/>
        <item x="898"/>
        <item x="259"/>
        <item x="669"/>
        <item x="537"/>
        <item x="740"/>
        <item x="147"/>
        <item x="46"/>
        <item x="556"/>
        <item x="277"/>
        <item x="687"/>
        <item x="632"/>
        <item x="253"/>
        <item x="457"/>
        <item x="276"/>
        <item x="54"/>
        <item x="399"/>
        <item x="655"/>
        <item x="466"/>
        <item x="785"/>
        <item x="616"/>
        <item x="16"/>
        <item x="60"/>
        <item x="948"/>
        <item x="333"/>
        <item x="686"/>
        <item x="354"/>
        <item x="267"/>
        <item x="158"/>
        <item x="367"/>
        <item x="309"/>
        <item x="869"/>
        <item x="857"/>
        <item x="998"/>
        <item x="908"/>
        <item x="568"/>
        <item x="839"/>
        <item x="536"/>
        <item x="392"/>
        <item x="48"/>
        <item x="520"/>
        <item x="739"/>
        <item x="897"/>
        <item x="567"/>
        <item x="145"/>
        <item x="379"/>
        <item x="642"/>
        <item x="624"/>
        <item x="731"/>
        <item x="738"/>
        <item x="919"/>
        <item x="797"/>
        <item x="15"/>
        <item x="230"/>
        <item x="31"/>
        <item x="408"/>
        <item x="595"/>
        <item x="72"/>
        <item x="219"/>
        <item x="745"/>
        <item x="907"/>
        <item x="515"/>
        <item x="834"/>
        <item x="784"/>
        <item x="171"/>
        <item x="275"/>
        <item x="38"/>
        <item x="196"/>
        <item x="685"/>
        <item x="343"/>
        <item x="803"/>
        <item x="566"/>
        <item x="56"/>
        <item x="13"/>
        <item x="191"/>
        <item x="535"/>
        <item x="153"/>
        <item x="146"/>
        <item x="903"/>
        <item x="926"/>
        <item x="491"/>
        <item x="342"/>
        <item x="605"/>
        <item x="465"/>
        <item x="195"/>
        <item x="668"/>
        <item x="711"/>
        <item x="661"/>
        <item x="59"/>
        <item x="233"/>
        <item x="684"/>
        <item x="743"/>
        <item x="667"/>
        <item x="610"/>
        <item x="895"/>
        <item x="954"/>
        <item x="8"/>
        <item x="721"/>
        <item x="490"/>
        <item x="131"/>
        <item x="126"/>
        <item x="117"/>
        <item x="464"/>
        <item x="144"/>
        <item x="65"/>
        <item x="293"/>
        <item x="810"/>
        <item x="683"/>
        <item x="258"/>
        <item x="90"/>
        <item x="555"/>
        <item x="251"/>
        <item x="730"/>
        <item x="287"/>
        <item x="33"/>
        <item x="371"/>
        <item x="929"/>
        <item x="631"/>
        <item x="489"/>
        <item x="534"/>
        <item x="881"/>
        <item x="700"/>
        <item x="836"/>
        <item x="157"/>
        <item x="165"/>
        <item x="430"/>
        <item x="236"/>
        <item x="308"/>
        <item x="939"/>
        <item x="507"/>
        <item x="235"/>
        <item x="666"/>
        <item x="623"/>
        <item x="965"/>
        <item x="434"/>
        <item x="218"/>
        <item x="519"/>
        <item x="232"/>
        <item x="179"/>
        <item x="183"/>
        <item x="302"/>
        <item x="294"/>
        <item x="630"/>
        <item x="130"/>
        <item x="116"/>
        <item x="26"/>
        <item x="307"/>
        <item x="488"/>
        <item x="528"/>
        <item x="353"/>
        <item x="594"/>
        <item x="843"/>
        <item x="229"/>
        <item x="463"/>
        <item x="755"/>
        <item x="444"/>
        <item x="200"/>
        <item x="71"/>
        <item x="888"/>
        <item x="615"/>
        <item x="274"/>
        <item x="697"/>
        <item x="96"/>
        <item x="332"/>
        <item x="800"/>
        <item x="43"/>
        <item x="862"/>
        <item x="462"/>
        <item x="433"/>
        <item x="407"/>
        <item x="511"/>
        <item x="70"/>
        <item x="231"/>
        <item x="217"/>
        <item x="829"/>
        <item x="297"/>
        <item x="565"/>
        <item x="783"/>
        <item x="774"/>
        <item x="885"/>
        <item x="487"/>
        <item x="406"/>
        <item x="4"/>
        <item x="514"/>
        <item x="690"/>
        <item x="513"/>
        <item x="973"/>
        <item x="331"/>
        <item x="405"/>
        <item x="754"/>
        <item x="817"/>
        <item x="486"/>
        <item x="3"/>
        <item x="729"/>
        <item x="830"/>
        <item x="928"/>
        <item x="404"/>
        <item x="554"/>
        <item x="58"/>
        <item x="782"/>
        <item x="831"/>
        <item x="296"/>
        <item x="647"/>
        <item x="838"/>
        <item x="968"/>
        <item x="95"/>
        <item x="228"/>
        <item x="403"/>
        <item x="28"/>
        <item x="541"/>
        <item x="352"/>
        <item x="378"/>
        <item x="286"/>
        <item x="966"/>
        <item x="863"/>
        <item x="199"/>
        <item x="773"/>
        <item x="564"/>
        <item x="64"/>
        <item x="351"/>
        <item x="377"/>
        <item x="395"/>
        <item x="994"/>
        <item x="753"/>
        <item x="563"/>
        <item x="527"/>
        <item x="772"/>
        <item x="210"/>
        <item x="604"/>
        <item x="737"/>
        <item x="646"/>
        <item x="94"/>
        <item x="562"/>
        <item x="55"/>
        <item x="327"/>
        <item x="152"/>
        <item x="129"/>
        <item x="958"/>
        <item x="979"/>
        <item x="321"/>
        <item x="815"/>
        <item x="889"/>
        <item x="561"/>
        <item x="37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items count="51">
        <item x="38"/>
        <item x="16"/>
        <item x="27"/>
        <item x="23"/>
        <item x="25"/>
        <item x="34"/>
        <item x="33"/>
        <item x="9"/>
        <item x="41"/>
        <item x="32"/>
        <item x="4"/>
        <item x="36"/>
        <item x="49"/>
        <item x="47"/>
        <item x="13"/>
        <item x="48"/>
        <item x="17"/>
        <item x="8"/>
        <item x="31"/>
        <item x="45"/>
        <item x="40"/>
        <item x="2"/>
        <item x="30"/>
        <item x="29"/>
        <item x="28"/>
        <item x="12"/>
        <item x="1"/>
        <item x="18"/>
        <item x="11"/>
        <item x="44"/>
        <item x="22"/>
        <item x="26"/>
        <item x="5"/>
        <item x="21"/>
        <item x="46"/>
        <item x="24"/>
        <item x="10"/>
        <item x="6"/>
        <item x="20"/>
        <item x="14"/>
        <item x="39"/>
        <item x="3"/>
        <item x="43"/>
        <item x="37"/>
        <item x="15"/>
        <item x="42"/>
        <item x="35"/>
        <item x="0"/>
        <item x="7"/>
        <item x="19"/>
        <item t="default"/>
      </items>
    </pivotField>
    <pivotField showAll="0"/>
    <pivotField showAll="0"/>
    <pivotField showAll="0"/>
    <pivotField dataField="1" numFmtId="3" showAll="0"/>
    <pivotField showAll="0"/>
    <pivotField showAll="0"/>
    <pivotField numFmtId="3" showAll="0"/>
    <pivotField numFmtId="171" showAll="0">
      <items count="181">
        <item x="100"/>
        <item x="18"/>
        <item x="113"/>
        <item x="115"/>
        <item x="77"/>
        <item x="91"/>
        <item x="81"/>
        <item x="178"/>
        <item x="69"/>
        <item x="67"/>
        <item x="22"/>
        <item x="157"/>
        <item x="7"/>
        <item x="142"/>
        <item x="125"/>
        <item x="52"/>
        <item x="44"/>
        <item x="135"/>
        <item x="165"/>
        <item x="38"/>
        <item x="101"/>
        <item x="82"/>
        <item x="3"/>
        <item x="177"/>
        <item x="9"/>
        <item x="124"/>
        <item x="39"/>
        <item x="2"/>
        <item x="176"/>
        <item x="72"/>
        <item x="105"/>
        <item x="161"/>
        <item x="168"/>
        <item x="29"/>
        <item x="104"/>
        <item x="64"/>
        <item x="151"/>
        <item x="95"/>
        <item x="19"/>
        <item x="30"/>
        <item x="53"/>
        <item x="20"/>
        <item x="76"/>
        <item x="155"/>
        <item x="163"/>
        <item x="130"/>
        <item x="74"/>
        <item x="80"/>
        <item x="127"/>
        <item x="150"/>
        <item x="129"/>
        <item x="79"/>
        <item x="153"/>
        <item x="173"/>
        <item x="31"/>
        <item x="109"/>
        <item x="4"/>
        <item x="40"/>
        <item x="47"/>
        <item x="51"/>
        <item x="61"/>
        <item x="134"/>
        <item x="98"/>
        <item x="132"/>
        <item x="166"/>
        <item x="58"/>
        <item x="122"/>
        <item x="60"/>
        <item x="10"/>
        <item x="6"/>
        <item x="35"/>
        <item x="90"/>
        <item x="75"/>
        <item x="103"/>
        <item x="71"/>
        <item x="17"/>
        <item x="111"/>
        <item x="114"/>
        <item x="50"/>
        <item x="28"/>
        <item x="54"/>
        <item x="108"/>
        <item x="57"/>
        <item x="146"/>
        <item x="116"/>
        <item x="56"/>
        <item x="170"/>
        <item x="33"/>
        <item x="156"/>
        <item x="160"/>
        <item x="139"/>
        <item x="70"/>
        <item x="154"/>
        <item x="1"/>
        <item x="159"/>
        <item x="14"/>
        <item x="96"/>
        <item x="123"/>
        <item x="93"/>
        <item x="164"/>
        <item x="119"/>
        <item x="49"/>
        <item x="118"/>
        <item x="24"/>
        <item x="37"/>
        <item x="45"/>
        <item x="107"/>
        <item x="23"/>
        <item x="120"/>
        <item x="97"/>
        <item x="172"/>
        <item x="63"/>
        <item x="21"/>
        <item x="92"/>
        <item x="171"/>
        <item x="145"/>
        <item x="131"/>
        <item x="179"/>
        <item x="137"/>
        <item x="25"/>
        <item x="175"/>
        <item x="73"/>
        <item x="62"/>
        <item x="141"/>
        <item x="147"/>
        <item x="86"/>
        <item x="167"/>
        <item x="15"/>
        <item x="41"/>
        <item x="133"/>
        <item x="87"/>
        <item x="16"/>
        <item x="55"/>
        <item x="158"/>
        <item x="138"/>
        <item x="85"/>
        <item x="43"/>
        <item x="8"/>
        <item x="140"/>
        <item x="11"/>
        <item x="32"/>
        <item x="66"/>
        <item x="83"/>
        <item x="112"/>
        <item x="152"/>
        <item x="121"/>
        <item x="144"/>
        <item x="88"/>
        <item x="136"/>
        <item x="84"/>
        <item x="48"/>
        <item x="102"/>
        <item x="106"/>
        <item x="148"/>
        <item x="13"/>
        <item x="26"/>
        <item x="0"/>
        <item x="36"/>
        <item x="68"/>
        <item x="46"/>
        <item x="174"/>
        <item x="162"/>
        <item x="94"/>
        <item x="128"/>
        <item x="65"/>
        <item x="126"/>
        <item x="12"/>
        <item x="27"/>
        <item x="59"/>
        <item x="89"/>
        <item x="110"/>
        <item x="78"/>
        <item x="5"/>
        <item x="42"/>
        <item x="117"/>
        <item x="169"/>
        <item x="99"/>
        <item x="143"/>
        <item x="149"/>
        <item x="34"/>
        <item t="default"/>
      </items>
    </pivotField>
    <pivotField numFmtId="165" showAll="0"/>
    <pivotField showAll="0"/>
    <pivotField dataField="1" numFmtId="165" showAll="0"/>
    <pivotField showAll="0"/>
    <pivotField showAll="0"/>
    <pivotField showAll="0"/>
    <pivotField showAll="0"/>
    <pivotField showAll="0"/>
    <pivotField numFmtId="173" showAll="0"/>
    <pivotField showAll="0"/>
    <pivotField axis="axisPage" showAll="0">
      <items count="3">
        <item x="0"/>
        <item x="1"/>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2">
    <field x="0"/>
    <field x="9"/>
  </rowFields>
  <rowItems count="413">
    <i>
      <x v="117"/>
    </i>
    <i r="1">
      <x v="26"/>
    </i>
    <i>
      <x v="71"/>
    </i>
    <i r="1">
      <x v="10"/>
    </i>
    <i>
      <x v="264"/>
    </i>
    <i r="1">
      <x v="1"/>
    </i>
    <i>
      <x v="195"/>
    </i>
    <i r="1">
      <x v="17"/>
    </i>
    <i>
      <x v="875"/>
    </i>
    <i r="1">
      <x v="23"/>
    </i>
    <i>
      <x v="829"/>
    </i>
    <i r="1">
      <x v="37"/>
    </i>
    <i>
      <x v="346"/>
    </i>
    <i r="1">
      <x v="35"/>
    </i>
    <i>
      <x v="856"/>
    </i>
    <i r="1">
      <x v="41"/>
    </i>
    <i>
      <x v="25"/>
    </i>
    <i r="1">
      <x v="4"/>
    </i>
    <i>
      <x v="34"/>
    </i>
    <i r="1">
      <x v="43"/>
    </i>
    <i>
      <x v="860"/>
    </i>
    <i r="1">
      <x v="7"/>
    </i>
    <i>
      <x v="38"/>
    </i>
    <i r="1">
      <x v="1"/>
    </i>
    <i>
      <x v="407"/>
    </i>
    <i r="1">
      <x v="7"/>
    </i>
    <i>
      <x v="51"/>
    </i>
    <i r="1">
      <x v="28"/>
    </i>
    <i>
      <x v="50"/>
    </i>
    <i r="1">
      <x v="47"/>
    </i>
    <i>
      <x v="669"/>
    </i>
    <i r="1">
      <x v="14"/>
    </i>
    <i>
      <x v="29"/>
    </i>
    <i r="1">
      <x v="33"/>
    </i>
    <i>
      <x v="391"/>
    </i>
    <i r="1">
      <x v="37"/>
    </i>
    <i>
      <x v="405"/>
    </i>
    <i r="1">
      <x v="41"/>
    </i>
    <i>
      <x v="16"/>
    </i>
    <i r="1">
      <x v="16"/>
    </i>
    <i>
      <x v="20"/>
    </i>
    <i r="1">
      <x v="21"/>
    </i>
    <i>
      <x v="194"/>
    </i>
    <i r="1">
      <x v="7"/>
    </i>
    <i>
      <x v="3"/>
    </i>
    <i r="1">
      <x v="8"/>
    </i>
    <i>
      <x v="26"/>
    </i>
    <i r="1">
      <x v="1"/>
    </i>
    <i>
      <x v="55"/>
    </i>
    <i r="1">
      <x v="41"/>
    </i>
    <i>
      <x v="477"/>
    </i>
    <i r="1">
      <x v="25"/>
    </i>
    <i>
      <x v="718"/>
    </i>
    <i r="1">
      <x v="16"/>
    </i>
    <i>
      <x v="521"/>
    </i>
    <i r="1">
      <x v="32"/>
    </i>
    <i>
      <x v="267"/>
    </i>
    <i r="1">
      <x v="41"/>
    </i>
    <i>
      <x v="852"/>
    </i>
    <i r="1">
      <x v="16"/>
    </i>
    <i>
      <x v="96"/>
    </i>
    <i r="1">
      <x v="46"/>
    </i>
    <i>
      <x v="693"/>
    </i>
    <i r="1">
      <x v="32"/>
    </i>
    <i>
      <x v="498"/>
    </i>
    <i r="1">
      <x v="40"/>
    </i>
    <i>
      <x v="673"/>
    </i>
    <i r="1">
      <x v="19"/>
    </i>
    <i>
      <x v="964"/>
    </i>
    <i r="1">
      <x v="14"/>
    </i>
    <i>
      <x v="853"/>
    </i>
    <i r="1">
      <x v="14"/>
    </i>
    <i>
      <x v="844"/>
    </i>
    <i r="1">
      <x v="17"/>
    </i>
    <i>
      <x v="125"/>
    </i>
    <i r="1">
      <x v="28"/>
    </i>
    <i>
      <x v="699"/>
    </i>
    <i r="1">
      <x v="17"/>
    </i>
    <i>
      <x v="368"/>
    </i>
    <i r="1">
      <x v="24"/>
    </i>
    <i>
      <x v="776"/>
    </i>
    <i r="1">
      <x v="26"/>
    </i>
    <i>
      <x v="461"/>
    </i>
    <i r="1">
      <x v="23"/>
    </i>
    <i>
      <x v="941"/>
    </i>
    <i r="1">
      <x v="43"/>
    </i>
    <i>
      <x v="45"/>
    </i>
    <i r="1">
      <x v="26"/>
    </i>
    <i>
      <x v="546"/>
    </i>
    <i r="1">
      <x v="41"/>
    </i>
    <i>
      <x v="139"/>
    </i>
    <i r="1">
      <x v="14"/>
    </i>
    <i>
      <x v="981"/>
    </i>
    <i r="1">
      <x v="49"/>
    </i>
    <i>
      <x v="88"/>
    </i>
    <i r="1">
      <x v="18"/>
    </i>
    <i>
      <x v="359"/>
    </i>
    <i r="1">
      <x v="25"/>
    </i>
    <i>
      <x v="61"/>
    </i>
    <i r="1">
      <x v="14"/>
    </i>
    <i>
      <x v="274"/>
    </i>
    <i r="1">
      <x v="21"/>
    </i>
    <i>
      <x v="22"/>
    </i>
    <i r="1">
      <x v="16"/>
    </i>
    <i>
      <x v="984"/>
    </i>
    <i r="1">
      <x v="27"/>
    </i>
    <i>
      <x v="889"/>
    </i>
    <i r="1">
      <x v="28"/>
    </i>
    <i>
      <x v="527"/>
    </i>
    <i r="1">
      <x v="14"/>
    </i>
    <i>
      <x v="758"/>
    </i>
    <i r="1">
      <x v="1"/>
    </i>
    <i>
      <x v="500"/>
    </i>
    <i r="1">
      <x v="16"/>
    </i>
    <i>
      <x v="806"/>
    </i>
    <i r="1">
      <x v="38"/>
    </i>
    <i>
      <x v="447"/>
    </i>
    <i r="1">
      <x v="49"/>
    </i>
    <i>
      <x v="257"/>
    </i>
    <i r="1">
      <x v="41"/>
    </i>
    <i>
      <x v="356"/>
    </i>
    <i r="1">
      <x v="17"/>
    </i>
    <i>
      <x v="363"/>
    </i>
    <i r="1">
      <x v="16"/>
    </i>
    <i>
      <x v="563"/>
    </i>
    <i r="1">
      <x v="49"/>
    </i>
    <i>
      <x v="98"/>
    </i>
    <i r="1">
      <x v="5"/>
    </i>
    <i>
      <x v="613"/>
    </i>
    <i r="1">
      <x v="28"/>
    </i>
    <i>
      <x v="795"/>
    </i>
    <i r="1">
      <x v="14"/>
    </i>
    <i>
      <x v="462"/>
    </i>
    <i r="1">
      <x v="47"/>
    </i>
    <i>
      <x v="719"/>
    </i>
    <i r="1">
      <x v="14"/>
    </i>
    <i>
      <x v="104"/>
    </i>
    <i r="1">
      <x v="32"/>
    </i>
    <i>
      <x v="189"/>
    </i>
    <i r="1">
      <x v="37"/>
    </i>
    <i>
      <x v="876"/>
    </i>
    <i r="1">
      <x v="16"/>
    </i>
    <i>
      <x v="351"/>
    </i>
    <i r="1">
      <x v="14"/>
    </i>
    <i>
      <x v="580"/>
    </i>
    <i r="1">
      <x v="14"/>
    </i>
    <i>
      <x v="515"/>
    </i>
    <i r="1">
      <x v="14"/>
    </i>
    <i>
      <x v="314"/>
    </i>
    <i r="1">
      <x v="33"/>
    </i>
    <i>
      <x v="522"/>
    </i>
    <i r="1">
      <x v="23"/>
    </i>
    <i>
      <x v="108"/>
    </i>
    <i r="1">
      <x v="41"/>
    </i>
    <i>
      <x v="252"/>
    </i>
    <i r="1">
      <x v="14"/>
    </i>
    <i>
      <x v="141"/>
    </i>
    <i r="1">
      <x v="31"/>
    </i>
    <i>
      <x v="824"/>
    </i>
    <i r="1">
      <x v="28"/>
    </i>
    <i>
      <x v="867"/>
    </i>
    <i r="1">
      <x v="16"/>
    </i>
    <i>
      <x v="85"/>
    </i>
    <i r="1">
      <x v="41"/>
    </i>
    <i>
      <x v="150"/>
    </i>
    <i r="1">
      <x v="28"/>
    </i>
    <i>
      <x v="903"/>
    </i>
    <i r="1">
      <x v="14"/>
    </i>
    <i>
      <x v="704"/>
    </i>
    <i r="1">
      <x v="1"/>
    </i>
    <i>
      <x v="202"/>
    </i>
    <i r="1">
      <x v="36"/>
    </i>
    <i>
      <x v="432"/>
    </i>
    <i r="1">
      <x v="23"/>
    </i>
    <i>
      <x v="812"/>
    </i>
    <i r="1">
      <x v="41"/>
    </i>
    <i>
      <x v="209"/>
    </i>
    <i r="1">
      <x v="14"/>
    </i>
    <i>
      <x v="122"/>
    </i>
    <i r="1">
      <x v="37"/>
    </i>
    <i>
      <x v="610"/>
    </i>
    <i r="1">
      <x v="14"/>
    </i>
    <i>
      <x v="185"/>
    </i>
    <i r="1">
      <x v="14"/>
    </i>
    <i>
      <x v="444"/>
    </i>
    <i r="1">
      <x v="41"/>
    </i>
    <i>
      <x v="752"/>
    </i>
    <i r="1">
      <x v="28"/>
    </i>
    <i>
      <x v="188"/>
    </i>
    <i r="1">
      <x v="17"/>
    </i>
    <i>
      <x v="974"/>
    </i>
    <i r="1">
      <x v="28"/>
    </i>
    <i>
      <x v="308"/>
    </i>
    <i r="1">
      <x v="25"/>
    </i>
    <i>
      <x v="653"/>
    </i>
    <i r="1">
      <x v="14"/>
    </i>
    <i>
      <x v="165"/>
    </i>
    <i r="1">
      <x v="1"/>
    </i>
    <i>
      <x v="235"/>
    </i>
    <i r="1">
      <x v="14"/>
    </i>
    <i>
      <x v="998"/>
    </i>
    <i r="1">
      <x v="28"/>
    </i>
    <i>
      <x v="895"/>
    </i>
    <i r="1">
      <x v="7"/>
    </i>
    <i>
      <x v="490"/>
    </i>
    <i r="1">
      <x v="41"/>
    </i>
    <i>
      <x v="219"/>
    </i>
    <i r="1">
      <x v="10"/>
    </i>
    <i>
      <x v="90"/>
    </i>
    <i r="1">
      <x v="41"/>
    </i>
    <i>
      <x v="784"/>
    </i>
    <i r="1">
      <x v="28"/>
    </i>
    <i>
      <x v="691"/>
    </i>
    <i r="1">
      <x v="49"/>
    </i>
    <i>
      <x v="200"/>
    </i>
    <i r="1">
      <x v="37"/>
    </i>
    <i>
      <x v="116"/>
    </i>
    <i r="1">
      <x v="14"/>
    </i>
    <i>
      <x v="24"/>
    </i>
    <i r="1">
      <x v="37"/>
    </i>
    <i>
      <x v="700"/>
    </i>
    <i r="1">
      <x v="6"/>
    </i>
    <i>
      <x v="299"/>
    </i>
    <i r="1">
      <x v="37"/>
    </i>
    <i>
      <x v="92"/>
    </i>
    <i r="1">
      <x v="41"/>
    </i>
    <i>
      <x v="662"/>
    </i>
    <i r="1">
      <x v="17"/>
    </i>
    <i>
      <x v="292"/>
    </i>
    <i r="1">
      <x v="16"/>
    </i>
    <i>
      <x v="279"/>
    </i>
    <i r="1">
      <x v="10"/>
    </i>
    <i>
      <x v="456"/>
    </i>
    <i r="1">
      <x v="24"/>
    </i>
    <i>
      <x v="778"/>
    </i>
    <i r="1">
      <x v="6"/>
    </i>
    <i>
      <x v="918"/>
    </i>
    <i r="1">
      <x v="28"/>
    </i>
    <i>
      <x v="13"/>
    </i>
    <i r="1">
      <x v="35"/>
    </i>
    <i>
      <x v="862"/>
    </i>
    <i r="1">
      <x v="1"/>
    </i>
    <i>
      <x v="641"/>
    </i>
    <i r="1">
      <x v="14"/>
    </i>
    <i>
      <x v="845"/>
    </i>
    <i r="1">
      <x v="1"/>
    </i>
    <i>
      <x v="361"/>
    </i>
    <i r="1">
      <x v="46"/>
    </i>
    <i>
      <x v="909"/>
    </i>
    <i r="1">
      <x v="49"/>
    </i>
    <i>
      <x v="442"/>
    </i>
    <i r="1">
      <x v="17"/>
    </i>
    <i>
      <x v="193"/>
    </i>
    <i r="1">
      <x v="38"/>
    </i>
    <i>
      <x v="250"/>
    </i>
    <i r="1">
      <x v="25"/>
    </i>
    <i>
      <x v="969"/>
    </i>
    <i r="1">
      <x v="24"/>
    </i>
    <i>
      <x v="612"/>
    </i>
    <i r="1">
      <x v="49"/>
    </i>
    <i>
      <x v="491"/>
    </i>
    <i r="1">
      <x v="16"/>
    </i>
    <i>
      <x v="638"/>
    </i>
    <i r="1">
      <x v="6"/>
    </i>
    <i>
      <x v="276"/>
    </i>
    <i r="1">
      <x v="36"/>
    </i>
    <i>
      <x v="857"/>
    </i>
    <i r="1">
      <x v="14"/>
    </i>
    <i>
      <x v="393"/>
    </i>
    <i r="1">
      <x v="10"/>
    </i>
    <i>
      <x v="247"/>
    </i>
    <i r="1">
      <x v="18"/>
    </i>
    <i>
      <x v="512"/>
    </i>
    <i r="1">
      <x v="26"/>
    </i>
    <i>
      <x v="831"/>
    </i>
    <i r="1">
      <x v="10"/>
    </i>
    <i>
      <x v="344"/>
    </i>
    <i r="1">
      <x v="16"/>
    </i>
    <i>
      <x v="996"/>
    </i>
    <i r="1">
      <x v="22"/>
    </i>
    <i>
      <x v="83"/>
    </i>
    <i r="1">
      <x v="17"/>
    </i>
    <i>
      <x v="458"/>
    </i>
    <i r="1">
      <x v="7"/>
    </i>
    <i>
      <x v="309"/>
    </i>
    <i r="1">
      <x v="18"/>
    </i>
    <i>
      <x v="384"/>
    </i>
    <i r="1">
      <x v="14"/>
    </i>
    <i>
      <x v="534"/>
    </i>
    <i r="1">
      <x v="41"/>
    </i>
    <i>
      <x v="372"/>
    </i>
    <i r="1">
      <x v="14"/>
    </i>
    <i>
      <x v="281"/>
    </i>
    <i r="1">
      <x v="28"/>
    </i>
    <i>
      <x v="479"/>
    </i>
    <i r="1">
      <x v="33"/>
    </i>
    <i>
      <x v="689"/>
    </i>
    <i r="1">
      <x v="17"/>
    </i>
    <i>
      <x v="934"/>
    </i>
    <i r="1">
      <x v="22"/>
    </i>
    <i>
      <x v="731"/>
    </i>
    <i r="1">
      <x v="14"/>
    </i>
    <i>
      <x v="245"/>
    </i>
    <i r="1">
      <x v="23"/>
    </i>
    <i>
      <x v="239"/>
    </i>
    <i r="1">
      <x v="1"/>
    </i>
    <i>
      <x v="980"/>
    </i>
    <i r="1">
      <x v="14"/>
    </i>
    <i>
      <x v="114"/>
    </i>
    <i r="1">
      <x v="26"/>
    </i>
    <i>
      <x v="959"/>
    </i>
    <i r="1">
      <x v="11"/>
    </i>
    <i>
      <x v="342"/>
    </i>
    <i r="1">
      <x v="14"/>
    </i>
    <i>
      <x v="676"/>
    </i>
    <i r="1">
      <x v="1"/>
    </i>
    <i>
      <x v="575"/>
    </i>
    <i r="1">
      <x v="16"/>
    </i>
    <i>
      <x v="357"/>
    </i>
    <i r="1">
      <x v="48"/>
    </i>
    <i>
      <x v="105"/>
    </i>
    <i r="1">
      <x v="17"/>
    </i>
    <i>
      <x v="739"/>
    </i>
    <i r="1">
      <x v="1"/>
    </i>
    <i>
      <x v="551"/>
    </i>
    <i r="1">
      <x v="32"/>
    </i>
    <i>
      <x v="273"/>
    </i>
    <i r="1">
      <x v="46"/>
    </i>
    <i>
      <x v="227"/>
    </i>
    <i r="1">
      <x v="18"/>
    </i>
    <i>
      <x v="9"/>
    </i>
    <i r="1">
      <x v="22"/>
    </i>
    <i>
      <x v="421"/>
    </i>
    <i r="1">
      <x v="17"/>
    </i>
    <i>
      <x v="123"/>
    </i>
    <i r="1">
      <x v="49"/>
    </i>
    <i>
      <x v="260"/>
    </i>
    <i r="1">
      <x v="41"/>
    </i>
    <i>
      <x v="887"/>
    </i>
    <i r="1">
      <x v="1"/>
    </i>
    <i>
      <x v="261"/>
    </i>
    <i r="1">
      <x v="41"/>
    </i>
    <i>
      <x v="390"/>
    </i>
    <i r="1">
      <x v="21"/>
    </i>
    <i>
      <x v="536"/>
    </i>
    <i r="1">
      <x v="9"/>
    </i>
    <i>
      <x v="972"/>
    </i>
    <i r="1">
      <x v="14"/>
    </i>
    <i>
      <x v="965"/>
    </i>
    <i r="1">
      <x v="28"/>
    </i>
    <i>
      <x v="765"/>
    </i>
    <i r="1">
      <x v="1"/>
    </i>
    <i>
      <x v="440"/>
    </i>
    <i r="1">
      <x v="28"/>
    </i>
    <i>
      <x v="949"/>
    </i>
    <i r="1">
      <x v="30"/>
    </i>
    <i>
      <x v="360"/>
    </i>
    <i r="1">
      <x v="49"/>
    </i>
    <i>
      <x v="733"/>
    </i>
    <i r="1">
      <x v="20"/>
    </i>
    <i>
      <x v="182"/>
    </i>
    <i r="1">
      <x v="14"/>
    </i>
    <i>
      <x v="495"/>
    </i>
    <i r="1">
      <x v="41"/>
    </i>
    <i>
      <x v="401"/>
    </i>
    <i r="1">
      <x v="5"/>
    </i>
    <i>
      <x v="637"/>
    </i>
    <i r="1">
      <x v="26"/>
    </i>
    <i>
      <x v="743"/>
    </i>
    <i r="1">
      <x v="38"/>
    </i>
    <i>
      <x v="982"/>
    </i>
    <i r="1">
      <x v="48"/>
    </i>
    <i>
      <x v="145"/>
    </i>
    <i r="1">
      <x v="37"/>
    </i>
    <i>
      <x v="392"/>
    </i>
    <i r="1">
      <x v="7"/>
    </i>
    <i>
      <x v="215"/>
    </i>
    <i r="1">
      <x v="17"/>
    </i>
    <i>
      <x v="414"/>
    </i>
    <i r="1">
      <x v="18"/>
    </i>
    <i>
      <x v="956"/>
    </i>
    <i r="1">
      <x v="7"/>
    </i>
    <i>
      <x v="950"/>
    </i>
    <i r="1">
      <x v="18"/>
    </i>
    <i>
      <x v="463"/>
    </i>
    <i r="1">
      <x v="49"/>
    </i>
    <i>
      <x v="33"/>
    </i>
    <i r="1">
      <x v="28"/>
    </i>
    <i>
      <x v="385"/>
    </i>
    <i r="1">
      <x v="14"/>
    </i>
    <i>
      <x v="978"/>
    </i>
    <i r="1">
      <x v="49"/>
    </i>
    <i>
      <x v="880"/>
    </i>
    <i r="1">
      <x v="28"/>
    </i>
    <i>
      <x v="707"/>
    </i>
    <i r="1">
      <x v="38"/>
    </i>
    <i>
      <x v="396"/>
    </i>
    <i r="1">
      <x/>
    </i>
    <i>
      <x v="389"/>
    </i>
    <i r="1">
      <x v="17"/>
    </i>
    <i>
      <x v="256"/>
    </i>
    <i r="1">
      <x v="41"/>
    </i>
    <i>
      <x v="460"/>
    </i>
    <i r="1">
      <x v="18"/>
    </i>
    <i>
      <x v="993"/>
    </i>
    <i r="1">
      <x v="40"/>
    </i>
    <i>
      <x v="15"/>
    </i>
    <i r="1">
      <x v="1"/>
    </i>
    <i>
      <x v="690"/>
    </i>
    <i r="1">
      <x v="49"/>
    </i>
    <i>
      <x v="457"/>
    </i>
    <i r="1">
      <x v="14"/>
    </i>
    <i t="grand">
      <x/>
    </i>
  </rowItems>
  <colFields count="1">
    <field x="-2"/>
  </colFields>
  <colItems count="2">
    <i>
      <x/>
    </i>
    <i i="1">
      <x v="1"/>
    </i>
  </colItems>
  <pageFields count="1">
    <pageField fld="28" item="1" hier="-1"/>
  </pageFields>
  <dataFields count="2">
    <dataField name="Sum of Revenue" fld="20" baseField="0" baseItem="0" numFmtId="165"/>
    <dataField name="Sum of Total Sales" fld="13" baseField="0" baseItem="0" numFmtId="3"/>
  </dataFields>
  <formats count="218">
    <format dxfId="280">
      <pivotArea field="28" type="button" dataOnly="0" labelOnly="1" outline="0" axis="axisPage" fieldPosition="0"/>
    </format>
    <format dxfId="279">
      <pivotArea dataOnly="0" labelOnly="1" outline="0" fieldPosition="0">
        <references count="1">
          <reference field="28" count="1">
            <x v="1"/>
          </reference>
        </references>
      </pivotArea>
    </format>
    <format dxfId="272">
      <pivotArea type="all" dataOnly="0" outline="0" fieldPosition="0"/>
    </format>
    <format dxfId="271">
      <pivotArea outline="0" collapsedLevelsAreSubtotals="1" fieldPosition="0"/>
    </format>
    <format dxfId="270">
      <pivotArea field="0" type="button" dataOnly="0" labelOnly="1" outline="0" axis="axisRow" fieldPosition="0"/>
    </format>
    <format dxfId="269">
      <pivotArea dataOnly="0" labelOnly="1" fieldPosition="0">
        <references count="1">
          <reference field="0" count="50">
            <x v="3"/>
            <x v="16"/>
            <x v="20"/>
            <x v="25"/>
            <x v="26"/>
            <x v="29"/>
            <x v="34"/>
            <x v="38"/>
            <x v="45"/>
            <x v="50"/>
            <x v="51"/>
            <x v="55"/>
            <x v="61"/>
            <x v="71"/>
            <x v="88"/>
            <x v="96"/>
            <x v="117"/>
            <x v="125"/>
            <x v="139"/>
            <x v="194"/>
            <x v="195"/>
            <x v="264"/>
            <x v="267"/>
            <x v="346"/>
            <x v="359"/>
            <x v="368"/>
            <x v="391"/>
            <x v="405"/>
            <x v="407"/>
            <x v="461"/>
            <x v="477"/>
            <x v="498"/>
            <x v="521"/>
            <x v="546"/>
            <x v="669"/>
            <x v="673"/>
            <x v="693"/>
            <x v="699"/>
            <x v="718"/>
            <x v="776"/>
            <x v="829"/>
            <x v="844"/>
            <x v="852"/>
            <x v="853"/>
            <x v="856"/>
            <x v="860"/>
            <x v="875"/>
            <x v="941"/>
            <x v="964"/>
            <x v="981"/>
          </reference>
        </references>
      </pivotArea>
    </format>
    <format dxfId="268">
      <pivotArea dataOnly="0" labelOnly="1" fieldPosition="0">
        <references count="1">
          <reference field="0" count="50">
            <x v="22"/>
            <x v="85"/>
            <x v="98"/>
            <x v="104"/>
            <x v="108"/>
            <x v="122"/>
            <x v="141"/>
            <x v="150"/>
            <x v="165"/>
            <x v="185"/>
            <x v="188"/>
            <x v="189"/>
            <x v="202"/>
            <x v="209"/>
            <x v="235"/>
            <x v="252"/>
            <x v="257"/>
            <x v="274"/>
            <x v="308"/>
            <x v="314"/>
            <x v="351"/>
            <x v="356"/>
            <x v="363"/>
            <x v="432"/>
            <x v="444"/>
            <x v="447"/>
            <x v="462"/>
            <x v="500"/>
            <x v="515"/>
            <x v="522"/>
            <x v="527"/>
            <x v="563"/>
            <x v="580"/>
            <x v="610"/>
            <x v="613"/>
            <x v="653"/>
            <x v="704"/>
            <x v="719"/>
            <x v="752"/>
            <x v="758"/>
            <x v="795"/>
            <x v="806"/>
            <x v="812"/>
            <x v="824"/>
            <x v="867"/>
            <x v="876"/>
            <x v="889"/>
            <x v="903"/>
            <x v="974"/>
            <x v="984"/>
          </reference>
        </references>
      </pivotArea>
    </format>
    <format dxfId="267">
      <pivotArea dataOnly="0" labelOnly="1" fieldPosition="0">
        <references count="1">
          <reference field="0" count="50">
            <x v="13"/>
            <x v="24"/>
            <x v="83"/>
            <x v="90"/>
            <x v="92"/>
            <x v="116"/>
            <x v="193"/>
            <x v="200"/>
            <x v="219"/>
            <x v="247"/>
            <x v="250"/>
            <x v="276"/>
            <x v="279"/>
            <x v="281"/>
            <x v="292"/>
            <x v="299"/>
            <x v="309"/>
            <x v="344"/>
            <x v="361"/>
            <x v="372"/>
            <x v="384"/>
            <x v="393"/>
            <x v="442"/>
            <x v="456"/>
            <x v="458"/>
            <x v="479"/>
            <x v="490"/>
            <x v="491"/>
            <x v="512"/>
            <x v="534"/>
            <x v="612"/>
            <x v="638"/>
            <x v="641"/>
            <x v="662"/>
            <x v="689"/>
            <x v="691"/>
            <x v="700"/>
            <x v="778"/>
            <x v="784"/>
            <x v="831"/>
            <x v="845"/>
            <x v="857"/>
            <x v="862"/>
            <x v="895"/>
            <x v="909"/>
            <x v="918"/>
            <x v="934"/>
            <x v="969"/>
            <x v="996"/>
            <x v="998"/>
          </reference>
        </references>
      </pivotArea>
    </format>
    <format dxfId="266">
      <pivotArea dataOnly="0" labelOnly="1" fieldPosition="0">
        <references count="1">
          <reference field="0" count="50">
            <x v="9"/>
            <x v="33"/>
            <x v="105"/>
            <x v="114"/>
            <x v="123"/>
            <x v="145"/>
            <x v="182"/>
            <x v="215"/>
            <x v="227"/>
            <x v="239"/>
            <x v="245"/>
            <x v="260"/>
            <x v="261"/>
            <x v="273"/>
            <x v="342"/>
            <x v="357"/>
            <x v="360"/>
            <x v="385"/>
            <x v="389"/>
            <x v="390"/>
            <x v="392"/>
            <x v="396"/>
            <x v="401"/>
            <x v="414"/>
            <x v="421"/>
            <x v="440"/>
            <x v="463"/>
            <x v="495"/>
            <x v="536"/>
            <x v="551"/>
            <x v="575"/>
            <x v="637"/>
            <x v="676"/>
            <x v="707"/>
            <x v="731"/>
            <x v="733"/>
            <x v="739"/>
            <x v="743"/>
            <x v="765"/>
            <x v="880"/>
            <x v="887"/>
            <x v="949"/>
            <x v="950"/>
            <x v="956"/>
            <x v="959"/>
            <x v="965"/>
            <x v="972"/>
            <x v="978"/>
            <x v="980"/>
            <x v="982"/>
          </reference>
        </references>
      </pivotArea>
    </format>
    <format dxfId="265">
      <pivotArea dataOnly="0" labelOnly="1" fieldPosition="0">
        <references count="1">
          <reference field="0" count="6">
            <x v="15"/>
            <x v="256"/>
            <x v="457"/>
            <x v="460"/>
            <x v="690"/>
            <x v="993"/>
          </reference>
        </references>
      </pivotArea>
    </format>
    <format dxfId="264">
      <pivotArea dataOnly="0" labelOnly="1" grandRow="1" outline="0" fieldPosition="0"/>
    </format>
    <format dxfId="263">
      <pivotArea dataOnly="0" labelOnly="1" fieldPosition="0">
        <references count="2">
          <reference field="0" count="1" selected="0">
            <x v="117"/>
          </reference>
          <reference field="9" count="1">
            <x v="26"/>
          </reference>
        </references>
      </pivotArea>
    </format>
    <format dxfId="262">
      <pivotArea dataOnly="0" labelOnly="1" fieldPosition="0">
        <references count="2">
          <reference field="0" count="1" selected="0">
            <x v="71"/>
          </reference>
          <reference field="9" count="1">
            <x v="10"/>
          </reference>
        </references>
      </pivotArea>
    </format>
    <format dxfId="261">
      <pivotArea dataOnly="0" labelOnly="1" fieldPosition="0">
        <references count="2">
          <reference field="0" count="1" selected="0">
            <x v="264"/>
          </reference>
          <reference field="9" count="1">
            <x v="1"/>
          </reference>
        </references>
      </pivotArea>
    </format>
    <format dxfId="260">
      <pivotArea dataOnly="0" labelOnly="1" fieldPosition="0">
        <references count="2">
          <reference field="0" count="1" selected="0">
            <x v="195"/>
          </reference>
          <reference field="9" count="1">
            <x v="17"/>
          </reference>
        </references>
      </pivotArea>
    </format>
    <format dxfId="259">
      <pivotArea dataOnly="0" labelOnly="1" fieldPosition="0">
        <references count="2">
          <reference field="0" count="1" selected="0">
            <x v="875"/>
          </reference>
          <reference field="9" count="1">
            <x v="23"/>
          </reference>
        </references>
      </pivotArea>
    </format>
    <format dxfId="258">
      <pivotArea dataOnly="0" labelOnly="1" fieldPosition="0">
        <references count="2">
          <reference field="0" count="1" selected="0">
            <x v="829"/>
          </reference>
          <reference field="9" count="1">
            <x v="37"/>
          </reference>
        </references>
      </pivotArea>
    </format>
    <format dxfId="257">
      <pivotArea dataOnly="0" labelOnly="1" fieldPosition="0">
        <references count="2">
          <reference field="0" count="1" selected="0">
            <x v="346"/>
          </reference>
          <reference field="9" count="1">
            <x v="35"/>
          </reference>
        </references>
      </pivotArea>
    </format>
    <format dxfId="256">
      <pivotArea dataOnly="0" labelOnly="1" fieldPosition="0">
        <references count="2">
          <reference field="0" count="1" selected="0">
            <x v="856"/>
          </reference>
          <reference field="9" count="1">
            <x v="41"/>
          </reference>
        </references>
      </pivotArea>
    </format>
    <format dxfId="255">
      <pivotArea dataOnly="0" labelOnly="1" fieldPosition="0">
        <references count="2">
          <reference field="0" count="1" selected="0">
            <x v="25"/>
          </reference>
          <reference field="9" count="1">
            <x v="4"/>
          </reference>
        </references>
      </pivotArea>
    </format>
    <format dxfId="254">
      <pivotArea dataOnly="0" labelOnly="1" fieldPosition="0">
        <references count="2">
          <reference field="0" count="1" selected="0">
            <x v="34"/>
          </reference>
          <reference field="9" count="1">
            <x v="43"/>
          </reference>
        </references>
      </pivotArea>
    </format>
    <format dxfId="253">
      <pivotArea dataOnly="0" labelOnly="1" fieldPosition="0">
        <references count="2">
          <reference field="0" count="1" selected="0">
            <x v="860"/>
          </reference>
          <reference field="9" count="1">
            <x v="7"/>
          </reference>
        </references>
      </pivotArea>
    </format>
    <format dxfId="252">
      <pivotArea dataOnly="0" labelOnly="1" fieldPosition="0">
        <references count="2">
          <reference field="0" count="1" selected="0">
            <x v="38"/>
          </reference>
          <reference field="9" count="1">
            <x v="1"/>
          </reference>
        </references>
      </pivotArea>
    </format>
    <format dxfId="251">
      <pivotArea dataOnly="0" labelOnly="1" fieldPosition="0">
        <references count="2">
          <reference field="0" count="1" selected="0">
            <x v="407"/>
          </reference>
          <reference field="9" count="1">
            <x v="7"/>
          </reference>
        </references>
      </pivotArea>
    </format>
    <format dxfId="250">
      <pivotArea dataOnly="0" labelOnly="1" fieldPosition="0">
        <references count="2">
          <reference field="0" count="1" selected="0">
            <x v="51"/>
          </reference>
          <reference field="9" count="1">
            <x v="28"/>
          </reference>
        </references>
      </pivotArea>
    </format>
    <format dxfId="249">
      <pivotArea dataOnly="0" labelOnly="1" fieldPosition="0">
        <references count="2">
          <reference field="0" count="1" selected="0">
            <x v="50"/>
          </reference>
          <reference field="9" count="1">
            <x v="47"/>
          </reference>
        </references>
      </pivotArea>
    </format>
    <format dxfId="248">
      <pivotArea dataOnly="0" labelOnly="1" fieldPosition="0">
        <references count="2">
          <reference field="0" count="1" selected="0">
            <x v="669"/>
          </reference>
          <reference field="9" count="1">
            <x v="14"/>
          </reference>
        </references>
      </pivotArea>
    </format>
    <format dxfId="247">
      <pivotArea dataOnly="0" labelOnly="1" fieldPosition="0">
        <references count="2">
          <reference field="0" count="1" selected="0">
            <x v="29"/>
          </reference>
          <reference field="9" count="1">
            <x v="33"/>
          </reference>
        </references>
      </pivotArea>
    </format>
    <format dxfId="246">
      <pivotArea dataOnly="0" labelOnly="1" fieldPosition="0">
        <references count="2">
          <reference field="0" count="1" selected="0">
            <x v="391"/>
          </reference>
          <reference field="9" count="1">
            <x v="37"/>
          </reference>
        </references>
      </pivotArea>
    </format>
    <format dxfId="245">
      <pivotArea dataOnly="0" labelOnly="1" fieldPosition="0">
        <references count="2">
          <reference field="0" count="1" selected="0">
            <x v="405"/>
          </reference>
          <reference field="9" count="1">
            <x v="41"/>
          </reference>
        </references>
      </pivotArea>
    </format>
    <format dxfId="244">
      <pivotArea dataOnly="0" labelOnly="1" fieldPosition="0">
        <references count="2">
          <reference field="0" count="1" selected="0">
            <x v="16"/>
          </reference>
          <reference field="9" count="1">
            <x v="16"/>
          </reference>
        </references>
      </pivotArea>
    </format>
    <format dxfId="243">
      <pivotArea dataOnly="0" labelOnly="1" fieldPosition="0">
        <references count="2">
          <reference field="0" count="1" selected="0">
            <x v="20"/>
          </reference>
          <reference field="9" count="1">
            <x v="21"/>
          </reference>
        </references>
      </pivotArea>
    </format>
    <format dxfId="242">
      <pivotArea dataOnly="0" labelOnly="1" fieldPosition="0">
        <references count="2">
          <reference field="0" count="1" selected="0">
            <x v="194"/>
          </reference>
          <reference field="9" count="1">
            <x v="7"/>
          </reference>
        </references>
      </pivotArea>
    </format>
    <format dxfId="241">
      <pivotArea dataOnly="0" labelOnly="1" fieldPosition="0">
        <references count="2">
          <reference field="0" count="1" selected="0">
            <x v="3"/>
          </reference>
          <reference field="9" count="1">
            <x v="8"/>
          </reference>
        </references>
      </pivotArea>
    </format>
    <format dxfId="240">
      <pivotArea dataOnly="0" labelOnly="1" fieldPosition="0">
        <references count="2">
          <reference field="0" count="1" selected="0">
            <x v="26"/>
          </reference>
          <reference field="9" count="1">
            <x v="1"/>
          </reference>
        </references>
      </pivotArea>
    </format>
    <format dxfId="239">
      <pivotArea dataOnly="0" labelOnly="1" fieldPosition="0">
        <references count="2">
          <reference field="0" count="1" selected="0">
            <x v="55"/>
          </reference>
          <reference field="9" count="1">
            <x v="41"/>
          </reference>
        </references>
      </pivotArea>
    </format>
    <format dxfId="238">
      <pivotArea dataOnly="0" labelOnly="1" fieldPosition="0">
        <references count="2">
          <reference field="0" count="1" selected="0">
            <x v="477"/>
          </reference>
          <reference field="9" count="1">
            <x v="25"/>
          </reference>
        </references>
      </pivotArea>
    </format>
    <format dxfId="237">
      <pivotArea dataOnly="0" labelOnly="1" fieldPosition="0">
        <references count="2">
          <reference field="0" count="1" selected="0">
            <x v="718"/>
          </reference>
          <reference field="9" count="1">
            <x v="16"/>
          </reference>
        </references>
      </pivotArea>
    </format>
    <format dxfId="236">
      <pivotArea dataOnly="0" labelOnly="1" fieldPosition="0">
        <references count="2">
          <reference field="0" count="1" selected="0">
            <x v="521"/>
          </reference>
          <reference field="9" count="1">
            <x v="32"/>
          </reference>
        </references>
      </pivotArea>
    </format>
    <format dxfId="235">
      <pivotArea dataOnly="0" labelOnly="1" fieldPosition="0">
        <references count="2">
          <reference field="0" count="1" selected="0">
            <x v="267"/>
          </reference>
          <reference field="9" count="1">
            <x v="41"/>
          </reference>
        </references>
      </pivotArea>
    </format>
    <format dxfId="234">
      <pivotArea dataOnly="0" labelOnly="1" fieldPosition="0">
        <references count="2">
          <reference field="0" count="1" selected="0">
            <x v="852"/>
          </reference>
          <reference field="9" count="1">
            <x v="16"/>
          </reference>
        </references>
      </pivotArea>
    </format>
    <format dxfId="233">
      <pivotArea dataOnly="0" labelOnly="1" fieldPosition="0">
        <references count="2">
          <reference field="0" count="1" selected="0">
            <x v="96"/>
          </reference>
          <reference field="9" count="1">
            <x v="46"/>
          </reference>
        </references>
      </pivotArea>
    </format>
    <format dxfId="232">
      <pivotArea dataOnly="0" labelOnly="1" fieldPosition="0">
        <references count="2">
          <reference field="0" count="1" selected="0">
            <x v="693"/>
          </reference>
          <reference field="9" count="1">
            <x v="32"/>
          </reference>
        </references>
      </pivotArea>
    </format>
    <format dxfId="231">
      <pivotArea dataOnly="0" labelOnly="1" fieldPosition="0">
        <references count="2">
          <reference field="0" count="1" selected="0">
            <x v="498"/>
          </reference>
          <reference field="9" count="1">
            <x v="40"/>
          </reference>
        </references>
      </pivotArea>
    </format>
    <format dxfId="230">
      <pivotArea dataOnly="0" labelOnly="1" fieldPosition="0">
        <references count="2">
          <reference field="0" count="1" selected="0">
            <x v="673"/>
          </reference>
          <reference field="9" count="1">
            <x v="19"/>
          </reference>
        </references>
      </pivotArea>
    </format>
    <format dxfId="229">
      <pivotArea dataOnly="0" labelOnly="1" fieldPosition="0">
        <references count="2">
          <reference field="0" count="1" selected="0">
            <x v="964"/>
          </reference>
          <reference field="9" count="1">
            <x v="14"/>
          </reference>
        </references>
      </pivotArea>
    </format>
    <format dxfId="228">
      <pivotArea dataOnly="0" labelOnly="1" fieldPosition="0">
        <references count="2">
          <reference field="0" count="1" selected="0">
            <x v="853"/>
          </reference>
          <reference field="9" count="1">
            <x v="14"/>
          </reference>
        </references>
      </pivotArea>
    </format>
    <format dxfId="227">
      <pivotArea dataOnly="0" labelOnly="1" fieldPosition="0">
        <references count="2">
          <reference field="0" count="1" selected="0">
            <x v="844"/>
          </reference>
          <reference field="9" count="1">
            <x v="17"/>
          </reference>
        </references>
      </pivotArea>
    </format>
    <format dxfId="226">
      <pivotArea dataOnly="0" labelOnly="1" fieldPosition="0">
        <references count="2">
          <reference field="0" count="1" selected="0">
            <x v="125"/>
          </reference>
          <reference field="9" count="1">
            <x v="28"/>
          </reference>
        </references>
      </pivotArea>
    </format>
    <format dxfId="225">
      <pivotArea dataOnly="0" labelOnly="1" fieldPosition="0">
        <references count="2">
          <reference field="0" count="1" selected="0">
            <x v="699"/>
          </reference>
          <reference field="9" count="1">
            <x v="17"/>
          </reference>
        </references>
      </pivotArea>
    </format>
    <format dxfId="224">
      <pivotArea dataOnly="0" labelOnly="1" fieldPosition="0">
        <references count="2">
          <reference field="0" count="1" selected="0">
            <x v="368"/>
          </reference>
          <reference field="9" count="1">
            <x v="24"/>
          </reference>
        </references>
      </pivotArea>
    </format>
    <format dxfId="223">
      <pivotArea dataOnly="0" labelOnly="1" fieldPosition="0">
        <references count="2">
          <reference field="0" count="1" selected="0">
            <x v="776"/>
          </reference>
          <reference field="9" count="1">
            <x v="26"/>
          </reference>
        </references>
      </pivotArea>
    </format>
    <format dxfId="222">
      <pivotArea dataOnly="0" labelOnly="1" fieldPosition="0">
        <references count="2">
          <reference field="0" count="1" selected="0">
            <x v="461"/>
          </reference>
          <reference field="9" count="1">
            <x v="23"/>
          </reference>
        </references>
      </pivotArea>
    </format>
    <format dxfId="221">
      <pivotArea dataOnly="0" labelOnly="1" fieldPosition="0">
        <references count="2">
          <reference field="0" count="1" selected="0">
            <x v="941"/>
          </reference>
          <reference field="9" count="1">
            <x v="43"/>
          </reference>
        </references>
      </pivotArea>
    </format>
    <format dxfId="220">
      <pivotArea dataOnly="0" labelOnly="1" fieldPosition="0">
        <references count="2">
          <reference field="0" count="1" selected="0">
            <x v="45"/>
          </reference>
          <reference field="9" count="1">
            <x v="26"/>
          </reference>
        </references>
      </pivotArea>
    </format>
    <format dxfId="219">
      <pivotArea dataOnly="0" labelOnly="1" fieldPosition="0">
        <references count="2">
          <reference field="0" count="1" selected="0">
            <x v="546"/>
          </reference>
          <reference field="9" count="1">
            <x v="41"/>
          </reference>
        </references>
      </pivotArea>
    </format>
    <format dxfId="218">
      <pivotArea dataOnly="0" labelOnly="1" fieldPosition="0">
        <references count="2">
          <reference field="0" count="1" selected="0">
            <x v="139"/>
          </reference>
          <reference field="9" count="1">
            <x v="14"/>
          </reference>
        </references>
      </pivotArea>
    </format>
    <format dxfId="217">
      <pivotArea dataOnly="0" labelOnly="1" fieldPosition="0">
        <references count="2">
          <reference field="0" count="1" selected="0">
            <x v="981"/>
          </reference>
          <reference field="9" count="1">
            <x v="49"/>
          </reference>
        </references>
      </pivotArea>
    </format>
    <format dxfId="216">
      <pivotArea dataOnly="0" labelOnly="1" fieldPosition="0">
        <references count="2">
          <reference field="0" count="1" selected="0">
            <x v="88"/>
          </reference>
          <reference field="9" count="1">
            <x v="18"/>
          </reference>
        </references>
      </pivotArea>
    </format>
    <format dxfId="215">
      <pivotArea dataOnly="0" labelOnly="1" fieldPosition="0">
        <references count="2">
          <reference field="0" count="1" selected="0">
            <x v="359"/>
          </reference>
          <reference field="9" count="1">
            <x v="25"/>
          </reference>
        </references>
      </pivotArea>
    </format>
    <format dxfId="214">
      <pivotArea dataOnly="0" labelOnly="1" fieldPosition="0">
        <references count="2">
          <reference field="0" count="1" selected="0">
            <x v="61"/>
          </reference>
          <reference field="9" count="1">
            <x v="14"/>
          </reference>
        </references>
      </pivotArea>
    </format>
    <format dxfId="213">
      <pivotArea dataOnly="0" labelOnly="1" fieldPosition="0">
        <references count="2">
          <reference field="0" count="1" selected="0">
            <x v="274"/>
          </reference>
          <reference field="9" count="1">
            <x v="21"/>
          </reference>
        </references>
      </pivotArea>
    </format>
    <format dxfId="212">
      <pivotArea dataOnly="0" labelOnly="1" fieldPosition="0">
        <references count="2">
          <reference field="0" count="1" selected="0">
            <x v="22"/>
          </reference>
          <reference field="9" count="1">
            <x v="16"/>
          </reference>
        </references>
      </pivotArea>
    </format>
    <format dxfId="211">
      <pivotArea dataOnly="0" labelOnly="1" fieldPosition="0">
        <references count="2">
          <reference field="0" count="1" selected="0">
            <x v="984"/>
          </reference>
          <reference field="9" count="1">
            <x v="27"/>
          </reference>
        </references>
      </pivotArea>
    </format>
    <format dxfId="210">
      <pivotArea dataOnly="0" labelOnly="1" fieldPosition="0">
        <references count="2">
          <reference field="0" count="1" selected="0">
            <x v="889"/>
          </reference>
          <reference field="9" count="1">
            <x v="28"/>
          </reference>
        </references>
      </pivotArea>
    </format>
    <format dxfId="209">
      <pivotArea dataOnly="0" labelOnly="1" fieldPosition="0">
        <references count="2">
          <reference field="0" count="1" selected="0">
            <x v="527"/>
          </reference>
          <reference field="9" count="1">
            <x v="14"/>
          </reference>
        </references>
      </pivotArea>
    </format>
    <format dxfId="208">
      <pivotArea dataOnly="0" labelOnly="1" fieldPosition="0">
        <references count="2">
          <reference field="0" count="1" selected="0">
            <x v="758"/>
          </reference>
          <reference field="9" count="1">
            <x v="1"/>
          </reference>
        </references>
      </pivotArea>
    </format>
    <format dxfId="207">
      <pivotArea dataOnly="0" labelOnly="1" fieldPosition="0">
        <references count="2">
          <reference field="0" count="1" selected="0">
            <x v="500"/>
          </reference>
          <reference field="9" count="1">
            <x v="16"/>
          </reference>
        </references>
      </pivotArea>
    </format>
    <format dxfId="206">
      <pivotArea dataOnly="0" labelOnly="1" fieldPosition="0">
        <references count="2">
          <reference field="0" count="1" selected="0">
            <x v="806"/>
          </reference>
          <reference field="9" count="1">
            <x v="38"/>
          </reference>
        </references>
      </pivotArea>
    </format>
    <format dxfId="205">
      <pivotArea dataOnly="0" labelOnly="1" fieldPosition="0">
        <references count="2">
          <reference field="0" count="1" selected="0">
            <x v="447"/>
          </reference>
          <reference field="9" count="1">
            <x v="49"/>
          </reference>
        </references>
      </pivotArea>
    </format>
    <format dxfId="204">
      <pivotArea dataOnly="0" labelOnly="1" fieldPosition="0">
        <references count="2">
          <reference field="0" count="1" selected="0">
            <x v="257"/>
          </reference>
          <reference field="9" count="1">
            <x v="41"/>
          </reference>
        </references>
      </pivotArea>
    </format>
    <format dxfId="203">
      <pivotArea dataOnly="0" labelOnly="1" fieldPosition="0">
        <references count="2">
          <reference field="0" count="1" selected="0">
            <x v="356"/>
          </reference>
          <reference field="9" count="1">
            <x v="17"/>
          </reference>
        </references>
      </pivotArea>
    </format>
    <format dxfId="202">
      <pivotArea dataOnly="0" labelOnly="1" fieldPosition="0">
        <references count="2">
          <reference field="0" count="1" selected="0">
            <x v="363"/>
          </reference>
          <reference field="9" count="1">
            <x v="16"/>
          </reference>
        </references>
      </pivotArea>
    </format>
    <format dxfId="201">
      <pivotArea dataOnly="0" labelOnly="1" fieldPosition="0">
        <references count="2">
          <reference field="0" count="1" selected="0">
            <x v="563"/>
          </reference>
          <reference field="9" count="1">
            <x v="49"/>
          </reference>
        </references>
      </pivotArea>
    </format>
    <format dxfId="200">
      <pivotArea dataOnly="0" labelOnly="1" fieldPosition="0">
        <references count="2">
          <reference field="0" count="1" selected="0">
            <x v="98"/>
          </reference>
          <reference field="9" count="1">
            <x v="5"/>
          </reference>
        </references>
      </pivotArea>
    </format>
    <format dxfId="199">
      <pivotArea dataOnly="0" labelOnly="1" fieldPosition="0">
        <references count="2">
          <reference field="0" count="1" selected="0">
            <x v="613"/>
          </reference>
          <reference field="9" count="1">
            <x v="28"/>
          </reference>
        </references>
      </pivotArea>
    </format>
    <format dxfId="198">
      <pivotArea dataOnly="0" labelOnly="1" fieldPosition="0">
        <references count="2">
          <reference field="0" count="1" selected="0">
            <x v="795"/>
          </reference>
          <reference field="9" count="1">
            <x v="14"/>
          </reference>
        </references>
      </pivotArea>
    </format>
    <format dxfId="197">
      <pivotArea dataOnly="0" labelOnly="1" fieldPosition="0">
        <references count="2">
          <reference field="0" count="1" selected="0">
            <x v="462"/>
          </reference>
          <reference field="9" count="1">
            <x v="47"/>
          </reference>
        </references>
      </pivotArea>
    </format>
    <format dxfId="196">
      <pivotArea dataOnly="0" labelOnly="1" fieldPosition="0">
        <references count="2">
          <reference field="0" count="1" selected="0">
            <x v="719"/>
          </reference>
          <reference field="9" count="1">
            <x v="14"/>
          </reference>
        </references>
      </pivotArea>
    </format>
    <format dxfId="195">
      <pivotArea dataOnly="0" labelOnly="1" fieldPosition="0">
        <references count="2">
          <reference field="0" count="1" selected="0">
            <x v="104"/>
          </reference>
          <reference field="9" count="1">
            <x v="32"/>
          </reference>
        </references>
      </pivotArea>
    </format>
    <format dxfId="194">
      <pivotArea dataOnly="0" labelOnly="1" fieldPosition="0">
        <references count="2">
          <reference field="0" count="1" selected="0">
            <x v="189"/>
          </reference>
          <reference field="9" count="1">
            <x v="37"/>
          </reference>
        </references>
      </pivotArea>
    </format>
    <format dxfId="193">
      <pivotArea dataOnly="0" labelOnly="1" fieldPosition="0">
        <references count="2">
          <reference field="0" count="1" selected="0">
            <x v="876"/>
          </reference>
          <reference field="9" count="1">
            <x v="16"/>
          </reference>
        </references>
      </pivotArea>
    </format>
    <format dxfId="192">
      <pivotArea dataOnly="0" labelOnly="1" fieldPosition="0">
        <references count="2">
          <reference field="0" count="1" selected="0">
            <x v="351"/>
          </reference>
          <reference field="9" count="1">
            <x v="14"/>
          </reference>
        </references>
      </pivotArea>
    </format>
    <format dxfId="191">
      <pivotArea dataOnly="0" labelOnly="1" fieldPosition="0">
        <references count="2">
          <reference field="0" count="1" selected="0">
            <x v="580"/>
          </reference>
          <reference field="9" count="1">
            <x v="14"/>
          </reference>
        </references>
      </pivotArea>
    </format>
    <format dxfId="190">
      <pivotArea dataOnly="0" labelOnly="1" fieldPosition="0">
        <references count="2">
          <reference field="0" count="1" selected="0">
            <x v="515"/>
          </reference>
          <reference field="9" count="1">
            <x v="14"/>
          </reference>
        </references>
      </pivotArea>
    </format>
    <format dxfId="189">
      <pivotArea dataOnly="0" labelOnly="1" fieldPosition="0">
        <references count="2">
          <reference field="0" count="1" selected="0">
            <x v="314"/>
          </reference>
          <reference field="9" count="1">
            <x v="33"/>
          </reference>
        </references>
      </pivotArea>
    </format>
    <format dxfId="188">
      <pivotArea dataOnly="0" labelOnly="1" fieldPosition="0">
        <references count="2">
          <reference field="0" count="1" selected="0">
            <x v="522"/>
          </reference>
          <reference field="9" count="1">
            <x v="23"/>
          </reference>
        </references>
      </pivotArea>
    </format>
    <format dxfId="187">
      <pivotArea dataOnly="0" labelOnly="1" fieldPosition="0">
        <references count="2">
          <reference field="0" count="1" selected="0">
            <x v="108"/>
          </reference>
          <reference field="9" count="1">
            <x v="41"/>
          </reference>
        </references>
      </pivotArea>
    </format>
    <format dxfId="186">
      <pivotArea dataOnly="0" labelOnly="1" fieldPosition="0">
        <references count="2">
          <reference field="0" count="1" selected="0">
            <x v="252"/>
          </reference>
          <reference field="9" count="1">
            <x v="14"/>
          </reference>
        </references>
      </pivotArea>
    </format>
    <format dxfId="185">
      <pivotArea dataOnly="0" labelOnly="1" fieldPosition="0">
        <references count="2">
          <reference field="0" count="1" selected="0">
            <x v="141"/>
          </reference>
          <reference field="9" count="1">
            <x v="31"/>
          </reference>
        </references>
      </pivotArea>
    </format>
    <format dxfId="184">
      <pivotArea dataOnly="0" labelOnly="1" fieldPosition="0">
        <references count="2">
          <reference field="0" count="1" selected="0">
            <x v="824"/>
          </reference>
          <reference field="9" count="1">
            <x v="28"/>
          </reference>
        </references>
      </pivotArea>
    </format>
    <format dxfId="183">
      <pivotArea dataOnly="0" labelOnly="1" fieldPosition="0">
        <references count="2">
          <reference field="0" count="1" selected="0">
            <x v="867"/>
          </reference>
          <reference field="9" count="1">
            <x v="16"/>
          </reference>
        </references>
      </pivotArea>
    </format>
    <format dxfId="182">
      <pivotArea dataOnly="0" labelOnly="1" fieldPosition="0">
        <references count="2">
          <reference field="0" count="1" selected="0">
            <x v="85"/>
          </reference>
          <reference field="9" count="1">
            <x v="41"/>
          </reference>
        </references>
      </pivotArea>
    </format>
    <format dxfId="181">
      <pivotArea dataOnly="0" labelOnly="1" fieldPosition="0">
        <references count="2">
          <reference field="0" count="1" selected="0">
            <x v="150"/>
          </reference>
          <reference field="9" count="1">
            <x v="28"/>
          </reference>
        </references>
      </pivotArea>
    </format>
    <format dxfId="180">
      <pivotArea dataOnly="0" labelOnly="1" fieldPosition="0">
        <references count="2">
          <reference field="0" count="1" selected="0">
            <x v="903"/>
          </reference>
          <reference field="9" count="1">
            <x v="14"/>
          </reference>
        </references>
      </pivotArea>
    </format>
    <format dxfId="179">
      <pivotArea dataOnly="0" labelOnly="1" fieldPosition="0">
        <references count="2">
          <reference field="0" count="1" selected="0">
            <x v="704"/>
          </reference>
          <reference field="9" count="1">
            <x v="1"/>
          </reference>
        </references>
      </pivotArea>
    </format>
    <format dxfId="178">
      <pivotArea dataOnly="0" labelOnly="1" fieldPosition="0">
        <references count="2">
          <reference field="0" count="1" selected="0">
            <x v="202"/>
          </reference>
          <reference field="9" count="1">
            <x v="36"/>
          </reference>
        </references>
      </pivotArea>
    </format>
    <format dxfId="177">
      <pivotArea dataOnly="0" labelOnly="1" fieldPosition="0">
        <references count="2">
          <reference field="0" count="1" selected="0">
            <x v="432"/>
          </reference>
          <reference field="9" count="1">
            <x v="23"/>
          </reference>
        </references>
      </pivotArea>
    </format>
    <format dxfId="176">
      <pivotArea dataOnly="0" labelOnly="1" fieldPosition="0">
        <references count="2">
          <reference field="0" count="1" selected="0">
            <x v="812"/>
          </reference>
          <reference field="9" count="1">
            <x v="41"/>
          </reference>
        </references>
      </pivotArea>
    </format>
    <format dxfId="175">
      <pivotArea dataOnly="0" labelOnly="1" fieldPosition="0">
        <references count="2">
          <reference field="0" count="1" selected="0">
            <x v="209"/>
          </reference>
          <reference field="9" count="1">
            <x v="14"/>
          </reference>
        </references>
      </pivotArea>
    </format>
    <format dxfId="174">
      <pivotArea dataOnly="0" labelOnly="1" fieldPosition="0">
        <references count="2">
          <reference field="0" count="1" selected="0">
            <x v="122"/>
          </reference>
          <reference field="9" count="1">
            <x v="37"/>
          </reference>
        </references>
      </pivotArea>
    </format>
    <format dxfId="173">
      <pivotArea dataOnly="0" labelOnly="1" fieldPosition="0">
        <references count="2">
          <reference field="0" count="1" selected="0">
            <x v="610"/>
          </reference>
          <reference field="9" count="1">
            <x v="14"/>
          </reference>
        </references>
      </pivotArea>
    </format>
    <format dxfId="172">
      <pivotArea dataOnly="0" labelOnly="1" fieldPosition="0">
        <references count="2">
          <reference field="0" count="1" selected="0">
            <x v="185"/>
          </reference>
          <reference field="9" count="1">
            <x v="14"/>
          </reference>
        </references>
      </pivotArea>
    </format>
    <format dxfId="171">
      <pivotArea dataOnly="0" labelOnly="1" fieldPosition="0">
        <references count="2">
          <reference field="0" count="1" selected="0">
            <x v="444"/>
          </reference>
          <reference field="9" count="1">
            <x v="41"/>
          </reference>
        </references>
      </pivotArea>
    </format>
    <format dxfId="170">
      <pivotArea dataOnly="0" labelOnly="1" fieldPosition="0">
        <references count="2">
          <reference field="0" count="1" selected="0">
            <x v="752"/>
          </reference>
          <reference field="9" count="1">
            <x v="28"/>
          </reference>
        </references>
      </pivotArea>
    </format>
    <format dxfId="169">
      <pivotArea dataOnly="0" labelOnly="1" fieldPosition="0">
        <references count="2">
          <reference field="0" count="1" selected="0">
            <x v="188"/>
          </reference>
          <reference field="9" count="1">
            <x v="17"/>
          </reference>
        </references>
      </pivotArea>
    </format>
    <format dxfId="168">
      <pivotArea dataOnly="0" labelOnly="1" fieldPosition="0">
        <references count="2">
          <reference field="0" count="1" selected="0">
            <x v="974"/>
          </reference>
          <reference field="9" count="1">
            <x v="28"/>
          </reference>
        </references>
      </pivotArea>
    </format>
    <format dxfId="167">
      <pivotArea dataOnly="0" labelOnly="1" fieldPosition="0">
        <references count="2">
          <reference field="0" count="1" selected="0">
            <x v="308"/>
          </reference>
          <reference field="9" count="1">
            <x v="25"/>
          </reference>
        </references>
      </pivotArea>
    </format>
    <format dxfId="166">
      <pivotArea dataOnly="0" labelOnly="1" fieldPosition="0">
        <references count="2">
          <reference field="0" count="1" selected="0">
            <x v="653"/>
          </reference>
          <reference field="9" count="1">
            <x v="14"/>
          </reference>
        </references>
      </pivotArea>
    </format>
    <format dxfId="165">
      <pivotArea dataOnly="0" labelOnly="1" fieldPosition="0">
        <references count="2">
          <reference field="0" count="1" selected="0">
            <x v="165"/>
          </reference>
          <reference field="9" count="1">
            <x v="1"/>
          </reference>
        </references>
      </pivotArea>
    </format>
    <format dxfId="164">
      <pivotArea dataOnly="0" labelOnly="1" fieldPosition="0">
        <references count="2">
          <reference field="0" count="1" selected="0">
            <x v="235"/>
          </reference>
          <reference field="9" count="1">
            <x v="14"/>
          </reference>
        </references>
      </pivotArea>
    </format>
    <format dxfId="163">
      <pivotArea dataOnly="0" labelOnly="1" fieldPosition="0">
        <references count="2">
          <reference field="0" count="1" selected="0">
            <x v="998"/>
          </reference>
          <reference field="9" count="1">
            <x v="28"/>
          </reference>
        </references>
      </pivotArea>
    </format>
    <format dxfId="162">
      <pivotArea dataOnly="0" labelOnly="1" fieldPosition="0">
        <references count="2">
          <reference field="0" count="1" selected="0">
            <x v="895"/>
          </reference>
          <reference field="9" count="1">
            <x v="7"/>
          </reference>
        </references>
      </pivotArea>
    </format>
    <format dxfId="161">
      <pivotArea dataOnly="0" labelOnly="1" fieldPosition="0">
        <references count="2">
          <reference field="0" count="1" selected="0">
            <x v="490"/>
          </reference>
          <reference field="9" count="1">
            <x v="41"/>
          </reference>
        </references>
      </pivotArea>
    </format>
    <format dxfId="160">
      <pivotArea dataOnly="0" labelOnly="1" fieldPosition="0">
        <references count="2">
          <reference field="0" count="1" selected="0">
            <x v="219"/>
          </reference>
          <reference field="9" count="1">
            <x v="10"/>
          </reference>
        </references>
      </pivotArea>
    </format>
    <format dxfId="159">
      <pivotArea dataOnly="0" labelOnly="1" fieldPosition="0">
        <references count="2">
          <reference field="0" count="1" selected="0">
            <x v="90"/>
          </reference>
          <reference field="9" count="1">
            <x v="41"/>
          </reference>
        </references>
      </pivotArea>
    </format>
    <format dxfId="158">
      <pivotArea dataOnly="0" labelOnly="1" fieldPosition="0">
        <references count="2">
          <reference field="0" count="1" selected="0">
            <x v="784"/>
          </reference>
          <reference field="9" count="1">
            <x v="28"/>
          </reference>
        </references>
      </pivotArea>
    </format>
    <format dxfId="157">
      <pivotArea dataOnly="0" labelOnly="1" fieldPosition="0">
        <references count="2">
          <reference field="0" count="1" selected="0">
            <x v="691"/>
          </reference>
          <reference field="9" count="1">
            <x v="49"/>
          </reference>
        </references>
      </pivotArea>
    </format>
    <format dxfId="156">
      <pivotArea dataOnly="0" labelOnly="1" fieldPosition="0">
        <references count="2">
          <reference field="0" count="1" selected="0">
            <x v="200"/>
          </reference>
          <reference field="9" count="1">
            <x v="37"/>
          </reference>
        </references>
      </pivotArea>
    </format>
    <format dxfId="155">
      <pivotArea dataOnly="0" labelOnly="1" fieldPosition="0">
        <references count="2">
          <reference field="0" count="1" selected="0">
            <x v="116"/>
          </reference>
          <reference field="9" count="1">
            <x v="14"/>
          </reference>
        </references>
      </pivotArea>
    </format>
    <format dxfId="154">
      <pivotArea dataOnly="0" labelOnly="1" fieldPosition="0">
        <references count="2">
          <reference field="0" count="1" selected="0">
            <x v="24"/>
          </reference>
          <reference field="9" count="1">
            <x v="37"/>
          </reference>
        </references>
      </pivotArea>
    </format>
    <format dxfId="153">
      <pivotArea dataOnly="0" labelOnly="1" fieldPosition="0">
        <references count="2">
          <reference field="0" count="1" selected="0">
            <x v="700"/>
          </reference>
          <reference field="9" count="1">
            <x v="6"/>
          </reference>
        </references>
      </pivotArea>
    </format>
    <format dxfId="152">
      <pivotArea dataOnly="0" labelOnly="1" fieldPosition="0">
        <references count="2">
          <reference field="0" count="1" selected="0">
            <x v="299"/>
          </reference>
          <reference field="9" count="1">
            <x v="37"/>
          </reference>
        </references>
      </pivotArea>
    </format>
    <format dxfId="151">
      <pivotArea dataOnly="0" labelOnly="1" fieldPosition="0">
        <references count="2">
          <reference field="0" count="1" selected="0">
            <x v="92"/>
          </reference>
          <reference field="9" count="1">
            <x v="41"/>
          </reference>
        </references>
      </pivotArea>
    </format>
    <format dxfId="150">
      <pivotArea dataOnly="0" labelOnly="1" fieldPosition="0">
        <references count="2">
          <reference field="0" count="1" selected="0">
            <x v="662"/>
          </reference>
          <reference field="9" count="1">
            <x v="17"/>
          </reference>
        </references>
      </pivotArea>
    </format>
    <format dxfId="149">
      <pivotArea dataOnly="0" labelOnly="1" fieldPosition="0">
        <references count="2">
          <reference field="0" count="1" selected="0">
            <x v="292"/>
          </reference>
          <reference field="9" count="1">
            <x v="16"/>
          </reference>
        </references>
      </pivotArea>
    </format>
    <format dxfId="148">
      <pivotArea dataOnly="0" labelOnly="1" fieldPosition="0">
        <references count="2">
          <reference field="0" count="1" selected="0">
            <x v="279"/>
          </reference>
          <reference field="9" count="1">
            <x v="10"/>
          </reference>
        </references>
      </pivotArea>
    </format>
    <format dxfId="147">
      <pivotArea dataOnly="0" labelOnly="1" fieldPosition="0">
        <references count="2">
          <reference field="0" count="1" selected="0">
            <x v="456"/>
          </reference>
          <reference field="9" count="1">
            <x v="24"/>
          </reference>
        </references>
      </pivotArea>
    </format>
    <format dxfId="146">
      <pivotArea dataOnly="0" labelOnly="1" fieldPosition="0">
        <references count="2">
          <reference field="0" count="1" selected="0">
            <x v="778"/>
          </reference>
          <reference field="9" count="1">
            <x v="6"/>
          </reference>
        </references>
      </pivotArea>
    </format>
    <format dxfId="145">
      <pivotArea dataOnly="0" labelOnly="1" fieldPosition="0">
        <references count="2">
          <reference field="0" count="1" selected="0">
            <x v="918"/>
          </reference>
          <reference field="9" count="1">
            <x v="28"/>
          </reference>
        </references>
      </pivotArea>
    </format>
    <format dxfId="144">
      <pivotArea dataOnly="0" labelOnly="1" fieldPosition="0">
        <references count="2">
          <reference field="0" count="1" selected="0">
            <x v="13"/>
          </reference>
          <reference field="9" count="1">
            <x v="35"/>
          </reference>
        </references>
      </pivotArea>
    </format>
    <format dxfId="143">
      <pivotArea dataOnly="0" labelOnly="1" fieldPosition="0">
        <references count="2">
          <reference field="0" count="1" selected="0">
            <x v="862"/>
          </reference>
          <reference field="9" count="1">
            <x v="1"/>
          </reference>
        </references>
      </pivotArea>
    </format>
    <format dxfId="142">
      <pivotArea dataOnly="0" labelOnly="1" fieldPosition="0">
        <references count="2">
          <reference field="0" count="1" selected="0">
            <x v="641"/>
          </reference>
          <reference field="9" count="1">
            <x v="14"/>
          </reference>
        </references>
      </pivotArea>
    </format>
    <format dxfId="141">
      <pivotArea dataOnly="0" labelOnly="1" fieldPosition="0">
        <references count="2">
          <reference field="0" count="1" selected="0">
            <x v="845"/>
          </reference>
          <reference field="9" count="1">
            <x v="1"/>
          </reference>
        </references>
      </pivotArea>
    </format>
    <format dxfId="140">
      <pivotArea dataOnly="0" labelOnly="1" fieldPosition="0">
        <references count="2">
          <reference field="0" count="1" selected="0">
            <x v="361"/>
          </reference>
          <reference field="9" count="1">
            <x v="46"/>
          </reference>
        </references>
      </pivotArea>
    </format>
    <format dxfId="139">
      <pivotArea dataOnly="0" labelOnly="1" fieldPosition="0">
        <references count="2">
          <reference field="0" count="1" selected="0">
            <x v="909"/>
          </reference>
          <reference field="9" count="1">
            <x v="49"/>
          </reference>
        </references>
      </pivotArea>
    </format>
    <format dxfId="138">
      <pivotArea dataOnly="0" labelOnly="1" fieldPosition="0">
        <references count="2">
          <reference field="0" count="1" selected="0">
            <x v="442"/>
          </reference>
          <reference field="9" count="1">
            <x v="17"/>
          </reference>
        </references>
      </pivotArea>
    </format>
    <format dxfId="137">
      <pivotArea dataOnly="0" labelOnly="1" fieldPosition="0">
        <references count="2">
          <reference field="0" count="1" selected="0">
            <x v="193"/>
          </reference>
          <reference field="9" count="1">
            <x v="38"/>
          </reference>
        </references>
      </pivotArea>
    </format>
    <format dxfId="136">
      <pivotArea dataOnly="0" labelOnly="1" fieldPosition="0">
        <references count="2">
          <reference field="0" count="1" selected="0">
            <x v="250"/>
          </reference>
          <reference field="9" count="1">
            <x v="25"/>
          </reference>
        </references>
      </pivotArea>
    </format>
    <format dxfId="135">
      <pivotArea dataOnly="0" labelOnly="1" fieldPosition="0">
        <references count="2">
          <reference field="0" count="1" selected="0">
            <x v="969"/>
          </reference>
          <reference field="9" count="1">
            <x v="24"/>
          </reference>
        </references>
      </pivotArea>
    </format>
    <format dxfId="134">
      <pivotArea dataOnly="0" labelOnly="1" fieldPosition="0">
        <references count="2">
          <reference field="0" count="1" selected="0">
            <x v="612"/>
          </reference>
          <reference field="9" count="1">
            <x v="49"/>
          </reference>
        </references>
      </pivotArea>
    </format>
    <format dxfId="133">
      <pivotArea dataOnly="0" labelOnly="1" fieldPosition="0">
        <references count="2">
          <reference field="0" count="1" selected="0">
            <x v="491"/>
          </reference>
          <reference field="9" count="1">
            <x v="16"/>
          </reference>
        </references>
      </pivotArea>
    </format>
    <format dxfId="132">
      <pivotArea dataOnly="0" labelOnly="1" fieldPosition="0">
        <references count="2">
          <reference field="0" count="1" selected="0">
            <x v="638"/>
          </reference>
          <reference field="9" count="1">
            <x v="6"/>
          </reference>
        </references>
      </pivotArea>
    </format>
    <format dxfId="131">
      <pivotArea dataOnly="0" labelOnly="1" fieldPosition="0">
        <references count="2">
          <reference field="0" count="1" selected="0">
            <x v="276"/>
          </reference>
          <reference field="9" count="1">
            <x v="36"/>
          </reference>
        </references>
      </pivotArea>
    </format>
    <format dxfId="130">
      <pivotArea dataOnly="0" labelOnly="1" fieldPosition="0">
        <references count="2">
          <reference field="0" count="1" selected="0">
            <x v="857"/>
          </reference>
          <reference field="9" count="1">
            <x v="14"/>
          </reference>
        </references>
      </pivotArea>
    </format>
    <format dxfId="129">
      <pivotArea dataOnly="0" labelOnly="1" fieldPosition="0">
        <references count="2">
          <reference field="0" count="1" selected="0">
            <x v="393"/>
          </reference>
          <reference field="9" count="1">
            <x v="10"/>
          </reference>
        </references>
      </pivotArea>
    </format>
    <format dxfId="128">
      <pivotArea dataOnly="0" labelOnly="1" fieldPosition="0">
        <references count="2">
          <reference field="0" count="1" selected="0">
            <x v="247"/>
          </reference>
          <reference field="9" count="1">
            <x v="18"/>
          </reference>
        </references>
      </pivotArea>
    </format>
    <format dxfId="127">
      <pivotArea dataOnly="0" labelOnly="1" fieldPosition="0">
        <references count="2">
          <reference field="0" count="1" selected="0">
            <x v="512"/>
          </reference>
          <reference field="9" count="1">
            <x v="26"/>
          </reference>
        </references>
      </pivotArea>
    </format>
    <format dxfId="126">
      <pivotArea dataOnly="0" labelOnly="1" fieldPosition="0">
        <references count="2">
          <reference field="0" count="1" selected="0">
            <x v="831"/>
          </reference>
          <reference field="9" count="1">
            <x v="10"/>
          </reference>
        </references>
      </pivotArea>
    </format>
    <format dxfId="125">
      <pivotArea dataOnly="0" labelOnly="1" fieldPosition="0">
        <references count="2">
          <reference field="0" count="1" selected="0">
            <x v="344"/>
          </reference>
          <reference field="9" count="1">
            <x v="16"/>
          </reference>
        </references>
      </pivotArea>
    </format>
    <format dxfId="124">
      <pivotArea dataOnly="0" labelOnly="1" fieldPosition="0">
        <references count="2">
          <reference field="0" count="1" selected="0">
            <x v="996"/>
          </reference>
          <reference field="9" count="1">
            <x v="22"/>
          </reference>
        </references>
      </pivotArea>
    </format>
    <format dxfId="123">
      <pivotArea dataOnly="0" labelOnly="1" fieldPosition="0">
        <references count="2">
          <reference field="0" count="1" selected="0">
            <x v="83"/>
          </reference>
          <reference field="9" count="1">
            <x v="17"/>
          </reference>
        </references>
      </pivotArea>
    </format>
    <format dxfId="122">
      <pivotArea dataOnly="0" labelOnly="1" fieldPosition="0">
        <references count="2">
          <reference field="0" count="1" selected="0">
            <x v="458"/>
          </reference>
          <reference field="9" count="1">
            <x v="7"/>
          </reference>
        </references>
      </pivotArea>
    </format>
    <format dxfId="121">
      <pivotArea dataOnly="0" labelOnly="1" fieldPosition="0">
        <references count="2">
          <reference field="0" count="1" selected="0">
            <x v="309"/>
          </reference>
          <reference field="9" count="1">
            <x v="18"/>
          </reference>
        </references>
      </pivotArea>
    </format>
    <format dxfId="120">
      <pivotArea dataOnly="0" labelOnly="1" fieldPosition="0">
        <references count="2">
          <reference field="0" count="1" selected="0">
            <x v="384"/>
          </reference>
          <reference field="9" count="1">
            <x v="14"/>
          </reference>
        </references>
      </pivotArea>
    </format>
    <format dxfId="119">
      <pivotArea dataOnly="0" labelOnly="1" fieldPosition="0">
        <references count="2">
          <reference field="0" count="1" selected="0">
            <x v="534"/>
          </reference>
          <reference field="9" count="1">
            <x v="41"/>
          </reference>
        </references>
      </pivotArea>
    </format>
    <format dxfId="118">
      <pivotArea dataOnly="0" labelOnly="1" fieldPosition="0">
        <references count="2">
          <reference field="0" count="1" selected="0">
            <x v="372"/>
          </reference>
          <reference field="9" count="1">
            <x v="14"/>
          </reference>
        </references>
      </pivotArea>
    </format>
    <format dxfId="117">
      <pivotArea dataOnly="0" labelOnly="1" fieldPosition="0">
        <references count="2">
          <reference field="0" count="1" selected="0">
            <x v="281"/>
          </reference>
          <reference field="9" count="1">
            <x v="28"/>
          </reference>
        </references>
      </pivotArea>
    </format>
    <format dxfId="116">
      <pivotArea dataOnly="0" labelOnly="1" fieldPosition="0">
        <references count="2">
          <reference field="0" count="1" selected="0">
            <x v="479"/>
          </reference>
          <reference field="9" count="1">
            <x v="33"/>
          </reference>
        </references>
      </pivotArea>
    </format>
    <format dxfId="115">
      <pivotArea dataOnly="0" labelOnly="1" fieldPosition="0">
        <references count="2">
          <reference field="0" count="1" selected="0">
            <x v="689"/>
          </reference>
          <reference field="9" count="1">
            <x v="17"/>
          </reference>
        </references>
      </pivotArea>
    </format>
    <format dxfId="114">
      <pivotArea dataOnly="0" labelOnly="1" fieldPosition="0">
        <references count="2">
          <reference field="0" count="1" selected="0">
            <x v="934"/>
          </reference>
          <reference field="9" count="1">
            <x v="22"/>
          </reference>
        </references>
      </pivotArea>
    </format>
    <format dxfId="113">
      <pivotArea dataOnly="0" labelOnly="1" fieldPosition="0">
        <references count="2">
          <reference field="0" count="1" selected="0">
            <x v="731"/>
          </reference>
          <reference field="9" count="1">
            <x v="14"/>
          </reference>
        </references>
      </pivotArea>
    </format>
    <format dxfId="112">
      <pivotArea dataOnly="0" labelOnly="1" fieldPosition="0">
        <references count="2">
          <reference field="0" count="1" selected="0">
            <x v="245"/>
          </reference>
          <reference field="9" count="1">
            <x v="23"/>
          </reference>
        </references>
      </pivotArea>
    </format>
    <format dxfId="111">
      <pivotArea dataOnly="0" labelOnly="1" fieldPosition="0">
        <references count="2">
          <reference field="0" count="1" selected="0">
            <x v="239"/>
          </reference>
          <reference field="9" count="1">
            <x v="1"/>
          </reference>
        </references>
      </pivotArea>
    </format>
    <format dxfId="110">
      <pivotArea dataOnly="0" labelOnly="1" fieldPosition="0">
        <references count="2">
          <reference field="0" count="1" selected="0">
            <x v="980"/>
          </reference>
          <reference field="9" count="1">
            <x v="14"/>
          </reference>
        </references>
      </pivotArea>
    </format>
    <format dxfId="109">
      <pivotArea dataOnly="0" labelOnly="1" fieldPosition="0">
        <references count="2">
          <reference field="0" count="1" selected="0">
            <x v="114"/>
          </reference>
          <reference field="9" count="1">
            <x v="26"/>
          </reference>
        </references>
      </pivotArea>
    </format>
    <format dxfId="108">
      <pivotArea dataOnly="0" labelOnly="1" fieldPosition="0">
        <references count="2">
          <reference field="0" count="1" selected="0">
            <x v="959"/>
          </reference>
          <reference field="9" count="1">
            <x v="11"/>
          </reference>
        </references>
      </pivotArea>
    </format>
    <format dxfId="107">
      <pivotArea dataOnly="0" labelOnly="1" fieldPosition="0">
        <references count="2">
          <reference field="0" count="1" selected="0">
            <x v="342"/>
          </reference>
          <reference field="9" count="1">
            <x v="14"/>
          </reference>
        </references>
      </pivotArea>
    </format>
    <format dxfId="106">
      <pivotArea dataOnly="0" labelOnly="1" fieldPosition="0">
        <references count="2">
          <reference field="0" count="1" selected="0">
            <x v="676"/>
          </reference>
          <reference field="9" count="1">
            <x v="1"/>
          </reference>
        </references>
      </pivotArea>
    </format>
    <format dxfId="105">
      <pivotArea dataOnly="0" labelOnly="1" fieldPosition="0">
        <references count="2">
          <reference field="0" count="1" selected="0">
            <x v="575"/>
          </reference>
          <reference field="9" count="1">
            <x v="16"/>
          </reference>
        </references>
      </pivotArea>
    </format>
    <format dxfId="104">
      <pivotArea dataOnly="0" labelOnly="1" fieldPosition="0">
        <references count="2">
          <reference field="0" count="1" selected="0">
            <x v="357"/>
          </reference>
          <reference field="9" count="1">
            <x v="48"/>
          </reference>
        </references>
      </pivotArea>
    </format>
    <format dxfId="103">
      <pivotArea dataOnly="0" labelOnly="1" fieldPosition="0">
        <references count="2">
          <reference field="0" count="1" selected="0">
            <x v="105"/>
          </reference>
          <reference field="9" count="1">
            <x v="17"/>
          </reference>
        </references>
      </pivotArea>
    </format>
    <format dxfId="102">
      <pivotArea dataOnly="0" labelOnly="1" fieldPosition="0">
        <references count="2">
          <reference field="0" count="1" selected="0">
            <x v="739"/>
          </reference>
          <reference field="9" count="1">
            <x v="1"/>
          </reference>
        </references>
      </pivotArea>
    </format>
    <format dxfId="101">
      <pivotArea dataOnly="0" labelOnly="1" fieldPosition="0">
        <references count="2">
          <reference field="0" count="1" selected="0">
            <x v="551"/>
          </reference>
          <reference field="9" count="1">
            <x v="32"/>
          </reference>
        </references>
      </pivotArea>
    </format>
    <format dxfId="100">
      <pivotArea dataOnly="0" labelOnly="1" fieldPosition="0">
        <references count="2">
          <reference field="0" count="1" selected="0">
            <x v="273"/>
          </reference>
          <reference field="9" count="1">
            <x v="46"/>
          </reference>
        </references>
      </pivotArea>
    </format>
    <format dxfId="99">
      <pivotArea dataOnly="0" labelOnly="1" fieldPosition="0">
        <references count="2">
          <reference field="0" count="1" selected="0">
            <x v="227"/>
          </reference>
          <reference field="9" count="1">
            <x v="18"/>
          </reference>
        </references>
      </pivotArea>
    </format>
    <format dxfId="98">
      <pivotArea dataOnly="0" labelOnly="1" fieldPosition="0">
        <references count="2">
          <reference field="0" count="1" selected="0">
            <x v="9"/>
          </reference>
          <reference field="9" count="1">
            <x v="22"/>
          </reference>
        </references>
      </pivotArea>
    </format>
    <format dxfId="97">
      <pivotArea dataOnly="0" labelOnly="1" fieldPosition="0">
        <references count="2">
          <reference field="0" count="1" selected="0">
            <x v="421"/>
          </reference>
          <reference field="9" count="1">
            <x v="17"/>
          </reference>
        </references>
      </pivotArea>
    </format>
    <format dxfId="96">
      <pivotArea dataOnly="0" labelOnly="1" fieldPosition="0">
        <references count="2">
          <reference field="0" count="1" selected="0">
            <x v="123"/>
          </reference>
          <reference field="9" count="1">
            <x v="49"/>
          </reference>
        </references>
      </pivotArea>
    </format>
    <format dxfId="95">
      <pivotArea dataOnly="0" labelOnly="1" fieldPosition="0">
        <references count="2">
          <reference field="0" count="1" selected="0">
            <x v="260"/>
          </reference>
          <reference field="9" count="1">
            <x v="41"/>
          </reference>
        </references>
      </pivotArea>
    </format>
    <format dxfId="94">
      <pivotArea dataOnly="0" labelOnly="1" fieldPosition="0">
        <references count="2">
          <reference field="0" count="1" selected="0">
            <x v="887"/>
          </reference>
          <reference field="9" count="1">
            <x v="1"/>
          </reference>
        </references>
      </pivotArea>
    </format>
    <format dxfId="93">
      <pivotArea dataOnly="0" labelOnly="1" fieldPosition="0">
        <references count="2">
          <reference field="0" count="1" selected="0">
            <x v="261"/>
          </reference>
          <reference field="9" count="1">
            <x v="41"/>
          </reference>
        </references>
      </pivotArea>
    </format>
    <format dxfId="92">
      <pivotArea dataOnly="0" labelOnly="1" fieldPosition="0">
        <references count="2">
          <reference field="0" count="1" selected="0">
            <x v="390"/>
          </reference>
          <reference field="9" count="1">
            <x v="21"/>
          </reference>
        </references>
      </pivotArea>
    </format>
    <format dxfId="91">
      <pivotArea dataOnly="0" labelOnly="1" fieldPosition="0">
        <references count="2">
          <reference field="0" count="1" selected="0">
            <x v="536"/>
          </reference>
          <reference field="9" count="1">
            <x v="9"/>
          </reference>
        </references>
      </pivotArea>
    </format>
    <format dxfId="90">
      <pivotArea dataOnly="0" labelOnly="1" fieldPosition="0">
        <references count="2">
          <reference field="0" count="1" selected="0">
            <x v="972"/>
          </reference>
          <reference field="9" count="1">
            <x v="14"/>
          </reference>
        </references>
      </pivotArea>
    </format>
    <format dxfId="89">
      <pivotArea dataOnly="0" labelOnly="1" fieldPosition="0">
        <references count="2">
          <reference field="0" count="1" selected="0">
            <x v="965"/>
          </reference>
          <reference field="9" count="1">
            <x v="28"/>
          </reference>
        </references>
      </pivotArea>
    </format>
    <format dxfId="88">
      <pivotArea dataOnly="0" labelOnly="1" fieldPosition="0">
        <references count="2">
          <reference field="0" count="1" selected="0">
            <x v="765"/>
          </reference>
          <reference field="9" count="1">
            <x v="1"/>
          </reference>
        </references>
      </pivotArea>
    </format>
    <format dxfId="87">
      <pivotArea dataOnly="0" labelOnly="1" fieldPosition="0">
        <references count="2">
          <reference field="0" count="1" selected="0">
            <x v="440"/>
          </reference>
          <reference field="9" count="1">
            <x v="28"/>
          </reference>
        </references>
      </pivotArea>
    </format>
    <format dxfId="86">
      <pivotArea dataOnly="0" labelOnly="1" fieldPosition="0">
        <references count="2">
          <reference field="0" count="1" selected="0">
            <x v="949"/>
          </reference>
          <reference field="9" count="1">
            <x v="30"/>
          </reference>
        </references>
      </pivotArea>
    </format>
    <format dxfId="85">
      <pivotArea dataOnly="0" labelOnly="1" fieldPosition="0">
        <references count="2">
          <reference field="0" count="1" selected="0">
            <x v="360"/>
          </reference>
          <reference field="9" count="1">
            <x v="49"/>
          </reference>
        </references>
      </pivotArea>
    </format>
    <format dxfId="84">
      <pivotArea dataOnly="0" labelOnly="1" fieldPosition="0">
        <references count="2">
          <reference field="0" count="1" selected="0">
            <x v="733"/>
          </reference>
          <reference field="9" count="1">
            <x v="20"/>
          </reference>
        </references>
      </pivotArea>
    </format>
    <format dxfId="83">
      <pivotArea dataOnly="0" labelOnly="1" fieldPosition="0">
        <references count="2">
          <reference field="0" count="1" selected="0">
            <x v="182"/>
          </reference>
          <reference field="9" count="1">
            <x v="14"/>
          </reference>
        </references>
      </pivotArea>
    </format>
    <format dxfId="82">
      <pivotArea dataOnly="0" labelOnly="1" fieldPosition="0">
        <references count="2">
          <reference field="0" count="1" selected="0">
            <x v="495"/>
          </reference>
          <reference field="9" count="1">
            <x v="41"/>
          </reference>
        </references>
      </pivotArea>
    </format>
    <format dxfId="81">
      <pivotArea dataOnly="0" labelOnly="1" fieldPosition="0">
        <references count="2">
          <reference field="0" count="1" selected="0">
            <x v="401"/>
          </reference>
          <reference field="9" count="1">
            <x v="5"/>
          </reference>
        </references>
      </pivotArea>
    </format>
    <format dxfId="80">
      <pivotArea dataOnly="0" labelOnly="1" fieldPosition="0">
        <references count="2">
          <reference field="0" count="1" selected="0">
            <x v="637"/>
          </reference>
          <reference field="9" count="1">
            <x v="26"/>
          </reference>
        </references>
      </pivotArea>
    </format>
    <format dxfId="79">
      <pivotArea dataOnly="0" labelOnly="1" fieldPosition="0">
        <references count="2">
          <reference field="0" count="1" selected="0">
            <x v="743"/>
          </reference>
          <reference field="9" count="1">
            <x v="38"/>
          </reference>
        </references>
      </pivotArea>
    </format>
    <format dxfId="78">
      <pivotArea dataOnly="0" labelOnly="1" fieldPosition="0">
        <references count="2">
          <reference field="0" count="1" selected="0">
            <x v="982"/>
          </reference>
          <reference field="9" count="1">
            <x v="48"/>
          </reference>
        </references>
      </pivotArea>
    </format>
    <format dxfId="77">
      <pivotArea dataOnly="0" labelOnly="1" fieldPosition="0">
        <references count="2">
          <reference field="0" count="1" selected="0">
            <x v="145"/>
          </reference>
          <reference field="9" count="1">
            <x v="37"/>
          </reference>
        </references>
      </pivotArea>
    </format>
    <format dxfId="76">
      <pivotArea dataOnly="0" labelOnly="1" fieldPosition="0">
        <references count="2">
          <reference field="0" count="1" selected="0">
            <x v="392"/>
          </reference>
          <reference field="9" count="1">
            <x v="7"/>
          </reference>
        </references>
      </pivotArea>
    </format>
    <format dxfId="75">
      <pivotArea dataOnly="0" labelOnly="1" fieldPosition="0">
        <references count="2">
          <reference field="0" count="1" selected="0">
            <x v="215"/>
          </reference>
          <reference field="9" count="1">
            <x v="17"/>
          </reference>
        </references>
      </pivotArea>
    </format>
    <format dxfId="74">
      <pivotArea dataOnly="0" labelOnly="1" fieldPosition="0">
        <references count="2">
          <reference field="0" count="1" selected="0">
            <x v="414"/>
          </reference>
          <reference field="9" count="1">
            <x v="18"/>
          </reference>
        </references>
      </pivotArea>
    </format>
    <format dxfId="73">
      <pivotArea dataOnly="0" labelOnly="1" fieldPosition="0">
        <references count="2">
          <reference field="0" count="1" selected="0">
            <x v="956"/>
          </reference>
          <reference field="9" count="1">
            <x v="7"/>
          </reference>
        </references>
      </pivotArea>
    </format>
    <format dxfId="72">
      <pivotArea dataOnly="0" labelOnly="1" fieldPosition="0">
        <references count="2">
          <reference field="0" count="1" selected="0">
            <x v="950"/>
          </reference>
          <reference field="9" count="1">
            <x v="18"/>
          </reference>
        </references>
      </pivotArea>
    </format>
    <format dxfId="71">
      <pivotArea dataOnly="0" labelOnly="1" fieldPosition="0">
        <references count="2">
          <reference field="0" count="1" selected="0">
            <x v="463"/>
          </reference>
          <reference field="9" count="1">
            <x v="49"/>
          </reference>
        </references>
      </pivotArea>
    </format>
    <format dxfId="70">
      <pivotArea dataOnly="0" labelOnly="1" fieldPosition="0">
        <references count="2">
          <reference field="0" count="1" selected="0">
            <x v="33"/>
          </reference>
          <reference field="9" count="1">
            <x v="28"/>
          </reference>
        </references>
      </pivotArea>
    </format>
    <format dxfId="69">
      <pivotArea dataOnly="0" labelOnly="1" fieldPosition="0">
        <references count="2">
          <reference field="0" count="1" selected="0">
            <x v="385"/>
          </reference>
          <reference field="9" count="1">
            <x v="14"/>
          </reference>
        </references>
      </pivotArea>
    </format>
    <format dxfId="68">
      <pivotArea dataOnly="0" labelOnly="1" fieldPosition="0">
        <references count="2">
          <reference field="0" count="1" selected="0">
            <x v="978"/>
          </reference>
          <reference field="9" count="1">
            <x v="49"/>
          </reference>
        </references>
      </pivotArea>
    </format>
    <format dxfId="67">
      <pivotArea dataOnly="0" labelOnly="1" fieldPosition="0">
        <references count="2">
          <reference field="0" count="1" selected="0">
            <x v="880"/>
          </reference>
          <reference field="9" count="1">
            <x v="28"/>
          </reference>
        </references>
      </pivotArea>
    </format>
    <format dxfId="66">
      <pivotArea dataOnly="0" labelOnly="1" fieldPosition="0">
        <references count="2">
          <reference field="0" count="1" selected="0">
            <x v="707"/>
          </reference>
          <reference field="9" count="1">
            <x v="38"/>
          </reference>
        </references>
      </pivotArea>
    </format>
    <format dxfId="65">
      <pivotArea dataOnly="0" labelOnly="1" fieldPosition="0">
        <references count="2">
          <reference field="0" count="1" selected="0">
            <x v="396"/>
          </reference>
          <reference field="9" count="1">
            <x v="0"/>
          </reference>
        </references>
      </pivotArea>
    </format>
    <format dxfId="64">
      <pivotArea dataOnly="0" labelOnly="1" fieldPosition="0">
        <references count="2">
          <reference field="0" count="1" selected="0">
            <x v="389"/>
          </reference>
          <reference field="9" count="1">
            <x v="17"/>
          </reference>
        </references>
      </pivotArea>
    </format>
    <format dxfId="63">
      <pivotArea dataOnly="0" labelOnly="1" fieldPosition="0">
        <references count="2">
          <reference field="0" count="1" selected="0">
            <x v="256"/>
          </reference>
          <reference field="9" count="1">
            <x v="41"/>
          </reference>
        </references>
      </pivotArea>
    </format>
    <format dxfId="62">
      <pivotArea dataOnly="0" labelOnly="1" fieldPosition="0">
        <references count="2">
          <reference field="0" count="1" selected="0">
            <x v="460"/>
          </reference>
          <reference field="9" count="1">
            <x v="18"/>
          </reference>
        </references>
      </pivotArea>
    </format>
    <format dxfId="61">
      <pivotArea dataOnly="0" labelOnly="1" fieldPosition="0">
        <references count="2">
          <reference field="0" count="1" selected="0">
            <x v="993"/>
          </reference>
          <reference field="9" count="1">
            <x v="40"/>
          </reference>
        </references>
      </pivotArea>
    </format>
    <format dxfId="60">
      <pivotArea dataOnly="0" labelOnly="1" fieldPosition="0">
        <references count="2">
          <reference field="0" count="1" selected="0">
            <x v="15"/>
          </reference>
          <reference field="9" count="1">
            <x v="1"/>
          </reference>
        </references>
      </pivotArea>
    </format>
    <format dxfId="59">
      <pivotArea dataOnly="0" labelOnly="1" fieldPosition="0">
        <references count="2">
          <reference field="0" count="1" selected="0">
            <x v="690"/>
          </reference>
          <reference field="9" count="1">
            <x v="49"/>
          </reference>
        </references>
      </pivotArea>
    </format>
    <format dxfId="58">
      <pivotArea dataOnly="0" labelOnly="1" fieldPosition="0">
        <references count="2">
          <reference field="0" count="1" selected="0">
            <x v="457"/>
          </reference>
          <reference field="9" count="1">
            <x v="14"/>
          </reference>
        </references>
      </pivotArea>
    </format>
    <format dxfId="57">
      <pivotArea dataOnly="0" labelOnly="1" outline="0" fieldPosition="0">
        <references count="1">
          <reference field="4294967294" count="2">
            <x v="0"/>
            <x v="1"/>
          </reference>
        </references>
      </pivotArea>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D95839D-ED34-4C3C-9389-DC2ACCC8E293}" sourceName="Category">
  <pivotTables>
    <pivotTable tabId="3" name="PivotTable15"/>
  </pivotTables>
  <data>
    <tabular pivotCacheId="2041742161">
      <items count="50">
        <i x="38"/>
        <i x="16" s="1"/>
        <i x="27"/>
        <i x="23"/>
        <i x="25"/>
        <i x="34"/>
        <i x="33"/>
        <i x="9"/>
        <i x="41"/>
        <i x="32"/>
        <i x="4"/>
        <i x="36"/>
        <i x="49"/>
        <i x="47"/>
        <i x="13"/>
        <i x="48"/>
        <i x="17"/>
        <i x="8"/>
        <i x="31"/>
        <i x="45"/>
        <i x="40"/>
        <i x="2"/>
        <i x="30"/>
        <i x="29"/>
        <i x="28"/>
        <i x="12"/>
        <i x="1"/>
        <i x="18"/>
        <i x="11"/>
        <i x="44"/>
        <i x="22"/>
        <i x="26"/>
        <i x="5"/>
        <i x="21"/>
        <i x="46"/>
        <i x="24"/>
        <i x="10"/>
        <i x="6"/>
        <i x="20"/>
        <i x="14"/>
        <i x="39"/>
        <i x="3"/>
        <i x="43"/>
        <i x="37"/>
        <i x="15"/>
        <i x="42"/>
        <i x="35"/>
        <i x="0"/>
        <i x="7"/>
        <i x="1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E9A4A94-89D8-493F-B41E-8363F94585CE}" cache="Slicer_Category" caption="Category" startItem="9" showCaption="0"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2CB30C0-38EE-4A7D-960A-67C4787A204A}" name="BooksData" displayName="BooksData" ref="A1:AC1001" totalsRowShown="0" headerRowDxfId="456" dataDxfId="436" headerRowBorderDxfId="457" tableBorderDxfId="458">
  <autoFilter ref="A1:AC1001" xr:uid="{A2CB30C0-38EE-4A7D-960A-67C4787A204A}"/>
  <tableColumns count="29">
    <tableColumn id="1" xr3:uid="{BED207BC-F444-4096-BB86-568102B007F7}" name="Title" dataDxfId="455"/>
    <tableColumn id="2" xr3:uid="{95918313-8E06-482C-B37E-27BF1A66ED66}" name="UPC" dataDxfId="454"/>
    <tableColumn id="3" xr3:uid="{7D492DA8-793C-451C-BB71-B85736BE5BBE}" name="Product Type" dataDxfId="453"/>
    <tableColumn id="4" xr3:uid="{CF37B2D2-CC6C-44B8-A9DE-515B1487ED28}" name="Price (Excl. Tax)" dataDxfId="452"/>
    <tableColumn id="5" xr3:uid="{123E82A9-890D-4D63-BE7D-2AD331BD4B5C}" name="Price (Incl. Tax)" dataDxfId="451"/>
    <tableColumn id="6" xr3:uid="{4CDAEC6F-F9EB-4577-8F16-CE73BAAA4B24}" name="Tax" dataDxfId="450"/>
    <tableColumn id="7" xr3:uid="{2C00EFAE-3051-4F65-90E4-8592559A01A4}" name="Availability" dataDxfId="449"/>
    <tableColumn id="8" xr3:uid="{9385FE83-ED35-41B8-B0B7-5113D23404AB}" name="Number of Reviews" dataDxfId="448"/>
    <tableColumn id="9" xr3:uid="{1BD26B98-593B-4F7B-87E3-DE139071B549}" name="Rating" dataDxfId="447"/>
    <tableColumn id="10" xr3:uid="{02565596-5E5A-4045-95F7-6EAB2E51D24B}" name="Category" dataDxfId="446"/>
    <tableColumn id="11" xr3:uid="{EC6057CB-3F10-4BA1-A685-098DAE8BFBE1}" name="Description" dataDxfId="445"/>
    <tableColumn id="12" xr3:uid="{F671FD69-9BB9-41A8-9F5E-BC4C00B30F96}" name="Image URL" dataDxfId="444" dataCellStyle="Hyperlink"/>
    <tableColumn id="13" xr3:uid="{534E5328-9FBB-438C-949C-DB3915201CAF}" name="Product Page URL" dataDxfId="443" dataCellStyle="Hyperlink"/>
    <tableColumn id="14" xr3:uid="{DD4BD68A-91C9-4436-B3B6-B5F8C59A4FBF}" name="Total Sales" dataDxfId="442"/>
    <tableColumn id="15" xr3:uid="{5CDB76CD-199A-4766-8073-4A208943538D}" name="Buyer Region" dataDxfId="441"/>
    <tableColumn id="16" xr3:uid="{368507F2-9847-465F-85D5-A09CFE0FFFA5}" name="Buyer Type" dataDxfId="440"/>
    <tableColumn id="17" xr3:uid="{DC6DEC6E-4D02-4BC5-B63C-A1877D9081E3}" name="Total Reviews" dataDxfId="439"/>
    <tableColumn id="18" xr3:uid="{4B75ADE4-46D5-4126-BC56-B29F1D3FBB71}" name="Last Purchase" dataDxfId="438"/>
    <tableColumn id="19" xr3:uid="{B8CAE3C9-197C-4969-8A61-E0B592EB9724}" name="Price(USD)" dataDxfId="437" dataCellStyle="Currency">
      <calculatedColumnFormula>ROUND((VALUE(SUBSTITUTE(SUBSTITUTE(BooksData[[#This Row],[Price (Incl. Tax)]], "Â", ""), "£", "")) *1.3),2)</calculatedColumnFormula>
    </tableColumn>
    <tableColumn id="20" xr3:uid="{B2BCAF6B-87B5-4997-B817-E3E477707B5D}" name="Rating Score" dataDxfId="435">
      <calculatedColumnFormula array="1">_xlfn.SWITCH(I2, "One",1,"Two",2,"Three",3,"Four",4,"Five",5,"")</calculatedColumnFormula>
    </tableColumn>
    <tableColumn id="21" xr3:uid="{1B78E5CD-4968-4FE4-A4F8-FAF211B034DD}" name="Revenue" dataDxfId="434">
      <calculatedColumnFormula>BooksData[[#This Row],[Price(USD)]]*BooksData[[#This Row],[Total Sales]]</calculatedColumnFormula>
    </tableColumn>
    <tableColumn id="22" xr3:uid="{55203B8C-3E7B-4930-AD0C-84EF87AD57BA}" name="Title  Check" dataDxfId="433">
      <calculatedColumnFormula>IF(BooksData[[#This Row],[Title]]="","Missing","OK")</calculatedColumnFormula>
    </tableColumn>
    <tableColumn id="24" xr3:uid="{610FEF85-B46D-49F0-BCAF-F1E97BBEFC2A}" name="Recent Buyer" dataDxfId="432">
      <calculatedColumnFormula>IF(BooksData[[#This Row],[Last Purchase]] &gt;= TODAY() - 30, "Recent", "Old")</calculatedColumnFormula>
    </tableColumn>
    <tableColumn id="25" xr3:uid="{5C2C0881-322F-428B-B123-EA7DC5A025C2}" name="Stock Count" dataDxfId="430">
      <calculatedColumnFormula>IFERROR(
  --MID(BooksData[[#This Row],[Availability]],
        FIND("(", BooksData[[#This Row],[Availability]]) + 1,
        FIND(" ", BooksData[[#This Row],[Availability]], FIND("(", BooksData[[#This Row],[Availability]])) - FIND("(", BooksData[[#This Row],[Availability]]) - 1),
  0)</calculatedColumnFormula>
    </tableColumn>
    <tableColumn id="26" xr3:uid="{E8B43453-9E4B-4480-8714-D7648C0737FE}" name="Stock Status" dataDxfId="431">
      <calculatedColumnFormula>IF(ISNUMBER(SEARCH("In stock", BooksData[[#This Row],[Availability]])), "In Stock", "Out of Stock")</calculatedColumnFormula>
    </tableColumn>
    <tableColumn id="27" xr3:uid="{59C6CFD7-DD85-49FB-96AF-F5DF363D2D63}" name="Low Stock Alert" dataDxfId="429">
      <calculatedColumnFormula>IF(BooksData[[#This Row],[Stock Count]] &lt; 5, "⚠️ Low", "OK")</calculatedColumnFormula>
    </tableColumn>
    <tableColumn id="28" xr3:uid="{A41D685C-90F3-4DEA-9444-06E06BAE9D1A}" name="Profit(20%)" dataDxfId="428">
      <calculatedColumnFormula>BooksData[[#This Row],[Revenue]]*0.2</calculatedColumnFormula>
    </tableColumn>
    <tableColumn id="29" xr3:uid="{CA20AF19-51AF-4BF4-AB56-B4607935C5D4}" name="Price Bucket" dataDxfId="427">
      <calculatedColumnFormula array="1">_xlfn.IFS(BooksData[[#This Row],[Price(USD)]]&lt;10, "Low", BooksData[[#This Row],[Price(USD)]]&lt;20, "Mid", TRUE, "High")</calculatedColumnFormula>
    </tableColumn>
    <tableColumn id="30" xr3:uid="{EF13E9CD-CE6C-4D9C-9CB3-979BB48A25D5}" name="Top seller" dataDxfId="281">
      <calculatedColumnFormula>IF(BooksData[[#This Row],[Total Sales]] &gt; 4000, "Top Seller", "Other")</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books.toscrape.com/catalogue/catching-jordan-hundred-oaks_673/index.html" TargetMode="External"/><Relationship Id="rId1827" Type="http://schemas.openxmlformats.org/officeDocument/2006/relationships/hyperlink" Target="http://books.toscrape.com/media/cache/38/08/380869ceca4ab70f8620b02187bdf60a.jpg" TargetMode="External"/><Relationship Id="rId21" Type="http://schemas.openxmlformats.org/officeDocument/2006/relationships/hyperlink" Target="http://books.toscrape.com/media/cache/9e/10/9e106f81f65b293e488718a4f54a6a3f.jpg" TargetMode="External"/><Relationship Id="rId170" Type="http://schemas.openxmlformats.org/officeDocument/2006/relationships/hyperlink" Target="https://books.toscrape.com/catalogue/i-am-a-hero-omnibus-volume-1_898/index.html" TargetMode="External"/><Relationship Id="rId268" Type="http://schemas.openxmlformats.org/officeDocument/2006/relationships/hyperlink" Target="https://books.toscrape.com/catalogue/skip-beat-vol-01-skip-beat-1_55/index.html" TargetMode="External"/><Relationship Id="rId475" Type="http://schemas.openxmlformats.org/officeDocument/2006/relationships/hyperlink" Target="http://books.toscrape.com/media/cache/81/3e/813e1d11126330de52d9368e78d116cc.jpg" TargetMode="External"/><Relationship Id="rId682" Type="http://schemas.openxmlformats.org/officeDocument/2006/relationships/hyperlink" Target="https://books.toscrape.com/catalogue/call-the-nurse-true-stories-of-a-country-nurse-on-a-scottish-isle_885/index.html" TargetMode="External"/><Relationship Id="rId128" Type="http://schemas.openxmlformats.org/officeDocument/2006/relationships/hyperlink" Target="https://books.toscrape.com/catalogue/between-shades-of-gray_128/index.html" TargetMode="External"/><Relationship Id="rId335" Type="http://schemas.openxmlformats.org/officeDocument/2006/relationships/hyperlink" Target="http://books.toscrape.com/media/cache/bf/90/bf90ad2c3cab628096db8fca010797b4.jpg" TargetMode="External"/><Relationship Id="rId542" Type="http://schemas.openxmlformats.org/officeDocument/2006/relationships/hyperlink" Target="https://books.toscrape.com/catalogue/siddhartha_393/index.html" TargetMode="External"/><Relationship Id="rId987" Type="http://schemas.openxmlformats.org/officeDocument/2006/relationships/hyperlink" Target="http://books.toscrape.com/media/cache/2d/61/2d6124f9d5328469e7ce5e4c04326ca5.jpg" TargetMode="External"/><Relationship Id="rId1172" Type="http://schemas.openxmlformats.org/officeDocument/2006/relationships/hyperlink" Target="https://books.toscrape.com/catalogue/fellside_155/index.html" TargetMode="External"/><Relationship Id="rId402" Type="http://schemas.openxmlformats.org/officeDocument/2006/relationships/hyperlink" Target="https://books.toscrape.com/catalogue/this-one-moment-pushing-limits-1_88/index.html" TargetMode="External"/><Relationship Id="rId847" Type="http://schemas.openxmlformats.org/officeDocument/2006/relationships/hyperlink" Target="http://books.toscrape.com/media/cache/b7/2e/b72ee05aebe1a2563e30582a35bb5372.jpg" TargetMode="External"/><Relationship Id="rId1032" Type="http://schemas.openxmlformats.org/officeDocument/2006/relationships/hyperlink" Target="https://books.toscrape.com/catalogue/the-new-brand-you-your-new-image-makes-the-sale-for-you_575/index.html" TargetMode="External"/><Relationship Id="rId1477" Type="http://schemas.openxmlformats.org/officeDocument/2006/relationships/hyperlink" Target="http://books.toscrape.com/media/cache/de/26/de269ee688d4dc51846567f3942600ce.jpg" TargetMode="External"/><Relationship Id="rId1684" Type="http://schemas.openxmlformats.org/officeDocument/2006/relationships/hyperlink" Target="https://books.toscrape.com/catalogue/the-golden-condom-and-other-essays-on-love-lost-and-found_637/index.html" TargetMode="External"/><Relationship Id="rId1891" Type="http://schemas.openxmlformats.org/officeDocument/2006/relationships/hyperlink" Target="http://books.toscrape.com/media/cache/67/e8/67e81a7a82578a919a48816330836090.jpg" TargetMode="External"/><Relationship Id="rId707" Type="http://schemas.openxmlformats.org/officeDocument/2006/relationships/hyperlink" Target="http://books.toscrape.com/media/cache/06/2a/062af372ae666a16fa7e67ced2d1187c.jpg" TargetMode="External"/><Relationship Id="rId914" Type="http://schemas.openxmlformats.org/officeDocument/2006/relationships/hyperlink" Target="https://books.toscrape.com/catalogue/maude-1883-1993she-grew-up-with-the-country_964/index.html" TargetMode="External"/><Relationship Id="rId1337" Type="http://schemas.openxmlformats.org/officeDocument/2006/relationships/hyperlink" Target="http://books.toscrape.com/media/cache/e8/67/e867d03f2a94d84ff1be5800a34b9a95.jpg" TargetMode="External"/><Relationship Id="rId1544" Type="http://schemas.openxmlformats.org/officeDocument/2006/relationships/hyperlink" Target="https://books.toscrape.com/catalogue/nightstruck-a-novel_480/index.html" TargetMode="External"/><Relationship Id="rId1751" Type="http://schemas.openxmlformats.org/officeDocument/2006/relationships/hyperlink" Target="http://books.toscrape.com/media/cache/4a/ce/4acec5ebebf374e7a84a5d8c74ee5752.jpg" TargetMode="External"/><Relationship Id="rId1989" Type="http://schemas.openxmlformats.org/officeDocument/2006/relationships/hyperlink" Target="http://books.toscrape.com/media/cache/91/a4/91a46253e165d144ef5938f2d456b88f.jpg" TargetMode="External"/><Relationship Id="rId43" Type="http://schemas.openxmlformats.org/officeDocument/2006/relationships/hyperlink" Target="http://books.toscrape.com/media/cache/8d/52/8d52227d29e03695ef755620078b7815.jpg" TargetMode="External"/><Relationship Id="rId1404" Type="http://schemas.openxmlformats.org/officeDocument/2006/relationships/hyperlink" Target="https://books.toscrape.com/catalogue/the-hidden-oracle-the-trials-of-apollo-1_752/index.html" TargetMode="External"/><Relationship Id="rId1611" Type="http://schemas.openxmlformats.org/officeDocument/2006/relationships/hyperlink" Target="http://books.toscrape.com/media/cache/9b/69/9b696c2064d6ee387774b6121bb4be91.jpg" TargetMode="External"/><Relationship Id="rId1849" Type="http://schemas.openxmlformats.org/officeDocument/2006/relationships/hyperlink" Target="http://books.toscrape.com/media/cache/3b/67/3b673813904dce654eee394b9d308cfc.jpg" TargetMode="External"/><Relationship Id="rId192" Type="http://schemas.openxmlformats.org/officeDocument/2006/relationships/hyperlink" Target="https://books.toscrape.com/catalogue/we-are-robin-vol-1-the-vigilante-business-we-are-robin-1_778/index.html" TargetMode="External"/><Relationship Id="rId1709" Type="http://schemas.openxmlformats.org/officeDocument/2006/relationships/hyperlink" Target="http://books.toscrape.com/media/cache/9e/4f/9e4fb935df3113056cc9bdee6cd09ea6.jpg" TargetMode="External"/><Relationship Id="rId1916" Type="http://schemas.openxmlformats.org/officeDocument/2006/relationships/hyperlink" Target="https://books.toscrape.com/catalogue/the-elephant-tree_968/index.html" TargetMode="External"/><Relationship Id="rId497" Type="http://schemas.openxmlformats.org/officeDocument/2006/relationships/hyperlink" Target="http://books.toscrape.com/media/cache/a0/f6/a0f6ff77c5f4604f88b1c74bbf669995.jpg" TargetMode="External"/><Relationship Id="rId357" Type="http://schemas.openxmlformats.org/officeDocument/2006/relationships/hyperlink" Target="http://books.toscrape.com/media/cache/51/86/51862681bebec59be61f36f937c71fce.jpg" TargetMode="External"/><Relationship Id="rId1194" Type="http://schemas.openxmlformats.org/officeDocument/2006/relationships/hyperlink" Target="https://books.toscrape.com/catalogue/taking-shots-assassins-1_57/index.html" TargetMode="External"/><Relationship Id="rId217" Type="http://schemas.openxmlformats.org/officeDocument/2006/relationships/hyperlink" Target="http://books.toscrape.com/media/cache/cf/cf/cfcfb88039ddab7d4ae399246529e401.jpg" TargetMode="External"/><Relationship Id="rId564" Type="http://schemas.openxmlformats.org/officeDocument/2006/relationships/hyperlink" Target="https://books.toscrape.com/catalogue/jurassic-park-jurassic-park-1_180/index.html" TargetMode="External"/><Relationship Id="rId771" Type="http://schemas.openxmlformats.org/officeDocument/2006/relationships/hyperlink" Target="http://books.toscrape.com/media/cache/58/08/58080dbe2c118867331f4ef932ca96c0.jpg" TargetMode="External"/><Relationship Id="rId869" Type="http://schemas.openxmlformats.org/officeDocument/2006/relationships/hyperlink" Target="http://books.toscrape.com/media/cache/8a/14/8a14b06317e794b3469e57d20270f80f.jpg" TargetMode="External"/><Relationship Id="rId1499" Type="http://schemas.openxmlformats.org/officeDocument/2006/relationships/hyperlink" Target="http://books.toscrape.com/media/cache/ac/b6/acb65d6d11263ba98b0191b544f6c728.jpg" TargetMode="External"/><Relationship Id="rId424" Type="http://schemas.openxmlformats.org/officeDocument/2006/relationships/hyperlink" Target="https://books.toscrape.com/catalogue/keep-me-posted_594/index.html" TargetMode="External"/><Relationship Id="rId631" Type="http://schemas.openxmlformats.org/officeDocument/2006/relationships/hyperlink" Target="http://books.toscrape.com/media/cache/1a/53/1a53aab1bf630cb7da16181d405987cc.jpg" TargetMode="External"/><Relationship Id="rId729" Type="http://schemas.openxmlformats.org/officeDocument/2006/relationships/hyperlink" Target="http://books.toscrape.com/media/cache/03/2c/032c97318d71f028d40ab6f5d2ae023f.jpg" TargetMode="External"/><Relationship Id="rId1054" Type="http://schemas.openxmlformats.org/officeDocument/2006/relationships/hyperlink" Target="https://books.toscrape.com/catalogue/death-by-leisure-a-cautionary-tale_516/index.html" TargetMode="External"/><Relationship Id="rId1261" Type="http://schemas.openxmlformats.org/officeDocument/2006/relationships/hyperlink" Target="http://books.toscrape.com/media/cache/11/40/11400b5532ad710359584a68db50f33c.jpg" TargetMode="External"/><Relationship Id="rId1359" Type="http://schemas.openxmlformats.org/officeDocument/2006/relationships/hyperlink" Target="http://books.toscrape.com/media/cache/d9/54/d9540861f39f0b181b3fb13d57025f0c.jpg" TargetMode="External"/><Relationship Id="rId936" Type="http://schemas.openxmlformats.org/officeDocument/2006/relationships/hyperlink" Target="https://books.toscrape.com/catalogue/the-girl-on-the-train_844/index.html" TargetMode="External"/><Relationship Id="rId1121" Type="http://schemas.openxmlformats.org/officeDocument/2006/relationships/hyperlink" Target="http://books.toscrape.com/media/cache/02/88/0288939291a11611aacb27925d3c2d19.jpg" TargetMode="External"/><Relationship Id="rId1219" Type="http://schemas.openxmlformats.org/officeDocument/2006/relationships/hyperlink" Target="http://books.toscrape.com/media/cache/da/a0/daa08c54a927c27494ea5bb90af79c60.jpg" TargetMode="External"/><Relationship Id="rId1566" Type="http://schemas.openxmlformats.org/officeDocument/2006/relationships/hyperlink" Target="https://books.toscrape.com/catalogue/harry-potter-and-the-prisoner-of-azkaban-harry-potter-3_328/index.html" TargetMode="External"/><Relationship Id="rId1773" Type="http://schemas.openxmlformats.org/officeDocument/2006/relationships/hyperlink" Target="http://books.toscrape.com/media/cache/27/a1/27a1ebe79d6e6759ec68ea9f427a4f71.jpg" TargetMode="External"/><Relationship Id="rId1980" Type="http://schemas.openxmlformats.org/officeDocument/2006/relationships/hyperlink" Target="https://books.toscrape.com/catalogue/suzie-snowflake-one-beautiful-flake-a-self-esteem-story_568/index.html" TargetMode="External"/><Relationship Id="rId65" Type="http://schemas.openxmlformats.org/officeDocument/2006/relationships/hyperlink" Target="http://books.toscrape.com/media/cache/13/47/13470484ded8c835ce03b662fc863a1a.jpg" TargetMode="External"/><Relationship Id="rId1426" Type="http://schemas.openxmlformats.org/officeDocument/2006/relationships/hyperlink" Target="https://books.toscrape.com/catalogue/the-raven-boys-the-raven-cycle-1_411/index.html" TargetMode="External"/><Relationship Id="rId1633" Type="http://schemas.openxmlformats.org/officeDocument/2006/relationships/hyperlink" Target="http://books.toscrape.com/media/cache/b7/44/b7440aa88046b0bf8cba50d59295518e.jpg" TargetMode="External"/><Relationship Id="rId1840" Type="http://schemas.openxmlformats.org/officeDocument/2006/relationships/hyperlink" Target="https://books.toscrape.com/catalogue/cravings-recipes-for-what-you-want-to-eat_589/index.html" TargetMode="External"/><Relationship Id="rId1700" Type="http://schemas.openxmlformats.org/officeDocument/2006/relationships/hyperlink" Target="https://books.toscrape.com/catalogue/lab-girl_595/index.html" TargetMode="External"/><Relationship Id="rId1938" Type="http://schemas.openxmlformats.org/officeDocument/2006/relationships/hyperlink" Target="https://books.toscrape.com/catalogue/someone-like-you-the-harrisons-2_735/index.html" TargetMode="External"/><Relationship Id="rId281" Type="http://schemas.openxmlformats.org/officeDocument/2006/relationships/hyperlink" Target="http://books.toscrape.com/media/cache/eb/20/eb2063bd8d636cb8200c4b2c7cb6c773.jpg" TargetMode="External"/><Relationship Id="rId141" Type="http://schemas.openxmlformats.org/officeDocument/2006/relationships/hyperlink" Target="http://books.toscrape.com/media/cache/8b/ab/8bab133ec9f8248a8d5f5ea5c09d0f56.jpg" TargetMode="External"/><Relationship Id="rId379" Type="http://schemas.openxmlformats.org/officeDocument/2006/relationships/hyperlink" Target="http://books.toscrape.com/media/cache/48/2c/482c14200688df579ab2ed0fcbddcb86.jpg" TargetMode="External"/><Relationship Id="rId586" Type="http://schemas.openxmlformats.org/officeDocument/2006/relationships/hyperlink" Target="https://books.toscrape.com/catalogue/the-bear-and-the-piano_967/index.html" TargetMode="External"/><Relationship Id="rId793" Type="http://schemas.openxmlformats.org/officeDocument/2006/relationships/hyperlink" Target="http://books.toscrape.com/media/cache/5d/62/5d62099546e3889ad385b13c62bc8874.jpg" TargetMode="External"/><Relationship Id="rId7" Type="http://schemas.openxmlformats.org/officeDocument/2006/relationships/hyperlink" Target="http://books.toscrape.com/media/cache/ca/30/ca30b1afe1e76ce7ba1db8176d398e53.jpg" TargetMode="External"/><Relationship Id="rId239" Type="http://schemas.openxmlformats.org/officeDocument/2006/relationships/hyperlink" Target="http://books.toscrape.com/media/cache/1b/8b/1b8b733db667fc3a7bbca0d65fa078f1.jpg" TargetMode="External"/><Relationship Id="rId446" Type="http://schemas.openxmlformats.org/officeDocument/2006/relationships/hyperlink" Target="https://books.toscrape.com/catalogue/something-blue-darcy-rachel-2_223/index.html" TargetMode="External"/><Relationship Id="rId653" Type="http://schemas.openxmlformats.org/officeDocument/2006/relationships/hyperlink" Target="http://books.toscrape.com/media/cache/e9/8a/e98a7adb82052fb13418a43291b8f0d4.jpg" TargetMode="External"/><Relationship Id="rId1076" Type="http://schemas.openxmlformats.org/officeDocument/2006/relationships/hyperlink" Target="https://books.toscrape.com/catalogue/the-hobbit-middle-earth-universe_447/index.html" TargetMode="External"/><Relationship Id="rId1283" Type="http://schemas.openxmlformats.org/officeDocument/2006/relationships/hyperlink" Target="http://books.toscrape.com/media/cache/64/ab/64ab238bea10c4f25fa5bc9129a35370.jpg" TargetMode="External"/><Relationship Id="rId1490" Type="http://schemas.openxmlformats.org/officeDocument/2006/relationships/hyperlink" Target="https://books.toscrape.com/catalogue/the-requiem-red_995/index.html" TargetMode="External"/><Relationship Id="rId306" Type="http://schemas.openxmlformats.org/officeDocument/2006/relationships/hyperlink" Target="https://books.toscrape.com/catalogue/wuthering-heights_307/index.html" TargetMode="External"/><Relationship Id="rId860" Type="http://schemas.openxmlformats.org/officeDocument/2006/relationships/hyperlink" Target="https://books.toscrape.com/catalogue/a-walk-in-the-woods-rediscovering-america-on-the-appalachian-trail_118/index.html" TargetMode="External"/><Relationship Id="rId958" Type="http://schemas.openxmlformats.org/officeDocument/2006/relationships/hyperlink" Target="https://books.toscrape.com/catalogue/eureka-trivia-60_805/index.html" TargetMode="External"/><Relationship Id="rId1143" Type="http://schemas.openxmlformats.org/officeDocument/2006/relationships/hyperlink" Target="http://books.toscrape.com/media/cache/21/7f/217f8cd244c5dfbd2ed860695694f545.jpg" TargetMode="External"/><Relationship Id="rId1588" Type="http://schemas.openxmlformats.org/officeDocument/2006/relationships/hyperlink" Target="https://books.toscrape.com/catalogue/annie-on-my-mind_120/index.html" TargetMode="External"/><Relationship Id="rId1795" Type="http://schemas.openxmlformats.org/officeDocument/2006/relationships/hyperlink" Target="http://books.toscrape.com/media/cache/37/3a/373af6af58a00ca69602d74b81951ac4.jpg" TargetMode="External"/><Relationship Id="rId87" Type="http://schemas.openxmlformats.org/officeDocument/2006/relationships/hyperlink" Target="http://books.toscrape.com/media/cache/08/e9/08e94f3731d7d6b760dfbfbc02ca5c62.jpg" TargetMode="External"/><Relationship Id="rId513" Type="http://schemas.openxmlformats.org/officeDocument/2006/relationships/hyperlink" Target="http://books.toscrape.com/media/cache/79/47/79478ba5ab673fbdfe79a745a14fb9de.jpg" TargetMode="External"/><Relationship Id="rId720" Type="http://schemas.openxmlformats.org/officeDocument/2006/relationships/hyperlink" Target="https://books.toscrape.com/catalogue/let-it-out-a-journey-through-journaling_708/index.html" TargetMode="External"/><Relationship Id="rId818" Type="http://schemas.openxmlformats.org/officeDocument/2006/relationships/hyperlink" Target="https://books.toscrape.com/catalogue/the-name-of-god-is-mercy_264/index.html" TargetMode="External"/><Relationship Id="rId1350" Type="http://schemas.openxmlformats.org/officeDocument/2006/relationships/hyperlink" Target="https://books.toscrape.com/catalogue/the-case-for-christ-cases-for-christianity_234/index.html" TargetMode="External"/><Relationship Id="rId1448" Type="http://schemas.openxmlformats.org/officeDocument/2006/relationships/hyperlink" Target="https://books.toscrape.com/catalogue/soldier-talon-3_222/index.html" TargetMode="External"/><Relationship Id="rId1655" Type="http://schemas.openxmlformats.org/officeDocument/2006/relationships/hyperlink" Target="http://books.toscrape.com/media/cache/b3/8c/b38cadc69f4a2db0aae2ee2867ab8583.jpg" TargetMode="External"/><Relationship Id="rId1003" Type="http://schemas.openxmlformats.org/officeDocument/2006/relationships/hyperlink" Target="http://books.toscrape.com/media/cache/21/46/2146903b83225c6a74b42a0f19a54e5d.jpg" TargetMode="External"/><Relationship Id="rId1210" Type="http://schemas.openxmlformats.org/officeDocument/2006/relationships/hyperlink" Target="https://books.toscrape.com/catalogue/william-shakespeares-star-wars-verily-a-new-hope-william-shakespeares-star-wars-4_871/index.html" TargetMode="External"/><Relationship Id="rId1308" Type="http://schemas.openxmlformats.org/officeDocument/2006/relationships/hyperlink" Target="https://books.toscrape.com/catalogue/john-adams_472/index.html" TargetMode="External"/><Relationship Id="rId1862" Type="http://schemas.openxmlformats.org/officeDocument/2006/relationships/hyperlink" Target="https://books.toscrape.com/catalogue/the-smitten-kitchen-cookbook_281/index.html" TargetMode="External"/><Relationship Id="rId1515" Type="http://schemas.openxmlformats.org/officeDocument/2006/relationships/hyperlink" Target="http://books.toscrape.com/media/cache/3b/6a/3b6ae7b1d7736819f4f44605441e283e.jpg" TargetMode="External"/><Relationship Id="rId1722" Type="http://schemas.openxmlformats.org/officeDocument/2006/relationships/hyperlink" Target="https://books.toscrape.com/catalogue/i-know-what-im-doing-and-other-lies-i-tell-myself-dispatches-from-a-life-under-construction_704/index.html" TargetMode="External"/><Relationship Id="rId14" Type="http://schemas.openxmlformats.org/officeDocument/2006/relationships/hyperlink" Target="https://books.toscrape.com/catalogue/the-great-railway-bazaar_446/index.html" TargetMode="External"/><Relationship Id="rId163" Type="http://schemas.openxmlformats.org/officeDocument/2006/relationships/hyperlink" Target="http://books.toscrape.com/media/cache/1c/78/1c78cb31ededc4c662857cf65bd1619d.jpg" TargetMode="External"/><Relationship Id="rId370" Type="http://schemas.openxmlformats.org/officeDocument/2006/relationships/hyperlink" Target="https://books.toscrape.com/catalogue/hold-your-breath-search-and-rescue-1_700/index.html" TargetMode="External"/><Relationship Id="rId230" Type="http://schemas.openxmlformats.org/officeDocument/2006/relationships/hyperlink" Target="https://books.toscrape.com/catalogue/the-demon-prince-of-momochi-house-vol-4-the-demon-prince-of-momochi-house-4_344/index.html" TargetMode="External"/><Relationship Id="rId468" Type="http://schemas.openxmlformats.org/officeDocument/2006/relationships/hyperlink" Target="https://books.toscrape.com/catalogue/the-regional-office-is-under-attack_858/index.html" TargetMode="External"/><Relationship Id="rId675" Type="http://schemas.openxmlformats.org/officeDocument/2006/relationships/hyperlink" Target="http://books.toscrape.com/media/cache/2c/d2/2cd2b814b8a8cd3a49895cbd13a8b1f4.jpg" TargetMode="External"/><Relationship Id="rId882" Type="http://schemas.openxmlformats.org/officeDocument/2006/relationships/hyperlink" Target="https://books.toscrape.com/catalogue/love-is-a-mix-tape-music-1_711/index.html" TargetMode="External"/><Relationship Id="rId1098" Type="http://schemas.openxmlformats.org/officeDocument/2006/relationships/hyperlink" Target="https://books.toscrape.com/catalogue/i-know-why-the-caged-bird-sings-maya-angelous-autobiography-1_378/index.html" TargetMode="External"/><Relationship Id="rId328" Type="http://schemas.openxmlformats.org/officeDocument/2006/relationships/hyperlink" Target="https://books.toscrape.com/catalogue/sophies-world_966/index.html" TargetMode="External"/><Relationship Id="rId535" Type="http://schemas.openxmlformats.org/officeDocument/2006/relationships/hyperlink" Target="http://books.toscrape.com/media/cache/ed/25/ed2540d08b66683313ffee9241bfd926.jpg" TargetMode="External"/><Relationship Id="rId742" Type="http://schemas.openxmlformats.org/officeDocument/2006/relationships/hyperlink" Target="https://books.toscrape.com/catalogue/furiously-happy-a-funny-book-about-horrible-things_619/index.html" TargetMode="External"/><Relationship Id="rId1165" Type="http://schemas.openxmlformats.org/officeDocument/2006/relationships/hyperlink" Target="http://books.toscrape.com/media/cache/c2/4f/c24fc1d77ec9dd6e0c863484041c482f.jpg" TargetMode="External"/><Relationship Id="rId1372" Type="http://schemas.openxmlformats.org/officeDocument/2006/relationships/hyperlink" Target="https://books.toscrape.com/catalogue/the-odyssey_77/index.html" TargetMode="External"/><Relationship Id="rId602" Type="http://schemas.openxmlformats.org/officeDocument/2006/relationships/hyperlink" Target="https://books.toscrape.com/catalogue/luis-paints-the-world_714/index.html" TargetMode="External"/><Relationship Id="rId1025" Type="http://schemas.openxmlformats.org/officeDocument/2006/relationships/hyperlink" Target="http://books.toscrape.com/media/cache/f1/3b/f13bef3f1e05d0837bb46956a7a928f1.jpg" TargetMode="External"/><Relationship Id="rId1232" Type="http://schemas.openxmlformats.org/officeDocument/2006/relationships/hyperlink" Target="https://books.toscrape.com/catalogue/three-wishes-river-of-time-california-1_89/index.html" TargetMode="External"/><Relationship Id="rId1677" Type="http://schemas.openxmlformats.org/officeDocument/2006/relationships/hyperlink" Target="http://books.toscrape.com/media/cache/76/90/76904c101329aa50b6653f399318970b.jpg" TargetMode="External"/><Relationship Id="rId1884" Type="http://schemas.openxmlformats.org/officeDocument/2006/relationships/hyperlink" Target="https://books.toscrape.com/catalogue/the-10-entrepreneur-live-your-startup-dream-without-quitting-your-day-job_836/index.html" TargetMode="External"/><Relationship Id="rId907" Type="http://schemas.openxmlformats.org/officeDocument/2006/relationships/hyperlink" Target="http://books.toscrape.com/media/cache/a3/2a/a32ab3b8c024c6c2b274a86b185e7585.jpg" TargetMode="External"/><Relationship Id="rId1537" Type="http://schemas.openxmlformats.org/officeDocument/2006/relationships/hyperlink" Target="http://books.toscrape.com/media/cache/34/65/3465383539467c7e1787d26c02bca66f.jpg" TargetMode="External"/><Relationship Id="rId1744" Type="http://schemas.openxmlformats.org/officeDocument/2006/relationships/hyperlink" Target="https://books.toscrape.com/catalogue/pet-sematary_726/index.html" TargetMode="External"/><Relationship Id="rId1951" Type="http://schemas.openxmlformats.org/officeDocument/2006/relationships/hyperlink" Target="http://books.toscrape.com/media/cache/13/1b/131bca3895aa2892f400020cd939cd42.jpg" TargetMode="External"/><Relationship Id="rId36" Type="http://schemas.openxmlformats.org/officeDocument/2006/relationships/hyperlink" Target="https://books.toscrape.com/catalogue/that-darkness-gardiner-and-renner-1_743/index.html" TargetMode="External"/><Relationship Id="rId1604" Type="http://schemas.openxmlformats.org/officeDocument/2006/relationships/hyperlink" Target="https://books.toscrape.com/catalogue/tipping-point-for-planet-earth-how-close-are-we-to-the-edge_643/index.html" TargetMode="External"/><Relationship Id="rId185" Type="http://schemas.openxmlformats.org/officeDocument/2006/relationships/hyperlink" Target="http://books.toscrape.com/media/cache/26/a6/26a6c3227af69348c542bc4e094279a4.jpg" TargetMode="External"/><Relationship Id="rId1811" Type="http://schemas.openxmlformats.org/officeDocument/2006/relationships/hyperlink" Target="http://books.toscrape.com/media/cache/ae/d5/aed548aefcac7803a599b05da3acb86e.jpg" TargetMode="External"/><Relationship Id="rId1909" Type="http://schemas.openxmlformats.org/officeDocument/2006/relationships/hyperlink" Target="http://books.toscrape.com/media/cache/c2/7e/c27efce6a2321c10b0d34035308ace37.jpg" TargetMode="External"/><Relationship Id="rId392" Type="http://schemas.openxmlformats.org/officeDocument/2006/relationships/hyperlink" Target="https://books.toscrape.com/catalogue/the-purest-hook-second-circle-tattoos-3_271/index.html" TargetMode="External"/><Relationship Id="rId697" Type="http://schemas.openxmlformats.org/officeDocument/2006/relationships/hyperlink" Target="http://books.toscrape.com/media/cache/78/a6/78a64cdef1ea38f3ddcc77f5e3fac5fd.jpg" TargetMode="External"/><Relationship Id="rId252" Type="http://schemas.openxmlformats.org/officeDocument/2006/relationships/hyperlink" Target="https://books.toscrape.com/catalogue/awkward_124/index.html" TargetMode="External"/><Relationship Id="rId1187" Type="http://schemas.openxmlformats.org/officeDocument/2006/relationships/hyperlink" Target="http://books.toscrape.com/media/cache/fb/b0/fbb08b1e3eb34d5401e815e40eab0df9.jpg" TargetMode="External"/><Relationship Id="rId112" Type="http://schemas.openxmlformats.org/officeDocument/2006/relationships/hyperlink" Target="https://books.toscrape.com/catalogue/world-without-end-the-pillars-of-the-earth-2_420/index.html" TargetMode="External"/><Relationship Id="rId557" Type="http://schemas.openxmlformats.org/officeDocument/2006/relationships/hyperlink" Target="http://books.toscrape.com/media/cache/90/81/90810ccd85e7f49b9040246800a19b44.jpg" TargetMode="External"/><Relationship Id="rId764" Type="http://schemas.openxmlformats.org/officeDocument/2006/relationships/hyperlink" Target="https://books.toscrape.com/catalogue/rising-strong_539/index.html" TargetMode="External"/><Relationship Id="rId971" Type="http://schemas.openxmlformats.org/officeDocument/2006/relationships/hyperlink" Target="http://books.toscrape.com/media/cache/30/51/30512adbb6cba367d3f48e09a888da3c.jpg" TargetMode="External"/><Relationship Id="rId1394" Type="http://schemas.openxmlformats.org/officeDocument/2006/relationships/hyperlink" Target="https://books.toscrape.com/catalogue/a-court-of-thorns-and-roses-a-court-of-thorns-and-roses-1_874/index.html" TargetMode="External"/><Relationship Id="rId1699" Type="http://schemas.openxmlformats.org/officeDocument/2006/relationships/hyperlink" Target="http://books.toscrape.com/media/cache/26/ff/26ffcda626a5561e483afa19b58db8ac.jpg" TargetMode="External"/><Relationship Id="rId2000" Type="http://schemas.openxmlformats.org/officeDocument/2006/relationships/hyperlink" Target="https://books.toscrape.com/catalogue/the-long-shadow-of-small-ghosts-murder-and-memory-in-an-american-city_848/index.html" TargetMode="External"/><Relationship Id="rId417" Type="http://schemas.openxmlformats.org/officeDocument/2006/relationships/hyperlink" Target="http://books.toscrape.com/media/cache/7d/18/7d18f04705f25aa7659b2aa6153c1a4f.jpg" TargetMode="External"/><Relationship Id="rId624" Type="http://schemas.openxmlformats.org/officeDocument/2006/relationships/hyperlink" Target="https://books.toscrape.com/catalogue/the-cat-in-the-hat-beginner-books-b-1_235/index.html" TargetMode="External"/><Relationship Id="rId831" Type="http://schemas.openxmlformats.org/officeDocument/2006/relationships/hyperlink" Target="http://books.toscrape.com/media/cache/60/cd/60cda3c756f14ef6625b979cfeb230ea.jpg" TargetMode="External"/><Relationship Id="rId1047" Type="http://schemas.openxmlformats.org/officeDocument/2006/relationships/hyperlink" Target="http://books.toscrape.com/media/cache/57/a8/57a87a9b1ed0de0e6d1c048f575f327f.jpg" TargetMode="External"/><Relationship Id="rId1254" Type="http://schemas.openxmlformats.org/officeDocument/2006/relationships/hyperlink" Target="https://books.toscrape.com/catalogue/on-a-midnight-clear_912/index.html" TargetMode="External"/><Relationship Id="rId1461" Type="http://schemas.openxmlformats.org/officeDocument/2006/relationships/hyperlink" Target="http://books.toscrape.com/media/cache/32/8d/328dc781f0faaa70e67f9a04ef601d3c.jpg" TargetMode="External"/><Relationship Id="rId929" Type="http://schemas.openxmlformats.org/officeDocument/2006/relationships/hyperlink" Target="http://books.toscrape.com/media/cache/d3/70/d37038f81b8ad0342346951271c31e58.jpg" TargetMode="External"/><Relationship Id="rId1114" Type="http://schemas.openxmlformats.org/officeDocument/2006/relationships/hyperlink" Target="https://books.toscrape.com/catalogue/the-hunger-games-the-hunger-games-1_349/index.html" TargetMode="External"/><Relationship Id="rId1321" Type="http://schemas.openxmlformats.org/officeDocument/2006/relationships/hyperlink" Target="http://books.toscrape.com/media/cache/48/c1/48c15c510ce0089db10a4f5f9fce7ecd.jpg" TargetMode="External"/><Relationship Id="rId1559" Type="http://schemas.openxmlformats.org/officeDocument/2006/relationships/hyperlink" Target="http://books.toscrape.com/media/cache/6e/66/6e66e7cefe3ca7cf9402f87f3e13c79e.jpg" TargetMode="External"/><Relationship Id="rId1766" Type="http://schemas.openxmlformats.org/officeDocument/2006/relationships/hyperlink" Target="https://books.toscrape.com/catalogue/the-stand_282/index.html" TargetMode="External"/><Relationship Id="rId1973" Type="http://schemas.openxmlformats.org/officeDocument/2006/relationships/hyperlink" Target="http://books.toscrape.com/media/cache/98/4a/984ab50781e05461a753923eaba33e58.jpg" TargetMode="External"/><Relationship Id="rId58" Type="http://schemas.openxmlformats.org/officeDocument/2006/relationships/hyperlink" Target="https://books.toscrape.com/catalogue/what-happened-on-beale-street-secrets-of-the-south-mysteries-2_506/index.html" TargetMode="External"/><Relationship Id="rId1419" Type="http://schemas.openxmlformats.org/officeDocument/2006/relationships/hyperlink" Target="http://books.toscrape.com/media/cache/fc/17/fc17b4149d87d9ee714dde082ede0ee9.jpg" TargetMode="External"/><Relationship Id="rId1626" Type="http://schemas.openxmlformats.org/officeDocument/2006/relationships/hyperlink" Target="https://books.toscrape.com/catalogue/a-light-in-the-attic_1000/index.html" TargetMode="External"/><Relationship Id="rId1833" Type="http://schemas.openxmlformats.org/officeDocument/2006/relationships/hyperlink" Target="http://books.toscrape.com/media/cache/70/48/7048787b6fdc04627217bf39465acb7e.jpg" TargetMode="External"/><Relationship Id="rId1900" Type="http://schemas.openxmlformats.org/officeDocument/2006/relationships/hyperlink" Target="https://books.toscrape.com/catalogue/the-lean-startup-how-todays-entrepreneurs-use-continuous-innovation-to-create-radically-successful-businesses_260/index.html" TargetMode="External"/><Relationship Id="rId274" Type="http://schemas.openxmlformats.org/officeDocument/2006/relationships/hyperlink" Target="https://books.toscrape.com/catalogue/paper-girls-vol-1-paper-girls-1-5_44/index.html" TargetMode="External"/><Relationship Id="rId481" Type="http://schemas.openxmlformats.org/officeDocument/2006/relationships/hyperlink" Target="http://books.toscrape.com/media/cache/63/62/63623a0b014b1f26e49aa61786e6e708.jpg" TargetMode="External"/><Relationship Id="rId134" Type="http://schemas.openxmlformats.org/officeDocument/2006/relationships/hyperlink" Target="https://books.toscrape.com/catalogue/starlark_56/index.html" TargetMode="External"/><Relationship Id="rId579" Type="http://schemas.openxmlformats.org/officeDocument/2006/relationships/hyperlink" Target="http://books.toscrape.com/media/cache/ed/be/edbe83ef3ebf5c22b9ebc139d3232947.jpg" TargetMode="External"/><Relationship Id="rId786" Type="http://schemas.openxmlformats.org/officeDocument/2006/relationships/hyperlink" Target="https://books.toscrape.com/catalogue/the-man-who-mistook-his-wife-for-a-hat-and-other-clinical-tales_451/index.html" TargetMode="External"/><Relationship Id="rId993" Type="http://schemas.openxmlformats.org/officeDocument/2006/relationships/hyperlink" Target="http://books.toscrape.com/media/cache/0d/e9/0de97404e7bbd00d7aa6cd429b0de1da.jpg" TargetMode="External"/><Relationship Id="rId341" Type="http://schemas.openxmlformats.org/officeDocument/2006/relationships/hyperlink" Target="http://books.toscrape.com/media/cache/8c/bf/8cbf4667b5798cb8195f1e126ddd6a5c.jpg" TargetMode="External"/><Relationship Id="rId439" Type="http://schemas.openxmlformats.org/officeDocument/2006/relationships/hyperlink" Target="http://books.toscrape.com/media/cache/e3/4e/e34e69942bf1327c602ef9754d02a022.jpg" TargetMode="External"/><Relationship Id="rId646" Type="http://schemas.openxmlformats.org/officeDocument/2006/relationships/hyperlink" Target="https://books.toscrape.com/catalogue/god-the-most-unpleasant-character-in-all-fiction_697/index.html" TargetMode="External"/><Relationship Id="rId1069" Type="http://schemas.openxmlformats.org/officeDocument/2006/relationships/hyperlink" Target="http://books.toscrape.com/media/cache/90/df/90dfdcadfcff9cd39f6f933ac11c9241.jpg" TargetMode="External"/><Relationship Id="rId1276" Type="http://schemas.openxmlformats.org/officeDocument/2006/relationships/hyperlink" Target="https://books.toscrape.com/catalogue/angels-walking-angels-walking-1_662/index.html" TargetMode="External"/><Relationship Id="rId1483" Type="http://schemas.openxmlformats.org/officeDocument/2006/relationships/hyperlink" Target="http://books.toscrape.com/media/cache/90/de/90de87ce300bcbbfcdb9ad77fc9a2e5f.jpg" TargetMode="External"/><Relationship Id="rId201" Type="http://schemas.openxmlformats.org/officeDocument/2006/relationships/hyperlink" Target="http://books.toscrape.com/media/cache/7a/23/7a2319e460168eff8d91828ff380849c.jpg" TargetMode="External"/><Relationship Id="rId506" Type="http://schemas.openxmlformats.org/officeDocument/2006/relationships/hyperlink" Target="https://books.toscrape.com/catalogue/the-dinner-party_635/index.html" TargetMode="External"/><Relationship Id="rId853" Type="http://schemas.openxmlformats.org/officeDocument/2006/relationships/hyperlink" Target="http://books.toscrape.com/media/cache/41/be/41be12dcc78968882b11108acb79d1c7.jpg" TargetMode="External"/><Relationship Id="rId1136" Type="http://schemas.openxmlformats.org/officeDocument/2006/relationships/hyperlink" Target="https://books.toscrape.com/catalogue/the-maze-runner-the-maze-runner-1_263/index.html" TargetMode="External"/><Relationship Id="rId1690" Type="http://schemas.openxmlformats.org/officeDocument/2006/relationships/hyperlink" Target="https://books.toscrape.com/catalogue/thinking-fast-and-slow_289/index.html" TargetMode="External"/><Relationship Id="rId1788" Type="http://schemas.openxmlformats.org/officeDocument/2006/relationships/hyperlink" Target="https://books.toscrape.com/catalogue/brilliant-beacons-a-history-of-the-american-lighthouse_515/index.html" TargetMode="External"/><Relationship Id="rId1995" Type="http://schemas.openxmlformats.org/officeDocument/2006/relationships/hyperlink" Target="http://books.toscrape.com/media/cache/8a/94/8a94b2ba501119af0d3520b94daf8c20.jpg" TargetMode="External"/><Relationship Id="rId713" Type="http://schemas.openxmlformats.org/officeDocument/2006/relationships/hyperlink" Target="http://books.toscrape.com/media/cache/7d/a6/7da658ca2d3fce1a9958fb754a179ba8.jpg" TargetMode="External"/><Relationship Id="rId920" Type="http://schemas.openxmlformats.org/officeDocument/2006/relationships/hyperlink" Target="https://books.toscrape.com/catalogue/bossypants_883/index.html" TargetMode="External"/><Relationship Id="rId1343" Type="http://schemas.openxmlformats.org/officeDocument/2006/relationships/hyperlink" Target="http://books.toscrape.com/media/cache/69/97/69978f609f9c1cb470ce1aa0774cf9d1.jpg" TargetMode="External"/><Relationship Id="rId1550" Type="http://schemas.openxmlformats.org/officeDocument/2006/relationships/hyperlink" Target="https://books.toscrape.com/catalogue/where-she-went-if-i-stay-2_417/index.html" TargetMode="External"/><Relationship Id="rId1648" Type="http://schemas.openxmlformats.org/officeDocument/2006/relationships/hyperlink" Target="https://books.toscrape.com/catalogue/out-of-print-city-lights-spotlight-no-14_536/index.html" TargetMode="External"/><Relationship Id="rId1203" Type="http://schemas.openxmlformats.org/officeDocument/2006/relationships/hyperlink" Target="http://books.toscrape.com/media/cache/f7/22/f722c24607ddc8013476ca8e84639ba7.jpg" TargetMode="External"/><Relationship Id="rId1410" Type="http://schemas.openxmlformats.org/officeDocument/2006/relationships/hyperlink" Target="https://books.toscrape.com/catalogue/demigods-magicians-percy-and-annabeth-meet-the-kanes-percy-jackson-kane-chronicles-crossover-1-3_685/index.html" TargetMode="External"/><Relationship Id="rId1508" Type="http://schemas.openxmlformats.org/officeDocument/2006/relationships/hyperlink" Target="https://books.toscrape.com/catalogue/frostbite-vampire-academy-2_810/index.html" TargetMode="External"/><Relationship Id="rId1855" Type="http://schemas.openxmlformats.org/officeDocument/2006/relationships/hyperlink" Target="http://books.toscrape.com/media/cache/21/65/21651189fd05220e11ea5a1bd99ce58b.jpg" TargetMode="External"/><Relationship Id="rId1715" Type="http://schemas.openxmlformats.org/officeDocument/2006/relationships/hyperlink" Target="http://books.toscrape.com/media/cache/f4/07/f407d3bbf457d35701dfe72ee9ef3b68.jpg" TargetMode="External"/><Relationship Id="rId1922" Type="http://schemas.openxmlformats.org/officeDocument/2006/relationships/hyperlink" Target="https://books.toscrape.com/catalogue/the-guilty-will-robie-4_750/index.html" TargetMode="External"/><Relationship Id="rId296" Type="http://schemas.openxmlformats.org/officeDocument/2006/relationships/hyperlink" Target="https://books.toscrape.com/catalogue/the-hound-of-the-baskervilles-sherlock-holmes-5_348/index.html" TargetMode="External"/><Relationship Id="rId156" Type="http://schemas.openxmlformats.org/officeDocument/2006/relationships/hyperlink" Target="https://books.toscrape.com/catalogue/patience_916/index.html" TargetMode="External"/><Relationship Id="rId363" Type="http://schemas.openxmlformats.org/officeDocument/2006/relationships/hyperlink" Target="http://books.toscrape.com/media/cache/b8/f9/b8f9e0169c3811f9ed145c3824208de6.jpg" TargetMode="External"/><Relationship Id="rId570" Type="http://schemas.openxmlformats.org/officeDocument/2006/relationships/hyperlink" Target="https://books.toscrape.com/catalogue/big-little-lies_129/index.html" TargetMode="External"/><Relationship Id="rId223" Type="http://schemas.openxmlformats.org/officeDocument/2006/relationships/hyperlink" Target="http://books.toscrape.com/media/cache/c7/11/c7117547293ca3bb7a6a78e6603f2f8e.jpg" TargetMode="External"/><Relationship Id="rId430" Type="http://schemas.openxmlformats.org/officeDocument/2006/relationships/hyperlink" Target="https://books.toscrape.com/catalogue/some-women_341/index.html" TargetMode="External"/><Relationship Id="rId668" Type="http://schemas.openxmlformats.org/officeDocument/2006/relationships/hyperlink" Target="https://books.toscrape.com/catalogue/the-life-changing-magic-of-tidying-up-the-japanese-art-of-decluttering-and-organizing_936/index.html" TargetMode="External"/><Relationship Id="rId875" Type="http://schemas.openxmlformats.org/officeDocument/2006/relationships/hyperlink" Target="http://books.toscrape.com/media/cache/81/7f/817f5089c0e6e62738dce2931e7323d3.jpg" TargetMode="External"/><Relationship Id="rId1060" Type="http://schemas.openxmlformats.org/officeDocument/2006/relationships/hyperlink" Target="https://books.toscrape.com/catalogue/the-great-gatsby_498/index.html" TargetMode="External"/><Relationship Id="rId1298" Type="http://schemas.openxmlformats.org/officeDocument/2006/relationships/hyperlink" Target="https://books.toscrape.com/catalogue/a-heros-curse-the-unseen-chronicles-1_557/index.html" TargetMode="External"/><Relationship Id="rId528" Type="http://schemas.openxmlformats.org/officeDocument/2006/relationships/hyperlink" Target="https://books.toscrape.com/catalogue/sister-dear_485/index.html" TargetMode="External"/><Relationship Id="rId735" Type="http://schemas.openxmlformats.org/officeDocument/2006/relationships/hyperlink" Target="http://books.toscrape.com/media/cache/79/66/79660d2683a90670aa014cae6e02b2dc.jpg" TargetMode="External"/><Relationship Id="rId942" Type="http://schemas.openxmlformats.org/officeDocument/2006/relationships/hyperlink" Target="https://books.toscrape.com/catalogue/the-art-of-war_838/index.html" TargetMode="External"/><Relationship Id="rId1158" Type="http://schemas.openxmlformats.org/officeDocument/2006/relationships/hyperlink" Target="https://books.toscrape.com/catalogue/orange-is-the-new-black_202/index.html" TargetMode="External"/><Relationship Id="rId1365" Type="http://schemas.openxmlformats.org/officeDocument/2006/relationships/hyperlink" Target="http://books.toscrape.com/media/cache/4d/3a/4d3a9198fd6fd7b66ad7742b37c7f3ac.jpg" TargetMode="External"/><Relationship Id="rId1572" Type="http://schemas.openxmlformats.org/officeDocument/2006/relationships/hyperlink" Target="https://books.toscrape.com/catalogue/the-new-guy-and-other-senior-year-distractions_266/index.html" TargetMode="External"/><Relationship Id="rId1018" Type="http://schemas.openxmlformats.org/officeDocument/2006/relationships/hyperlink" Target="https://books.toscrape.com/catalogue/raspberry-pi-electronics-projects-for-the-evil-genius_630/index.html" TargetMode="External"/><Relationship Id="rId1225" Type="http://schemas.openxmlformats.org/officeDocument/2006/relationships/hyperlink" Target="http://books.toscrape.com/media/cache/54/ca/54cac05a3026d35e713133a1fe49f6c8.jpg" TargetMode="External"/><Relationship Id="rId1432" Type="http://schemas.openxmlformats.org/officeDocument/2006/relationships/hyperlink" Target="https://books.toscrape.com/catalogue/a-feast-for-crows-a-song-of-ice-and-fire-4_357/index.html" TargetMode="External"/><Relationship Id="rId1877" Type="http://schemas.openxmlformats.org/officeDocument/2006/relationships/hyperlink" Target="http://books.toscrape.com/media/cache/54/17/54179d9af49616b1ef35a0bb23294b14.jpg" TargetMode="External"/><Relationship Id="rId71" Type="http://schemas.openxmlformats.org/officeDocument/2006/relationships/hyperlink" Target="http://books.toscrape.com/media/cache/72/ec/72ec24f082aba608ca37bc3aeaf57317.jpg" TargetMode="External"/><Relationship Id="rId802" Type="http://schemas.openxmlformats.org/officeDocument/2006/relationships/hyperlink" Target="https://books.toscrape.com/catalogue/the-gunning-of-america-business-and-the-making-of-american-gun-culture_347/index.html" TargetMode="External"/><Relationship Id="rId1737" Type="http://schemas.openxmlformats.org/officeDocument/2006/relationships/hyperlink" Target="http://books.toscrape.com/media/cache/79/2b/792bdeb2cf7d8efaef0e401e5a27b4da.jpg" TargetMode="External"/><Relationship Id="rId1944" Type="http://schemas.openxmlformats.org/officeDocument/2006/relationships/hyperlink" Target="https://books.toscrape.com/catalogue/the-activists-tao-te-ching-ancient-advice-for-a-modern-revolution_928/index.html" TargetMode="External"/><Relationship Id="rId29" Type="http://schemas.openxmlformats.org/officeDocument/2006/relationships/hyperlink" Target="http://books.toscrape.com/media/cache/cc/bd/ccbd7a62caefd5a3a2e04dd7c2ff48fe.jpg" TargetMode="External"/><Relationship Id="rId178" Type="http://schemas.openxmlformats.org/officeDocument/2006/relationships/hyperlink" Target="https://books.toscrape.com/catalogue/camp-midnight_886/index.html" TargetMode="External"/><Relationship Id="rId1804" Type="http://schemas.openxmlformats.org/officeDocument/2006/relationships/hyperlink" Target="https://books.toscrape.com/catalogue/the-guns-of-august_254/index.html" TargetMode="External"/><Relationship Id="rId385" Type="http://schemas.openxmlformats.org/officeDocument/2006/relationships/hyperlink" Target="http://books.toscrape.com/media/cache/d8/bd/d8bdea8d4e7db9af8e0cb1b36db448d2.jpg" TargetMode="External"/><Relationship Id="rId592" Type="http://schemas.openxmlformats.org/officeDocument/2006/relationships/hyperlink" Target="https://books.toscrape.com/catalogue/little-red_817/index.html" TargetMode="External"/><Relationship Id="rId245" Type="http://schemas.openxmlformats.org/officeDocument/2006/relationships/hyperlink" Target="http://books.toscrape.com/media/cache/a9/10/a9105d5dbdc6a339c21d6635b3dc1697.jpg" TargetMode="External"/><Relationship Id="rId452" Type="http://schemas.openxmlformats.org/officeDocument/2006/relationships/hyperlink" Target="https://books.toscrape.com/catalogue/bridget-joness-diary-bridget-jones-1_10/index.html" TargetMode="External"/><Relationship Id="rId897" Type="http://schemas.openxmlformats.org/officeDocument/2006/relationships/hyperlink" Target="http://books.toscrape.com/media/cache/aa/55/aa55bbf7037a0e19ae69485adcc11903.jpg" TargetMode="External"/><Relationship Id="rId1082" Type="http://schemas.openxmlformats.org/officeDocument/2006/relationships/hyperlink" Target="https://books.toscrape.com/catalogue/musicophilia-tales-of-music-and-the-brain_436/index.html" TargetMode="External"/><Relationship Id="rId105" Type="http://schemas.openxmlformats.org/officeDocument/2006/relationships/hyperlink" Target="http://books.toscrape.com/media/cache/c0/80/c080a1626edf581b780420db13e7b074.jpg" TargetMode="External"/><Relationship Id="rId312" Type="http://schemas.openxmlformats.org/officeDocument/2006/relationships/hyperlink" Target="https://books.toscrape.com/catalogue/beowulf_126/index.html" TargetMode="External"/><Relationship Id="rId757" Type="http://schemas.openxmlformats.org/officeDocument/2006/relationships/hyperlink" Target="http://books.toscrape.com/media/cache/26/9d/269d1774be6dd9e649c4170fbc8d27eb.jpg" TargetMode="External"/><Relationship Id="rId964" Type="http://schemas.openxmlformats.org/officeDocument/2006/relationships/hyperlink" Target="https://books.toscrape.com/catalogue/beauty-restored-riley-family-legacy-novellas-3_794/index.html" TargetMode="External"/><Relationship Id="rId1387" Type="http://schemas.openxmlformats.org/officeDocument/2006/relationships/hyperlink" Target="http://books.toscrape.com/media/cache/05/c4/05c43fe821ae19169c7baa8a54c7e869.jpg" TargetMode="External"/><Relationship Id="rId1594" Type="http://schemas.openxmlformats.org/officeDocument/2006/relationships/hyperlink" Target="https://books.toscrape.com/catalogue/the-haters_67/index.html" TargetMode="External"/><Relationship Id="rId93" Type="http://schemas.openxmlformats.org/officeDocument/2006/relationships/hyperlink" Target="http://books.toscrape.com/media/cache/46/a2/46a2c968bfccf1979cc5576085eec6dd.jpg" TargetMode="External"/><Relationship Id="rId617" Type="http://schemas.openxmlformats.org/officeDocument/2006/relationships/hyperlink" Target="http://books.toscrape.com/media/cache/ef/d3/efd3fd5390be3a440e28b03b5bb0fd95.jpg" TargetMode="External"/><Relationship Id="rId824" Type="http://schemas.openxmlformats.org/officeDocument/2006/relationships/hyperlink" Target="https://books.toscrape.com/catalogue/rise-of-the-rocket-girls-the-women-who-propelled-us-from-missiles-to-the-moon-to-mars_213/index.html" TargetMode="External"/><Relationship Id="rId1247" Type="http://schemas.openxmlformats.org/officeDocument/2006/relationships/hyperlink" Target="http://books.toscrape.com/media/cache/c7/26/c7260547c468dbe78af92cf3927c2a1c.jpg" TargetMode="External"/><Relationship Id="rId1454" Type="http://schemas.openxmlformats.org/officeDocument/2006/relationships/hyperlink" Target="https://books.toscrape.com/catalogue/eragon-the-inheritance-cycle-1_153/index.html" TargetMode="External"/><Relationship Id="rId1661" Type="http://schemas.openxmlformats.org/officeDocument/2006/relationships/hyperlink" Target="http://books.toscrape.com/media/cache/ec/10/ec10f11ff0ea13c17a42d81b03896235.jpg" TargetMode="External"/><Relationship Id="rId1899" Type="http://schemas.openxmlformats.org/officeDocument/2006/relationships/hyperlink" Target="http://books.toscrape.com/media/cache/52/6e/526e9f360da288db64ca70c89cdbcaa9.jpg" TargetMode="External"/><Relationship Id="rId1107" Type="http://schemas.openxmlformats.org/officeDocument/2006/relationships/hyperlink" Target="http://books.toscrape.com/media/cache/43/74/43749a90eed0e03d9975116ad44fbde3.jpg" TargetMode="External"/><Relationship Id="rId1314" Type="http://schemas.openxmlformats.org/officeDocument/2006/relationships/hyperlink" Target="https://books.toscrape.com/catalogue/the-golden-compass-his-dark-materials-1_445/index.html" TargetMode="External"/><Relationship Id="rId1521" Type="http://schemas.openxmlformats.org/officeDocument/2006/relationships/hyperlink" Target="http://books.toscrape.com/media/cache/f4/8b/f48b76634af0040d4eea1ee896d3676b.jpg" TargetMode="External"/><Relationship Id="rId1759" Type="http://schemas.openxmlformats.org/officeDocument/2006/relationships/hyperlink" Target="http://books.toscrape.com/media/cache/cc/fb/ccfb8bb0f63377a67fb0a39d513f6cab.jpg" TargetMode="External"/><Relationship Id="rId1966" Type="http://schemas.openxmlformats.org/officeDocument/2006/relationships/hyperlink" Target="https://books.toscrape.com/catalogue/all-the-light-we-cannot-see_660/index.html" TargetMode="External"/><Relationship Id="rId1619" Type="http://schemas.openxmlformats.org/officeDocument/2006/relationships/hyperlink" Target="http://books.toscrape.com/media/cache/a5/50/a550edf8668b36d52d37080a804944ab.jpg" TargetMode="External"/><Relationship Id="rId1826" Type="http://schemas.openxmlformats.org/officeDocument/2006/relationships/hyperlink" Target="https://books.toscrape.com/catalogue/the-help-yourself-cookbook-for-kids-60-easy-plant-based-recipes-kids-can-make-to-stay-healthy-and-save-the-earth_751/index.html" TargetMode="External"/><Relationship Id="rId20" Type="http://schemas.openxmlformats.org/officeDocument/2006/relationships/hyperlink" Target="https://books.toscrape.com/catalogue/neither-here-nor-there-travels-in-europe_198/index.html" TargetMode="External"/><Relationship Id="rId267" Type="http://schemas.openxmlformats.org/officeDocument/2006/relationships/hyperlink" Target="http://books.toscrape.com/media/cache/03/0a/030af2f71cc40b03f7d79a0929ac9c18.jpg" TargetMode="External"/><Relationship Id="rId474" Type="http://schemas.openxmlformats.org/officeDocument/2006/relationships/hyperlink" Target="https://books.toscrape.com/catalogue/the-testament-of-mary_765/index.html" TargetMode="External"/><Relationship Id="rId127" Type="http://schemas.openxmlformats.org/officeDocument/2006/relationships/hyperlink" Target="http://books.toscrape.com/media/cache/df/45/df45004c7a4c3940946ad09f85805565.jpg" TargetMode="External"/><Relationship Id="rId681" Type="http://schemas.openxmlformats.org/officeDocument/2006/relationships/hyperlink" Target="http://books.toscrape.com/media/cache/c5/f2/c5f2361aab546bc7f851cf93aec94ca3.jpg" TargetMode="External"/><Relationship Id="rId779" Type="http://schemas.openxmlformats.org/officeDocument/2006/relationships/hyperlink" Target="http://books.toscrape.com/media/cache/98/e3/98e30c1a7b9f2acd9e44d77e0a7dbff1.jpg" TargetMode="External"/><Relationship Id="rId986" Type="http://schemas.openxmlformats.org/officeDocument/2006/relationships/hyperlink" Target="https://books.toscrape.com/catalogue/steve-jobs_737/index.html" TargetMode="External"/><Relationship Id="rId334" Type="http://schemas.openxmlformats.org/officeDocument/2006/relationships/hyperlink" Target="https://books.toscrape.com/catalogue/proofs-of-god-classical-arguments-from-tertullian-to-barth_538/index.html" TargetMode="External"/><Relationship Id="rId541" Type="http://schemas.openxmlformats.org/officeDocument/2006/relationships/hyperlink" Target="http://books.toscrape.com/media/cache/6b/5f/6b5fba0f415741ab61c0cf24d11933ab.jpg" TargetMode="External"/><Relationship Id="rId639" Type="http://schemas.openxmlformats.org/officeDocument/2006/relationships/hyperlink" Target="http://books.toscrape.com/media/cache/96/df/96dfbe6533f9705d2cdccc16310910ee.jpg" TargetMode="External"/><Relationship Id="rId1171" Type="http://schemas.openxmlformats.org/officeDocument/2006/relationships/hyperlink" Target="http://books.toscrape.com/media/cache/cc/06/cc0645a0e77fc831377456199f9e0a94.jpg" TargetMode="External"/><Relationship Id="rId1269" Type="http://schemas.openxmlformats.org/officeDocument/2006/relationships/hyperlink" Target="http://books.toscrape.com/media/cache/e7/00/e7000cd6975d8932b9178de9386b944d.jpg" TargetMode="External"/><Relationship Id="rId1476" Type="http://schemas.openxmlformats.org/officeDocument/2006/relationships/hyperlink" Target="https://books.toscrape.com/catalogue/myriad-prentor-1_36/index.html" TargetMode="External"/><Relationship Id="rId401" Type="http://schemas.openxmlformats.org/officeDocument/2006/relationships/hyperlink" Target="http://books.toscrape.com/media/cache/bb/8b/bb8b7e644c005aba53d55240b54952ae.jpg" TargetMode="External"/><Relationship Id="rId846" Type="http://schemas.openxmlformats.org/officeDocument/2006/relationships/hyperlink" Target="https://books.toscrape.com/catalogue/gratitude_163/index.html" TargetMode="External"/><Relationship Id="rId1031" Type="http://schemas.openxmlformats.org/officeDocument/2006/relationships/hyperlink" Target="http://books.toscrape.com/media/cache/74/34/74346ce51ac25a32c95ae9dc0d7ca515.jpg" TargetMode="External"/><Relationship Id="rId1129" Type="http://schemas.openxmlformats.org/officeDocument/2006/relationships/hyperlink" Target="http://books.toscrape.com/media/cache/8e/5d/8e5d5553e08df59154701c1448b40e20.jpg" TargetMode="External"/><Relationship Id="rId1683" Type="http://schemas.openxmlformats.org/officeDocument/2006/relationships/hyperlink" Target="http://books.toscrape.com/media/cache/e8/b4/e8b404939ad2b1cc9d896ba646919b17.jpg" TargetMode="External"/><Relationship Id="rId1890" Type="http://schemas.openxmlformats.org/officeDocument/2006/relationships/hyperlink" Target="https://books.toscrape.com/catalogue/quench-your-own-thirst-business-lessons-learned-over-a-beer-or-two_629/index.html" TargetMode="External"/><Relationship Id="rId1988" Type="http://schemas.openxmlformats.org/officeDocument/2006/relationships/hyperlink" Target="https://books.toscrape.com/catalogue/the-art-and-science-of-low-carbohydrate-living_570/index.html" TargetMode="External"/><Relationship Id="rId706" Type="http://schemas.openxmlformats.org/officeDocument/2006/relationships/hyperlink" Target="https://books.toscrape.com/catalogue/whats-it-like-in-space-stories-from-astronauts-whove-been-there_779/index.html" TargetMode="External"/><Relationship Id="rId913" Type="http://schemas.openxmlformats.org/officeDocument/2006/relationships/hyperlink" Target="http://books.toscrape.com/media/cache/65/bf/65bfa3acc93b0e558a1c3de1b1164742.jpg" TargetMode="External"/><Relationship Id="rId1336" Type="http://schemas.openxmlformats.org/officeDocument/2006/relationships/hyperlink" Target="https://books.toscrape.com/catalogue/the-rest-is-noise-listening-to-the-twentieth-century_274/index.html" TargetMode="External"/><Relationship Id="rId1543" Type="http://schemas.openxmlformats.org/officeDocument/2006/relationships/hyperlink" Target="http://books.toscrape.com/media/cache/cb/da/cbda49820de480220af3dff2d30c689a.jpg" TargetMode="External"/><Relationship Id="rId1750" Type="http://schemas.openxmlformats.org/officeDocument/2006/relationships/hyperlink" Target="https://books.toscrape.com/catalogue/can-you-keep-a-secret-fear-street-relaunch-4_614/index.html" TargetMode="External"/><Relationship Id="rId42" Type="http://schemas.openxmlformats.org/officeDocument/2006/relationships/hyperlink" Target="https://books.toscrape.com/catalogue/a-study-in-scarlet-sherlock-holmes-1_656/index.html" TargetMode="External"/><Relationship Id="rId1403" Type="http://schemas.openxmlformats.org/officeDocument/2006/relationships/hyperlink" Target="http://books.toscrape.com/media/cache/7c/55/7c550a26f03e12343d0c6b4474b3eb1e.jpg" TargetMode="External"/><Relationship Id="rId1610" Type="http://schemas.openxmlformats.org/officeDocument/2006/relationships/hyperlink" Target="https://books.toscrape.com/catalogue/the-origin-of-species_499/index.html" TargetMode="External"/><Relationship Id="rId1848" Type="http://schemas.openxmlformats.org/officeDocument/2006/relationships/hyperlink" Target="https://books.toscrape.com/catalogue/how-to-cook-everything-vegetarian-simple-meatless-recipes-for-great-food-how-to-cook-everything_471/index.html" TargetMode="External"/><Relationship Id="rId191" Type="http://schemas.openxmlformats.org/officeDocument/2006/relationships/hyperlink" Target="http://books.toscrape.com/media/cache/3e/61/3e611e2228ffe66b05f202cd3da0359c.jpg" TargetMode="External"/><Relationship Id="rId1708" Type="http://schemas.openxmlformats.org/officeDocument/2006/relationships/hyperlink" Target="https://books.toscrape.com/catalogue/lust-wonder_191/index.html" TargetMode="External"/><Relationship Id="rId1915" Type="http://schemas.openxmlformats.org/officeDocument/2006/relationships/hyperlink" Target="http://books.toscrape.com/media/cache/4b/80/4b80a3d9148e224ed4d6cd4d33f43728.jpg" TargetMode="External"/><Relationship Id="rId289" Type="http://schemas.openxmlformats.org/officeDocument/2006/relationships/hyperlink" Target="http://books.toscrape.com/media/cache/f1/78/f17805e88aed31aae352ab250b2a379d.jpg" TargetMode="External"/><Relationship Id="rId496" Type="http://schemas.openxmlformats.org/officeDocument/2006/relationships/hyperlink" Target="https://books.toscrape.com/catalogue/dear-mr-knightley_684/index.html" TargetMode="External"/><Relationship Id="rId149" Type="http://schemas.openxmlformats.org/officeDocument/2006/relationships/hyperlink" Target="http://books.toscrape.com/media/cache/d5/d0/d5d015a9cf899301cce5d1a629bdd974.jpg" TargetMode="External"/><Relationship Id="rId356" Type="http://schemas.openxmlformats.org/officeDocument/2006/relationships/hyperlink" Target="https://books.toscrape.com/catalogue/first-and-first-five-boroughs-3_893/index.html" TargetMode="External"/><Relationship Id="rId563" Type="http://schemas.openxmlformats.org/officeDocument/2006/relationships/hyperlink" Target="http://books.toscrape.com/media/cache/26/9e/269e8962f39f359559a46cae86576128.jpg" TargetMode="External"/><Relationship Id="rId770" Type="http://schemas.openxmlformats.org/officeDocument/2006/relationships/hyperlink" Target="https://books.toscrape.com/catalogue/living-forward-a-proven-plan-to-stop-drifting-and-get-the-life-you-want_531/index.html" TargetMode="External"/><Relationship Id="rId1193" Type="http://schemas.openxmlformats.org/officeDocument/2006/relationships/hyperlink" Target="http://books.toscrape.com/media/cache/72/d7/72d7f51393409b2d130845e6ade7522b.jpg" TargetMode="External"/><Relationship Id="rId216" Type="http://schemas.openxmlformats.org/officeDocument/2006/relationships/hyperlink" Target="https://books.toscrape.com/catalogue/fruits-basket-vol-9-fruits-basket-9_563/index.html" TargetMode="External"/><Relationship Id="rId423" Type="http://schemas.openxmlformats.org/officeDocument/2006/relationships/hyperlink" Target="http://books.toscrape.com/media/cache/9c/84/9c845ad6a9d4ecf44d53ac0e3b8f54ae.jpg" TargetMode="External"/><Relationship Id="rId868" Type="http://schemas.openxmlformats.org/officeDocument/2006/relationships/hyperlink" Target="https://books.toscrape.com/catalogue/travels-with-charley-in-search-of-america_90/index.html" TargetMode="External"/><Relationship Id="rId1053" Type="http://schemas.openxmlformats.org/officeDocument/2006/relationships/hyperlink" Target="http://books.toscrape.com/media/cache/bb/4e/bb4ec136d9d9e9796e1591ed9adb0e66.jpg" TargetMode="External"/><Relationship Id="rId1260" Type="http://schemas.openxmlformats.org/officeDocument/2006/relationships/hyperlink" Target="https://books.toscrape.com/catalogue/modern-romance_820/index.html" TargetMode="External"/><Relationship Id="rId1498" Type="http://schemas.openxmlformats.org/officeDocument/2006/relationships/hyperlink" Target="https://books.toscrape.com/catalogue/burning_884/index.html" TargetMode="External"/><Relationship Id="rId630" Type="http://schemas.openxmlformats.org/officeDocument/2006/relationships/hyperlink" Target="https://books.toscrape.com/catalogue/green-eggs-and-ham-beginner-books-b-16_165/index.html" TargetMode="External"/><Relationship Id="rId728" Type="http://schemas.openxmlformats.org/officeDocument/2006/relationships/hyperlink" Target="https://books.toscrape.com/catalogue/buying-in-the-secret-dialogue-between-what-we-buy-and-who-we-are_670/index.html" TargetMode="External"/><Relationship Id="rId935" Type="http://schemas.openxmlformats.org/officeDocument/2006/relationships/hyperlink" Target="http://books.toscrape.com/media/cache/19/ed/19ed2156391eebbcd757a0d9f6d5860c.jpg" TargetMode="External"/><Relationship Id="rId1358" Type="http://schemas.openxmlformats.org/officeDocument/2006/relationships/hyperlink" Target="https://books.toscrape.com/catalogue/rogue-lawyer-rogue-lawyer-1_214/index.html" TargetMode="External"/><Relationship Id="rId1565" Type="http://schemas.openxmlformats.org/officeDocument/2006/relationships/hyperlink" Target="http://books.toscrape.com/media/cache/27/93/2793d4ce3d27cdcdb7a0961bc218b25f.jpg" TargetMode="External"/><Relationship Id="rId1772" Type="http://schemas.openxmlformats.org/officeDocument/2006/relationships/hyperlink" Target="https://books.toscrape.com/catalogue/sapiens-a-brief-history-of-humankind_996/index.html" TargetMode="External"/><Relationship Id="rId64" Type="http://schemas.openxmlformats.org/officeDocument/2006/relationships/hyperlink" Target="https://books.toscrape.com/catalogue/the-mysterious-affair-at-styles-hercule-poirot-1_452/index.html" TargetMode="External"/><Relationship Id="rId1120" Type="http://schemas.openxmlformats.org/officeDocument/2006/relationships/hyperlink" Target="https://books.toscrape.com/catalogue/harry-potter-and-the-sorcerers-stone-harry-potter-1_329/index.html" TargetMode="External"/><Relationship Id="rId1218" Type="http://schemas.openxmlformats.org/officeDocument/2006/relationships/hyperlink" Target="https://books.toscrape.com/catalogue/arena_587/index.html" TargetMode="External"/><Relationship Id="rId1425" Type="http://schemas.openxmlformats.org/officeDocument/2006/relationships/hyperlink" Target="http://books.toscrape.com/media/cache/68/b0/68b05bbf33c6b8e2914f35ad14a0d2d8.jpg" TargetMode="External"/><Relationship Id="rId1632" Type="http://schemas.openxmlformats.org/officeDocument/2006/relationships/hyperlink" Target="https://books.toscrape.com/catalogue/olio_984/index.html" TargetMode="External"/><Relationship Id="rId1937" Type="http://schemas.openxmlformats.org/officeDocument/2006/relationships/hyperlink" Target="http://books.toscrape.com/media/cache/03/67/03672d82cd257167775d88568d2cce38.jpg" TargetMode="External"/><Relationship Id="rId280" Type="http://schemas.openxmlformats.org/officeDocument/2006/relationships/hyperlink" Target="https://books.toscrape.com/catalogue/hawkeye-vol-1-my-life-as-a-weapon-hawkeye-1_24/index.html" TargetMode="External"/><Relationship Id="rId140" Type="http://schemas.openxmlformats.org/officeDocument/2006/relationships/hyperlink" Target="https://books.toscrape.com/catalogue/scott-pilgrims-precious-little-life-scott-pilgrim-1_987/index.html" TargetMode="External"/><Relationship Id="rId378" Type="http://schemas.openxmlformats.org/officeDocument/2006/relationships/hyperlink" Target="https://books.toscrape.com/catalogue/a-gentlemans-position-society-of-gentlemen-3_584/index.html" TargetMode="External"/><Relationship Id="rId585" Type="http://schemas.openxmlformats.org/officeDocument/2006/relationships/hyperlink" Target="http://books.toscrape.com/media/cache/d0/87/d0876dcd1a6530a4cb54903aad7a3e28.jpg" TargetMode="External"/><Relationship Id="rId792" Type="http://schemas.openxmlformats.org/officeDocument/2006/relationships/hyperlink" Target="https://books.toscrape.com/catalogue/why-save-the-bankers-and-other-essays-on-our-economic-and-political-crisis_418/index.html" TargetMode="External"/><Relationship Id="rId6" Type="http://schemas.openxmlformats.org/officeDocument/2006/relationships/hyperlink" Target="https://books.toscrape.com/catalogue/see-america-a-celebration-of-our-national-parks-treasured-sites_732/index.html" TargetMode="External"/><Relationship Id="rId238" Type="http://schemas.openxmlformats.org/officeDocument/2006/relationships/hyperlink" Target="https://books.toscrape.com/catalogue/saga-volume-3-saga-collected-editions-3_216/index.html" TargetMode="External"/><Relationship Id="rId445" Type="http://schemas.openxmlformats.org/officeDocument/2006/relationships/hyperlink" Target="http://books.toscrape.com/media/cache/29/26/2926c885f673e84d7fc46240b1f77eb2.jpg" TargetMode="External"/><Relationship Id="rId652" Type="http://schemas.openxmlformats.org/officeDocument/2006/relationships/hyperlink" Target="https://books.toscrape.com/catalogue/the-bhagavad-gita_60/index.html" TargetMode="External"/><Relationship Id="rId1075" Type="http://schemas.openxmlformats.org/officeDocument/2006/relationships/hyperlink" Target="http://books.toscrape.com/media/cache/17/06/1706d016ec39ba3caad03b49737fefc7.jpg" TargetMode="External"/><Relationship Id="rId1282" Type="http://schemas.openxmlformats.org/officeDocument/2006/relationships/hyperlink" Target="https://books.toscrape.com/catalogue/a-brush-of-wings-angels-walking-3_651/index.html" TargetMode="External"/><Relationship Id="rId305" Type="http://schemas.openxmlformats.org/officeDocument/2006/relationships/hyperlink" Target="http://books.toscrape.com/media/cache/d8/64/d8644073d00c000cb60643256080cc4b.jpg" TargetMode="External"/><Relationship Id="rId512" Type="http://schemas.openxmlformats.org/officeDocument/2006/relationships/hyperlink" Target="https://books.toscrape.com/catalogue/lies-and-other-acts-of-love_596/index.html" TargetMode="External"/><Relationship Id="rId957" Type="http://schemas.openxmlformats.org/officeDocument/2006/relationships/hyperlink" Target="http://books.toscrape.com/media/cache/e8/21/e821a2e8fe4431eb895e9d46fe68c32e.jpg" TargetMode="External"/><Relationship Id="rId1142" Type="http://schemas.openxmlformats.org/officeDocument/2006/relationships/hyperlink" Target="https://books.toscrape.com/catalogue/the-giver-the-giver-quartet-1_251/index.html" TargetMode="External"/><Relationship Id="rId1587" Type="http://schemas.openxmlformats.org/officeDocument/2006/relationships/hyperlink" Target="http://books.toscrape.com/media/cache/78/2c/782c8d1e4ab324d978c5dadca02e8cd8.jpg" TargetMode="External"/><Relationship Id="rId1794" Type="http://schemas.openxmlformats.org/officeDocument/2006/relationships/hyperlink" Target="https://books.toscrape.com/catalogue/the-rise-and-fall-of-the-third-reich-a-history-of-nazi-germany_454/index.html" TargetMode="External"/><Relationship Id="rId86" Type="http://schemas.openxmlformats.org/officeDocument/2006/relationships/hyperlink" Target="https://books.toscrape.com/catalogue/1st-to-die-womens-murder-club-1_2/index.html" TargetMode="External"/><Relationship Id="rId817" Type="http://schemas.openxmlformats.org/officeDocument/2006/relationships/hyperlink" Target="http://books.toscrape.com/media/cache/01/7c/017c9fd993b4ebb5676213f6de1f96c5.jpg" TargetMode="External"/><Relationship Id="rId1002" Type="http://schemas.openxmlformats.org/officeDocument/2006/relationships/hyperlink" Target="https://books.toscrape.com/catalogue/clockwork-angel-the-infernal-devices-1_679/index.html" TargetMode="External"/><Relationship Id="rId1447" Type="http://schemas.openxmlformats.org/officeDocument/2006/relationships/hyperlink" Target="http://books.toscrape.com/media/cache/79/15/7915bf4c3d1a2f7fd39c4edff580e91f.jpg" TargetMode="External"/><Relationship Id="rId1654" Type="http://schemas.openxmlformats.org/officeDocument/2006/relationships/hyperlink" Target="https://books.toscrape.com/catalogue/leave-this-song-behind-teen-poetry-at-its-best_474/index.html" TargetMode="External"/><Relationship Id="rId1861" Type="http://schemas.openxmlformats.org/officeDocument/2006/relationships/hyperlink" Target="http://books.toscrape.com/media/cache/93/cb/93cb59d2fa8bab28812989e1a33b4cae.jpg" TargetMode="External"/><Relationship Id="rId1307" Type="http://schemas.openxmlformats.org/officeDocument/2006/relationships/hyperlink" Target="http://books.toscrape.com/media/cache/fd/5f/fd5f36fce14114f5b982e1e69d9a2f69.jpg" TargetMode="External"/><Relationship Id="rId1514" Type="http://schemas.openxmlformats.org/officeDocument/2006/relationships/hyperlink" Target="https://books.toscrape.com/catalogue/this-is-where-it-ends_771/index.html" TargetMode="External"/><Relationship Id="rId1721" Type="http://schemas.openxmlformats.org/officeDocument/2006/relationships/hyperlink" Target="http://books.toscrape.com/media/cache/04/ab/04ab560690b2383512d2fdf4c6366b1e.jpg" TargetMode="External"/><Relationship Id="rId1959" Type="http://schemas.openxmlformats.org/officeDocument/2006/relationships/hyperlink" Target="http://books.toscrape.com/media/cache/7f/6b/7f6bfd0fc24b974b4d7721899e93aa2c.jpg" TargetMode="External"/><Relationship Id="rId13" Type="http://schemas.openxmlformats.org/officeDocument/2006/relationships/hyperlink" Target="http://books.toscrape.com/media/cache/d5/82/d582f6b0261c2842330e893962276295.jpg" TargetMode="External"/><Relationship Id="rId1819" Type="http://schemas.openxmlformats.org/officeDocument/2006/relationships/hyperlink" Target="http://books.toscrape.com/media/cache/88/e7/88e70e44632c3ca306191007bc723806.jpg" TargetMode="External"/><Relationship Id="rId162" Type="http://schemas.openxmlformats.org/officeDocument/2006/relationships/hyperlink" Target="https://books.toscrape.com/catalogue/lumberjanes-vol-2-friendship-to-the-max-lumberjanes-5-8_907/index.html" TargetMode="External"/><Relationship Id="rId467" Type="http://schemas.openxmlformats.org/officeDocument/2006/relationships/hyperlink" Target="http://books.toscrape.com/media/cache/d4/73/d473f01f077b91ce04e345305a3fa217.jpg" TargetMode="External"/><Relationship Id="rId1097" Type="http://schemas.openxmlformats.org/officeDocument/2006/relationships/hyperlink" Target="http://books.toscrape.com/media/cache/3b/f1/3bf1eded8dda102ca3f572540273f587.jpg" TargetMode="External"/><Relationship Id="rId674" Type="http://schemas.openxmlformats.org/officeDocument/2006/relationships/hyperlink" Target="https://books.toscrape.com/catalogue/spark-joy-an-illustrated-master-class-on-the-art-of-organizing-and-tidying-up_927/index.html" TargetMode="External"/><Relationship Id="rId881" Type="http://schemas.openxmlformats.org/officeDocument/2006/relationships/hyperlink" Target="http://books.toscrape.com/media/cache/b2/43/b2430e3958014d962042a14a912151ac.jpg" TargetMode="External"/><Relationship Id="rId979" Type="http://schemas.openxmlformats.org/officeDocument/2006/relationships/hyperlink" Target="http://books.toscrape.com/media/cache/08/ad/08add5c58ff717da1b00d5dda3f7c637.jpg" TargetMode="External"/><Relationship Id="rId327" Type="http://schemas.openxmlformats.org/officeDocument/2006/relationships/hyperlink" Target="http://books.toscrape.com/media/cache/d7/39/d73914232130fdf90d66f02fd9798f2b.jpg" TargetMode="External"/><Relationship Id="rId534" Type="http://schemas.openxmlformats.org/officeDocument/2006/relationships/hyperlink" Target="https://books.toscrape.com/catalogue/deception-point_426/index.html" TargetMode="External"/><Relationship Id="rId741" Type="http://schemas.openxmlformats.org/officeDocument/2006/relationships/hyperlink" Target="http://books.toscrape.com/media/cache/28/4c/284c3b0cbb254825f5bfd60e89d936af.jpg" TargetMode="External"/><Relationship Id="rId839" Type="http://schemas.openxmlformats.org/officeDocument/2006/relationships/hyperlink" Target="http://books.toscrape.com/media/cache/de/c9/dec9168a8a3876b60feedb68aeb0225b.jpg" TargetMode="External"/><Relationship Id="rId1164" Type="http://schemas.openxmlformats.org/officeDocument/2006/relationships/hyperlink" Target="https://books.toscrape.com/catalogue/life-after-life_187/index.html" TargetMode="External"/><Relationship Id="rId1371" Type="http://schemas.openxmlformats.org/officeDocument/2006/relationships/hyperlink" Target="http://books.toscrape.com/media/cache/46/09/4609b4e20bb1d076693b2d24e8e90704.jpg" TargetMode="External"/><Relationship Id="rId1469" Type="http://schemas.openxmlformats.org/officeDocument/2006/relationships/hyperlink" Target="http://books.toscrape.com/media/cache/b8/35/b83561ef09d202d3c871649feed4b66d.jpg" TargetMode="External"/><Relationship Id="rId601" Type="http://schemas.openxmlformats.org/officeDocument/2006/relationships/hyperlink" Target="http://books.toscrape.com/media/cache/34/1e/341e9af2106811a4ca8e56ce92762580.jpg" TargetMode="External"/><Relationship Id="rId1024" Type="http://schemas.openxmlformats.org/officeDocument/2006/relationships/hyperlink" Target="https://books.toscrape.com/catalogue/troublemaker-surviving-hollywood-and-scientology_610/index.html" TargetMode="External"/><Relationship Id="rId1231" Type="http://schemas.openxmlformats.org/officeDocument/2006/relationships/hyperlink" Target="http://books.toscrape.com/media/cache/48/e6/48e697e9c8bba8ca04a3064551cda630.jpg" TargetMode="External"/><Relationship Id="rId1676" Type="http://schemas.openxmlformats.org/officeDocument/2006/relationships/hyperlink" Target="https://books.toscrape.com/catalogue/the-story-of-art_500/index.html" TargetMode="External"/><Relationship Id="rId1883" Type="http://schemas.openxmlformats.org/officeDocument/2006/relationships/hyperlink" Target="http://books.toscrape.com/media/cache/50/4b/504b1891508614ff9393563f69d66c95.jpg" TargetMode="External"/><Relationship Id="rId906" Type="http://schemas.openxmlformats.org/officeDocument/2006/relationships/hyperlink" Target="https://books.toscrape.com/catalogue/starving-hearts-triangular-trade-trilogy-1_990/index.html" TargetMode="External"/><Relationship Id="rId1329" Type="http://schemas.openxmlformats.org/officeDocument/2006/relationships/hyperlink" Target="http://books.toscrape.com/media/cache/37/09/3709ede7460008ec539deb7cd44b688e.jpg" TargetMode="External"/><Relationship Id="rId1536" Type="http://schemas.openxmlformats.org/officeDocument/2006/relationships/hyperlink" Target="https://books.toscrape.com/catalogue/dont-forget-steven_561/index.html" TargetMode="External"/><Relationship Id="rId1743" Type="http://schemas.openxmlformats.org/officeDocument/2006/relationships/hyperlink" Target="http://books.toscrape.com/media/cache/99/ef/99ef2f3987ee016bdd120a4579ef98f5.jpg" TargetMode="External"/><Relationship Id="rId1950" Type="http://schemas.openxmlformats.org/officeDocument/2006/relationships/hyperlink" Target="https://books.toscrape.com/catalogue/unreasonable-hope-finding-faith-in-the-god-who-brings-purpose-to-your-pain_505/index.html" TargetMode="External"/><Relationship Id="rId35" Type="http://schemas.openxmlformats.org/officeDocument/2006/relationships/hyperlink" Target="http://books.toscrape.com/media/cache/23/b8/23b81994234ac127d701db1531a08e48.jpg" TargetMode="External"/><Relationship Id="rId1603" Type="http://schemas.openxmlformats.org/officeDocument/2006/relationships/hyperlink" Target="http://books.toscrape.com/media/cache/8e/cb/8ecbec21e76445ee83229a439e22aeaa.jpg" TargetMode="External"/><Relationship Id="rId1810" Type="http://schemas.openxmlformats.org/officeDocument/2006/relationships/hyperlink" Target="https://books.toscrape.com/catalogue/the-pioneer-woman-cooks-dinnertime-comfort-classics-freezer-food-16-minute-meals-and-other-delicious-ways-to-solve-supper_943/index.html" TargetMode="External"/><Relationship Id="rId184" Type="http://schemas.openxmlformats.org/officeDocument/2006/relationships/hyperlink" Target="https://books.toscrape.com/catalogue/fables-vol-1-legends-in-exile-fables-1_806/index.html" TargetMode="External"/><Relationship Id="rId391" Type="http://schemas.openxmlformats.org/officeDocument/2006/relationships/hyperlink" Target="http://books.toscrape.com/media/cache/c2/9d/c29dbb9c163edb0e885f897063d619f3.jpg" TargetMode="External"/><Relationship Id="rId1908" Type="http://schemas.openxmlformats.org/officeDocument/2006/relationships/hyperlink" Target="https://books.toscrape.com/catalogue/the-faith-of-christopher-hitchens-the-restless-soul-of-the-worlds-most-notorious-atheist_495/index.html" TargetMode="External"/><Relationship Id="rId251" Type="http://schemas.openxmlformats.org/officeDocument/2006/relationships/hyperlink" Target="http://books.toscrape.com/media/cache/71/82/718278fb0edaa50e1f1930cdd2048d87.jpg" TargetMode="External"/><Relationship Id="rId489" Type="http://schemas.openxmlformats.org/officeDocument/2006/relationships/hyperlink" Target="http://books.toscrape.com/media/cache/8d/a3/8da36f821f35b795a3a420c84ca9737e.jpg" TargetMode="External"/><Relationship Id="rId696" Type="http://schemas.openxmlformats.org/officeDocument/2006/relationships/hyperlink" Target="https://books.toscrape.com/catalogue/daring-greatly-how-the-courage-to-be-vulnerable-transforms-the-way-we-live-love-parent-and-lead_799/index.html" TargetMode="External"/><Relationship Id="rId349" Type="http://schemas.openxmlformats.org/officeDocument/2006/relationships/hyperlink" Target="http://books.toscrape.com/media/cache/6c/84/6c84fcf7a53b02b6e763de7272934842.jpg" TargetMode="External"/><Relationship Id="rId556" Type="http://schemas.openxmlformats.org/officeDocument/2006/relationships/hyperlink" Target="https://books.toscrape.com/catalogue/the-husbands-secret_256/index.html" TargetMode="External"/><Relationship Id="rId763" Type="http://schemas.openxmlformats.org/officeDocument/2006/relationships/hyperlink" Target="http://books.toscrape.com/media/cache/de/5c/de5c4ea75d455748861ce2bc844fb198.jpg" TargetMode="External"/><Relationship Id="rId1186" Type="http://schemas.openxmlformats.org/officeDocument/2006/relationships/hyperlink" Target="https://books.toscrape.com/catalogue/beautiful-creatures-caster-chronicles-1_125/index.html" TargetMode="External"/><Relationship Id="rId1393" Type="http://schemas.openxmlformats.org/officeDocument/2006/relationships/hyperlink" Target="http://books.toscrape.com/media/cache/0a/78/0a78f89fc2dc78b700b494c3510e8920.jpg" TargetMode="External"/><Relationship Id="rId111" Type="http://schemas.openxmlformats.org/officeDocument/2006/relationships/hyperlink" Target="http://books.toscrape.com/media/cache/58/b5/58b5730dd82cbcf6560cf0ab8b56cd9f.jpg" TargetMode="External"/><Relationship Id="rId209" Type="http://schemas.openxmlformats.org/officeDocument/2006/relationships/hyperlink" Target="http://books.toscrape.com/media/cache/dc/f7/dcf7314eb8526366ae9179d1f94bc78e.jpg" TargetMode="External"/><Relationship Id="rId416" Type="http://schemas.openxmlformats.org/officeDocument/2006/relationships/hyperlink" Target="https://books.toscrape.com/catalogue/charitys-cross-charles-towne-belles-4_12/index.html" TargetMode="External"/><Relationship Id="rId970" Type="http://schemas.openxmlformats.org/officeDocument/2006/relationships/hyperlink" Target="https://books.toscrape.com/catalogue/amy-meets-the-saints-and-sages_789/index.html" TargetMode="External"/><Relationship Id="rId1046" Type="http://schemas.openxmlformats.org/officeDocument/2006/relationships/hyperlink" Target="https://books.toscrape.com/catalogue/john-vassos-industrial-design-for-modern-life_526/index.html" TargetMode="External"/><Relationship Id="rId1253" Type="http://schemas.openxmlformats.org/officeDocument/2006/relationships/hyperlink" Target="http://books.toscrape.com/media/cache/75/9d/759d9276739200e2cb8101a36449ba20.jpg" TargetMode="External"/><Relationship Id="rId1698" Type="http://schemas.openxmlformats.org/officeDocument/2006/relationships/hyperlink" Target="https://books.toscrape.com/catalogue/m-train_598/index.html" TargetMode="External"/><Relationship Id="rId623" Type="http://schemas.openxmlformats.org/officeDocument/2006/relationships/hyperlink" Target="http://books.toscrape.com/media/cache/3c/45/3c4578b3f58e5b4afea86f886b201fd8.jpg" TargetMode="External"/><Relationship Id="rId830" Type="http://schemas.openxmlformats.org/officeDocument/2006/relationships/hyperlink" Target="https://books.toscrape.com/catalogue/night-the-night-trilogy-1_199/index.html" TargetMode="External"/><Relationship Id="rId928" Type="http://schemas.openxmlformats.org/officeDocument/2006/relationships/hyperlink" Target="https://books.toscrape.com/catalogue/thirteen-reasons-why_866/index.html" TargetMode="External"/><Relationship Id="rId1460" Type="http://schemas.openxmlformats.org/officeDocument/2006/relationships/hyperlink" Target="https://books.toscrape.com/catalogue/a-storm-of-swords-a-song-of-ice-and-fire-3_116/index.html" TargetMode="External"/><Relationship Id="rId1558" Type="http://schemas.openxmlformats.org/officeDocument/2006/relationships/hyperlink" Target="https://books.toscrape.com/catalogue/lola-and-the-boy-next-door-anna-and-the-french-kiss-2_385/index.html" TargetMode="External"/><Relationship Id="rId1765" Type="http://schemas.openxmlformats.org/officeDocument/2006/relationships/hyperlink" Target="http://books.toscrape.com/media/cache/f9/8b/f98bdf42af5e223bc0f6ea6bd0a48a53.jpg" TargetMode="External"/><Relationship Id="rId57" Type="http://schemas.openxmlformats.org/officeDocument/2006/relationships/hyperlink" Target="http://books.toscrape.com/media/cache/2c/68/2c6857eb1c10995c8b9e77a1804f68cd.jpg" TargetMode="External"/><Relationship Id="rId1113" Type="http://schemas.openxmlformats.org/officeDocument/2006/relationships/hyperlink" Target="http://books.toscrape.com/media/cache/4e/9d/4e9de73d08f8c0b1b6ea859a93f1aa31.jpg" TargetMode="External"/><Relationship Id="rId1320" Type="http://schemas.openxmlformats.org/officeDocument/2006/relationships/hyperlink" Target="https://books.toscrape.com/catalogue/mere-christianity_435/index.html" TargetMode="External"/><Relationship Id="rId1418" Type="http://schemas.openxmlformats.org/officeDocument/2006/relationships/hyperlink" Target="https://books.toscrape.com/catalogue/a-shard-of-ice-the-black-symphony-saga-1_558/index.html" TargetMode="External"/><Relationship Id="rId1972" Type="http://schemas.openxmlformats.org/officeDocument/2006/relationships/hyperlink" Target="https://books.toscrape.com/catalogue/crazy-love-overwhelmed-by-a-relentless-god_682/index.html" TargetMode="External"/><Relationship Id="rId1625" Type="http://schemas.openxmlformats.org/officeDocument/2006/relationships/hyperlink" Target="http://books.toscrape.com/media/cache/fe/72/fe72f0532301ec28892ae79a629a293c.jpg" TargetMode="External"/><Relationship Id="rId1832" Type="http://schemas.openxmlformats.org/officeDocument/2006/relationships/hyperlink" Target="https://books.toscrape.com/catalogue/barefoot-contessa-at-home-everyday-recipes-youll-make-over-and-over-again_666/index.html" TargetMode="External"/><Relationship Id="rId273" Type="http://schemas.openxmlformats.org/officeDocument/2006/relationships/hyperlink" Target="http://books.toscrape.com/media/cache/87/b3/87b3b5ff42301d1c7eeb0c81055f1633.jpg" TargetMode="External"/><Relationship Id="rId480" Type="http://schemas.openxmlformats.org/officeDocument/2006/relationships/hyperlink" Target="https://books.toscrape.com/catalogue/still-life-with-bread-crumbs_738/index.html" TargetMode="External"/><Relationship Id="rId133" Type="http://schemas.openxmlformats.org/officeDocument/2006/relationships/hyperlink" Target="http://books.toscrape.com/media/cache/76/e2/76e2881d47f2da9283e52d3c57eef532.jpg" TargetMode="External"/><Relationship Id="rId340" Type="http://schemas.openxmlformats.org/officeDocument/2006/relationships/hyperlink" Target="https://books.toscrape.com/catalogue/critique-of-pure-reason_366/index.html" TargetMode="External"/><Relationship Id="rId578" Type="http://schemas.openxmlformats.org/officeDocument/2006/relationships/hyperlink" Target="https://books.toscrape.com/catalogue/the-bette-davis-club_59/index.html" TargetMode="External"/><Relationship Id="rId785" Type="http://schemas.openxmlformats.org/officeDocument/2006/relationships/hyperlink" Target="http://books.toscrape.com/media/cache/d7/58/d758851b2790471b1de776f49a997157.jpg" TargetMode="External"/><Relationship Id="rId992" Type="http://schemas.openxmlformats.org/officeDocument/2006/relationships/hyperlink" Target="https://books.toscrape.com/catalogue/lady-midnight-the-dark-artifices-1_707/index.html" TargetMode="External"/><Relationship Id="rId200" Type="http://schemas.openxmlformats.org/officeDocument/2006/relationships/hyperlink" Target="https://books.toscrape.com/catalogue/robin-war_730/index.html" TargetMode="External"/><Relationship Id="rId438" Type="http://schemas.openxmlformats.org/officeDocument/2006/relationships/hyperlink" Target="https://books.toscrape.com/catalogue/the-undomestic-goddess_286/index.html" TargetMode="External"/><Relationship Id="rId645" Type="http://schemas.openxmlformats.org/officeDocument/2006/relationships/hyperlink" Target="http://books.toscrape.com/media/cache/41/d8/41d8915a712c2a56f1c5182c11445551.jpg" TargetMode="External"/><Relationship Id="rId852" Type="http://schemas.openxmlformats.org/officeDocument/2006/relationships/hyperlink" Target="https://books.toscrape.com/catalogue/born-to-run-a-hidden-tribe-superathletes-and-the-greatest-race-the-world-has-never-seen_133/index.html" TargetMode="External"/><Relationship Id="rId1068" Type="http://schemas.openxmlformats.org/officeDocument/2006/relationships/hyperlink" Target="https://books.toscrape.com/catalogue/life-of-pi_475/index.html" TargetMode="External"/><Relationship Id="rId1275" Type="http://schemas.openxmlformats.org/officeDocument/2006/relationships/hyperlink" Target="http://books.toscrape.com/media/cache/ba/d9/bad95369105e8e403bf1f2b9288c5e41.jpg" TargetMode="External"/><Relationship Id="rId1482" Type="http://schemas.openxmlformats.org/officeDocument/2006/relationships/hyperlink" Target="https://books.toscrape.com/catalogue/the-matchmakers-playbook-wingmen-inc-1_850/index.html" TargetMode="External"/><Relationship Id="rId505" Type="http://schemas.openxmlformats.org/officeDocument/2006/relationships/hyperlink" Target="http://books.toscrape.com/media/cache/a5/ad/a5ad88ff798c629eb24b19188c1ea902.jpg" TargetMode="External"/><Relationship Id="rId712" Type="http://schemas.openxmlformats.org/officeDocument/2006/relationships/hyperlink" Target="https://books.toscrape.com/catalogue/the-bad-ass-librarians-of-timbuktu-and-their-race-to-save-the-worlds-most-precious-manuscripts_745/index.html" TargetMode="External"/><Relationship Id="rId1135" Type="http://schemas.openxmlformats.org/officeDocument/2006/relationships/hyperlink" Target="http://books.toscrape.com/media/cache/e1/56/e156706ae507fdd59aa933675a480d07.jpg" TargetMode="External"/><Relationship Id="rId1342" Type="http://schemas.openxmlformats.org/officeDocument/2006/relationships/hyperlink" Target="https://books.toscrape.com/catalogue/the-girl-who-kicked-the-hornets-nest-millennium-trilogy-3_248/index.html" TargetMode="External"/><Relationship Id="rId1787" Type="http://schemas.openxmlformats.org/officeDocument/2006/relationships/hyperlink" Target="http://books.toscrape.com/media/cache/ba/59/ba5913de7abe0d9dbe9c8128092a52af.jpg" TargetMode="External"/><Relationship Id="rId1994" Type="http://schemas.openxmlformats.org/officeDocument/2006/relationships/hyperlink" Target="https://books.toscrape.com/catalogue/equal-is-unfair-americas-misguided-fight-against-income-inequality_617/index.html" TargetMode="External"/><Relationship Id="rId79" Type="http://schemas.openxmlformats.org/officeDocument/2006/relationships/hyperlink" Target="http://books.toscrape.com/media/cache/28/15/2815974db428ea019fc84e08af23095b.jpg" TargetMode="External"/><Relationship Id="rId1202" Type="http://schemas.openxmlformats.org/officeDocument/2006/relationships/hyperlink" Target="https://books.toscrape.com/catalogue/jane-eyre_27/index.html" TargetMode="External"/><Relationship Id="rId1647" Type="http://schemas.openxmlformats.org/officeDocument/2006/relationships/hyperlink" Target="http://books.toscrape.com/media/cache/4c/5a/4c5a559bc2edb79e5d48af4dbc813eb2.jpg" TargetMode="External"/><Relationship Id="rId1854" Type="http://schemas.openxmlformats.org/officeDocument/2006/relationships/hyperlink" Target="https://books.toscrape.com/catalogue/better-homes-and-gardens-new-cook-book_423/index.html" TargetMode="External"/><Relationship Id="rId1507" Type="http://schemas.openxmlformats.org/officeDocument/2006/relationships/hyperlink" Target="http://books.toscrape.com/media/cache/2a/2d/2a2d6ebcedeb7249a2a85fd1fbfd06e1.jpg" TargetMode="External"/><Relationship Id="rId1714" Type="http://schemas.openxmlformats.org/officeDocument/2006/relationships/hyperlink" Target="https://books.toscrape.com/catalogue/catastrophic-happiness-finding-joy-in-childhoods-messy-years_138/index.html" TargetMode="External"/><Relationship Id="rId295" Type="http://schemas.openxmlformats.org/officeDocument/2006/relationships/hyperlink" Target="http://books.toscrape.com/media/cache/9d/fe/9dfe2a73c6a1a1c09927c904de641ebf.jpg" TargetMode="External"/><Relationship Id="rId1921" Type="http://schemas.openxmlformats.org/officeDocument/2006/relationships/hyperlink" Target="http://books.toscrape.com/media/cache/7f/fd/7ffdc9c4b7bf965990c59460da9b66b7.jpg" TargetMode="External"/><Relationship Id="rId155" Type="http://schemas.openxmlformats.org/officeDocument/2006/relationships/hyperlink" Target="http://books.toscrape.com/media/cache/71/0c/710cdaa148f10aac35c27bb93b4f532e.jpg" TargetMode="External"/><Relationship Id="rId362" Type="http://schemas.openxmlformats.org/officeDocument/2006/relationships/hyperlink" Target="https://books.toscrape.com/catalogue/suddenly-in-love-lake-haven-1_835/index.html" TargetMode="External"/><Relationship Id="rId1297" Type="http://schemas.openxmlformats.org/officeDocument/2006/relationships/hyperlink" Target="http://books.toscrape.com/media/cache/f5/02/f502c42183ea69987a796d2e396b2bab.jpg" TargetMode="External"/><Relationship Id="rId222" Type="http://schemas.openxmlformats.org/officeDocument/2006/relationships/hyperlink" Target="https://books.toscrape.com/catalogue/fruits-basket-vol-6-fruits-basket-6_427/index.html" TargetMode="External"/><Relationship Id="rId667" Type="http://schemas.openxmlformats.org/officeDocument/2006/relationships/hyperlink" Target="http://books.toscrape.com/media/cache/26/65/2665876e19a6c92130f02cfda3bd3846.jpg" TargetMode="External"/><Relationship Id="rId874" Type="http://schemas.openxmlformats.org/officeDocument/2006/relationships/hyperlink" Target="https://books.toscrape.com/catalogue/eat-pray-love_16/index.html" TargetMode="External"/><Relationship Id="rId527" Type="http://schemas.openxmlformats.org/officeDocument/2006/relationships/hyperlink" Target="http://books.toscrape.com/media/cache/2a/0a/2a0a1543dd5f3edc407ab9989f29e992.jpg" TargetMode="External"/><Relationship Id="rId734" Type="http://schemas.openxmlformats.org/officeDocument/2006/relationships/hyperlink" Target="https://books.toscrape.com/catalogue/13-hours-the-inside-account-of-what-really-happened-in-benghazi_645/index.html" TargetMode="External"/><Relationship Id="rId941" Type="http://schemas.openxmlformats.org/officeDocument/2006/relationships/hyperlink" Target="http://books.toscrape.com/media/cache/61/1b/611b527ab7ecef530e3040c85f6602c3.jpg" TargetMode="External"/><Relationship Id="rId1157" Type="http://schemas.openxmlformats.org/officeDocument/2006/relationships/hyperlink" Target="http://books.toscrape.com/media/cache/c4/cf/c4cf1668dcb49c698e8cc2c6553b1237.jpg" TargetMode="External"/><Relationship Id="rId1364" Type="http://schemas.openxmlformats.org/officeDocument/2006/relationships/hyperlink" Target="https://books.toscrape.com/catalogue/cosmos_141/index.html" TargetMode="External"/><Relationship Id="rId1571" Type="http://schemas.openxmlformats.org/officeDocument/2006/relationships/hyperlink" Target="http://books.toscrape.com/media/cache/20/59/2059cab99f3edbb3971347b7a0812cdd.jpg" TargetMode="External"/><Relationship Id="rId70" Type="http://schemas.openxmlformats.org/officeDocument/2006/relationships/hyperlink" Target="https://books.toscrape.com/catalogue/the-exiled_247/index.html" TargetMode="External"/><Relationship Id="rId801" Type="http://schemas.openxmlformats.org/officeDocument/2006/relationships/hyperlink" Target="http://books.toscrape.com/media/cache/e2/23/e223db017107fcccf532e5fe753f307d.jpg" TargetMode="External"/><Relationship Id="rId1017" Type="http://schemas.openxmlformats.org/officeDocument/2006/relationships/hyperlink" Target="http://books.toscrape.com/media/cache/47/a4/47a4a73d7e52e43ea0550ddd5d9ed034.jpg" TargetMode="External"/><Relationship Id="rId1224" Type="http://schemas.openxmlformats.org/officeDocument/2006/relationships/hyperlink" Target="https://books.toscrape.com/catalogue/ready-player-one_209/index.html" TargetMode="External"/><Relationship Id="rId1431" Type="http://schemas.openxmlformats.org/officeDocument/2006/relationships/hyperlink" Target="http://books.toscrape.com/media/cache/6f/b7/6fb724034c86041a52b247ae53613413.jpg" TargetMode="External"/><Relationship Id="rId1669" Type="http://schemas.openxmlformats.org/officeDocument/2006/relationships/hyperlink" Target="http://books.toscrape.com/media/cache/87/82/87822798b42545d589822bc712dc38a6.jpg" TargetMode="External"/><Relationship Id="rId1876" Type="http://schemas.openxmlformats.org/officeDocument/2006/relationships/hyperlink" Target="https://books.toscrape.com/catalogue/counted-with-the-stars-out-from-egypt-1_463/index.html" TargetMode="External"/><Relationship Id="rId1529" Type="http://schemas.openxmlformats.org/officeDocument/2006/relationships/hyperlink" Target="http://books.toscrape.com/media/cache/41/e1/41e1fc6ac1122d77a6308544dba8c21e.jpg" TargetMode="External"/><Relationship Id="rId1736" Type="http://schemas.openxmlformats.org/officeDocument/2006/relationships/hyperlink" Target="https://books.toscrape.com/catalogue/holidays-on-ice_167/index.html" TargetMode="External"/><Relationship Id="rId1943" Type="http://schemas.openxmlformats.org/officeDocument/2006/relationships/hyperlink" Target="http://books.toscrape.com/media/cache/da/0c/da0ca35421a5120b2109028e44a53f56.jpg" TargetMode="External"/><Relationship Id="rId28" Type="http://schemas.openxmlformats.org/officeDocument/2006/relationships/hyperlink" Target="https://books.toscrape.com/catalogue/the-past-never-ends_942/index.html" TargetMode="External"/><Relationship Id="rId1803" Type="http://schemas.openxmlformats.org/officeDocument/2006/relationships/hyperlink" Target="http://books.toscrape.com/media/cache/ca/23/ca23598be538026a7898232e8a1079d0.jpg" TargetMode="External"/><Relationship Id="rId177" Type="http://schemas.openxmlformats.org/officeDocument/2006/relationships/hyperlink" Target="http://books.toscrape.com/media/cache/7a/67/7a671ecf69cdcd2ea9ebe85da1b5585f.jpg" TargetMode="External"/><Relationship Id="rId384" Type="http://schemas.openxmlformats.org/officeDocument/2006/relationships/hyperlink" Target="https://books.toscrape.com/catalogue/the-perfect-play-play-by-play-1_352/index.html" TargetMode="External"/><Relationship Id="rId591" Type="http://schemas.openxmlformats.org/officeDocument/2006/relationships/hyperlink" Target="http://books.toscrape.com/media/cache/63/6b/636b836f5c3d67b9cda1948f5ca08694.jpg" TargetMode="External"/><Relationship Id="rId244" Type="http://schemas.openxmlformats.org/officeDocument/2006/relationships/hyperlink" Target="https://books.toscrape.com/catalogue/original-fake_203/index.html" TargetMode="External"/><Relationship Id="rId689" Type="http://schemas.openxmlformats.org/officeDocument/2006/relationships/hyperlink" Target="http://books.toscrape.com/media/cache/2e/52/2e52982210cbc8dffe414cab72b52e38.jpg" TargetMode="External"/><Relationship Id="rId896" Type="http://schemas.openxmlformats.org/officeDocument/2006/relationships/hyperlink" Target="https://books.toscrape.com/catalogue/life_104/index.html" TargetMode="External"/><Relationship Id="rId1081" Type="http://schemas.openxmlformats.org/officeDocument/2006/relationships/hyperlink" Target="http://books.toscrape.com/media/cache/ef/e7/efe7be2e15323d5bee36c37e953b1cad.jpg" TargetMode="External"/><Relationship Id="rId451" Type="http://schemas.openxmlformats.org/officeDocument/2006/relationships/hyperlink" Target="http://books.toscrape.com/media/cache/67/2f/672f2e3753cfc59c5843d23c88784326.jpg" TargetMode="External"/><Relationship Id="rId549" Type="http://schemas.openxmlformats.org/officeDocument/2006/relationships/hyperlink" Target="http://books.toscrape.com/media/cache/fc/c2/fcc2f183dde593b991e01585f5df1e09.jpg" TargetMode="External"/><Relationship Id="rId756" Type="http://schemas.openxmlformats.org/officeDocument/2006/relationships/hyperlink" Target="https://books.toscrape.com/catalogue/why-not-me_554/index.html" TargetMode="External"/><Relationship Id="rId1179" Type="http://schemas.openxmlformats.org/officeDocument/2006/relationships/hyperlink" Target="http://books.toscrape.com/media/cache/e5/2a/e52aa0bc6f8fcf894ffbe132b68f903e.jpg" TargetMode="External"/><Relationship Id="rId1386" Type="http://schemas.openxmlformats.org/officeDocument/2006/relationships/hyperlink" Target="https://books.toscrape.com/catalogue/princess-between-worlds-wide-awake-princess-5_919/index.html" TargetMode="External"/><Relationship Id="rId1593" Type="http://schemas.openxmlformats.org/officeDocument/2006/relationships/hyperlink" Target="http://books.toscrape.com/media/cache/4a/13/4a1370ebafcaf6ba5f5e1fe4a609b6d8.jpg" TargetMode="External"/><Relationship Id="rId104" Type="http://schemas.openxmlformats.org/officeDocument/2006/relationships/hyperlink" Target="https://books.toscrape.com/catalogue/a-paris-apartment_612/index.html" TargetMode="External"/><Relationship Id="rId311" Type="http://schemas.openxmlformats.org/officeDocument/2006/relationships/hyperlink" Target="http://books.toscrape.com/media/cache/3d/8c/3d8cd7a42d3e57cb10e02f9ab76bd549.jpg" TargetMode="External"/><Relationship Id="rId409" Type="http://schemas.openxmlformats.org/officeDocument/2006/relationships/hyperlink" Target="http://books.toscrape.com/media/cache/f1/49/f1498baf6cb055e0a9188d5e57c5f686.jpg" TargetMode="External"/><Relationship Id="rId963" Type="http://schemas.openxmlformats.org/officeDocument/2006/relationships/hyperlink" Target="http://books.toscrape.com/media/cache/68/e8/68e81c5a221dcd71516b5711641f83ed.jpg" TargetMode="External"/><Relationship Id="rId1039" Type="http://schemas.openxmlformats.org/officeDocument/2006/relationships/hyperlink" Target="http://books.toscrape.com/media/cache/75/e4/75e444aca5ac86166a55cc7e64f5724f.jpg" TargetMode="External"/><Relationship Id="rId1246" Type="http://schemas.openxmlformats.org/officeDocument/2006/relationships/hyperlink" Target="https://books.toscrape.com/catalogue/icing-aces-hockey-2_25/index.html" TargetMode="External"/><Relationship Id="rId1898" Type="http://schemas.openxmlformats.org/officeDocument/2006/relationships/hyperlink" Target="https://books.toscrape.com/catalogue/rich-dad-poor-dad_483/index.html" TargetMode="External"/><Relationship Id="rId92" Type="http://schemas.openxmlformats.org/officeDocument/2006/relationships/hyperlink" Target="https://books.toscrape.com/catalogue/a-flight-of-arrows-the-pathfinders-2_876/index.html" TargetMode="External"/><Relationship Id="rId616" Type="http://schemas.openxmlformats.org/officeDocument/2006/relationships/hyperlink" Target="https://books.toscrape.com/catalogue/the-wild-robot_288/index.html" TargetMode="External"/><Relationship Id="rId823" Type="http://schemas.openxmlformats.org/officeDocument/2006/relationships/hyperlink" Target="http://books.toscrape.com/media/cache/1c/41/1c41d9cb63d3627fc60a1f3ba42da963.jpg" TargetMode="External"/><Relationship Id="rId1453" Type="http://schemas.openxmlformats.org/officeDocument/2006/relationships/hyperlink" Target="http://books.toscrape.com/media/cache/8e/5a/8e5a6639c7e2f9b59ff15f04a3b055e1.jpg" TargetMode="External"/><Relationship Id="rId1660" Type="http://schemas.openxmlformats.org/officeDocument/2006/relationships/hyperlink" Target="https://books.toscrape.com/catalogue/booked_365/index.html" TargetMode="External"/><Relationship Id="rId1758" Type="http://schemas.openxmlformats.org/officeDocument/2006/relationships/hyperlink" Target="https://books.toscrape.com/catalogue/needful-things_334/index.html" TargetMode="External"/><Relationship Id="rId1106" Type="http://schemas.openxmlformats.org/officeDocument/2006/relationships/hyperlink" Target="https://books.toscrape.com/catalogue/blue-lily-lily-blue-the-raven-cycle-3_364/index.html" TargetMode="External"/><Relationship Id="rId1313" Type="http://schemas.openxmlformats.org/officeDocument/2006/relationships/hyperlink" Target="http://books.toscrape.com/media/cache/a5/13/a513b65a8f7696c8aec48a607f7f90d3.jpg" TargetMode="External"/><Relationship Id="rId1520" Type="http://schemas.openxmlformats.org/officeDocument/2006/relationships/hyperlink" Target="https://books.toscrape.com/catalogue/dont-get-caught_687/index.html" TargetMode="External"/><Relationship Id="rId1965" Type="http://schemas.openxmlformats.org/officeDocument/2006/relationships/hyperlink" Target="http://books.toscrape.com/media/cache/a6/96/a696c1d6bb1ff8f65f51a116160b2aef.jpg" TargetMode="External"/><Relationship Id="rId1618" Type="http://schemas.openxmlformats.org/officeDocument/2006/relationships/hyperlink" Target="https://books.toscrape.com/catalogue/the-disappearing-spoon-and-other-true-tales-of-madness-love-and-the-history-of-the-world-from-the-periodic-table-of-the-elements_244/index.html" TargetMode="External"/><Relationship Id="rId1825" Type="http://schemas.openxmlformats.org/officeDocument/2006/relationships/hyperlink" Target="http://books.toscrape.com/media/cache/bc/eb/bceb609c54f7739682b319a27a5b9783.jpg" TargetMode="External"/><Relationship Id="rId199" Type="http://schemas.openxmlformats.org/officeDocument/2006/relationships/hyperlink" Target="http://books.toscrape.com/media/cache/08/e3/08e3fff11713d162620c920a2574e149.jpg" TargetMode="External"/><Relationship Id="rId266" Type="http://schemas.openxmlformats.org/officeDocument/2006/relationships/hyperlink" Target="https://books.toscrape.com/catalogue/the-complete-maus-maus-1-2_62/index.html" TargetMode="External"/><Relationship Id="rId473" Type="http://schemas.openxmlformats.org/officeDocument/2006/relationships/hyperlink" Target="http://books.toscrape.com/media/cache/06/a6/06a62270c0700ae3c537cf394cf145ee.jpg" TargetMode="External"/><Relationship Id="rId680" Type="http://schemas.openxmlformats.org/officeDocument/2006/relationships/hyperlink" Target="https://books.toscrape.com/catalogue/everydata-the-misinformation-hidden-in-the-little-data-you-consume-every-day_891/index.html" TargetMode="External"/><Relationship Id="rId126" Type="http://schemas.openxmlformats.org/officeDocument/2006/relationships/hyperlink" Target="https://books.toscrape.com/catalogue/girl-in-the-blue-coat_160/index.html" TargetMode="External"/><Relationship Id="rId333" Type="http://schemas.openxmlformats.org/officeDocument/2006/relationships/hyperlink" Target="http://books.toscrape.com/media/cache/f6/cb/f6cb2300a1235a344f1c11b2be9a605d.jpg" TargetMode="External"/><Relationship Id="rId540" Type="http://schemas.openxmlformats.org/officeDocument/2006/relationships/hyperlink" Target="https://books.toscrape.com/catalogue/the-expatriates_401/index.html" TargetMode="External"/><Relationship Id="rId778" Type="http://schemas.openxmlformats.org/officeDocument/2006/relationships/hyperlink" Target="https://books.toscrape.com/catalogue/being-mortal-medicine-and-what-matters-in-the-end_512/index.html" TargetMode="External"/><Relationship Id="rId985" Type="http://schemas.openxmlformats.org/officeDocument/2006/relationships/hyperlink" Target="http://books.toscrape.com/media/cache/70/a4/70a49dbcdbbdbc8b7264d254d8197ecd.jpg" TargetMode="External"/><Relationship Id="rId1170" Type="http://schemas.openxmlformats.org/officeDocument/2006/relationships/hyperlink" Target="https://books.toscrape.com/catalogue/gone-girl_162/index.html" TargetMode="External"/><Relationship Id="rId638" Type="http://schemas.openxmlformats.org/officeDocument/2006/relationships/hyperlink" Target="https://books.toscrape.com/catalogue/matilda_32/index.html" TargetMode="External"/><Relationship Id="rId845" Type="http://schemas.openxmlformats.org/officeDocument/2006/relationships/hyperlink" Target="http://books.toscrape.com/media/cache/56/73/5673fea5d08ad840ade774146ce07b28.jpg" TargetMode="External"/><Relationship Id="rId1030" Type="http://schemas.openxmlformats.org/officeDocument/2006/relationships/hyperlink" Target="https://books.toscrape.com/catalogue/underlying-notes_577/index.html" TargetMode="External"/><Relationship Id="rId1268" Type="http://schemas.openxmlformats.org/officeDocument/2006/relationships/hyperlink" Target="https://books.toscrape.com/catalogue/the-dovekeepers_748/index.html" TargetMode="External"/><Relationship Id="rId1475" Type="http://schemas.openxmlformats.org/officeDocument/2006/relationships/hyperlink" Target="http://books.toscrape.com/media/cache/48/7d/487d4be44c60cac7f0085242c4512653.jpg" TargetMode="External"/><Relationship Id="rId1682" Type="http://schemas.openxmlformats.org/officeDocument/2006/relationships/hyperlink" Target="https://books.toscrape.com/catalogue/the-lucifer-effect-understanding-how-good-people-turn-evil_758/index.html" TargetMode="External"/><Relationship Id="rId400" Type="http://schemas.openxmlformats.org/officeDocument/2006/relationships/hyperlink" Target="https://books.toscrape.com/catalogue/where-lightning-strikes-bleeding-stars-3_96/index.html" TargetMode="External"/><Relationship Id="rId705" Type="http://schemas.openxmlformats.org/officeDocument/2006/relationships/hyperlink" Target="http://books.toscrape.com/media/cache/96/6f/966f1fe13d231041bb516c281a675646.jpg" TargetMode="External"/><Relationship Id="rId1128" Type="http://schemas.openxmlformats.org/officeDocument/2006/relationships/hyperlink" Target="https://books.toscrape.com/catalogue/wild-from-lost-to-found-on-the-pacific-crest-trail_305/index.html" TargetMode="External"/><Relationship Id="rId1335" Type="http://schemas.openxmlformats.org/officeDocument/2006/relationships/hyperlink" Target="http://books.toscrape.com/media/cache/fe/74/fe7494f92b03b9c178cf19a038011f18.jpg" TargetMode="External"/><Relationship Id="rId1542" Type="http://schemas.openxmlformats.org/officeDocument/2006/relationships/hyperlink" Target="https://books.toscrape.com/catalogue/future-shock-future-shock-1_519/index.html" TargetMode="External"/><Relationship Id="rId1987" Type="http://schemas.openxmlformats.org/officeDocument/2006/relationships/hyperlink" Target="http://books.toscrape.com/media/cache/82/f3/82f3b865f19faad855ec359f86415f79.jpg" TargetMode="External"/><Relationship Id="rId912" Type="http://schemas.openxmlformats.org/officeDocument/2006/relationships/hyperlink" Target="https://books.toscrape.com/catalogue/penny-maybe_965/index.html" TargetMode="External"/><Relationship Id="rId1847" Type="http://schemas.openxmlformats.org/officeDocument/2006/relationships/hyperlink" Target="http://books.toscrape.com/media/cache/ca/5f/ca5f20fe544cc311dd126c60c7aa003e.jpg" TargetMode="External"/><Relationship Id="rId41" Type="http://schemas.openxmlformats.org/officeDocument/2006/relationships/hyperlink" Target="http://books.toscrape.com/media/cache/27/40/274003f2720f82844873945b87af6c19.jpg" TargetMode="External"/><Relationship Id="rId1402" Type="http://schemas.openxmlformats.org/officeDocument/2006/relationships/hyperlink" Target="https://books.toscrape.com/catalogue/the-star-touched-queen_764/index.html" TargetMode="External"/><Relationship Id="rId1707" Type="http://schemas.openxmlformats.org/officeDocument/2006/relationships/hyperlink" Target="http://books.toscrape.com/media/cache/25/1c/251ce4355601534338a646f2b63be93a.jpg" TargetMode="External"/><Relationship Id="rId190" Type="http://schemas.openxmlformats.org/officeDocument/2006/relationships/hyperlink" Target="https://books.toscrape.com/catalogue/wonder-woman-earth-one-volume-one-wonder-woman-earth-one-1_783/index.html" TargetMode="External"/><Relationship Id="rId288" Type="http://schemas.openxmlformats.org/officeDocument/2006/relationships/hyperlink" Target="https://books.toscrape.com/catalogue/ajin-demi-human-volume-1-ajin-demi-human-1_4/index.html" TargetMode="External"/><Relationship Id="rId1914" Type="http://schemas.openxmlformats.org/officeDocument/2006/relationships/hyperlink" Target="https://books.toscrape.com/catalogue/in-her-wake_980/index.html" TargetMode="External"/><Relationship Id="rId495" Type="http://schemas.openxmlformats.org/officeDocument/2006/relationships/hyperlink" Target="http://books.toscrape.com/media/cache/e1/8d/e18dc724d16d7501dcaaa56bdb49c16d.jpg" TargetMode="External"/><Relationship Id="rId148" Type="http://schemas.openxmlformats.org/officeDocument/2006/relationships/hyperlink" Target="https://books.toscrape.com/catalogue/saga-volume-5-saga-collected-editions-5_923/index.html" TargetMode="External"/><Relationship Id="rId355" Type="http://schemas.openxmlformats.org/officeDocument/2006/relationships/hyperlink" Target="http://books.toscrape.com/media/cache/01/a5/01a5285b17e7ec0e7e56294a8f8af28d.jpg" TargetMode="External"/><Relationship Id="rId562" Type="http://schemas.openxmlformats.org/officeDocument/2006/relationships/hyperlink" Target="https://books.toscrape.com/catalogue/lila-gilead-3_190/index.html" TargetMode="External"/><Relationship Id="rId1192" Type="http://schemas.openxmlformats.org/officeDocument/2006/relationships/hyperlink" Target="https://books.toscrape.com/catalogue/the-name-of-the-wind-the-kingkiller-chronicle-1_74/index.html" TargetMode="External"/><Relationship Id="rId215" Type="http://schemas.openxmlformats.org/officeDocument/2006/relationships/hyperlink" Target="http://books.toscrape.com/media/cache/3f/97/3f97ab9d27352e8dd24671c945b1c5ac.jpg" TargetMode="External"/><Relationship Id="rId422" Type="http://schemas.openxmlformats.org/officeDocument/2006/relationships/hyperlink" Target="https://books.toscrape.com/catalogue/will-you-wont-you-want-me_644/index.html" TargetMode="External"/><Relationship Id="rId867" Type="http://schemas.openxmlformats.org/officeDocument/2006/relationships/hyperlink" Target="http://books.toscrape.com/media/cache/3f/c2/3fc2d771fe5f12df5de998d99036a35a.jpg" TargetMode="External"/><Relationship Id="rId1052" Type="http://schemas.openxmlformats.org/officeDocument/2006/relationships/hyperlink" Target="https://books.toscrape.com/catalogue/enders-game-the-ender-quintet-1_518/index.html" TargetMode="External"/><Relationship Id="rId1497" Type="http://schemas.openxmlformats.org/officeDocument/2006/relationships/hyperlink" Target="http://books.toscrape.com/media/cache/9a/2c/9a2c2936fa9bd422be96805924e1411a.jpg" TargetMode="External"/><Relationship Id="rId727" Type="http://schemas.openxmlformats.org/officeDocument/2006/relationships/hyperlink" Target="http://books.toscrape.com/media/cache/db/36/db3686ef6b30490998c1b24dbdf730d8.jpg" TargetMode="External"/><Relationship Id="rId934" Type="http://schemas.openxmlformats.org/officeDocument/2006/relationships/hyperlink" Target="https://books.toscrape.com/catalogue/the-kite-runner_847/index.html" TargetMode="External"/><Relationship Id="rId1357" Type="http://schemas.openxmlformats.org/officeDocument/2006/relationships/hyperlink" Target="http://books.toscrape.com/media/cache/2d/d0/2dd096d0fa0af96560c16aeffea83d4a.jpg" TargetMode="External"/><Relationship Id="rId1564" Type="http://schemas.openxmlformats.org/officeDocument/2006/relationships/hyperlink" Target="https://books.toscrape.com/catalogue/an-abundance-of-katherines_362/index.html" TargetMode="External"/><Relationship Id="rId1771" Type="http://schemas.openxmlformats.org/officeDocument/2006/relationships/hyperlink" Target="http://books.toscrape.com/media/cache/ce/5f/ce5f052c65cc963cf4422be096e915c9.jpg" TargetMode="External"/><Relationship Id="rId63" Type="http://schemas.openxmlformats.org/officeDocument/2006/relationships/hyperlink" Target="http://books.toscrape.com/media/cache/6b/61/6b61d393f0731f6c52182ba3cf41e245.jpg" TargetMode="External"/><Relationship Id="rId1217" Type="http://schemas.openxmlformats.org/officeDocument/2006/relationships/hyperlink" Target="http://books.toscrape.com/media/cache/01/c5/01c50c5f341b8f1d030e9dffba5e5498.jpg" TargetMode="External"/><Relationship Id="rId1424" Type="http://schemas.openxmlformats.org/officeDocument/2006/relationships/hyperlink" Target="https://books.toscrape.com/catalogue/a-gathering-of-shadows-shades-of-magic-2_456/index.html" TargetMode="External"/><Relationship Id="rId1631" Type="http://schemas.openxmlformats.org/officeDocument/2006/relationships/hyperlink" Target="http://books.toscrape.com/media/cache/b1/0e/b10eabab1e1c811a6d47969904fd5755.jpg" TargetMode="External"/><Relationship Id="rId1869" Type="http://schemas.openxmlformats.org/officeDocument/2006/relationships/hyperlink" Target="http://books.toscrape.com/media/cache/94/f4/94f4405dae04559ecdd92e62486623e3.jpg" TargetMode="External"/><Relationship Id="rId1729" Type="http://schemas.openxmlformats.org/officeDocument/2006/relationships/hyperlink" Target="http://books.toscrape.com/media/cache/42/1a/421afe48509fc8cccccad804b64c58dc.jpg" TargetMode="External"/><Relationship Id="rId1936" Type="http://schemas.openxmlformats.org/officeDocument/2006/relationships/hyperlink" Target="https://books.toscrape.com/catalogue/when-we-collided_955/index.html" TargetMode="External"/><Relationship Id="rId377" Type="http://schemas.openxmlformats.org/officeDocument/2006/relationships/hyperlink" Target="http://books.toscrape.com/media/cache/82/aa/82aa7770711dfc5edc1f5f69a731d08b.jpg" TargetMode="External"/><Relationship Id="rId584" Type="http://schemas.openxmlformats.org/officeDocument/2006/relationships/hyperlink" Target="https://books.toscrape.com/catalogue/birdsong-a-story-in-pictures_975/index.html" TargetMode="External"/><Relationship Id="rId5" Type="http://schemas.openxmlformats.org/officeDocument/2006/relationships/hyperlink" Target="http://books.toscrape.com/media/cache/c7/1a/c71a85dbf8c2dbc75cb271026618477c.jpg" TargetMode="External"/><Relationship Id="rId237" Type="http://schemas.openxmlformats.org/officeDocument/2006/relationships/hyperlink" Target="http://books.toscrape.com/media/cache/55/89/5589eb7a8127d04add1c4205186d91d4.jpg" TargetMode="External"/><Relationship Id="rId791" Type="http://schemas.openxmlformats.org/officeDocument/2006/relationships/hyperlink" Target="http://books.toscrape.com/media/cache/be/98/be98641184d97b2fad1bc6c90c571b80.jpg" TargetMode="External"/><Relationship Id="rId889" Type="http://schemas.openxmlformats.org/officeDocument/2006/relationships/hyperlink" Target="http://books.toscrape.com/media/cache/d8/d3/d8d3a16113069ccde25da34483a583fb.jpg" TargetMode="External"/><Relationship Id="rId1074" Type="http://schemas.openxmlformats.org/officeDocument/2006/relationships/hyperlink" Target="https://books.toscrape.com/catalogue/the-makings-of-a-fatherless-child_450/index.html" TargetMode="External"/><Relationship Id="rId444" Type="http://schemas.openxmlformats.org/officeDocument/2006/relationships/hyperlink" Target="https://books.toscrape.com/catalogue/something-borrowed-darcy-rachel-1_224/index.html" TargetMode="External"/><Relationship Id="rId651" Type="http://schemas.openxmlformats.org/officeDocument/2006/relationships/hyperlink" Target="http://books.toscrape.com/media/cache/13/27/13270087ac5cba3e999166a64991187a.jpg" TargetMode="External"/><Relationship Id="rId749" Type="http://schemas.openxmlformats.org/officeDocument/2006/relationships/hyperlink" Target="http://books.toscrape.com/media/cache/dd/89/dd8974991a279418738f38d5561979c4.jpg" TargetMode="External"/><Relationship Id="rId1281" Type="http://schemas.openxmlformats.org/officeDocument/2006/relationships/hyperlink" Target="http://books.toscrape.com/media/cache/19/11/1911d173c8e812518900af9aa16d9e46.jpg" TargetMode="External"/><Relationship Id="rId1379" Type="http://schemas.openxmlformats.org/officeDocument/2006/relationships/hyperlink" Target="http://books.toscrape.com/media/cache/20/fd/20fd23f982b45a59f6c1a31e6804e735.jpg" TargetMode="External"/><Relationship Id="rId1586" Type="http://schemas.openxmlformats.org/officeDocument/2006/relationships/hyperlink" Target="https://books.toscrape.com/catalogue/boy-meets-boy_134/index.html" TargetMode="External"/><Relationship Id="rId304" Type="http://schemas.openxmlformats.org/officeDocument/2006/relationships/hyperlink" Target="https://books.toscrape.com/catalogue/animal-farm_313/index.html" TargetMode="External"/><Relationship Id="rId511" Type="http://schemas.openxmlformats.org/officeDocument/2006/relationships/hyperlink" Target="http://books.toscrape.com/media/cache/8f/26/8f269de5ec7cef02e538eb0466c68f0c.jpg" TargetMode="External"/><Relationship Id="rId609" Type="http://schemas.openxmlformats.org/officeDocument/2006/relationships/hyperlink" Target="http://books.toscrape.com/media/cache/95/6b/956b5a8927463f4ea0774e2469e27ce5.jpg" TargetMode="External"/><Relationship Id="rId956" Type="http://schemas.openxmlformats.org/officeDocument/2006/relationships/hyperlink" Target="https://books.toscrape.com/catalogue/first-steps-for-new-christians-print-edition_808/index.html" TargetMode="External"/><Relationship Id="rId1141" Type="http://schemas.openxmlformats.org/officeDocument/2006/relationships/hyperlink" Target="http://books.toscrape.com/media/cache/fe/a1/fea18082a98781b8e87bdf99065f4887.jpg" TargetMode="External"/><Relationship Id="rId1239" Type="http://schemas.openxmlformats.org/officeDocument/2006/relationships/hyperlink" Target="http://books.toscrape.com/media/cache/89/e8/89e87f1e98993377949855563aa1f982.jpg" TargetMode="External"/><Relationship Id="rId1793" Type="http://schemas.openxmlformats.org/officeDocument/2006/relationships/hyperlink" Target="http://books.toscrape.com/media/cache/10/f6/10f6ebfa89b070ba39ad7c4c872c96ea.jpg" TargetMode="External"/><Relationship Id="rId85" Type="http://schemas.openxmlformats.org/officeDocument/2006/relationships/hyperlink" Target="http://books.toscrape.com/media/cache/f6/8e/f68e6ae2f9da04fccbde8442b0a1b52a.jpg" TargetMode="External"/><Relationship Id="rId816" Type="http://schemas.openxmlformats.org/officeDocument/2006/relationships/hyperlink" Target="https://books.toscrape.com/catalogue/trespassing-across-america-one-mans-epic-never-done-before-and-sort-of-illegal-hike-across-the-heartland_291/index.html" TargetMode="External"/><Relationship Id="rId1001" Type="http://schemas.openxmlformats.org/officeDocument/2006/relationships/hyperlink" Target="http://books.toscrape.com/media/cache/2f/9f/2f9ff4e4be85da448b02108171b54c3b.jpg" TargetMode="External"/><Relationship Id="rId1446" Type="http://schemas.openxmlformats.org/officeDocument/2006/relationships/hyperlink" Target="https://books.toscrape.com/catalogue/the-rose-the-dagger-the-wrath-and-the-dawn-2_278/index.html" TargetMode="External"/><Relationship Id="rId1653" Type="http://schemas.openxmlformats.org/officeDocument/2006/relationships/hyperlink" Target="http://books.toscrape.com/media/cache/5e/ca/5eca840ed2d6f0f0d2f795922cb76741.jpg" TargetMode="External"/><Relationship Id="rId1860" Type="http://schemas.openxmlformats.org/officeDocument/2006/relationships/hyperlink" Target="https://books.toscrape.com/catalogue/vegan-vegetarian-omnivore-dinner-for-everyone-at-the-table_297/index.html" TargetMode="External"/><Relationship Id="rId1306" Type="http://schemas.openxmlformats.org/officeDocument/2006/relationships/hyperlink" Target="https://books.toscrape.com/catalogue/team-of-rivals-the-political-genius-of-abraham-lincoln_488/index.html" TargetMode="External"/><Relationship Id="rId1513" Type="http://schemas.openxmlformats.org/officeDocument/2006/relationships/hyperlink" Target="http://books.toscrape.com/media/cache/8e/dc/8edc314a67ed5ddad7bd0a2f30ad3238.jpg" TargetMode="External"/><Relationship Id="rId1720" Type="http://schemas.openxmlformats.org/officeDocument/2006/relationships/hyperlink" Target="https://books.toscrape.com/catalogue/old-school-diary-of-a-wimpy-kid-10_723/index.html" TargetMode="External"/><Relationship Id="rId1958" Type="http://schemas.openxmlformats.org/officeDocument/2006/relationships/hyperlink" Target="https://books.toscrape.com/catalogue/how-to-be-miserable-40-strategies-you-already-use_897/index.html" TargetMode="External"/><Relationship Id="rId12" Type="http://schemas.openxmlformats.org/officeDocument/2006/relationships/hyperlink" Target="https://books.toscrape.com/catalogue/a-summer-in-europe_458/index.html" TargetMode="External"/><Relationship Id="rId1818" Type="http://schemas.openxmlformats.org/officeDocument/2006/relationships/hyperlink" Target="https://books.toscrape.com/catalogue/the-nerdy-nummies-cookbook-sweet-treats-for-the-geek-in-all-of-us_853/index.html" TargetMode="External"/><Relationship Id="rId161" Type="http://schemas.openxmlformats.org/officeDocument/2006/relationships/hyperlink" Target="http://books.toscrape.com/media/cache/67/f8/67f83a06f77d0ff3b06cb8ac04839422.jpg" TargetMode="External"/><Relationship Id="rId399" Type="http://schemas.openxmlformats.org/officeDocument/2006/relationships/hyperlink" Target="http://books.toscrape.com/media/cache/a3/50/a35037c93fbc48a1a62dc74c71f62779.jpg" TargetMode="External"/><Relationship Id="rId259" Type="http://schemas.openxmlformats.org/officeDocument/2006/relationships/hyperlink" Target="http://books.toscrape.com/media/cache/31/3f/313fb7d006c8c507d63ce7e96b56d925.jpg" TargetMode="External"/><Relationship Id="rId466" Type="http://schemas.openxmlformats.org/officeDocument/2006/relationships/hyperlink" Target="https://books.toscrape.com/catalogue/the-vacationers_863/index.html" TargetMode="External"/><Relationship Id="rId673" Type="http://schemas.openxmlformats.org/officeDocument/2006/relationships/hyperlink" Target="http://books.toscrape.com/media/cache/17/19/1719475c51206a410a90fe5f3708df4c.jpg" TargetMode="External"/><Relationship Id="rId880" Type="http://schemas.openxmlformats.org/officeDocument/2006/relationships/hyperlink" Target="https://books.toscrape.com/catalogue/how-music-works_979/index.html" TargetMode="External"/><Relationship Id="rId1096" Type="http://schemas.openxmlformats.org/officeDocument/2006/relationships/hyperlink" Target="https://books.toscrape.com/catalogue/if-i-stay-if-i-stay-1_379/index.html" TargetMode="External"/><Relationship Id="rId119" Type="http://schemas.openxmlformats.org/officeDocument/2006/relationships/hyperlink" Target="http://books.toscrape.com/media/cache/15/59/155942710c3ae4bd4ed622df9a999b99.jpg" TargetMode="External"/><Relationship Id="rId326" Type="http://schemas.openxmlformats.org/officeDocument/2006/relationships/hyperlink" Target="https://books.toscrape.com/catalogue/alice-in-wonderland-alices-adventures-in-wonderland-1_5/index.html" TargetMode="External"/><Relationship Id="rId533" Type="http://schemas.openxmlformats.org/officeDocument/2006/relationships/hyperlink" Target="http://books.toscrape.com/media/cache/65/6d/656d264685962b55ff14fb310b0ae747.jpg" TargetMode="External"/><Relationship Id="rId978" Type="http://schemas.openxmlformats.org/officeDocument/2006/relationships/hyperlink" Target="https://books.toscrape.com/catalogue/the-wright-brothers_769/index.html" TargetMode="External"/><Relationship Id="rId1163" Type="http://schemas.openxmlformats.org/officeDocument/2006/relationships/hyperlink" Target="http://books.toscrape.com/media/cache/60/4b/604b6a188b8ad3cfaeda67039399fcb6.jpg" TargetMode="External"/><Relationship Id="rId1370" Type="http://schemas.openxmlformats.org/officeDocument/2006/relationships/hyperlink" Target="https://books.toscrape.com/catalogue/the-republic_78/index.html" TargetMode="External"/><Relationship Id="rId740" Type="http://schemas.openxmlformats.org/officeDocument/2006/relationships/hyperlink" Target="https://books.toscrape.com/catalogue/snatched-how-a-drug-queen-went-undercover-for-the-dea-and-was-kidnapped-by-colombian-guerillas_631/index.html" TargetMode="External"/><Relationship Id="rId838" Type="http://schemas.openxmlformats.org/officeDocument/2006/relationships/hyperlink" Target="https://books.toscrape.com/catalogue/its-never-too-late-to-begin-again-discovering-creativity-and-meaning-at-midlife-and-beyond_179/index.html" TargetMode="External"/><Relationship Id="rId1023" Type="http://schemas.openxmlformats.org/officeDocument/2006/relationships/hyperlink" Target="http://books.toscrape.com/media/cache/b3/f9/b3f9298d93e133db3e178d7c2d4130af.jpg" TargetMode="External"/><Relationship Id="rId1468" Type="http://schemas.openxmlformats.org/officeDocument/2006/relationships/hyperlink" Target="https://books.toscrape.com/catalogue/sister-sable-the-mad-queen-1_54/index.html" TargetMode="External"/><Relationship Id="rId1675" Type="http://schemas.openxmlformats.org/officeDocument/2006/relationships/hyperlink" Target="http://books.toscrape.com/media/cache/7a/e9/7ae92da23efc2f0f4633f9d2cde370f3.jpg" TargetMode="External"/><Relationship Id="rId1882" Type="http://schemas.openxmlformats.org/officeDocument/2006/relationships/hyperlink" Target="https://books.toscrape.com/catalogue/the-third-wave-an-entrepreneurs-vision-of-the-future_862/index.html" TargetMode="External"/><Relationship Id="rId600" Type="http://schemas.openxmlformats.org/officeDocument/2006/relationships/hyperlink" Target="https://books.toscrape.com/catalogue/once-was-a-time_724/index.html" TargetMode="External"/><Relationship Id="rId1230" Type="http://schemas.openxmlformats.org/officeDocument/2006/relationships/hyperlink" Target="https://books.toscrape.com/catalogue/do-androids-dream-of-electric-sheep-blade-runner-1_149/index.html" TargetMode="External"/><Relationship Id="rId1328" Type="http://schemas.openxmlformats.org/officeDocument/2006/relationships/hyperlink" Target="https://books.toscrape.com/catalogue/evicted-poverty-and-profit-in-the-american-city_372/index.html" TargetMode="External"/><Relationship Id="rId1535" Type="http://schemas.openxmlformats.org/officeDocument/2006/relationships/hyperlink" Target="http://books.toscrape.com/media/cache/0e/ea/0eea83f8c3d5d3bf8538f046e2a4c67d.jpg" TargetMode="External"/><Relationship Id="rId905" Type="http://schemas.openxmlformats.org/officeDocument/2006/relationships/hyperlink" Target="http://books.toscrape.com/media/cache/a0/7e/a07ed8f1c23f7b4baf7102722680bd30.jpg" TargetMode="External"/><Relationship Id="rId1742" Type="http://schemas.openxmlformats.org/officeDocument/2006/relationships/hyperlink" Target="https://books.toscrape.com/catalogue/the-loney_756/index.html" TargetMode="External"/><Relationship Id="rId34" Type="http://schemas.openxmlformats.org/officeDocument/2006/relationships/hyperlink" Target="https://books.toscrape.com/catalogue/the-last-mile-amos-decker-2_754/index.html" TargetMode="External"/><Relationship Id="rId1602" Type="http://schemas.openxmlformats.org/officeDocument/2006/relationships/hyperlink" Target="https://books.toscrape.com/catalogue/sorting-the-beef-from-the-bull-the-science-of-food-fraud-forensics_736/index.html" TargetMode="External"/><Relationship Id="rId183" Type="http://schemas.openxmlformats.org/officeDocument/2006/relationships/hyperlink" Target="http://books.toscrape.com/media/cache/51/e4/51e472da0b7be65921345af6d4ca9e51.jpg" TargetMode="External"/><Relationship Id="rId390" Type="http://schemas.openxmlformats.org/officeDocument/2006/relationships/hyperlink" Target="https://books.toscrape.com/catalogue/a-walk-to-remember_312/index.html" TargetMode="External"/><Relationship Id="rId1907" Type="http://schemas.openxmlformats.org/officeDocument/2006/relationships/hyperlink" Target="http://books.toscrape.com/media/cache/d7/cb/d7cbdb36b54398ba3876488726befc3d.jpg" TargetMode="External"/><Relationship Id="rId250" Type="http://schemas.openxmlformats.org/officeDocument/2006/relationships/hyperlink" Target="https://books.toscrape.com/catalogue/black-butler-vol-1-black-butler-1_130/index.html" TargetMode="External"/><Relationship Id="rId488" Type="http://schemas.openxmlformats.org/officeDocument/2006/relationships/hyperlink" Target="https://books.toscrape.com/catalogue/mr-mercedes-bill-hodges-trilogy-1_717/index.html" TargetMode="External"/><Relationship Id="rId695" Type="http://schemas.openxmlformats.org/officeDocument/2006/relationships/hyperlink" Target="http://books.toscrape.com/media/cache/38/ea/38ea04e1e16ebef78fd2595771fe2287.jpg" TargetMode="External"/><Relationship Id="rId110" Type="http://schemas.openxmlformats.org/officeDocument/2006/relationships/hyperlink" Target="https://books.toscrape.com/catalogue/the-invention-of-wings_448/index.html" TargetMode="External"/><Relationship Id="rId348" Type="http://schemas.openxmlformats.org/officeDocument/2006/relationships/hyperlink" Target="https://books.toscrape.com/catalogue/beyond-good-and-evil_6/index.html" TargetMode="External"/><Relationship Id="rId555" Type="http://schemas.openxmlformats.org/officeDocument/2006/relationships/hyperlink" Target="http://books.toscrape.com/media/cache/95/27/9527e680e56bb3f8d9bf4e8882a3b723.jpg" TargetMode="External"/><Relationship Id="rId762" Type="http://schemas.openxmlformats.org/officeDocument/2006/relationships/hyperlink" Target="https://books.toscrape.com/catalogue/smarter-faster-better-the-secrets-of-being-productive-in-life-and-business_543/index.html" TargetMode="External"/><Relationship Id="rId1185" Type="http://schemas.openxmlformats.org/officeDocument/2006/relationships/hyperlink" Target="http://books.toscrape.com/media/cache/82/30/82301a313be5a9ef4cedce8c79a54669.jpg" TargetMode="External"/><Relationship Id="rId1392" Type="http://schemas.openxmlformats.org/officeDocument/2006/relationships/hyperlink" Target="https://books.toscrape.com/catalogue/avatar-the-last-airbender-smoke-and-shadow-part-3-smoke-and-shadow-3_881/index.html" TargetMode="External"/><Relationship Id="rId208" Type="http://schemas.openxmlformats.org/officeDocument/2006/relationships/hyperlink" Target="https://books.toscrape.com/catalogue/el-deafo_691/index.html" TargetMode="External"/><Relationship Id="rId415" Type="http://schemas.openxmlformats.org/officeDocument/2006/relationships/hyperlink" Target="http://books.toscrape.com/media/cache/b6/42/b642b7415804929612c29d87656edea1.jpg" TargetMode="External"/><Relationship Id="rId622" Type="http://schemas.openxmlformats.org/officeDocument/2006/relationships/hyperlink" Target="https://books.toscrape.com/catalogue/the-day-the-crayons-came-home-crayons_241/index.html" TargetMode="External"/><Relationship Id="rId1045" Type="http://schemas.openxmlformats.org/officeDocument/2006/relationships/hyperlink" Target="http://books.toscrape.com/media/cache/e8/d4/e8d47e80b92650728b837930cc578d63.jpg" TargetMode="External"/><Relationship Id="rId1252" Type="http://schemas.openxmlformats.org/officeDocument/2006/relationships/hyperlink" Target="https://books.toscrape.com/catalogue/the-art-forger_930/index.html" TargetMode="External"/><Relationship Id="rId1697" Type="http://schemas.openxmlformats.org/officeDocument/2006/relationships/hyperlink" Target="http://books.toscrape.com/media/cache/f0/9f/f09fd4a3200b94db86364f308ac02530.jpg" TargetMode="External"/><Relationship Id="rId927" Type="http://schemas.openxmlformats.org/officeDocument/2006/relationships/hyperlink" Target="http://books.toscrape.com/media/cache/6d/7b/6d7b69b4edcdf5b6b075d6fa53bf74bc.jpg" TargetMode="External"/><Relationship Id="rId1112" Type="http://schemas.openxmlformats.org/officeDocument/2006/relationships/hyperlink" Target="https://books.toscrape.com/catalogue/the-shining-the-shining-1_354/index.html" TargetMode="External"/><Relationship Id="rId1557" Type="http://schemas.openxmlformats.org/officeDocument/2006/relationships/hyperlink" Target="http://books.toscrape.com/media/cache/1e/12/1e12b33f2f3988b23f895d2319ef7af8.jpg" TargetMode="External"/><Relationship Id="rId1764" Type="http://schemas.openxmlformats.org/officeDocument/2006/relationships/hyperlink" Target="https://books.toscrape.com/catalogue/salems-lot_309/index.html" TargetMode="External"/><Relationship Id="rId1971" Type="http://schemas.openxmlformats.org/officeDocument/2006/relationships/hyperlink" Target="http://books.toscrape.com/media/cache/5d/34/5d344393618369df3f560e018b1d9853.jpg" TargetMode="External"/><Relationship Id="rId56" Type="http://schemas.openxmlformats.org/officeDocument/2006/relationships/hyperlink" Target="https://books.toscrape.com/catalogue/playing-with-fire_602/index.html" TargetMode="External"/><Relationship Id="rId1417" Type="http://schemas.openxmlformats.org/officeDocument/2006/relationships/hyperlink" Target="http://books.toscrape.com/media/cache/9d/9b/9d9bf1a3155fb3736d2fe12799dcca95.jpg" TargetMode="External"/><Relationship Id="rId1624" Type="http://schemas.openxmlformats.org/officeDocument/2006/relationships/hyperlink" Target="https://books.toscrape.com/catalogue/the-selfish-gene_81/index.html" TargetMode="External"/><Relationship Id="rId1831" Type="http://schemas.openxmlformats.org/officeDocument/2006/relationships/hyperlink" Target="http://books.toscrape.com/media/cache/4e/92/4e92fef6b2d96fb732480c484dcb1a98.jpg" TargetMode="External"/><Relationship Id="rId1929" Type="http://schemas.openxmlformats.org/officeDocument/2006/relationships/hyperlink" Target="http://books.toscrape.com/media/cache/8d/1f/8d1f11673fbe46f47f27b9a4c8efbf8a.jpg" TargetMode="External"/><Relationship Id="rId272" Type="http://schemas.openxmlformats.org/officeDocument/2006/relationships/hyperlink" Target="https://books.toscrape.com/catalogue/rat-queens-vol-1-sass-sorcery-rat-queens-collected-editions-1-5_46/index.html" TargetMode="External"/><Relationship Id="rId577" Type="http://schemas.openxmlformats.org/officeDocument/2006/relationships/hyperlink" Target="http://books.toscrape.com/media/cache/fb/6c/fb6c914f1da870442031095c85f4cf80.jpg" TargetMode="External"/><Relationship Id="rId132" Type="http://schemas.openxmlformats.org/officeDocument/2006/relationships/hyperlink" Target="https://books.toscrape.com/catalogue/the-secret-healer_80/index.html" TargetMode="External"/><Relationship Id="rId784" Type="http://schemas.openxmlformats.org/officeDocument/2006/relationships/hyperlink" Target="https://books.toscrape.com/catalogue/finding-god-in-the-ruins-how-god-redeems-pain_466/index.html" TargetMode="External"/><Relationship Id="rId991" Type="http://schemas.openxmlformats.org/officeDocument/2006/relationships/hyperlink" Target="http://books.toscrape.com/media/cache/bb/80/bb80ecf408c9ecf1cc3652fa8947d245.jpg" TargetMode="External"/><Relationship Id="rId1067" Type="http://schemas.openxmlformats.org/officeDocument/2006/relationships/hyperlink" Target="http://books.toscrape.com/media/cache/24/10/2410311e3603f15637eccedd14ba1130.jpg" TargetMode="External"/><Relationship Id="rId437" Type="http://schemas.openxmlformats.org/officeDocument/2006/relationships/hyperlink" Target="http://books.toscrape.com/media/cache/e3/e9/e3e95f631eb64252324768ce795b50d7.jpg" TargetMode="External"/><Relationship Id="rId644" Type="http://schemas.openxmlformats.org/officeDocument/2006/relationships/hyperlink" Target="https://books.toscrape.com/catalogue/you-are-what-you-love-the-spiritual-power-of-habit_872/index.html" TargetMode="External"/><Relationship Id="rId851" Type="http://schemas.openxmlformats.org/officeDocument/2006/relationships/hyperlink" Target="http://books.toscrape.com/media/cache/3a/bd/3abdfc779aede13dbd2eefe34f91dbb1.jpg" TargetMode="External"/><Relationship Id="rId1274" Type="http://schemas.openxmlformats.org/officeDocument/2006/relationships/hyperlink" Target="https://books.toscrape.com/catalogue/cell_674/index.html" TargetMode="External"/><Relationship Id="rId1481" Type="http://schemas.openxmlformats.org/officeDocument/2006/relationships/hyperlink" Target="http://books.toscrape.com/media/cache/e9/e3/e9e3736effeb4982324dd0e4e64b2e81.jpg" TargetMode="External"/><Relationship Id="rId1579" Type="http://schemas.openxmlformats.org/officeDocument/2006/relationships/hyperlink" Target="http://books.toscrape.com/media/cache/86/36/8636b9056ea6930c153cd1d5b4aed36a.jpg" TargetMode="External"/><Relationship Id="rId504" Type="http://schemas.openxmlformats.org/officeDocument/2006/relationships/hyperlink" Target="https://books.toscrape.com/catalogue/the-silent-sister-riley-macpherson-1_641/index.html" TargetMode="External"/><Relationship Id="rId711" Type="http://schemas.openxmlformats.org/officeDocument/2006/relationships/hyperlink" Target="http://books.toscrape.com/media/cache/c4/d7/c4d78673f6228b246d5d547c29eaa58b.jpg" TargetMode="External"/><Relationship Id="rId949" Type="http://schemas.openxmlformats.org/officeDocument/2006/relationships/hyperlink" Target="http://books.toscrape.com/media/cache/1d/ae/1dae4577eb25fcec3f88e4cbb3fc726a.jpg" TargetMode="External"/><Relationship Id="rId1134" Type="http://schemas.openxmlformats.org/officeDocument/2006/relationships/hyperlink" Target="https://books.toscrape.com/catalogue/the-paris-wife_269/index.html" TargetMode="External"/><Relationship Id="rId1341" Type="http://schemas.openxmlformats.org/officeDocument/2006/relationships/hyperlink" Target="http://books.toscrape.com/media/cache/fb/c5/fbc5ed73ca9452af655115c7bd006e83.jpg" TargetMode="External"/><Relationship Id="rId1786" Type="http://schemas.openxmlformats.org/officeDocument/2006/relationships/hyperlink" Target="https://books.toscrape.com/catalogue/1491-new-revelations-of-the-americas-before-columbus_650/index.html" TargetMode="External"/><Relationship Id="rId1993" Type="http://schemas.openxmlformats.org/officeDocument/2006/relationships/hyperlink" Target="http://books.toscrape.com/media/cache/a6/3b/a63b2576d798c2041c602561499a26aa.jpg" TargetMode="External"/><Relationship Id="rId78" Type="http://schemas.openxmlformats.org/officeDocument/2006/relationships/hyperlink" Target="https://books.toscrape.com/catalogue/the-no-1-ladies-detective-agency-no-1-ladies-detective-agency-1_76/index.html" TargetMode="External"/><Relationship Id="rId809" Type="http://schemas.openxmlformats.org/officeDocument/2006/relationships/hyperlink" Target="http://books.toscrape.com/media/cache/fd/26/fd264a20852bbecf647475d968ac0409.jpg" TargetMode="External"/><Relationship Id="rId1201" Type="http://schemas.openxmlformats.org/officeDocument/2006/relationships/hyperlink" Target="http://books.toscrape.com/media/cache/72/9f/729f5f6a75746782c336537730256f66.jpg" TargetMode="External"/><Relationship Id="rId1439" Type="http://schemas.openxmlformats.org/officeDocument/2006/relationships/hyperlink" Target="http://books.toscrape.com/media/cache/ca/56/ca565814dfe2d9f73d3d6b1ad7265984.jpg" TargetMode="External"/><Relationship Id="rId1646" Type="http://schemas.openxmlformats.org/officeDocument/2006/relationships/hyperlink" Target="https://books.toscrape.com/catalogue/quarter-life-poetry-poems-for-the-young-broke-and-hangry_727/index.html" TargetMode="External"/><Relationship Id="rId1853" Type="http://schemas.openxmlformats.org/officeDocument/2006/relationships/hyperlink" Target="http://books.toscrape.com/media/cache/71/21/712105c4429489160c7a6f9e4824fcc6.jpg" TargetMode="External"/><Relationship Id="rId1506" Type="http://schemas.openxmlformats.org/officeDocument/2006/relationships/hyperlink" Target="https://books.toscrape.com/catalogue/library-of-souls-miss-peregrines-peculiar-children-3_816/index.html" TargetMode="External"/><Relationship Id="rId1713" Type="http://schemas.openxmlformats.org/officeDocument/2006/relationships/hyperlink" Target="http://books.toscrape.com/media/cache/3c/b9/3cb9c84d2a6a66f8bb6601d4f33deaa0.jpg" TargetMode="External"/><Relationship Id="rId1920" Type="http://schemas.openxmlformats.org/officeDocument/2006/relationships/hyperlink" Target="https://books.toscrape.com/catalogue/you-you-1_784/index.html" TargetMode="External"/><Relationship Id="rId294" Type="http://schemas.openxmlformats.org/officeDocument/2006/relationships/hyperlink" Target="https://books.toscrape.com/catalogue/the-pilgrims-progress_353/index.html" TargetMode="External"/><Relationship Id="rId154" Type="http://schemas.openxmlformats.org/officeDocument/2006/relationships/hyperlink" Target="https://books.toscrape.com/catalogue/pop-gun-war-volume-1-gift_918/index.html" TargetMode="External"/><Relationship Id="rId361" Type="http://schemas.openxmlformats.org/officeDocument/2006/relationships/hyperlink" Target="http://books.toscrape.com/media/cache/58/bb/58bb81b052b6ad90adcd57e95da99a50.jpg" TargetMode="External"/><Relationship Id="rId599" Type="http://schemas.openxmlformats.org/officeDocument/2006/relationships/hyperlink" Target="http://books.toscrape.com/media/cache/e6/5e/e65e45701ce6d2da8c5cf31d6208ff02.jpg" TargetMode="External"/><Relationship Id="rId459" Type="http://schemas.openxmlformats.org/officeDocument/2006/relationships/hyperlink" Target="http://books.toscrape.com/media/cache/8c/54/8c54a50576c204b80165a13545f73028.jpg" TargetMode="External"/><Relationship Id="rId666" Type="http://schemas.openxmlformats.org/officeDocument/2006/relationships/hyperlink" Target="https://books.toscrape.com/catalogue/throwing-rocks-at-the-google-bus-how-growth-became-the-enemy-of-prosperity_948/index.html" TargetMode="External"/><Relationship Id="rId873" Type="http://schemas.openxmlformats.org/officeDocument/2006/relationships/hyperlink" Target="http://books.toscrape.com/media/cache/5b/82/5b827f00893b7119360e8a67d939e0b5.jpg" TargetMode="External"/><Relationship Id="rId1089" Type="http://schemas.openxmlformats.org/officeDocument/2006/relationships/hyperlink" Target="http://books.toscrape.com/media/cache/01/d2/01d245f56c1d9a397caa3d956573616e.jpg" TargetMode="External"/><Relationship Id="rId1296" Type="http://schemas.openxmlformats.org/officeDocument/2006/relationships/hyperlink" Target="https://books.toscrape.com/catalogue/watchmen_579/index.html" TargetMode="External"/><Relationship Id="rId221" Type="http://schemas.openxmlformats.org/officeDocument/2006/relationships/hyperlink" Target="http://books.toscrape.com/media/cache/cd/b5/cdb5bd3a70cd857879120b4a90192bda.jpg" TargetMode="External"/><Relationship Id="rId319" Type="http://schemas.openxmlformats.org/officeDocument/2006/relationships/hyperlink" Target="http://books.toscrape.com/media/cache/a8/57/a857deea83c7d4c66e2920e1cf5d8fe0.jpg" TargetMode="External"/><Relationship Id="rId526" Type="http://schemas.openxmlformats.org/officeDocument/2006/relationships/hyperlink" Target="https://books.toscrape.com/catalogue/the-bourne-identity-jason-bourne-1_492/index.html" TargetMode="External"/><Relationship Id="rId1156" Type="http://schemas.openxmlformats.org/officeDocument/2006/relationships/hyperlink" Target="https://books.toscrape.com/catalogue/packing-for-mars-the-curious-science-of-life-in-the-void_205/index.html" TargetMode="External"/><Relationship Id="rId1363" Type="http://schemas.openxmlformats.org/officeDocument/2006/relationships/hyperlink" Target="http://books.toscrape.com/media/cache/e9/6e/e96eeedd915f4af106df0977404a0b8f.jpg" TargetMode="External"/><Relationship Id="rId733" Type="http://schemas.openxmlformats.org/officeDocument/2006/relationships/hyperlink" Target="http://books.toscrape.com/media/cache/db/8d/db8dda82c57fd0c2b466d40c04ed6075.jpg" TargetMode="External"/><Relationship Id="rId940" Type="http://schemas.openxmlformats.org/officeDocument/2006/relationships/hyperlink" Target="https://books.toscrape.com/catalogue/the-bridge-to-consciousness-im-writing-the-bridge-between-science-and-our-old-and-new-beliefs_840/index.html" TargetMode="External"/><Relationship Id="rId1016" Type="http://schemas.openxmlformats.org/officeDocument/2006/relationships/hyperlink" Target="https://books.toscrape.com/catalogue/the-three-searches-meaning-and-the-story_649/index.html" TargetMode="External"/><Relationship Id="rId1570" Type="http://schemas.openxmlformats.org/officeDocument/2006/relationships/hyperlink" Target="https://books.toscrape.com/catalogue/two-boys-kissing_294/index.html" TargetMode="External"/><Relationship Id="rId1668" Type="http://schemas.openxmlformats.org/officeDocument/2006/relationships/hyperlink" Target="https://books.toscrape.com/catalogue/feathers-displays-of-brilliant-plumage_695/index.html" TargetMode="External"/><Relationship Id="rId1875" Type="http://schemas.openxmlformats.org/officeDocument/2006/relationships/hyperlink" Target="http://books.toscrape.com/media/cache/33/93/339372341b88e027734e97fa1ddb26fc.jpg" TargetMode="External"/><Relationship Id="rId800" Type="http://schemas.openxmlformats.org/officeDocument/2006/relationships/hyperlink" Target="https://books.toscrape.com/catalogue/the-jazz-of-physics-the-secret-link-between-music-and-the-structure-of-the-universe_350/index.html" TargetMode="External"/><Relationship Id="rId1223" Type="http://schemas.openxmlformats.org/officeDocument/2006/relationships/hyperlink" Target="http://books.toscrape.com/media/cache/b9/af/b9afd75c09ff7bf82c9a158a34cb993d.jpg" TargetMode="External"/><Relationship Id="rId1430" Type="http://schemas.openxmlformats.org/officeDocument/2006/relationships/hyperlink" Target="https://books.toscrape.com/catalogue/tell-the-wind-and-fire_396/index.html" TargetMode="External"/><Relationship Id="rId1528" Type="http://schemas.openxmlformats.org/officeDocument/2006/relationships/hyperlink" Target="https://books.toscrape.com/catalogue/stars-above-the-lunar-chronicles-45_632/index.html" TargetMode="External"/><Relationship Id="rId1735" Type="http://schemas.openxmlformats.org/officeDocument/2006/relationships/hyperlink" Target="http://books.toscrape.com/media/cache/57/4c/574cbab555bb7d21e50b20267383e45d.jpg" TargetMode="External"/><Relationship Id="rId1942" Type="http://schemas.openxmlformats.org/officeDocument/2006/relationships/hyperlink" Target="https://books.toscrape.com/catalogue/the-four-agreements-a-practical-guide-to-personal-freedom_970/index.html" TargetMode="External"/><Relationship Id="rId27" Type="http://schemas.openxmlformats.org/officeDocument/2006/relationships/hyperlink" Target="http://books.toscrape.com/media/cache/9d/f2/9df248dcefeaba9eeb519a59b248f72c.jpg" TargetMode="External"/><Relationship Id="rId1802" Type="http://schemas.openxmlformats.org/officeDocument/2006/relationships/hyperlink" Target="https://books.toscrape.com/catalogue/americas-war-for-the-greater-middle-east-a-military-history_361/index.html" TargetMode="External"/><Relationship Id="rId176" Type="http://schemas.openxmlformats.org/officeDocument/2006/relationships/hyperlink" Target="https://books.toscrape.com/catalogue/codename-baboushka-volume-1-the-conclave-of-death_887/index.html" TargetMode="External"/><Relationship Id="rId383" Type="http://schemas.openxmlformats.org/officeDocument/2006/relationships/hyperlink" Target="http://books.toscrape.com/media/cache/b0/be/b0be8b72b97ba3185f7d55235d0be76f.jpg" TargetMode="External"/><Relationship Id="rId590" Type="http://schemas.openxmlformats.org/officeDocument/2006/relationships/hyperlink" Target="https://books.toscrape.com/catalogue/the-white-cat-and-the-monk-a-retelling-of-the-poem-pangur-ban_865/index.html" TargetMode="External"/><Relationship Id="rId243" Type="http://schemas.openxmlformats.org/officeDocument/2006/relationships/hyperlink" Target="http://books.toscrape.com/media/cache/39/99/3999845b6800427aad3d45041586a171.jpg" TargetMode="External"/><Relationship Id="rId450" Type="http://schemas.openxmlformats.org/officeDocument/2006/relationships/hyperlink" Target="https://books.toscrape.com/catalogue/the-edge-of-reason-bridget-jones-2_63/index.html" TargetMode="External"/><Relationship Id="rId688" Type="http://schemas.openxmlformats.org/officeDocument/2006/relationships/hyperlink" Target="https://books.toscrape.com/catalogue/the-omnivores-dilemma-a-natural-history-of-four-meals_854/index.html" TargetMode="External"/><Relationship Id="rId895" Type="http://schemas.openxmlformats.org/officeDocument/2006/relationships/hyperlink" Target="http://books.toscrape.com/media/cache/9b/61/9b6155b8013ed9e05ef8a85b4117165b.jpg" TargetMode="External"/><Relationship Id="rId1080" Type="http://schemas.openxmlformats.org/officeDocument/2006/relationships/hyperlink" Target="https://books.toscrape.com/catalogue/ship-leaves-harbor-essays-on-travel-by-a-recovering-journeyman_438/index.html" TargetMode="External"/><Relationship Id="rId103" Type="http://schemas.openxmlformats.org/officeDocument/2006/relationships/hyperlink" Target="http://books.toscrape.com/media/cache/b3/d9/b3d90aca157d5a250becc8b255a37251.jpg" TargetMode="External"/><Relationship Id="rId310" Type="http://schemas.openxmlformats.org/officeDocument/2006/relationships/hyperlink" Target="https://books.toscrape.com/catalogue/the-complete-stories-and-poems-the-works-of-edgar-allan-poe-cameo-edition_238/index.html" TargetMode="External"/><Relationship Id="rId548" Type="http://schemas.openxmlformats.org/officeDocument/2006/relationships/hyperlink" Target="https://books.toscrape.com/catalogue/atlas-shrugged_314/index.html" TargetMode="External"/><Relationship Id="rId755" Type="http://schemas.openxmlformats.org/officeDocument/2006/relationships/hyperlink" Target="http://books.toscrape.com/media/cache/66/95/6695cfb7ba5e0a6ef995300db6762fb6.jpg" TargetMode="External"/><Relationship Id="rId962" Type="http://schemas.openxmlformats.org/officeDocument/2006/relationships/hyperlink" Target="https://books.toscrape.com/catalogue/done-rubbed-out-reightman-bailey-1_803/index.html" TargetMode="External"/><Relationship Id="rId1178" Type="http://schemas.openxmlformats.org/officeDocument/2006/relationships/hyperlink" Target="https://books.toscrape.com/catalogue/dead-wake-the-last-crossing-of-the-lusitania_147/index.html" TargetMode="External"/><Relationship Id="rId1385" Type="http://schemas.openxmlformats.org/officeDocument/2006/relationships/hyperlink" Target="http://books.toscrape.com/media/cache/db/01/db01b38d3200a5faff4ead42791416e4.jpg" TargetMode="External"/><Relationship Id="rId1592" Type="http://schemas.openxmlformats.org/officeDocument/2006/relationships/hyperlink" Target="https://books.toscrape.com/catalogue/girl-online-on-tour-girl-online-2_101/index.html" TargetMode="External"/><Relationship Id="rId91" Type="http://schemas.openxmlformats.org/officeDocument/2006/relationships/hyperlink" Target="http://books.toscrape.com/media/cache/ec/65/ec651ed66822d4b68938afa645b1ece2.jpg" TargetMode="External"/><Relationship Id="rId408" Type="http://schemas.openxmlformats.org/officeDocument/2006/relationships/hyperlink" Target="https://books.toscrape.com/catalogue/listen-to-me-fusion-1_29/index.html" TargetMode="External"/><Relationship Id="rId615" Type="http://schemas.openxmlformats.org/officeDocument/2006/relationships/hyperlink" Target="http://books.toscrape.com/media/cache/42/48/424876ee529de5b557ebd69286c87343.jpg" TargetMode="External"/><Relationship Id="rId822" Type="http://schemas.openxmlformats.org/officeDocument/2006/relationships/hyperlink" Target="https://books.toscrape.com/catalogue/spilled-milk-based-on-a-true-story_225/index.html" TargetMode="External"/><Relationship Id="rId1038" Type="http://schemas.openxmlformats.org/officeDocument/2006/relationships/hyperlink" Target="https://books.toscrape.com/catalogue/modern-day-fables_565/index.html" TargetMode="External"/><Relationship Id="rId1245" Type="http://schemas.openxmlformats.org/officeDocument/2006/relationships/hyperlink" Target="http://books.toscrape.com/media/cache/bf/31/bf31c4b40f6b2622330155fb9113a3bb.jpg" TargetMode="External"/><Relationship Id="rId1452" Type="http://schemas.openxmlformats.org/officeDocument/2006/relationships/hyperlink" Target="https://books.toscrape.com/catalogue/heir-to-the-sky_166/index.html" TargetMode="External"/><Relationship Id="rId1897" Type="http://schemas.openxmlformats.org/officeDocument/2006/relationships/hyperlink" Target="http://books.toscrape.com/media/cache/46/1c/461cf454be3aac0b4cd066247c892679.jpg" TargetMode="External"/><Relationship Id="rId1105" Type="http://schemas.openxmlformats.org/officeDocument/2006/relationships/hyperlink" Target="http://books.toscrape.com/media/cache/16/67/16674db55d7c7c37bf19e1aed4a8cc57.jpg" TargetMode="External"/><Relationship Id="rId1312" Type="http://schemas.openxmlformats.org/officeDocument/2006/relationships/hyperlink" Target="https://books.toscrape.com/catalogue/the-joy-of-cooking_449/index.html" TargetMode="External"/><Relationship Id="rId1757" Type="http://schemas.openxmlformats.org/officeDocument/2006/relationships/hyperlink" Target="http://books.toscrape.com/media/cache/d2/d8/d2d818d6654086560072fe1d42189636.jpg" TargetMode="External"/><Relationship Id="rId1964" Type="http://schemas.openxmlformats.org/officeDocument/2006/relationships/hyperlink" Target="https://books.toscrape.com/catalogue/how-to-stop-worrying-and-start-living_431/index.html" TargetMode="External"/><Relationship Id="rId49" Type="http://schemas.openxmlformats.org/officeDocument/2006/relationships/hyperlink" Target="http://books.toscrape.com/media/cache/b2/c5/b2c501b848bccd9cc375771f53c0fb6e.jpg" TargetMode="External"/><Relationship Id="rId1617" Type="http://schemas.openxmlformats.org/officeDocument/2006/relationships/hyperlink" Target="http://books.toscrape.com/media/cache/47/cd/47cd27d1ae8935f974541829eea328f2.jpg" TargetMode="External"/><Relationship Id="rId1824" Type="http://schemas.openxmlformats.org/officeDocument/2006/relationships/hyperlink" Target="https://books.toscrape.com/catalogue/deliciously-ella-every-day-quick-and-easy-recipes-for-gluten-free-snacks-packed-lunches-and-simple-meals_801/index.html" TargetMode="External"/><Relationship Id="rId198" Type="http://schemas.openxmlformats.org/officeDocument/2006/relationships/hyperlink" Target="https://books.toscrape.com/catalogue/so-cute-it-hurts-vol-6-so-cute-it-hurts-6_734/index.html" TargetMode="External"/><Relationship Id="rId265" Type="http://schemas.openxmlformats.org/officeDocument/2006/relationships/hyperlink" Target="http://books.toscrape.com/media/cache/e5/0f/e50f35f47d84efaa739eff59b3dd4f7c.jpg" TargetMode="External"/><Relationship Id="rId472" Type="http://schemas.openxmlformats.org/officeDocument/2006/relationships/hyperlink" Target="https://books.toscrape.com/catalogue/the-time-keeper_766/index.html" TargetMode="External"/><Relationship Id="rId125" Type="http://schemas.openxmlformats.org/officeDocument/2006/relationships/hyperlink" Target="http://books.toscrape.com/media/cache/15/ea/15eaabd188af8916c4a37d135f7b8952.jpg" TargetMode="External"/><Relationship Id="rId332" Type="http://schemas.openxmlformats.org/officeDocument/2006/relationships/hyperlink" Target="https://books.toscrape.com/catalogue/the-stranger_861/index.html" TargetMode="External"/><Relationship Id="rId777" Type="http://schemas.openxmlformats.org/officeDocument/2006/relationships/hyperlink" Target="http://books.toscrape.com/media/cache/73/ee/73ee61bd8724a36a83b691bb7b1a70b8.jpg" TargetMode="External"/><Relationship Id="rId984" Type="http://schemas.openxmlformats.org/officeDocument/2006/relationships/hyperlink" Target="https://books.toscrape.com/catalogue/the-power-of-habit-why-we-do-what-we-do-in-life-and-business_760/index.html" TargetMode="External"/><Relationship Id="rId637" Type="http://schemas.openxmlformats.org/officeDocument/2006/relationships/hyperlink" Target="http://books.toscrape.com/media/cache/3c/db/3cdb7121cf09e7c5e3436cfff9834a67.jpg" TargetMode="External"/><Relationship Id="rId844" Type="http://schemas.openxmlformats.org/officeDocument/2006/relationships/hyperlink" Target="https://books.toscrape.com/catalogue/i-am-malala-the-girl-who-stood-up-for-education-and-was-shot-by-the-taliban_172/index.html" TargetMode="External"/><Relationship Id="rId1267" Type="http://schemas.openxmlformats.org/officeDocument/2006/relationships/hyperlink" Target="http://books.toscrape.com/media/cache/24/86/248641d1d03b4dbfe3a7db4e20552973.jpg" TargetMode="External"/><Relationship Id="rId1474" Type="http://schemas.openxmlformats.org/officeDocument/2006/relationships/hyperlink" Target="https://books.toscrape.com/catalogue/one-second-seven-7_41/index.html" TargetMode="External"/><Relationship Id="rId1681" Type="http://schemas.openxmlformats.org/officeDocument/2006/relationships/hyperlink" Target="http://books.toscrape.com/media/cache/4b/2a/4b2a574e8382dcac92d046d30d2c27fc.jpg" TargetMode="External"/><Relationship Id="rId704" Type="http://schemas.openxmlformats.org/officeDocument/2006/relationships/hyperlink" Target="https://books.toscrape.com/catalogue/whole-lotta-creativity-going-on-60-fun-and-unusual-exercises-to-awaken-and-strengthen-your-creativity_780/index.html" TargetMode="External"/><Relationship Id="rId911" Type="http://schemas.openxmlformats.org/officeDocument/2006/relationships/hyperlink" Target="http://books.toscrape.com/media/cache/b1/4b/b14be641ab97a330891455a769d52fd3.jpg" TargetMode="External"/><Relationship Id="rId1127" Type="http://schemas.openxmlformats.org/officeDocument/2006/relationships/hyperlink" Target="http://books.toscrape.com/media/cache/d3/34/d3347aba8346ccff1dcf3751b4e5b9ab.jpg" TargetMode="External"/><Relationship Id="rId1334" Type="http://schemas.openxmlformats.org/officeDocument/2006/relationships/hyperlink" Target="https://books.toscrape.com/catalogue/the-tipping-point-how-little-things-can-make-a-big-difference_284/index.html" TargetMode="External"/><Relationship Id="rId1541" Type="http://schemas.openxmlformats.org/officeDocument/2006/relationships/hyperlink" Target="http://books.toscrape.com/media/cache/7c/eb/7cebcafb82ec5f208d1613b35337d59d.jpg" TargetMode="External"/><Relationship Id="rId1779" Type="http://schemas.openxmlformats.org/officeDocument/2006/relationships/hyperlink" Target="http://books.toscrape.com/media/cache/77/79/777988a85de2269905bd8c2070a3cf58.jpg" TargetMode="External"/><Relationship Id="rId1986" Type="http://schemas.openxmlformats.org/officeDocument/2006/relationships/hyperlink" Target="https://books.toscrape.com/catalogue/10-day-green-smoothie-cleanse-lose-up-to-15-pounds-in-10-days_581/index.html" TargetMode="External"/><Relationship Id="rId40" Type="http://schemas.openxmlformats.org/officeDocument/2006/relationships/hyperlink" Target="https://books.toscrape.com/catalogue/a-time-of-torment-charlie-parker-14_657/index.html" TargetMode="External"/><Relationship Id="rId1401" Type="http://schemas.openxmlformats.org/officeDocument/2006/relationships/hyperlink" Target="http://books.toscrape.com/media/cache/ac/1a/ac1a0546d9cdf6cd82ab7712a6c418df.jpg" TargetMode="External"/><Relationship Id="rId1639" Type="http://schemas.openxmlformats.org/officeDocument/2006/relationships/hyperlink" Target="http://books.toscrape.com/media/cache/18/ac/18ac3f16b10a5fc47e603d93335e3f24.jpg" TargetMode="External"/><Relationship Id="rId1846" Type="http://schemas.openxmlformats.org/officeDocument/2006/relationships/hyperlink" Target="https://books.toscrape.com/catalogue/naturally-lean-125-nourishing-gluten-free-plant-based-recipes-all-under-300-calories_479/index.html" TargetMode="External"/><Relationship Id="rId1706" Type="http://schemas.openxmlformats.org/officeDocument/2006/relationships/hyperlink" Target="https://books.toscrape.com/catalogue/me-talk-pretty-one-day_193/index.html" TargetMode="External"/><Relationship Id="rId1913" Type="http://schemas.openxmlformats.org/officeDocument/2006/relationships/hyperlink" Target="http://books.toscrape.com/media/cache/27/92/2792ef951651ff1eae40a410cac41e0f.jpg" TargetMode="External"/><Relationship Id="rId287" Type="http://schemas.openxmlformats.org/officeDocument/2006/relationships/hyperlink" Target="http://books.toscrape.com/media/cache/30/98/309814b6eeba469f4c741147aaaa076a.jpg" TargetMode="External"/><Relationship Id="rId494" Type="http://schemas.openxmlformats.org/officeDocument/2006/relationships/hyperlink" Target="https://books.toscrape.com/catalogue/eight-hundred-grapes_690/index.html" TargetMode="External"/><Relationship Id="rId147" Type="http://schemas.openxmlformats.org/officeDocument/2006/relationships/hyperlink" Target="http://books.toscrape.com/media/cache/60/3c/603c8f3dd299efe67616a53e5bfb1d03.jpg" TargetMode="External"/><Relationship Id="rId354" Type="http://schemas.openxmlformats.org/officeDocument/2006/relationships/hyperlink" Target="https://books.toscrape.com/catalogue/her-backup-boyfriend-the-sorensen-family-1_896/index.html" TargetMode="External"/><Relationship Id="rId799" Type="http://schemas.openxmlformats.org/officeDocument/2006/relationships/hyperlink" Target="http://books.toscrape.com/media/cache/f3/d1/f3d18f7fa858139e133fe4809d3827b5.jpg" TargetMode="External"/><Relationship Id="rId1191" Type="http://schemas.openxmlformats.org/officeDocument/2006/relationships/hyperlink" Target="http://books.toscrape.com/media/cache/94/31/9431e2494b4b32721b037c6f6dce9a03.jpg" TargetMode="External"/><Relationship Id="rId561" Type="http://schemas.openxmlformats.org/officeDocument/2006/relationships/hyperlink" Target="http://books.toscrape.com/media/cache/9b/37/9b37bcfb1a44dabbef36f5bf899df4b0.jpg" TargetMode="External"/><Relationship Id="rId659" Type="http://schemas.openxmlformats.org/officeDocument/2006/relationships/hyperlink" Target="http://books.toscrape.com/media/cache/f5/3c/f53c7d21723c860cfbca2b539bc55b8f.jpg" TargetMode="External"/><Relationship Id="rId866" Type="http://schemas.openxmlformats.org/officeDocument/2006/relationships/hyperlink" Target="https://books.toscrape.com/catalogue/h-is-for-hawk_102/index.html" TargetMode="External"/><Relationship Id="rId1289" Type="http://schemas.openxmlformats.org/officeDocument/2006/relationships/hyperlink" Target="http://books.toscrape.com/media/cache/b3/0b/b30bf2a60739293261c9a997c7ae2ef6.jpg" TargetMode="External"/><Relationship Id="rId1496" Type="http://schemas.openxmlformats.org/officeDocument/2006/relationships/hyperlink" Target="https://books.toscrape.com/catalogue/obsidian-lux-1_911/index.html" TargetMode="External"/><Relationship Id="rId214" Type="http://schemas.openxmlformats.org/officeDocument/2006/relationships/hyperlink" Target="https://books.toscrape.com/catalogue/adulthood-is-a-myth-a-sarahs-scribbles-collection_659/index.html" TargetMode="External"/><Relationship Id="rId421" Type="http://schemas.openxmlformats.org/officeDocument/2006/relationships/hyperlink" Target="http://books.toscrape.com/media/cache/b9/ef/b9efe934eaeb1f51ad31a971188d7bc3.jpg" TargetMode="External"/><Relationship Id="rId519" Type="http://schemas.openxmlformats.org/officeDocument/2006/relationships/hyperlink" Target="http://books.toscrape.com/media/cache/f3/28/f3285723c344576168d60806d266979a.jpg" TargetMode="External"/><Relationship Id="rId1051" Type="http://schemas.openxmlformats.org/officeDocument/2006/relationships/hyperlink" Target="http://books.toscrape.com/media/cache/4e/04/4e0497a5aa3d442acef6a3e5d0d3447c.jpg" TargetMode="External"/><Relationship Id="rId1149" Type="http://schemas.openxmlformats.org/officeDocument/2006/relationships/hyperlink" Target="http://books.toscrape.com/media/cache/d7/4d/d74ddd5fd851eb01a201e7de7f4d5832.jpg" TargetMode="External"/><Relationship Id="rId1356" Type="http://schemas.openxmlformats.org/officeDocument/2006/relationships/hyperlink" Target="https://books.toscrape.com/catalogue/sarahs-key_217/index.html" TargetMode="External"/><Relationship Id="rId726" Type="http://schemas.openxmlformats.org/officeDocument/2006/relationships/hyperlink" Target="https://books.toscrape.com/catalogue/eaternity-more-than-150-deliciously-easy-vegan-recipes-for-a-long-healthy-satisfied-joyful-life_689/index.html" TargetMode="External"/><Relationship Id="rId933" Type="http://schemas.openxmlformats.org/officeDocument/2006/relationships/hyperlink" Target="http://books.toscrape.com/media/cache/65/1e/651e956a041bf4b91bfba1374f0f91e7.jpg" TargetMode="External"/><Relationship Id="rId1009" Type="http://schemas.openxmlformats.org/officeDocument/2006/relationships/hyperlink" Target="http://books.toscrape.com/media/cache/d1/6b/d16b11b4c957d39bea33a43a96bf9e4c.jpg" TargetMode="External"/><Relationship Id="rId1563" Type="http://schemas.openxmlformats.org/officeDocument/2006/relationships/hyperlink" Target="http://books.toscrape.com/media/cache/9b/c8/9bc86bc10a6beea536422bbe82e076fb.jpg" TargetMode="External"/><Relationship Id="rId1770" Type="http://schemas.openxmlformats.org/officeDocument/2006/relationships/hyperlink" Target="https://books.toscrape.com/catalogue/house-of-leaves_169/index.html" TargetMode="External"/><Relationship Id="rId1868" Type="http://schemas.openxmlformats.org/officeDocument/2006/relationships/hyperlink" Target="https://books.toscrape.com/catalogue/redeeming-love_826/index.html" TargetMode="External"/><Relationship Id="rId62" Type="http://schemas.openxmlformats.org/officeDocument/2006/relationships/hyperlink" Target="https://books.toscrape.com/catalogue/delivering-the-truth-quaker-midwife-mystery-1_464/index.html" TargetMode="External"/><Relationship Id="rId1216" Type="http://schemas.openxmlformats.org/officeDocument/2006/relationships/hyperlink" Target="https://books.toscrape.com/catalogue/sleeping-giants-themis-files-1_604/index.html" TargetMode="External"/><Relationship Id="rId1423" Type="http://schemas.openxmlformats.org/officeDocument/2006/relationships/hyperlink" Target="http://books.toscrape.com/media/cache/c3/1a/c31af6fddfa452d9d746a599f35dcc01.jpg" TargetMode="External"/><Relationship Id="rId1630" Type="http://schemas.openxmlformats.org/officeDocument/2006/relationships/hyperlink" Target="https://books.toscrape.com/catalogue/shakespeares-sonnets_989/index.html" TargetMode="External"/><Relationship Id="rId1728" Type="http://schemas.openxmlformats.org/officeDocument/2006/relationships/hyperlink" Target="https://books.toscrape.com/catalogue/toddlers-are-aholes-its-not-your-fault_503/index.html" TargetMode="External"/><Relationship Id="rId1935" Type="http://schemas.openxmlformats.org/officeDocument/2006/relationships/hyperlink" Target="http://books.toscrape.com/media/cache/17/db/17db3de71e8217d4277a9328b04f56cf.jpg" TargetMode="External"/><Relationship Id="rId169" Type="http://schemas.openxmlformats.org/officeDocument/2006/relationships/hyperlink" Target="http://books.toscrape.com/media/cache/f7/4d/f74db5141becf01083abc03c078f4922.jpg" TargetMode="External"/><Relationship Id="rId376" Type="http://schemas.openxmlformats.org/officeDocument/2006/relationships/hyperlink" Target="https://books.toscrape.com/catalogue/off-the-hook-fishing-for-trouble-1_601/index.html" TargetMode="External"/><Relationship Id="rId583" Type="http://schemas.openxmlformats.org/officeDocument/2006/relationships/hyperlink" Target="http://books.toscrape.com/media/cache/af/2f/af2fe2419ea136f2cd567aa92082c3ae.jpg" TargetMode="External"/><Relationship Id="rId790" Type="http://schemas.openxmlformats.org/officeDocument/2006/relationships/hyperlink" Target="https://books.toscrape.com/catalogue/girl-interrupted_429/index.html" TargetMode="External"/><Relationship Id="rId4" Type="http://schemas.openxmlformats.org/officeDocument/2006/relationships/hyperlink" Target="https://books.toscrape.com/catalogue/full-moon-over-noahs-ark-an-odyssey-to-mount-ararat-and-beyond_811/index.html" TargetMode="External"/><Relationship Id="rId236" Type="http://schemas.openxmlformats.org/officeDocument/2006/relationships/hyperlink" Target="https://books.toscrape.com/catalogue/the-sandman-vol-3-dream-country-the-sandman-volumes-3_279/index.html" TargetMode="External"/><Relationship Id="rId443" Type="http://schemas.openxmlformats.org/officeDocument/2006/relationships/hyperlink" Target="http://books.toscrape.com/media/cache/82/ed/82ed95c8c6c3ee6171fe3b55d766a9ec.jpg" TargetMode="External"/><Relationship Id="rId650" Type="http://schemas.openxmlformats.org/officeDocument/2006/relationships/hyperlink" Target="https://books.toscrape.com/catalogue/a-history-of-god-the-4000-year-quest-of-judaism-christianity-and-islam_310/index.html" TargetMode="External"/><Relationship Id="rId888" Type="http://schemas.openxmlformats.org/officeDocument/2006/relationships/hyperlink" Target="https://books.toscrape.com/catalogue/chronicles-vol-1_462/index.html" TargetMode="External"/><Relationship Id="rId1073" Type="http://schemas.openxmlformats.org/officeDocument/2006/relationships/hyperlink" Target="http://books.toscrape.com/media/cache/2f/b6/2fb66b628ee51169b91cdfce8b68d929.jpg" TargetMode="External"/><Relationship Id="rId1280" Type="http://schemas.openxmlformats.org/officeDocument/2006/relationships/hyperlink" Target="https://books.toscrape.com/catalogue/a-peoples-history-of-the-united-states_654/index.html" TargetMode="External"/><Relationship Id="rId303" Type="http://schemas.openxmlformats.org/officeDocument/2006/relationships/hyperlink" Target="http://books.toscrape.com/media/cache/73/b9/73b9d68a89e6d037f1afdc70f96bad09.jpg" TargetMode="External"/><Relationship Id="rId748" Type="http://schemas.openxmlformats.org/officeDocument/2006/relationships/hyperlink" Target="https://books.toscrape.com/catalogue/a-mothers-reckoning-living-in-the-aftermath-of-tragedy_585/index.html" TargetMode="External"/><Relationship Id="rId955" Type="http://schemas.openxmlformats.org/officeDocument/2006/relationships/hyperlink" Target="http://books.toscrape.com/media/cache/c6/50/c650e687398b368f4a16276f6d00144b.jpg" TargetMode="External"/><Relationship Id="rId1140" Type="http://schemas.openxmlformats.org/officeDocument/2006/relationships/hyperlink" Target="https://books.toscrape.com/catalogue/the-goldfinch_252/index.html" TargetMode="External"/><Relationship Id="rId1378" Type="http://schemas.openxmlformats.org/officeDocument/2006/relationships/hyperlink" Target="https://books.toscrape.com/catalogue/the-communist-manifesto_61/index.html" TargetMode="External"/><Relationship Id="rId1585" Type="http://schemas.openxmlformats.org/officeDocument/2006/relationships/hyperlink" Target="http://books.toscrape.com/media/cache/86/3c/863c3b48499a99392aace127df8b43e5.jpg" TargetMode="External"/><Relationship Id="rId1792" Type="http://schemas.openxmlformats.org/officeDocument/2006/relationships/hyperlink" Target="https://books.toscrape.com/catalogue/a-short-history-of-nearly-everything_457/index.html" TargetMode="External"/><Relationship Id="rId84" Type="http://schemas.openxmlformats.org/officeDocument/2006/relationships/hyperlink" Target="https://books.toscrape.com/catalogue/blood-defense-samantha-brinkman-1_8/index.html" TargetMode="External"/><Relationship Id="rId510" Type="http://schemas.openxmlformats.org/officeDocument/2006/relationships/hyperlink" Target="https://books.toscrape.com/catalogue/mothering-sunday_600/index.html" TargetMode="External"/><Relationship Id="rId608" Type="http://schemas.openxmlformats.org/officeDocument/2006/relationships/hyperlink" Target="https://books.toscrape.com/catalogue/shrunken-treasures-literary-classics-short-sweet-and-silly_484/index.html" TargetMode="External"/><Relationship Id="rId815" Type="http://schemas.openxmlformats.org/officeDocument/2006/relationships/hyperlink" Target="http://books.toscrape.com/media/cache/fb/65/fb6511ce55f5cf2ebf22a90655ad7c42.jpg" TargetMode="External"/><Relationship Id="rId1238" Type="http://schemas.openxmlformats.org/officeDocument/2006/relationships/hyperlink" Target="https://books.toscrape.com/catalogue/the-book-of-basketball-the-nba-according-to-the-sports-guy_232/index.html" TargetMode="External"/><Relationship Id="rId1445" Type="http://schemas.openxmlformats.org/officeDocument/2006/relationships/hyperlink" Target="http://books.toscrape.com/media/cache/a9/b6/a9b62c069312790dd2d408b0b57a2976.jpg" TargetMode="External"/><Relationship Id="rId1652" Type="http://schemas.openxmlformats.org/officeDocument/2006/relationships/hyperlink" Target="https://books.toscrape.com/catalogue/howl-and-other-poems_522/index.html" TargetMode="External"/><Relationship Id="rId1000" Type="http://schemas.openxmlformats.org/officeDocument/2006/relationships/hyperlink" Target="https://books.toscrape.com/catalogue/daily-fantasy-sports_683/index.html" TargetMode="External"/><Relationship Id="rId1305" Type="http://schemas.openxmlformats.org/officeDocument/2006/relationships/hyperlink" Target="http://books.toscrape.com/media/cache/be/22/be229bc9bc4655c7cb2c906998d5ef2e.jpg" TargetMode="External"/><Relationship Id="rId1957" Type="http://schemas.openxmlformats.org/officeDocument/2006/relationships/hyperlink" Target="http://books.toscrape.com/media/cache/b0/9d/b09d7cb6aa8ae112dd457e588762d293.jpg" TargetMode="External"/><Relationship Id="rId1512" Type="http://schemas.openxmlformats.org/officeDocument/2006/relationships/hyperlink" Target="https://books.toscrape.com/catalogue/until-friday-night-the-field-party-1_775/index.html" TargetMode="External"/><Relationship Id="rId1817" Type="http://schemas.openxmlformats.org/officeDocument/2006/relationships/hyperlink" Target="http://books.toscrape.com/media/cache/41/57/4157492623f9552e3efdc858a19968f3.jpg" TargetMode="External"/><Relationship Id="rId11" Type="http://schemas.openxmlformats.org/officeDocument/2006/relationships/hyperlink" Target="http://books.toscrape.com/media/cache/6c/e3/6ce3003931701c7a3fd5354917538ea9.jpg" TargetMode="External"/><Relationship Id="rId398" Type="http://schemas.openxmlformats.org/officeDocument/2006/relationships/hyperlink" Target="https://books.toscrape.com/catalogue/best-of-my-love-fools-gold-20_127/index.html" TargetMode="External"/><Relationship Id="rId160" Type="http://schemas.openxmlformats.org/officeDocument/2006/relationships/hyperlink" Target="https://books.toscrape.com/catalogue/orange-the-complete-collection-1-orange-the-complete-collection-1_914/index.html" TargetMode="External"/><Relationship Id="rId258" Type="http://schemas.openxmlformats.org/officeDocument/2006/relationships/hyperlink" Target="https://books.toscrape.com/catalogue/fruits-basket-vol-2-fruits-basket-2_100/index.html" TargetMode="External"/><Relationship Id="rId465" Type="http://schemas.openxmlformats.org/officeDocument/2006/relationships/hyperlink" Target="http://books.toscrape.com/media/cache/34/c9/34c988a76c3cd7c04566d3030d8e7331.jpg" TargetMode="External"/><Relationship Id="rId672" Type="http://schemas.openxmlformats.org/officeDocument/2006/relationships/hyperlink" Target="https://books.toscrape.com/catalogue/the-electric-pencil-drawings-from-inside-state-hospital-no-3_933/index.html" TargetMode="External"/><Relationship Id="rId1095" Type="http://schemas.openxmlformats.org/officeDocument/2006/relationships/hyperlink" Target="http://books.toscrape.com/media/cache/c2/62/c262c55a104878043319173d79986c89.jpg" TargetMode="External"/><Relationship Id="rId118" Type="http://schemas.openxmlformats.org/officeDocument/2006/relationships/hyperlink" Target="https://books.toscrape.com/catalogue/voyager-outlander-3_299/index.html" TargetMode="External"/><Relationship Id="rId325" Type="http://schemas.openxmlformats.org/officeDocument/2006/relationships/hyperlink" Target="http://books.toscrape.com/media/cache/99/df/99df494c230127c3d5ff53153d1f23a3.jpg" TargetMode="External"/><Relationship Id="rId532" Type="http://schemas.openxmlformats.org/officeDocument/2006/relationships/hyperlink" Target="https://books.toscrape.com/catalogue/me-before-you-me-before-you-1_434/index.html" TargetMode="External"/><Relationship Id="rId977" Type="http://schemas.openxmlformats.org/officeDocument/2006/relationships/hyperlink" Target="http://books.toscrape.com/media/cache/51/98/51985c3a61a47b8de85239b9e3b2a938.jpg" TargetMode="External"/><Relationship Id="rId1162" Type="http://schemas.openxmlformats.org/officeDocument/2006/relationships/hyperlink" Target="https://books.toscrape.com/catalogue/morning-star-red-rising-3_196/index.html" TargetMode="External"/><Relationship Id="rId837" Type="http://schemas.openxmlformats.org/officeDocument/2006/relationships/hyperlink" Target="http://books.toscrape.com/media/cache/27/f5/27f54466115767b767133ee034543cb5.jpg" TargetMode="External"/><Relationship Id="rId1022" Type="http://schemas.openxmlformats.org/officeDocument/2006/relationships/hyperlink" Target="https://books.toscrape.com/catalogue/eleanor-park_616/index.html" TargetMode="External"/><Relationship Id="rId1467" Type="http://schemas.openxmlformats.org/officeDocument/2006/relationships/hyperlink" Target="http://books.toscrape.com/media/cache/26/47/2647baddb86f91b6f7ea2fb8052edd62.jpg" TargetMode="External"/><Relationship Id="rId1674" Type="http://schemas.openxmlformats.org/officeDocument/2006/relationships/hyperlink" Target="https://books.toscrape.com/catalogue/history-of-beauty_521/index.html" TargetMode="External"/><Relationship Id="rId1881" Type="http://schemas.openxmlformats.org/officeDocument/2006/relationships/hyperlink" Target="http://books.toscrape.com/media/cache/0f/76/0f76b00ea914ced1822d8ac3480c485f.jpg" TargetMode="External"/><Relationship Id="rId904" Type="http://schemas.openxmlformats.org/officeDocument/2006/relationships/hyperlink" Target="https://books.toscrape.com/catalogue/the-boys-in-the-boat-nine-americans-and-their-epic-quest-for-gold-at-the-1936-berlin-olympics_992/index.html" TargetMode="External"/><Relationship Id="rId1327" Type="http://schemas.openxmlformats.org/officeDocument/2006/relationships/hyperlink" Target="http://books.toscrape.com/media/cache/db/27/db27a90497bcb1b1d8e59dec06264256.jpg" TargetMode="External"/><Relationship Id="rId1534" Type="http://schemas.openxmlformats.org/officeDocument/2006/relationships/hyperlink" Target="https://books.toscrape.com/catalogue/the-alien-club_569/index.html" TargetMode="External"/><Relationship Id="rId1741" Type="http://schemas.openxmlformats.org/officeDocument/2006/relationships/hyperlink" Target="http://books.toscrape.com/media/cache/84/cc/84cc7f93a8c6c766a6297a23227e68e8.jpg" TargetMode="External"/><Relationship Id="rId1979" Type="http://schemas.openxmlformats.org/officeDocument/2006/relationships/hyperlink" Target="http://books.toscrape.com/media/cache/59/13/5913f74507084d0cd47e2b73fd806f9e.jpg" TargetMode="External"/><Relationship Id="rId33" Type="http://schemas.openxmlformats.org/officeDocument/2006/relationships/hyperlink" Target="http://books.toscrape.com/media/cache/e6/dc/e6dcc8f75214eb14edc1ce09c98f3d71.jpg" TargetMode="External"/><Relationship Id="rId1601" Type="http://schemas.openxmlformats.org/officeDocument/2006/relationships/hyperlink" Target="http://books.toscrape.com/media/cache/5d/a5/5da545b9d44464af8b3d0a9511a050ca.jpg" TargetMode="External"/><Relationship Id="rId1839" Type="http://schemas.openxmlformats.org/officeDocument/2006/relationships/hyperlink" Target="http://books.toscrape.com/media/cache/7d/b4/7db4a7faaa0ea5134cabbb517bdd6cc7.jpg" TargetMode="External"/><Relationship Id="rId182" Type="http://schemas.openxmlformats.org/officeDocument/2006/relationships/hyperlink" Target="https://books.toscrape.com/catalogue/the-shadow-hero-the-shadow-hero_860/index.html" TargetMode="External"/><Relationship Id="rId1906" Type="http://schemas.openxmlformats.org/officeDocument/2006/relationships/hyperlink" Target="https://books.toscrape.com/catalogue/setting-the-world-on-fire-the-brief-astonishing-life-of-st-catherine-of-siena_603/index.html" TargetMode="External"/><Relationship Id="rId487" Type="http://schemas.openxmlformats.org/officeDocument/2006/relationships/hyperlink" Target="http://books.toscrape.com/media/cache/65/7f/657f9a3b7c0579c7fa499dddddd59422.jpg" TargetMode="External"/><Relationship Id="rId694" Type="http://schemas.openxmlformats.org/officeDocument/2006/relationships/hyperlink" Target="https://books.toscrape.com/catalogue/so-youve-been-publicly-shamed_832/index.html" TargetMode="External"/><Relationship Id="rId347" Type="http://schemas.openxmlformats.org/officeDocument/2006/relationships/hyperlink" Target="http://books.toscrape.com/media/cache/d1/7f/d17f326e3fcaf84c37d6d51e3470bcc6.jpg" TargetMode="External"/><Relationship Id="rId999" Type="http://schemas.openxmlformats.org/officeDocument/2006/relationships/hyperlink" Target="http://books.toscrape.com/media/cache/f6/65/f6656d023fae1a6219bbe85219d59fd2.jpg" TargetMode="External"/><Relationship Id="rId1184" Type="http://schemas.openxmlformats.org/officeDocument/2006/relationships/hyperlink" Target="https://books.toscrape.com/catalogue/breaking-dawn-twilight-4_136/index.html" TargetMode="External"/><Relationship Id="rId554" Type="http://schemas.openxmlformats.org/officeDocument/2006/relationships/hyperlink" Target="https://books.toscrape.com/catalogue/the-infinities_257/index.html" TargetMode="External"/><Relationship Id="rId761" Type="http://schemas.openxmlformats.org/officeDocument/2006/relationships/hyperlink" Target="http://books.toscrape.com/media/cache/16/65/1665c94f1ec5580132a16c3bdfd0c421.jpg" TargetMode="External"/><Relationship Id="rId859" Type="http://schemas.openxmlformats.org/officeDocument/2006/relationships/hyperlink" Target="http://books.toscrape.com/media/cache/39/51/3951dc08d449aa692ce82eefb692254e.jpg" TargetMode="External"/><Relationship Id="rId1391" Type="http://schemas.openxmlformats.org/officeDocument/2006/relationships/hyperlink" Target="http://books.toscrape.com/media/cache/9f/25/9f25ffe4229a32d1368b3dfe248c3343.jpg" TargetMode="External"/><Relationship Id="rId1489" Type="http://schemas.openxmlformats.org/officeDocument/2006/relationships/hyperlink" Target="http://books.toscrape.com/media/cache/6b/07/6b07b77236b7c80f42bd90bf325e69f6.jpg" TargetMode="External"/><Relationship Id="rId1696" Type="http://schemas.openxmlformats.org/officeDocument/2006/relationships/hyperlink" Target="https://books.toscrape.com/catalogue/the-argonauts_837/index.html" TargetMode="External"/><Relationship Id="rId207" Type="http://schemas.openxmlformats.org/officeDocument/2006/relationships/hyperlink" Target="http://books.toscrape.com/media/cache/95/4b/954b63f24b0e4c1c5ce494b33f694b73.jpg" TargetMode="External"/><Relationship Id="rId414" Type="http://schemas.openxmlformats.org/officeDocument/2006/relationships/hyperlink" Target="https://books.toscrape.com/catalogue/deep-under-walker-security-1_15/index.html" TargetMode="External"/><Relationship Id="rId621" Type="http://schemas.openxmlformats.org/officeDocument/2006/relationships/hyperlink" Target="http://books.toscrape.com/media/cache/34/b2/34b2631bafd148bcd8dcd850a4b75971.jpg" TargetMode="External"/><Relationship Id="rId1044" Type="http://schemas.openxmlformats.org/officeDocument/2006/relationships/hyperlink" Target="https://books.toscrape.com/catalogue/left-behind-left-behind-1_529/index.html" TargetMode="External"/><Relationship Id="rId1251" Type="http://schemas.openxmlformats.org/officeDocument/2006/relationships/hyperlink" Target="http://books.toscrape.com/media/cache/f5/3b/f53bc7b18914c97de7c23967293be119.jpg" TargetMode="External"/><Relationship Id="rId1349" Type="http://schemas.openxmlformats.org/officeDocument/2006/relationships/hyperlink" Target="http://books.toscrape.com/media/cache/fc/42/fc42d56ac8d3ee46bfea880d0cf46a5e.jpg" TargetMode="External"/><Relationship Id="rId719" Type="http://schemas.openxmlformats.org/officeDocument/2006/relationships/hyperlink" Target="http://books.toscrape.com/media/cache/2c/15/2c157b05b7b7014be2a05a5bdeca80e7.jpg" TargetMode="External"/><Relationship Id="rId926" Type="http://schemas.openxmlformats.org/officeDocument/2006/relationships/hyperlink" Target="https://books.toscrape.com/catalogue/tracing-numbers-on-a-train_869/index.html" TargetMode="External"/><Relationship Id="rId1111" Type="http://schemas.openxmlformats.org/officeDocument/2006/relationships/hyperlink" Target="http://books.toscrape.com/media/cache/ea/cb/eacbd43aaf46f527416aa5d6561b29ad.jpg" TargetMode="External"/><Relationship Id="rId1556" Type="http://schemas.openxmlformats.org/officeDocument/2006/relationships/hyperlink" Target="https://books.toscrape.com/catalogue/tell-me-three-things_395/index.html" TargetMode="External"/><Relationship Id="rId1763" Type="http://schemas.openxmlformats.org/officeDocument/2006/relationships/hyperlink" Target="http://books.toscrape.com/media/cache/d3/55/d35568710e773adf06a0bc756a99f66d.jpg" TargetMode="External"/><Relationship Id="rId1970" Type="http://schemas.openxmlformats.org/officeDocument/2006/relationships/hyperlink" Target="https://books.toscrape.com/catalogue/unqualified-how-god-uses-broken-people-to-do-big-things_873/index.html" TargetMode="External"/><Relationship Id="rId55" Type="http://schemas.openxmlformats.org/officeDocument/2006/relationships/hyperlink" Target="http://books.toscrape.com/media/cache/09/02/0902666ade8ab8183363e53c108e5069.jpg" TargetMode="External"/><Relationship Id="rId1209" Type="http://schemas.openxmlformats.org/officeDocument/2006/relationships/hyperlink" Target="http://books.toscrape.com/media/cache/02/7a/027a1f131d94c38f9e785f5d85a109c7.jpg" TargetMode="External"/><Relationship Id="rId1416" Type="http://schemas.openxmlformats.org/officeDocument/2006/relationships/hyperlink" Target="https://books.toscrape.com/catalogue/the-star-touched-queen_642/index.html" TargetMode="External"/><Relationship Id="rId1623" Type="http://schemas.openxmlformats.org/officeDocument/2006/relationships/hyperlink" Target="http://books.toscrape.com/media/cache/d7/63/d763b806d6f0fb6580f16d08e00bdba6.jpg" TargetMode="External"/><Relationship Id="rId1830" Type="http://schemas.openxmlformats.org/officeDocument/2006/relationships/hyperlink" Target="https://books.toscrape.com/catalogue/barefoot-contessa-back-to-basics_667/index.html" TargetMode="External"/><Relationship Id="rId1928" Type="http://schemas.openxmlformats.org/officeDocument/2006/relationships/hyperlink" Target="https://books.toscrape.com/catalogue/killing-floor-jack-reacher-1_382/index.html" TargetMode="External"/><Relationship Id="rId271" Type="http://schemas.openxmlformats.org/officeDocument/2006/relationships/hyperlink" Target="http://books.toscrape.com/media/cache/70/da/70daa09e4ddebe1d60f50720c0b49976.jpg" TargetMode="External"/><Relationship Id="rId131" Type="http://schemas.openxmlformats.org/officeDocument/2006/relationships/hyperlink" Target="http://books.toscrape.com/media/cache/3e/59/3e59b2225c72d3dcf40a306e2b983314.jpg" TargetMode="External"/><Relationship Id="rId369" Type="http://schemas.openxmlformats.org/officeDocument/2006/relationships/hyperlink" Target="http://books.toscrape.com/media/cache/3d/4d/3d4d8e92429144f6c807adc4b15b7f80.jpg" TargetMode="External"/><Relationship Id="rId576" Type="http://schemas.openxmlformats.org/officeDocument/2006/relationships/hyperlink" Target="https://books.toscrape.com/catalogue/the-silent-wife_83/index.html" TargetMode="External"/><Relationship Id="rId783" Type="http://schemas.openxmlformats.org/officeDocument/2006/relationships/hyperlink" Target="http://books.toscrape.com/media/cache/da/0f/da0f0c01b1b9819fa7cb5e27a295351f.jpg" TargetMode="External"/><Relationship Id="rId990" Type="http://schemas.openxmlformats.org/officeDocument/2006/relationships/hyperlink" Target="https://books.toscrape.com/catalogue/living-leadership-by-insight-a-good-leader-achieves-a-great-leader-builds-monuments_709/index.html" TargetMode="External"/><Relationship Id="rId229" Type="http://schemas.openxmlformats.org/officeDocument/2006/relationships/hyperlink" Target="http://books.toscrape.com/media/cache/20/99/20995345e7a87cdfb4503283ae991e84.jpg" TargetMode="External"/><Relationship Id="rId436" Type="http://schemas.openxmlformats.org/officeDocument/2006/relationships/hyperlink" Target="https://books.toscrape.com/catalogue/twenties-girl_292/index.html" TargetMode="External"/><Relationship Id="rId643" Type="http://schemas.openxmlformats.org/officeDocument/2006/relationships/hyperlink" Target="http://books.toscrape.com/media/cache/52/9b/529bf0d806ae2ab02bf23da4326b24c3.jpg" TargetMode="External"/><Relationship Id="rId1066" Type="http://schemas.openxmlformats.org/officeDocument/2006/relationships/hyperlink" Target="https://books.toscrape.com/catalogue/steal-like-an-artist-10-things-nobody-told-you-about-being-creative_487/index.html" TargetMode="External"/><Relationship Id="rId1273" Type="http://schemas.openxmlformats.org/officeDocument/2006/relationships/hyperlink" Target="http://books.toscrape.com/media/cache/03/da/03da11f81eda5e742df8a39e90c21c70.jpg" TargetMode="External"/><Relationship Id="rId1480" Type="http://schemas.openxmlformats.org/officeDocument/2006/relationships/hyperlink" Target="https://books.toscrape.com/catalogue/the-mistake-off-campus-2_851/index.html" TargetMode="External"/><Relationship Id="rId850" Type="http://schemas.openxmlformats.org/officeDocument/2006/relationships/hyperlink" Target="https://books.toscrape.com/catalogue/brave-enough_135/index.html" TargetMode="External"/><Relationship Id="rId948" Type="http://schemas.openxmlformats.org/officeDocument/2006/relationships/hyperlink" Target="https://books.toscrape.com/catalogue/poses-for-artists-volume-1-dynamic-and-sitting-poses-an-essential-reference-for-figure-drawing-and-the-human-form_825/index.html" TargetMode="External"/><Relationship Id="rId1133" Type="http://schemas.openxmlformats.org/officeDocument/2006/relationships/hyperlink" Target="http://books.toscrape.com/media/cache/c4/81/c481876e0c0057308366ba37f7413b7e.jpg" TargetMode="External"/><Relationship Id="rId1578" Type="http://schemas.openxmlformats.org/officeDocument/2006/relationships/hyperlink" Target="https://books.toscrape.com/catalogue/legend-legend-1_184/index.html" TargetMode="External"/><Relationship Id="rId1785" Type="http://schemas.openxmlformats.org/officeDocument/2006/relationships/hyperlink" Target="http://books.toscrape.com/media/cache/2d/d2/2dd235d80326531092c70e191d630c7d.jpg" TargetMode="External"/><Relationship Id="rId1992" Type="http://schemas.openxmlformats.org/officeDocument/2006/relationships/hyperlink" Target="https://books.toscrape.com/catalogue/why-the-right-went-wrong-conservatism-from-goldwater-to-the-tea-party-and-beyond_781/index.html" TargetMode="External"/><Relationship Id="rId77" Type="http://schemas.openxmlformats.org/officeDocument/2006/relationships/hyperlink" Target="http://books.toscrape.com/media/cache/62/8c/628c0151226402726149c98549671250.jpg" TargetMode="External"/><Relationship Id="rId503" Type="http://schemas.openxmlformats.org/officeDocument/2006/relationships/hyperlink" Target="http://books.toscrape.com/media/cache/98/df/98df70802a22c17dac6026645da4ab87.jpg" TargetMode="External"/><Relationship Id="rId710" Type="http://schemas.openxmlformats.org/officeDocument/2006/relationships/hyperlink" Target="https://books.toscrape.com/catalogue/the-literature-book-big-ideas-simply-explained_755/index.html" TargetMode="External"/><Relationship Id="rId808" Type="http://schemas.openxmlformats.org/officeDocument/2006/relationships/hyperlink" Target="https://books.toscrape.com/catalogue/we-the-people-the-modern-day-figures-who-have-reshaped-and-affirmed-the-founding-fathers-vision-of-america_302/index.html" TargetMode="External"/><Relationship Id="rId1340" Type="http://schemas.openxmlformats.org/officeDocument/2006/relationships/hyperlink" Target="https://books.toscrape.com/catalogue/the-hitchhikers-guide-to-the-galaxy-hitchhikers-guide-to-the-galaxy-1_255/index.html" TargetMode="External"/><Relationship Id="rId1438" Type="http://schemas.openxmlformats.org/officeDocument/2006/relationships/hyperlink" Target="https://books.toscrape.com/catalogue/paper-and-fire-the-great-library-2_339/index.html" TargetMode="External"/><Relationship Id="rId1645" Type="http://schemas.openxmlformats.org/officeDocument/2006/relationships/hyperlink" Target="http://books.toscrape.com/media/cache/68/92/68922093080c377fa521ba64d8d372e1.jpg" TargetMode="External"/><Relationship Id="rId1200" Type="http://schemas.openxmlformats.org/officeDocument/2006/relationships/hyperlink" Target="https://books.toscrape.com/catalogue/on-the-road-duluoz-legend_40/index.html" TargetMode="External"/><Relationship Id="rId1852" Type="http://schemas.openxmlformats.org/officeDocument/2006/relationships/hyperlink" Target="https://books.toscrape.com/catalogue/the-barefoot-contessa-cookbook_440/index.html" TargetMode="External"/><Relationship Id="rId1505" Type="http://schemas.openxmlformats.org/officeDocument/2006/relationships/hyperlink" Target="http://books.toscrape.com/media/cache/79/7a/797a5468a7d06aba28d1cc7342b1f2ba.jpg" TargetMode="External"/><Relationship Id="rId1712" Type="http://schemas.openxmlformats.org/officeDocument/2006/relationships/hyperlink" Target="https://books.toscrape.com/catalogue/a-heartbreaking-work-of-staggering-genius_115/index.html" TargetMode="External"/><Relationship Id="rId293" Type="http://schemas.openxmlformats.org/officeDocument/2006/relationships/hyperlink" Target="http://books.toscrape.com/media/cache/91/2a/912acfe6ee354d9d9bf3c1fa517c4252.jpg" TargetMode="External"/><Relationship Id="rId153" Type="http://schemas.openxmlformats.org/officeDocument/2006/relationships/hyperlink" Target="http://books.toscrape.com/media/cache/6f/7b/6f7b3b8445b943f4ff7426360daefb88.jpg" TargetMode="External"/><Relationship Id="rId360" Type="http://schemas.openxmlformats.org/officeDocument/2006/relationships/hyperlink" Target="https://books.toscrape.com/catalogue/the-wedding-dress_864/index.html" TargetMode="External"/><Relationship Id="rId598" Type="http://schemas.openxmlformats.org/officeDocument/2006/relationships/hyperlink" Target="https://books.toscrape.com/catalogue/rain-fish_728/index.html" TargetMode="External"/><Relationship Id="rId220" Type="http://schemas.openxmlformats.org/officeDocument/2006/relationships/hyperlink" Target="https://books.toscrape.com/catalogue/fruits-basket-vol-7-fruits-basket-7_468/index.html" TargetMode="External"/><Relationship Id="rId458" Type="http://schemas.openxmlformats.org/officeDocument/2006/relationships/hyperlink" Target="https://books.toscrape.com/catalogue/we-love-you-charlie-freeman_954/index.html" TargetMode="External"/><Relationship Id="rId665" Type="http://schemas.openxmlformats.org/officeDocument/2006/relationships/hyperlink" Target="http://books.toscrape.com/media/cache/f4/21/f4210912ca58ef35f8ad120fe3dfed38.jpg" TargetMode="External"/><Relationship Id="rId872" Type="http://schemas.openxmlformats.org/officeDocument/2006/relationships/hyperlink" Target="https://books.toscrape.com/catalogue/the-end-of-the-jesus-era-an-investigation-1_64/index.html" TargetMode="External"/><Relationship Id="rId1088" Type="http://schemas.openxmlformats.org/officeDocument/2006/relationships/hyperlink" Target="https://books.toscrape.com/catalogue/the-dream-thieves-the-raven-cycle-2_400/index.html" TargetMode="External"/><Relationship Id="rId1295" Type="http://schemas.openxmlformats.org/officeDocument/2006/relationships/hyperlink" Target="http://books.toscrape.com/media/cache/a0/76/a07621adcf3e13b4d3bcdc0474ab2098.jpg" TargetMode="External"/><Relationship Id="rId318" Type="http://schemas.openxmlformats.org/officeDocument/2006/relationships/hyperlink" Target="https://books.toscrape.com/catalogue/the-little-prince_72/index.html" TargetMode="External"/><Relationship Id="rId525" Type="http://schemas.openxmlformats.org/officeDocument/2006/relationships/hyperlink" Target="http://books.toscrape.com/media/cache/fe/a4/fea443d174c2c9f0c7903f6c6a3ecc62.jpg" TargetMode="External"/><Relationship Id="rId732" Type="http://schemas.openxmlformats.org/officeDocument/2006/relationships/hyperlink" Target="https://books.toscrape.com/catalogue/abstract-city_658/index.html" TargetMode="External"/><Relationship Id="rId1155" Type="http://schemas.openxmlformats.org/officeDocument/2006/relationships/hyperlink" Target="http://books.toscrape.com/media/cache/f1/33/f13365561defe8ad6f80c26d2216633c.jpg" TargetMode="External"/><Relationship Id="rId1362" Type="http://schemas.openxmlformats.org/officeDocument/2006/relationships/hyperlink" Target="https://books.toscrape.com/catalogue/fire-bound-sea-havensisters-of-the-heart-5_157/index.html" TargetMode="External"/><Relationship Id="rId99" Type="http://schemas.openxmlformats.org/officeDocument/2006/relationships/hyperlink" Target="http://books.toscrape.com/media/cache/06/ac/06ac98df817412ce2419c4509fa98c80.jpg" TargetMode="External"/><Relationship Id="rId1015" Type="http://schemas.openxmlformats.org/officeDocument/2006/relationships/hyperlink" Target="http://books.toscrape.com/media/cache/35/ec/35ec45c2c5ed5eceb29fe5823ee9744e.jpg" TargetMode="External"/><Relationship Id="rId1222" Type="http://schemas.openxmlformats.org/officeDocument/2006/relationships/hyperlink" Target="https://books.toscrape.com/catalogue/the-restaurant-at-the-end-of-the-universe-hitchhikers-guide-to-the-galaxy-2_275/index.html" TargetMode="External"/><Relationship Id="rId1667" Type="http://schemas.openxmlformats.org/officeDocument/2006/relationships/hyperlink" Target="http://books.toscrape.com/media/cache/0a/d4/0ad48326a0d2dbda145c94e1d50ef673.jpg" TargetMode="External"/><Relationship Id="rId1874" Type="http://schemas.openxmlformats.org/officeDocument/2006/relationships/hyperlink" Target="https://books.toscrape.com/catalogue/like-never-before-walker-family-2_476/index.html" TargetMode="External"/><Relationship Id="rId1527" Type="http://schemas.openxmlformats.org/officeDocument/2006/relationships/hyperlink" Target="http://books.toscrape.com/media/cache/8f/22/8f221677f6d28eba048ebb505fcfd90a.jpg" TargetMode="External"/><Relationship Id="rId1734" Type="http://schemas.openxmlformats.org/officeDocument/2006/relationships/hyperlink" Target="https://books.toscrape.com/catalogue/lamb-the-gospel-according-to-biff-christs-childhood-pal_182/index.html" TargetMode="External"/><Relationship Id="rId1941" Type="http://schemas.openxmlformats.org/officeDocument/2006/relationships/hyperlink" Target="http://books.toscrape.com/media/cache/2b/1b/2b1bfecae9d512cb6ee943ccf786216f.jpg" TargetMode="External"/><Relationship Id="rId26" Type="http://schemas.openxmlformats.org/officeDocument/2006/relationships/hyperlink" Target="https://books.toscrape.com/catalogue/in-a-dark-dark-wood_963/index.html" TargetMode="External"/><Relationship Id="rId175" Type="http://schemas.openxmlformats.org/officeDocument/2006/relationships/hyperlink" Target="http://books.toscrape.com/media/cache/ed/a5/eda54d1bfcdd39488013f7aae1eaf659.jpg" TargetMode="External"/><Relationship Id="rId1801" Type="http://schemas.openxmlformats.org/officeDocument/2006/relationships/hyperlink" Target="http://books.toscrape.com/media/cache/da/0c/da0ca0d6586f8164b7a96d4c807a6c7f.jpg" TargetMode="External"/><Relationship Id="rId382" Type="http://schemas.openxmlformats.org/officeDocument/2006/relationships/hyperlink" Target="https://books.toscrape.com/catalogue/a-girls-guide-to-moving-on-new-beginnings-2_359/index.html" TargetMode="External"/><Relationship Id="rId687" Type="http://schemas.openxmlformats.org/officeDocument/2006/relationships/hyperlink" Target="http://books.toscrape.com/media/cache/3d/9d/3d9d46815a4be5e5e6f5e641d8268961.jpg" TargetMode="External"/><Relationship Id="rId242" Type="http://schemas.openxmlformats.org/officeDocument/2006/relationships/hyperlink" Target="https://books.toscrape.com/catalogue/persepolis-the-story-of-a-childhood-persepolis-1-2_206/index.html" TargetMode="External"/><Relationship Id="rId894" Type="http://schemas.openxmlformats.org/officeDocument/2006/relationships/hyperlink" Target="https://books.toscrape.com/catalogue/no-one-here-gets-out-alive_336/index.html" TargetMode="External"/><Relationship Id="rId1177" Type="http://schemas.openxmlformats.org/officeDocument/2006/relationships/hyperlink" Target="http://books.toscrape.com/media/cache/18/6b/186b3ff364117b6771a99d18b944e801.jpg" TargetMode="External"/><Relationship Id="rId102" Type="http://schemas.openxmlformats.org/officeDocument/2006/relationships/hyperlink" Target="https://books.toscrape.com/catalogue/love-lies-and-spies_622/index.html" TargetMode="External"/><Relationship Id="rId547" Type="http://schemas.openxmlformats.org/officeDocument/2006/relationships/hyperlink" Target="http://books.toscrape.com/media/cache/9d/3c/9d3c5430a627260e4a8c9ca02c8a8924.jpg" TargetMode="External"/><Relationship Id="rId754" Type="http://schemas.openxmlformats.org/officeDocument/2006/relationships/hyperlink" Target="https://books.toscrape.com/catalogue/zero-to-one-notes-on-startups-or-how-to-build-the-future_555/index.html" TargetMode="External"/><Relationship Id="rId961" Type="http://schemas.openxmlformats.org/officeDocument/2006/relationships/hyperlink" Target="http://books.toscrape.com/media/cache/4e/af/4eaf0482e122cf9100b0fff61ea3441a.jpg" TargetMode="External"/><Relationship Id="rId1384" Type="http://schemas.openxmlformats.org/officeDocument/2006/relationships/hyperlink" Target="https://books.toscrape.com/catalogue/saga-volume-6-saga-collected-editions-6_924/index.html" TargetMode="External"/><Relationship Id="rId1591" Type="http://schemas.openxmlformats.org/officeDocument/2006/relationships/hyperlink" Target="http://books.toscrape.com/media/cache/5a/36/5a36c880b8762469cd3d67dc05427128.jpg" TargetMode="External"/><Relationship Id="rId1689" Type="http://schemas.openxmlformats.org/officeDocument/2006/relationships/hyperlink" Target="http://books.toscrape.com/media/cache/7d/9b/7d9ba3173dcc0194ec63f9c77d0763cb.jpg" TargetMode="External"/><Relationship Id="rId90" Type="http://schemas.openxmlformats.org/officeDocument/2006/relationships/hyperlink" Target="https://books.toscrape.com/catalogue/forever-and-forever-the-courtship-of-henry-longfellow-and-fanny-appleton_894/index.html" TargetMode="External"/><Relationship Id="rId407" Type="http://schemas.openxmlformats.org/officeDocument/2006/relationships/hyperlink" Target="http://books.toscrape.com/media/cache/98/85/9885b87053dcd05803ef58e9817e935a.jpg" TargetMode="External"/><Relationship Id="rId614" Type="http://schemas.openxmlformats.org/officeDocument/2006/relationships/hyperlink" Target="https://books.toscrape.com/catalogue/maybe-something-beautiful-how-art-transformed-a-neighborhood_386/index.html" TargetMode="External"/><Relationship Id="rId821" Type="http://schemas.openxmlformats.org/officeDocument/2006/relationships/hyperlink" Target="http://books.toscrape.com/media/cache/2e/a3/2ea30e892e0060412f854b31a4e72e47.jpg" TargetMode="External"/><Relationship Id="rId1037" Type="http://schemas.openxmlformats.org/officeDocument/2006/relationships/hyperlink" Target="http://books.toscrape.com/media/cache/53/da/53da160806b4854283b4477e5bf79522.jpg" TargetMode="External"/><Relationship Id="rId1244" Type="http://schemas.openxmlformats.org/officeDocument/2006/relationships/hyperlink" Target="https://books.toscrape.com/catalogue/settling-the-score-the-summer-games-1_50/index.html" TargetMode="External"/><Relationship Id="rId1451" Type="http://schemas.openxmlformats.org/officeDocument/2006/relationships/hyperlink" Target="http://books.toscrape.com/media/cache/36/39/36393f3294ab28afe4a2117fc987be75.jpg" TargetMode="External"/><Relationship Id="rId1896" Type="http://schemas.openxmlformats.org/officeDocument/2006/relationships/hyperlink" Target="https://books.toscrape.com/catalogue/the-e-myth-revisited-why-most-small-businesses-dont-work-and-what-to-do-about-it_545/index.html" TargetMode="External"/><Relationship Id="rId919" Type="http://schemas.openxmlformats.org/officeDocument/2006/relationships/hyperlink" Target="http://books.toscrape.com/media/cache/94/34/943490007d42c0bc066efc899dafa472.jpg" TargetMode="External"/><Relationship Id="rId1104" Type="http://schemas.openxmlformats.org/officeDocument/2006/relationships/hyperlink" Target="https://books.toscrape.com/catalogue/drama_371/index.html" TargetMode="External"/><Relationship Id="rId1311" Type="http://schemas.openxmlformats.org/officeDocument/2006/relationships/hyperlink" Target="http://books.toscrape.com/media/cache/2c/81/2c8137d1d0a3ebb2f74d7abf45916606.jpg" TargetMode="External"/><Relationship Id="rId1549" Type="http://schemas.openxmlformats.org/officeDocument/2006/relationships/hyperlink" Target="http://books.toscrape.com/media/cache/0c/f9/0cf93861d70a35c3d8deaa265a630e35.jpg" TargetMode="External"/><Relationship Id="rId1756" Type="http://schemas.openxmlformats.org/officeDocument/2006/relationships/hyperlink" Target="https://books.toscrape.com/catalogue/night-shift-night-shift-1-20_335/index.html" TargetMode="External"/><Relationship Id="rId1963" Type="http://schemas.openxmlformats.org/officeDocument/2006/relationships/hyperlink" Target="http://books.toscrape.com/media/cache/64/0c/640cfc86cd3943cef402dc6082497eec.jpg" TargetMode="External"/><Relationship Id="rId48" Type="http://schemas.openxmlformats.org/officeDocument/2006/relationships/hyperlink" Target="https://books.toscrape.com/catalogue/most-wanted_623/index.html" TargetMode="External"/><Relationship Id="rId1409" Type="http://schemas.openxmlformats.org/officeDocument/2006/relationships/hyperlink" Target="http://books.toscrape.com/media/cache/b7/d5/b7d558f31dc9803aeb6c76009fdea5bc.jpg" TargetMode="External"/><Relationship Id="rId1616" Type="http://schemas.openxmlformats.org/officeDocument/2006/relationships/hyperlink" Target="https://books.toscrape.com/catalogue/the-elegant-universe-superstrings-hidden-dimensions-and-the-quest-for-the-ultimate-theory_245/index.html" TargetMode="External"/><Relationship Id="rId1823" Type="http://schemas.openxmlformats.org/officeDocument/2006/relationships/hyperlink" Target="http://books.toscrape.com/media/cache/38/c3/38c342d52a30a8eb38b34668e9777222.jpg" TargetMode="External"/><Relationship Id="rId197" Type="http://schemas.openxmlformats.org/officeDocument/2006/relationships/hyperlink" Target="http://books.toscrape.com/media/cache/53/ea/53ead08572cc44510da38edf559722d1.jpg" TargetMode="External"/><Relationship Id="rId264" Type="http://schemas.openxmlformats.org/officeDocument/2006/relationships/hyperlink" Target="https://books.toscrape.com/catalogue/the-sandman-vol-1-preludes-and-nocturnes-the-sandman-volumes-1_79/index.html" TargetMode="External"/><Relationship Id="rId471" Type="http://schemas.openxmlformats.org/officeDocument/2006/relationships/hyperlink" Target="http://books.toscrape.com/media/cache/37/d1/37d108ff5b19028a52ddd73dba35d543.jpg" TargetMode="External"/><Relationship Id="rId124" Type="http://schemas.openxmlformats.org/officeDocument/2006/relationships/hyperlink" Target="https://books.toscrape.com/catalogue/the-guernsey-literary-and-potato-peel-pie-society_253/index.html" TargetMode="External"/><Relationship Id="rId569" Type="http://schemas.openxmlformats.org/officeDocument/2006/relationships/hyperlink" Target="http://books.toscrape.com/media/cache/c5/3f/c53fd6a9300ac091351e3830273a4d42.jpg" TargetMode="External"/><Relationship Id="rId776" Type="http://schemas.openxmlformats.org/officeDocument/2006/relationships/hyperlink" Target="https://books.toscrape.com/catalogue/between-the-world-and-me_513/index.html" TargetMode="External"/><Relationship Id="rId983" Type="http://schemas.openxmlformats.org/officeDocument/2006/relationships/hyperlink" Target="http://books.toscrape.com/media/cache/03/be/03beffe578a7839374f7060639ce914d.jpg" TargetMode="External"/><Relationship Id="rId1199" Type="http://schemas.openxmlformats.org/officeDocument/2006/relationships/hyperlink" Target="http://books.toscrape.com/media/cache/7f/9b/7f9bc0563de554998e2d93b7edec4921.jpg" TargetMode="External"/><Relationship Id="rId331" Type="http://schemas.openxmlformats.org/officeDocument/2006/relationships/hyperlink" Target="http://books.toscrape.com/media/cache/c8/1a/c81aea97de1daaa0081d96f8564c204c.jpg" TargetMode="External"/><Relationship Id="rId429" Type="http://schemas.openxmlformats.org/officeDocument/2006/relationships/hyperlink" Target="http://books.toscrape.com/media/cache/2f/71/2f710e4c53d98e47b73e4d34702a6751.jpg" TargetMode="External"/><Relationship Id="rId636" Type="http://schemas.openxmlformats.org/officeDocument/2006/relationships/hyperlink" Target="https://books.toscrape.com/catalogue/diary-of-a-minecraft-zombie-book-1-a-scare-of-a-dare-an-unofficial-minecraft-book_99/index.html" TargetMode="External"/><Relationship Id="rId1059" Type="http://schemas.openxmlformats.org/officeDocument/2006/relationships/hyperlink" Target="http://books.toscrape.com/media/cache/21/69/21697f1564ae6776ca9280b17455c1b6.jpg" TargetMode="External"/><Relationship Id="rId1266" Type="http://schemas.openxmlformats.org/officeDocument/2006/relationships/hyperlink" Target="https://books.toscrape.com/catalogue/the-immortal-life-of-henrietta-lacks_753/index.html" TargetMode="External"/><Relationship Id="rId1473" Type="http://schemas.openxmlformats.org/officeDocument/2006/relationships/hyperlink" Target="http://books.toscrape.com/media/cache/70/ad/70ad2de442bc3ffe36660ccabfe46148.jpg" TargetMode="External"/><Relationship Id="rId843" Type="http://schemas.openxmlformats.org/officeDocument/2006/relationships/hyperlink" Target="http://books.toscrape.com/media/cache/69/07/69077c48327b2702f44adc035fcc1ce4.jpg" TargetMode="External"/><Relationship Id="rId1126" Type="http://schemas.openxmlformats.org/officeDocument/2006/relationships/hyperlink" Target="https://books.toscrape.com/catalogue/world-war-z-an-oral-history-of-the-zombie-war_306/index.html" TargetMode="External"/><Relationship Id="rId1680" Type="http://schemas.openxmlformats.org/officeDocument/2006/relationships/hyperlink" Target="https://books.toscrape.com/catalogue/ways-of-seeing_94/index.html" TargetMode="External"/><Relationship Id="rId1778" Type="http://schemas.openxmlformats.org/officeDocument/2006/relationships/hyperlink" Target="https://books.toscrape.com/catalogue/political-suicide-missteps-peccadilloes-bad-calls-backroom-hijinx-sordid-pasts-rotten-breaks-and-just-plain-dumb-mistakes-in-the-annals-of-american-politics_917/index.html" TargetMode="External"/><Relationship Id="rId1985" Type="http://schemas.openxmlformats.org/officeDocument/2006/relationships/hyperlink" Target="http://books.toscrape.com/media/cache/79/84/7984ef7c568a60372f430c1ddae64034.jpg" TargetMode="External"/><Relationship Id="rId703" Type="http://schemas.openxmlformats.org/officeDocument/2006/relationships/hyperlink" Target="http://books.toscrape.com/media/cache/e3/d5/e3d59328474571d53aad7d07144e2ef0.jpg" TargetMode="External"/><Relationship Id="rId910" Type="http://schemas.openxmlformats.org/officeDocument/2006/relationships/hyperlink" Target="https://books.toscrape.com/catalogue/aladdin-and-his-wonderful-lamp_973/index.html" TargetMode="External"/><Relationship Id="rId1333" Type="http://schemas.openxmlformats.org/officeDocument/2006/relationships/hyperlink" Target="http://books.toscrape.com/media/cache/ba/ab/baab7240d3d472f4f868ae8b4481365b.jpg" TargetMode="External"/><Relationship Id="rId1540" Type="http://schemas.openxmlformats.org/officeDocument/2006/relationships/hyperlink" Target="https://books.toscrape.com/catalogue/my-life-next-door-my-life-next-door_535/index.html" TargetMode="External"/><Relationship Id="rId1638" Type="http://schemas.openxmlformats.org/officeDocument/2006/relationships/hyperlink" Target="https://books.toscrape.com/catalogue/untitled-collection-sabbath-poems-2014_953/index.html" TargetMode="External"/><Relationship Id="rId1400" Type="http://schemas.openxmlformats.org/officeDocument/2006/relationships/hyperlink" Target="https://books.toscrape.com/catalogue/hollow-city-miss-peregrines-peculiar-children-2_813/index.html" TargetMode="External"/><Relationship Id="rId1845" Type="http://schemas.openxmlformats.org/officeDocument/2006/relationships/hyperlink" Target="http://books.toscrape.com/media/cache/5b/46/5b466903acc905deb89019c0407848c4.jpg" TargetMode="External"/><Relationship Id="rId1705" Type="http://schemas.openxmlformats.org/officeDocument/2006/relationships/hyperlink" Target="http://books.toscrape.com/media/cache/61/b2/61b220c2079a45a7975a397c8849e00e.jpg" TargetMode="External"/><Relationship Id="rId1912" Type="http://schemas.openxmlformats.org/officeDocument/2006/relationships/hyperlink" Target="https://books.toscrape.com/catalogue/the-rise-of-theodore-roosevelt-theodore-roosevelt-1_276/index.html" TargetMode="External"/><Relationship Id="rId286" Type="http://schemas.openxmlformats.org/officeDocument/2006/relationships/hyperlink" Target="https://books.toscrape.com/catalogue/bleach-vol-1-strawberry-and-the-soul-reapers-bleach-1_7/index.html" TargetMode="External"/><Relationship Id="rId493" Type="http://schemas.openxmlformats.org/officeDocument/2006/relationships/hyperlink" Target="http://books.toscrape.com/media/cache/5b/34/5b34d6d54467af2d5e44a5f91031adf2.jpg" TargetMode="External"/><Relationship Id="rId146" Type="http://schemas.openxmlformats.org/officeDocument/2006/relationships/hyperlink" Target="https://books.toscrape.com/catalogue/the-nameless-city-the-nameless-city-1_940/index.html" TargetMode="External"/><Relationship Id="rId353" Type="http://schemas.openxmlformats.org/officeDocument/2006/relationships/hyperlink" Target="http://books.toscrape.com/media/cache/41/ee/41ee38c1d15f0139a3fb17b730dc4347.jpg" TargetMode="External"/><Relationship Id="rId560" Type="http://schemas.openxmlformats.org/officeDocument/2006/relationships/hyperlink" Target="https://books.toscrape.com/catalogue/the-art-of-fielding_228/index.html" TargetMode="External"/><Relationship Id="rId798" Type="http://schemas.openxmlformats.org/officeDocument/2006/relationships/hyperlink" Target="https://books.toscrape.com/catalogue/data-a-love-story-how-i-gamed-online-dating-to-meet-my-match_367/index.html" TargetMode="External"/><Relationship Id="rId1190" Type="http://schemas.openxmlformats.org/officeDocument/2006/relationships/hyperlink" Target="https://books.toscrape.com/catalogue/the-zombie-room_87/index.html" TargetMode="External"/><Relationship Id="rId213" Type="http://schemas.openxmlformats.org/officeDocument/2006/relationships/hyperlink" Target="http://books.toscrape.com/media/cache/bd/b8/bdb8adf93cb0a6778930ccd543dd9b37.jpg" TargetMode="External"/><Relationship Id="rId420" Type="http://schemas.openxmlformats.org/officeDocument/2006/relationships/hyperlink" Target="https://books.toscrape.com/catalogue/i-had-a-nice-time-and-other-lies-how-to-find-love-sht-like-that_814/index.html" TargetMode="External"/><Relationship Id="rId658" Type="http://schemas.openxmlformats.org/officeDocument/2006/relationships/hyperlink" Target="https://books.toscrape.com/catalogue/the-five-love-languages-how-to-express-heartfelt-commitment-to-your-mate_969/index.html" TargetMode="External"/><Relationship Id="rId865" Type="http://schemas.openxmlformats.org/officeDocument/2006/relationships/hyperlink" Target="http://books.toscrape.com/media/cache/14/00/140096c16c6e0b5d6df9d19f9493e8a5.jpg" TargetMode="External"/><Relationship Id="rId1050" Type="http://schemas.openxmlformats.org/officeDocument/2006/relationships/hyperlink" Target="https://books.toscrape.com/catalogue/heaven-is-for-real-a-little-boys-astounding-story-of-his-trip-to-heaven-and-back_520/index.html" TargetMode="External"/><Relationship Id="rId1288" Type="http://schemas.openxmlformats.org/officeDocument/2006/relationships/hyperlink" Target="https://books.toscrape.com/catalogue/the-gray-rhino-how-to-recognize-and-act-on-the-obvious-dangers-we-ignore_638/index.html" TargetMode="External"/><Relationship Id="rId1495" Type="http://schemas.openxmlformats.org/officeDocument/2006/relationships/hyperlink" Target="http://books.toscrape.com/media/cache/88/3f/883fb0f2304efca8724c629f03a4b82a.jpg" TargetMode="External"/><Relationship Id="rId518" Type="http://schemas.openxmlformats.org/officeDocument/2006/relationships/hyperlink" Target="https://books.toscrape.com/catalogue/the-shack_576/index.html" TargetMode="External"/><Relationship Id="rId725" Type="http://schemas.openxmlformats.org/officeDocument/2006/relationships/hyperlink" Target="http://books.toscrape.com/media/cache/8e/93/8e93f7095bcb98006b620dae07ef5514.jpg" TargetMode="External"/><Relationship Id="rId932" Type="http://schemas.openxmlformats.org/officeDocument/2006/relationships/hyperlink" Target="https://books.toscrape.com/catalogue/the-psychopath-test-a-journey-through-the-madness-industry_857/index.html" TargetMode="External"/><Relationship Id="rId1148" Type="http://schemas.openxmlformats.org/officeDocument/2006/relationships/hyperlink" Target="https://books.toscrape.com/catalogue/the-book-thief_233/index.html" TargetMode="External"/><Relationship Id="rId1355" Type="http://schemas.openxmlformats.org/officeDocument/2006/relationships/hyperlink" Target="http://books.toscrape.com/media/cache/36/94/3694ded38770738af6a6959636124331.jpg" TargetMode="External"/><Relationship Id="rId1562" Type="http://schemas.openxmlformats.org/officeDocument/2006/relationships/hyperlink" Target="https://books.toscrape.com/catalogue/isla-and-the-happily-ever-after-anna-and-the-french-kiss-3_380/index.html" TargetMode="External"/><Relationship Id="rId157" Type="http://schemas.openxmlformats.org/officeDocument/2006/relationships/hyperlink" Target="http://books.toscrape.com/media/cache/0c/8a/0c8ae80b592bc1b4c555d6b29d1cfa28.jpg" TargetMode="External"/><Relationship Id="rId364" Type="http://schemas.openxmlformats.org/officeDocument/2006/relationships/hyperlink" Target="https://books.toscrape.com/catalogue/something-more-than-this_834/index.html" TargetMode="External"/><Relationship Id="rId1008" Type="http://schemas.openxmlformats.org/officeDocument/2006/relationships/hyperlink" Target="https://books.toscrape.com/catalogue/city-of-ashes-the-mortal-instruments-2_675/index.html" TargetMode="External"/><Relationship Id="rId1215" Type="http://schemas.openxmlformats.org/officeDocument/2006/relationships/hyperlink" Target="http://books.toscrape.com/media/cache/ac/a5/aca5de2e61ca2754de496a75dea25f91.jpg" TargetMode="External"/><Relationship Id="rId1422" Type="http://schemas.openxmlformats.org/officeDocument/2006/relationships/hyperlink" Target="https://books.toscrape.com/catalogue/every-heart-a-doorway-every-heart-a-doorway-1_465/index.html" TargetMode="External"/><Relationship Id="rId1867" Type="http://schemas.openxmlformats.org/officeDocument/2006/relationships/hyperlink" Target="http://books.toscrape.com/media/cache/c9/74/c974d74fa0bd1735c6ae172d40b1c077.jpg" TargetMode="External"/><Relationship Id="rId61" Type="http://schemas.openxmlformats.org/officeDocument/2006/relationships/hyperlink" Target="http://books.toscrape.com/media/cache/5c/8a/5c8acde540a88aed464ab5c52bafcd83.jpg" TargetMode="External"/><Relationship Id="rId571" Type="http://schemas.openxmlformats.org/officeDocument/2006/relationships/hyperlink" Target="http://books.toscrape.com/media/cache/c9/b9/c9b9ce0ea36cc737d1693ac89c5d0361.jpg" TargetMode="External"/><Relationship Id="rId669" Type="http://schemas.openxmlformats.org/officeDocument/2006/relationships/hyperlink" Target="http://books.toscrape.com/media/cache/73/cb/73cb1236d96f455d712516fffeae2304.jpg" TargetMode="External"/><Relationship Id="rId876" Type="http://schemas.openxmlformats.org/officeDocument/2006/relationships/hyperlink" Target="https://books.toscrape.com/catalogue/rip-it-up-and-start-again_986/index.html" TargetMode="External"/><Relationship Id="rId1299" Type="http://schemas.openxmlformats.org/officeDocument/2006/relationships/hyperlink" Target="http://books.toscrape.com/media/cache/41/d7/41d75d4206b13bf107e86fa41f21afff.jpg" TargetMode="External"/><Relationship Id="rId1727" Type="http://schemas.openxmlformats.org/officeDocument/2006/relationships/hyperlink" Target="http://books.toscrape.com/media/cache/26/1a/261a092ddd76981beb23a601edf0868b.jpg" TargetMode="External"/><Relationship Id="rId1934" Type="http://schemas.openxmlformats.org/officeDocument/2006/relationships/hyperlink" Target="https://books.toscrape.com/catalogue/the-travelers_285/index.html" TargetMode="External"/><Relationship Id="rId19" Type="http://schemas.openxmlformats.org/officeDocument/2006/relationships/hyperlink" Target="http://books.toscrape.com/media/cache/c9/9a/c99a7a05537cd842eb4db83d537e3a4d.jpg" TargetMode="External"/><Relationship Id="rId224" Type="http://schemas.openxmlformats.org/officeDocument/2006/relationships/hyperlink" Target="https://books.toscrape.com/catalogue/death-note-vol-6-give-and-take-death-note-6_425/index.html" TargetMode="External"/><Relationship Id="rId431" Type="http://schemas.openxmlformats.org/officeDocument/2006/relationships/hyperlink" Target="http://books.toscrape.com/media/cache/d0/f8/d0f8f438caa5e7adc1c727da4f06ca64.jpg" TargetMode="External"/><Relationship Id="rId529" Type="http://schemas.openxmlformats.org/officeDocument/2006/relationships/hyperlink" Target="http://books.toscrape.com/media/cache/5e/4b/5e4b5ef50c54f173456606e70719cc84.jpg" TargetMode="External"/><Relationship Id="rId736" Type="http://schemas.openxmlformats.org/officeDocument/2006/relationships/hyperlink" Target="https://books.toscrape.com/catalogue/the-lonely-city-adventures-in-the-art-of-being-alone_639/index.html" TargetMode="External"/><Relationship Id="rId1061" Type="http://schemas.openxmlformats.org/officeDocument/2006/relationships/hyperlink" Target="http://books.toscrape.com/media/cache/00/f2/00f23edcef10a5ece4e179f08271f19c.jpg" TargetMode="External"/><Relationship Id="rId1159" Type="http://schemas.openxmlformats.org/officeDocument/2006/relationships/hyperlink" Target="http://books.toscrape.com/media/cache/3f/7a/3f7a775ec9fe618e122e3d3b4f91dc22.jpg" TargetMode="External"/><Relationship Id="rId1366" Type="http://schemas.openxmlformats.org/officeDocument/2006/relationships/hyperlink" Target="https://books.toscrape.com/catalogue/girlboss_113/index.html" TargetMode="External"/><Relationship Id="rId168" Type="http://schemas.openxmlformats.org/officeDocument/2006/relationships/hyperlink" Target="https://books.toscrape.com/catalogue/i-hate-fairyland-vol-1-madly-ever-after-i-hate-fairyland-compilations-1-5_899/index.html" TargetMode="External"/><Relationship Id="rId943" Type="http://schemas.openxmlformats.org/officeDocument/2006/relationships/hyperlink" Target="http://books.toscrape.com/media/cache/04/9d/049dafcbbc11bb61bb94e8b16f343936.jpg" TargetMode="External"/><Relationship Id="rId1019" Type="http://schemas.openxmlformats.org/officeDocument/2006/relationships/hyperlink" Target="http://books.toscrape.com/media/cache/43/19/4319716fa8ee2c315d07dc3c9c6762d2.jpg" TargetMode="External"/><Relationship Id="rId1573" Type="http://schemas.openxmlformats.org/officeDocument/2006/relationships/hyperlink" Target="http://books.toscrape.com/media/cache/af/82/af82a0cccc29dd467330dab0325807c8.jpg" TargetMode="External"/><Relationship Id="rId1780" Type="http://schemas.openxmlformats.org/officeDocument/2006/relationships/hyperlink" Target="https://books.toscrape.com/catalogue/thomas-jefferson-and-the-tripoli-pirates-the-forgotten-war-that-changed-american-history_867/index.html" TargetMode="External"/><Relationship Id="rId1878" Type="http://schemas.openxmlformats.org/officeDocument/2006/relationships/hyperlink" Target="https://books.toscrape.com/catalogue/if-i-run-if-i-run-1_174/index.html" TargetMode="External"/><Relationship Id="rId72" Type="http://schemas.openxmlformats.org/officeDocument/2006/relationships/hyperlink" Target="https://books.toscrape.com/catalogue/the-cuckoos-calling-cormoran-strike-1_239/index.html" TargetMode="External"/><Relationship Id="rId375" Type="http://schemas.openxmlformats.org/officeDocument/2006/relationships/hyperlink" Target="http://books.toscrape.com/media/cache/bc/21/bc214639946c501cd70ff6b752439c76.jpg" TargetMode="External"/><Relationship Id="rId582" Type="http://schemas.openxmlformats.org/officeDocument/2006/relationships/hyperlink" Target="https://books.toscrape.com/catalogue/bright-lines_11/index.html" TargetMode="External"/><Relationship Id="rId803" Type="http://schemas.openxmlformats.org/officeDocument/2006/relationships/hyperlink" Target="http://books.toscrape.com/media/cache/fd/51/fd513e918a0b34fb08bc67d1d7065e40.jpg" TargetMode="External"/><Relationship Id="rId1226" Type="http://schemas.openxmlformats.org/officeDocument/2006/relationships/hyperlink" Target="https://books.toscrape.com/catalogue/life-the-universe-and-everything-hitchhikers-guide-to-the-galaxy-3_189/index.html" TargetMode="External"/><Relationship Id="rId1433" Type="http://schemas.openxmlformats.org/officeDocument/2006/relationships/hyperlink" Target="http://books.toscrape.com/media/cache/be/f8/bef8aac75369fc2211515cd4c76d3518.jpg" TargetMode="External"/><Relationship Id="rId1640" Type="http://schemas.openxmlformats.org/officeDocument/2006/relationships/hyperlink" Target="https://books.toscrape.com/catalogue/poems-that-make-grown-women-cry_824/index.html" TargetMode="External"/><Relationship Id="rId1738" Type="http://schemas.openxmlformats.org/officeDocument/2006/relationships/hyperlink" Target="https://books.toscrape.com/catalogue/security_925/index.html" TargetMode="External"/><Relationship Id="rId3" Type="http://schemas.openxmlformats.org/officeDocument/2006/relationships/hyperlink" Target="http://books.toscrape.com/media/cache/fe/8a/fe8af6ceec7718986380c0fde9b3b34f.jpg" TargetMode="External"/><Relationship Id="rId235" Type="http://schemas.openxmlformats.org/officeDocument/2006/relationships/hyperlink" Target="http://books.toscrape.com/media/cache/df/96/df96b9a9739d2421620bfb3622f3c2d0.jpg" TargetMode="External"/><Relationship Id="rId442" Type="http://schemas.openxmlformats.org/officeDocument/2006/relationships/hyperlink" Target="https://books.toscrape.com/catalogue/the-devil-wears-prada-the-devil-wears-prada-1_243/index.html" TargetMode="External"/><Relationship Id="rId887" Type="http://schemas.openxmlformats.org/officeDocument/2006/relationships/hyperlink" Target="http://books.toscrape.com/media/cache/df/bd/dfbd53a5c4bcb1bf676bf2a86335adbb.jpg" TargetMode="External"/><Relationship Id="rId1072" Type="http://schemas.openxmlformats.org/officeDocument/2006/relationships/hyperlink" Target="https://books.toscrape.com/catalogue/the-perks-of-being-a-wallflower_453/index.html" TargetMode="External"/><Relationship Id="rId1500" Type="http://schemas.openxmlformats.org/officeDocument/2006/relationships/hyperlink" Target="https://books.toscrape.com/catalogue/a-fierce-and-subtle-poison_875/index.html" TargetMode="External"/><Relationship Id="rId1945" Type="http://schemas.openxmlformats.org/officeDocument/2006/relationships/hyperlink" Target="http://books.toscrape.com/media/cache/87/cd/87cd2aa5c4e38244ffcb17b84b0f6efd.jpg" TargetMode="External"/><Relationship Id="rId302" Type="http://schemas.openxmlformats.org/officeDocument/2006/relationships/hyperlink" Target="https://books.toscrape.com/catalogue/candide_316/index.html" TargetMode="External"/><Relationship Id="rId747" Type="http://schemas.openxmlformats.org/officeDocument/2006/relationships/hyperlink" Target="http://books.toscrape.com/media/cache/32/86/32861b2d37c7b8da7bbce3a86a27123b.jpg" TargetMode="External"/><Relationship Id="rId954" Type="http://schemas.openxmlformats.org/officeDocument/2006/relationships/hyperlink" Target="https://books.toscrape.com/catalogue/grumbles_812/index.html" TargetMode="External"/><Relationship Id="rId1377" Type="http://schemas.openxmlformats.org/officeDocument/2006/relationships/hyperlink" Target="http://books.toscrape.com/media/cache/b5/c7/b5c74ed5e387f2c13324e294c4b6412c.jpg" TargetMode="External"/><Relationship Id="rId1584" Type="http://schemas.openxmlformats.org/officeDocument/2006/relationships/hyperlink" Target="https://books.toscrape.com/catalogue/cinder-the-lunar-chronicles-1_139/index.html" TargetMode="External"/><Relationship Id="rId1791" Type="http://schemas.openxmlformats.org/officeDocument/2006/relationships/hyperlink" Target="http://books.toscrape.com/media/cache/17/aa/17aa3d17bae02fa1d0e2a831c0c0e58b.jpg" TargetMode="External"/><Relationship Id="rId1805" Type="http://schemas.openxmlformats.org/officeDocument/2006/relationships/hyperlink" Target="http://books.toscrape.com/media/cache/f5/b7/f5b783f6cfdfe30895d912f9e337bb22.jpg" TargetMode="External"/><Relationship Id="rId83" Type="http://schemas.openxmlformats.org/officeDocument/2006/relationships/hyperlink" Target="http://books.toscrape.com/media/cache/ea/12/ea12c82131832c5d772fdbd3cb56ced7.jpg" TargetMode="External"/><Relationship Id="rId179" Type="http://schemas.openxmlformats.org/officeDocument/2006/relationships/hyperlink" Target="http://books.toscrape.com/media/cache/9d/1d/9d1d68362670066b155936e37d61bc5b.jpg" TargetMode="External"/><Relationship Id="rId386" Type="http://schemas.openxmlformats.org/officeDocument/2006/relationships/hyperlink" Target="https://books.toscrape.com/catalogue/dark-lover-black-dagger-brotherhood-1_319/index.html" TargetMode="External"/><Relationship Id="rId593" Type="http://schemas.openxmlformats.org/officeDocument/2006/relationships/hyperlink" Target="http://books.toscrape.com/media/cache/0f/65/0f65a1f2a3705c67b3d2a787ab3e8b99.jpg" TargetMode="External"/><Relationship Id="rId607" Type="http://schemas.openxmlformats.org/officeDocument/2006/relationships/hyperlink" Target="http://books.toscrape.com/media/cache/7b/b9/7bb9386b43f2aeaa6eaf042df1b4e96f.jpg" TargetMode="External"/><Relationship Id="rId814" Type="http://schemas.openxmlformats.org/officeDocument/2006/relationships/hyperlink" Target="https://books.toscrape.com/catalogue/under-the-banner-of-heaven-a-story-of-violent-faith_295/index.html" TargetMode="External"/><Relationship Id="rId1237" Type="http://schemas.openxmlformats.org/officeDocument/2006/relationships/hyperlink" Target="http://books.toscrape.com/media/cache/73/bb/73bbe0a70806f8a732b9a7a7a343c5ec.jpg" TargetMode="External"/><Relationship Id="rId1444" Type="http://schemas.openxmlformats.org/officeDocument/2006/relationships/hyperlink" Target="https://books.toscrape.com/catalogue/harry-potter-and-the-chamber-of-secrets-harry-potter-2_325/index.html" TargetMode="External"/><Relationship Id="rId1651" Type="http://schemas.openxmlformats.org/officeDocument/2006/relationships/hyperlink" Target="http://books.toscrape.com/media/cache/09/8e/098e81fcea9f6b4c15f6d207301c0085.jpg" TargetMode="External"/><Relationship Id="rId1889" Type="http://schemas.openxmlformats.org/officeDocument/2006/relationships/hyperlink" Target="http://books.toscrape.com/media/cache/fe/1a/fe1afbd5caf79c3c957bfc5cf46f141e.jpg" TargetMode="External"/><Relationship Id="rId246" Type="http://schemas.openxmlformats.org/officeDocument/2006/relationships/hyperlink" Target="https://books.toscrape.com/catalogue/grayson-vol-3-nemesis-grayson-3_164/index.html" TargetMode="External"/><Relationship Id="rId453" Type="http://schemas.openxmlformats.org/officeDocument/2006/relationships/hyperlink" Target="http://books.toscrape.com/media/cache/ee/cf/eecfe998905e455df12064dba399c075.jpg" TargetMode="External"/><Relationship Id="rId660" Type="http://schemas.openxmlformats.org/officeDocument/2006/relationships/hyperlink" Target="https://books.toscrape.com/catalogue/reasons-to-stay-alive_959/index.html" TargetMode="External"/><Relationship Id="rId898" Type="http://schemas.openxmlformats.org/officeDocument/2006/relationships/hyperlink" Target="https://books.toscrape.com/catalogue/old-records-never-die-one-mans-quest-for-his-vinyl-and-his-past_39/index.html" TargetMode="External"/><Relationship Id="rId1083" Type="http://schemas.openxmlformats.org/officeDocument/2006/relationships/hyperlink" Target="http://books.toscrape.com/media/cache/1f/5a/1f5a1bea2bd3e38dc105a7fe33a08826.jpg" TargetMode="External"/><Relationship Id="rId1290" Type="http://schemas.openxmlformats.org/officeDocument/2006/relationships/hyperlink" Target="https://books.toscrape.com/catalogue/the-children_633/index.html" TargetMode="External"/><Relationship Id="rId1304" Type="http://schemas.openxmlformats.org/officeDocument/2006/relationships/hyperlink" Target="https://books.toscrape.com/catalogue/the-drowning-girls_494/index.html" TargetMode="External"/><Relationship Id="rId1511" Type="http://schemas.openxmlformats.org/officeDocument/2006/relationships/hyperlink" Target="http://books.toscrape.com/media/cache/e1/24/e1249f72129bd4b788ffd0cdd7834c24.jpg" TargetMode="External"/><Relationship Id="rId1749" Type="http://schemas.openxmlformats.org/officeDocument/2006/relationships/hyperlink" Target="http://books.toscrape.com/media/cache/03/83/0383a7f9cce4ab8fa1c5db6e69b169c6.jpg" TargetMode="External"/><Relationship Id="rId1956" Type="http://schemas.openxmlformats.org/officeDocument/2006/relationships/hyperlink" Target="https://books.toscrape.com/catalogue/online-marketing-for-busy-authors-a-step-by-step-guide_913/index.html" TargetMode="External"/><Relationship Id="rId106" Type="http://schemas.openxmlformats.org/officeDocument/2006/relationships/hyperlink" Target="https://books.toscrape.com/catalogue/lilac-girls_597/index.html" TargetMode="External"/><Relationship Id="rId313" Type="http://schemas.openxmlformats.org/officeDocument/2006/relationships/hyperlink" Target="http://books.toscrape.com/media/cache/6f/b0/6fb0c3064656f888125ab577b6a01867.jpg" TargetMode="External"/><Relationship Id="rId758" Type="http://schemas.openxmlformats.org/officeDocument/2006/relationships/hyperlink" Target="https://books.toscrape.com/catalogue/when-breath-becomes-air_553/index.html" TargetMode="External"/><Relationship Id="rId965" Type="http://schemas.openxmlformats.org/officeDocument/2006/relationships/hyperlink" Target="http://books.toscrape.com/media/cache/43/78/4378757ed2632f2473e7455ae9717820.jpg" TargetMode="External"/><Relationship Id="rId1150" Type="http://schemas.openxmlformats.org/officeDocument/2006/relationships/hyperlink" Target="https://books.toscrape.com/catalogue/the-autobiography-of-malcolm-x_230/index.html" TargetMode="External"/><Relationship Id="rId1388" Type="http://schemas.openxmlformats.org/officeDocument/2006/relationships/hyperlink" Target="https://books.toscrape.com/catalogue/masks-and-shadows_909/index.html" TargetMode="External"/><Relationship Id="rId1595" Type="http://schemas.openxmlformats.org/officeDocument/2006/relationships/hyperlink" Target="http://books.toscrape.com/media/cache/0b/9f/0b9f43b6b5cf8053dd2c68ecafe70b8a.jpg" TargetMode="External"/><Relationship Id="rId1609" Type="http://schemas.openxmlformats.org/officeDocument/2006/relationships/hyperlink" Target="http://books.toscrape.com/media/cache/d5/45/d54527d34174d5dd7eaeaaffdfcb3c5c.jpg" TargetMode="External"/><Relationship Id="rId1816" Type="http://schemas.openxmlformats.org/officeDocument/2006/relationships/hyperlink" Target="https://books.toscrape.com/catalogue/layered-baking-building-and-styling-spectacular-cakes_904/index.html" TargetMode="External"/><Relationship Id="rId10" Type="http://schemas.openxmlformats.org/officeDocument/2006/relationships/hyperlink" Target="https://books.toscrape.com/catalogue/under-the-tuscan-sun_504/index.html" TargetMode="External"/><Relationship Id="rId94" Type="http://schemas.openxmlformats.org/officeDocument/2006/relationships/hyperlink" Target="https://books.toscrape.com/catalogue/the-house-by-the-lake_846/index.html" TargetMode="External"/><Relationship Id="rId397" Type="http://schemas.openxmlformats.org/officeDocument/2006/relationships/hyperlink" Target="http://books.toscrape.com/media/cache/c1/0a/c10a83087db24c35f88555f2b8511e9e.jpg" TargetMode="External"/><Relationship Id="rId520" Type="http://schemas.openxmlformats.org/officeDocument/2006/relationships/hyperlink" Target="https://books.toscrape.com/catalogue/the-high-mountains-of-portugal_547/index.html" TargetMode="External"/><Relationship Id="rId618" Type="http://schemas.openxmlformats.org/officeDocument/2006/relationships/hyperlink" Target="https://books.toscrape.com/catalogue/the-thing-about-jellyfish_283/index.html" TargetMode="External"/><Relationship Id="rId825" Type="http://schemas.openxmlformats.org/officeDocument/2006/relationships/hyperlink" Target="http://books.toscrape.com/media/cache/7c/7f/7c7f3a48d03cdbdd87c07482711b72f9.jpg" TargetMode="External"/><Relationship Id="rId1248" Type="http://schemas.openxmlformats.org/officeDocument/2006/relationships/hyperlink" Target="https://books.toscrape.com/catalogue/the-torch-is-passed-a-harding-family-story_945/index.html" TargetMode="External"/><Relationship Id="rId1455" Type="http://schemas.openxmlformats.org/officeDocument/2006/relationships/hyperlink" Target="http://books.toscrape.com/media/cache/f2/53/f253cb694eae2cc512e395f2d54eefd5.jpg" TargetMode="External"/><Relationship Id="rId1662" Type="http://schemas.openxmlformats.org/officeDocument/2006/relationships/hyperlink" Target="https://books.toscrape.com/catalogue/twenty-love-poems-and-a-song-of-despair_91/index.html" TargetMode="External"/><Relationship Id="rId257" Type="http://schemas.openxmlformats.org/officeDocument/2006/relationships/hyperlink" Target="http://books.toscrape.com/media/cache/87/36/8736be56d958f5d8d855108afb206c9f.jpg" TargetMode="External"/><Relationship Id="rId464" Type="http://schemas.openxmlformats.org/officeDocument/2006/relationships/hyperlink" Target="https://books.toscrape.com/catalogue/tuesday-nights-in-1980_870/index.html" TargetMode="External"/><Relationship Id="rId1010" Type="http://schemas.openxmlformats.org/officeDocument/2006/relationships/hyperlink" Target="https://books.toscrape.com/catalogue/carry-on-warrior-thoughts-on-life-unarmed_672/index.html" TargetMode="External"/><Relationship Id="rId1094" Type="http://schemas.openxmlformats.org/officeDocument/2006/relationships/hyperlink" Target="https://books.toscrape.com/catalogue/remember-me_391/index.html" TargetMode="External"/><Relationship Id="rId1108" Type="http://schemas.openxmlformats.org/officeDocument/2006/relationships/hyperlink" Target="https://books.toscrape.com/catalogue/alight-the-generations-trilogy-2_360/index.html" TargetMode="External"/><Relationship Id="rId1315" Type="http://schemas.openxmlformats.org/officeDocument/2006/relationships/hyperlink" Target="http://books.toscrape.com/media/cache/30/35/3035b6c5dc0a48a83fbe84eb37e76f10.jpg" TargetMode="External"/><Relationship Id="rId1967" Type="http://schemas.openxmlformats.org/officeDocument/2006/relationships/hyperlink" Target="http://books.toscrape.com/media/cache/6d/72/6d72120f94d38e356612c8a78e82a53d.jpg" TargetMode="External"/><Relationship Id="rId117" Type="http://schemas.openxmlformats.org/officeDocument/2006/relationships/hyperlink" Target="http://books.toscrape.com/media/cache/6e/22/6e22497cbecedef59be86d1328e4b044.jpg" TargetMode="External"/><Relationship Id="rId671" Type="http://schemas.openxmlformats.org/officeDocument/2006/relationships/hyperlink" Target="http://books.toscrape.com/media/cache/b1/0f/b10faf0dee8994865437ffc79682dc2f.jpg" TargetMode="External"/><Relationship Id="rId769" Type="http://schemas.openxmlformats.org/officeDocument/2006/relationships/hyperlink" Target="http://books.toscrape.com/media/cache/06/bf/06bf33339562e138906eef6793ef53cd.jpg" TargetMode="External"/><Relationship Id="rId976" Type="http://schemas.openxmlformats.org/officeDocument/2006/relationships/hyperlink" Target="https://books.toscrape.com/catalogue/unbroken-a-world-war-ii-story-of-survival-resilience-and-redemption_774/index.html" TargetMode="External"/><Relationship Id="rId1399" Type="http://schemas.openxmlformats.org/officeDocument/2006/relationships/hyperlink" Target="http://books.toscrape.com/media/cache/4c/fd/4cfd83a011f60d38b140642a441ce01a.jpg" TargetMode="External"/><Relationship Id="rId324" Type="http://schemas.openxmlformats.org/officeDocument/2006/relationships/hyperlink" Target="https://books.toscrape.com/catalogue/emma_17/index.html" TargetMode="External"/><Relationship Id="rId531" Type="http://schemas.openxmlformats.org/officeDocument/2006/relationships/hyperlink" Target="http://books.toscrape.com/media/cache/81/c3/81c36cb2510dc47892dde52f3989a53f.jpg" TargetMode="External"/><Relationship Id="rId629" Type="http://schemas.openxmlformats.org/officeDocument/2006/relationships/hyperlink" Target="http://books.toscrape.com/media/cache/38/91/38916e718a4a117d62cbb8e10c7443ff.jpg" TargetMode="External"/><Relationship Id="rId1161" Type="http://schemas.openxmlformats.org/officeDocument/2006/relationships/hyperlink" Target="http://books.toscrape.com/media/cache/53/4b/534bffd5988b0ddf6b587de76fa63d9a.jpg" TargetMode="External"/><Relationship Id="rId1259" Type="http://schemas.openxmlformats.org/officeDocument/2006/relationships/hyperlink" Target="http://books.toscrape.com/media/cache/78/cb/78cb28a3e8804131e8e0c3f7b8deb2fc.jpg" TargetMode="External"/><Relationship Id="rId1466" Type="http://schemas.openxmlformats.org/officeDocument/2006/relationships/hyperlink" Target="https://books.toscrape.com/catalogue/the-mirror-the-maze-the-wrath-and-the-dawn-15_73/index.html" TargetMode="External"/><Relationship Id="rId836" Type="http://schemas.openxmlformats.org/officeDocument/2006/relationships/hyperlink" Target="https://books.toscrape.com/catalogue/lets-pretend-this-never-happened-a-mostly-true-memoir_185/index.html" TargetMode="External"/><Relationship Id="rId1021" Type="http://schemas.openxmlformats.org/officeDocument/2006/relationships/hyperlink" Target="http://books.toscrape.com/media/cache/15/58/1558d3175d91e870644b8029bac93e13.jpg" TargetMode="External"/><Relationship Id="rId1119" Type="http://schemas.openxmlformats.org/officeDocument/2006/relationships/hyperlink" Target="http://books.toscrape.com/media/cache/e7/3f/e73ff548ede8f14e62854878d86a604f.jpg" TargetMode="External"/><Relationship Id="rId1673" Type="http://schemas.openxmlformats.org/officeDocument/2006/relationships/hyperlink" Target="http://books.toscrape.com/media/cache/cb/74/cb74d2953d5249143c3c2e3c281daf6f.jpg" TargetMode="External"/><Relationship Id="rId1880" Type="http://schemas.openxmlformats.org/officeDocument/2006/relationships/hyperlink" Target="https://books.toscrape.com/catalogue/the-dirty-little-secrets-of-getting-your-dream-job_994/index.html" TargetMode="External"/><Relationship Id="rId1978" Type="http://schemas.openxmlformats.org/officeDocument/2006/relationships/hyperlink" Target="https://books.toscrape.com/catalogue/the-grownup_546/index.html" TargetMode="External"/><Relationship Id="rId903" Type="http://schemas.openxmlformats.org/officeDocument/2006/relationships/hyperlink" Target="http://books.toscrape.com/media/cache/d1/2d/d12d26739b5369a6b5b3024e4d08f907.jpg" TargetMode="External"/><Relationship Id="rId1326" Type="http://schemas.openxmlformats.org/officeDocument/2006/relationships/hyperlink" Target="https://books.toscrape.com/catalogue/find-her-detective-dd-warren-8_373/index.html" TargetMode="External"/><Relationship Id="rId1533" Type="http://schemas.openxmlformats.org/officeDocument/2006/relationships/hyperlink" Target="http://books.toscrape.com/media/cache/15/7c/157c526f6978d80e039e1362ae898fc8.jpg" TargetMode="External"/><Relationship Id="rId1740" Type="http://schemas.openxmlformats.org/officeDocument/2006/relationships/hyperlink" Target="https://books.toscrape.com/catalogue/follow-you-home_809/index.html" TargetMode="External"/><Relationship Id="rId32" Type="http://schemas.openxmlformats.org/officeDocument/2006/relationships/hyperlink" Target="https://books.toscrape.com/catalogue/the-murder-of-roger-ackroyd-hercule-poirot-4_852/index.html" TargetMode="External"/><Relationship Id="rId1600" Type="http://schemas.openxmlformats.org/officeDocument/2006/relationships/hyperlink" Target="https://books.toscrape.com/catalogue/immunity-how-elie-metchnikoff-changed-the-course-of-modern-medicine_900/index.html" TargetMode="External"/><Relationship Id="rId1838" Type="http://schemas.openxmlformats.org/officeDocument/2006/relationships/hyperlink" Target="https://books.toscrape.com/catalogue/a-la-mode-120-recipes-in-60-pairings-pies-tarts-cakes-crisps-and-more-topped-with-ice-cream-gelato-frozen-custard-and-more_611/index.html" TargetMode="External"/><Relationship Id="rId181" Type="http://schemas.openxmlformats.org/officeDocument/2006/relationships/hyperlink" Target="http://books.toscrape.com/media/cache/c3/d2/c3d2356443efca9bcad78eba8d249fc1.jpg" TargetMode="External"/><Relationship Id="rId1905" Type="http://schemas.openxmlformats.org/officeDocument/2006/relationships/hyperlink" Target="http://books.toscrape.com/media/cache/86/54/86546f67cb4a3112b15b03a4ec2e7255.jpg" TargetMode="External"/><Relationship Id="rId279" Type="http://schemas.openxmlformats.org/officeDocument/2006/relationships/hyperlink" Target="http://books.toscrape.com/media/cache/66/97/6697a03eedbac77c2e957788e48b70a8.jpg" TargetMode="External"/><Relationship Id="rId486" Type="http://schemas.openxmlformats.org/officeDocument/2006/relationships/hyperlink" Target="https://books.toscrape.com/catalogue/my-mrs-brown_719/index.html" TargetMode="External"/><Relationship Id="rId693" Type="http://schemas.openxmlformats.org/officeDocument/2006/relationships/hyperlink" Target="http://books.toscrape.com/media/cache/9d/15/9d150a1d5832bb9e3b82bbc1541912d6.jpg" TargetMode="External"/><Relationship Id="rId139" Type="http://schemas.openxmlformats.org/officeDocument/2006/relationships/hyperlink" Target="http://books.toscrape.com/media/cache/97/27/97275841c81e66d53bf9313cba06f23e.jpg" TargetMode="External"/><Relationship Id="rId346" Type="http://schemas.openxmlformats.org/officeDocument/2006/relationships/hyperlink" Target="https://books.toscrape.com/catalogue/meditations_33/index.html" TargetMode="External"/><Relationship Id="rId553" Type="http://schemas.openxmlformats.org/officeDocument/2006/relationships/hyperlink" Target="http://books.toscrape.com/media/cache/c8/9e/c89ec72cf70f8d37e049223b90708a5a.jpg" TargetMode="External"/><Relationship Id="rId760" Type="http://schemas.openxmlformats.org/officeDocument/2006/relationships/hyperlink" Target="https://books.toscrape.com/catalogue/the-midnight-assassin-panic-scandal-and-the-hunt-for-americas-first-serial-killer_549/index.html" TargetMode="External"/><Relationship Id="rId998" Type="http://schemas.openxmlformats.org/officeDocument/2006/relationships/hyperlink" Target="https://books.toscrape.com/catalogue/every-last-word_693/index.html" TargetMode="External"/><Relationship Id="rId1183" Type="http://schemas.openxmlformats.org/officeDocument/2006/relationships/hyperlink" Target="http://books.toscrape.com/media/cache/7f/14/7f14ab5b29802231676c975915fdaa46.jpg" TargetMode="External"/><Relationship Id="rId1390" Type="http://schemas.openxmlformats.org/officeDocument/2006/relationships/hyperlink" Target="https://books.toscrape.com/catalogue/crown-of-midnight-throne-of-glass-2_888/index.html" TargetMode="External"/><Relationship Id="rId206" Type="http://schemas.openxmlformats.org/officeDocument/2006/relationships/hyperlink" Target="https://books.toscrape.com/catalogue/lowriders-to-the-center-of-the-earth-lowriders-in-space-2_712/index.html" TargetMode="External"/><Relationship Id="rId413" Type="http://schemas.openxmlformats.org/officeDocument/2006/relationships/hyperlink" Target="http://books.toscrape.com/media/cache/b6/bd/b6bd7cd6500f96e717c147deb8d89af2.jpg" TargetMode="External"/><Relationship Id="rId858" Type="http://schemas.openxmlformats.org/officeDocument/2006/relationships/hyperlink" Target="https://books.toscrape.com/catalogue/are-we-smart-enough-to-know-how-smart-animals-are_121/index.html" TargetMode="External"/><Relationship Id="rId1043" Type="http://schemas.openxmlformats.org/officeDocument/2006/relationships/hyperlink" Target="http://books.toscrape.com/media/cache/11/74/11749e999f6ba7b9ef9408c624d1d71a.jpg" TargetMode="External"/><Relationship Id="rId1488" Type="http://schemas.openxmlformats.org/officeDocument/2006/relationships/hyperlink" Target="https://books.toscrape.com/catalogue/off-sides-off-1_38/index.html" TargetMode="External"/><Relationship Id="rId1695" Type="http://schemas.openxmlformats.org/officeDocument/2006/relationships/hyperlink" Target="http://books.toscrape.com/media/cache/22/d0/22d01c710471f94dabfa41083fa3cf4e.jpg" TargetMode="External"/><Relationship Id="rId620" Type="http://schemas.openxmlformats.org/officeDocument/2006/relationships/hyperlink" Target="https://books.toscrape.com/catalogue/the-lonely-ones_261/index.html" TargetMode="External"/><Relationship Id="rId718" Type="http://schemas.openxmlformats.org/officeDocument/2006/relationships/hyperlink" Target="https://books.toscrape.com/catalogue/looking-for-lovely-collecting-the-moments-that-matter_710/index.html" TargetMode="External"/><Relationship Id="rId925" Type="http://schemas.openxmlformats.org/officeDocument/2006/relationships/hyperlink" Target="http://books.toscrape.com/media/cache/0a/05/0a0514153dac092aac76b097b495f908.jpg" TargetMode="External"/><Relationship Id="rId1250" Type="http://schemas.openxmlformats.org/officeDocument/2006/relationships/hyperlink" Target="https://books.toscrape.com/catalogue/the-mindfulness-and-acceptance-workbook-for-anxiety-a-guide-to-breaking-free-from-anxiety-phobias-and-worry-using-acceptance-and-commitment-therapy_937/index.html" TargetMode="External"/><Relationship Id="rId1348" Type="http://schemas.openxmlformats.org/officeDocument/2006/relationships/hyperlink" Target="https://books.toscrape.com/catalogue/the-catcher-in-the-rye_236/index.html" TargetMode="External"/><Relationship Id="rId1555" Type="http://schemas.openxmlformats.org/officeDocument/2006/relationships/hyperlink" Target="http://books.toscrape.com/media/cache/92/a5/92a5e01c5067f65f03b316a328459f9f.jpg" TargetMode="External"/><Relationship Id="rId1762" Type="http://schemas.openxmlformats.org/officeDocument/2006/relationships/hyperlink" Target="https://books.toscrape.com/catalogue/it_330/index.html" TargetMode="External"/><Relationship Id="rId1110" Type="http://schemas.openxmlformats.org/officeDocument/2006/relationships/hyperlink" Target="https://books.toscrape.com/catalogue/vogue-colors-a-to-z-a-fashion-coloring-book_355/index.html" TargetMode="External"/><Relationship Id="rId1208" Type="http://schemas.openxmlformats.org/officeDocument/2006/relationships/hyperlink" Target="https://books.toscrape.com/catalogue/join_902/index.html" TargetMode="External"/><Relationship Id="rId1415" Type="http://schemas.openxmlformats.org/officeDocument/2006/relationships/hyperlink" Target="http://books.toscrape.com/media/cache/dc/57/dc57f908a0a2e130a5c065893a9005dd.jpg" TargetMode="External"/><Relationship Id="rId54" Type="http://schemas.openxmlformats.org/officeDocument/2006/relationships/hyperlink" Target="https://books.toscrape.com/catalogue/the-widow_609/index.html" TargetMode="External"/><Relationship Id="rId1622" Type="http://schemas.openxmlformats.org/officeDocument/2006/relationships/hyperlink" Target="https://books.toscrape.com/catalogue/seven-brief-lessons-on-physics_219/index.html" TargetMode="External"/><Relationship Id="rId1927" Type="http://schemas.openxmlformats.org/officeDocument/2006/relationships/hyperlink" Target="http://books.toscrape.com/media/cache/b1/5b/b15b4c864b762133cdaf69b58ba55d76.jpg" TargetMode="External"/><Relationship Id="rId270" Type="http://schemas.openxmlformats.org/officeDocument/2006/relationships/hyperlink" Target="https://books.toscrape.com/catalogue/saga-volume-1-saga-collected-editions-1_48/index.html" TargetMode="External"/><Relationship Id="rId130" Type="http://schemas.openxmlformats.org/officeDocument/2006/relationships/hyperlink" Target="https://books.toscrape.com/catalogue/while-you-were-mine_97/index.html" TargetMode="External"/><Relationship Id="rId368" Type="http://schemas.openxmlformats.org/officeDocument/2006/relationships/hyperlink" Target="https://books.toscrape.com/catalogue/the-wedding-pact-the-omalleys-2_767/index.html" TargetMode="External"/><Relationship Id="rId575" Type="http://schemas.openxmlformats.org/officeDocument/2006/relationships/hyperlink" Target="http://books.toscrape.com/media/cache/a6/37/a6378b97d817267de38ba58dfd0db412.jpg" TargetMode="External"/><Relationship Id="rId782" Type="http://schemas.openxmlformats.org/officeDocument/2006/relationships/hyperlink" Target="https://books.toscrape.com/catalogue/for-the-love-fighting-for-grace-in-a-world-of-impossible-standards_467/index.html" TargetMode="External"/><Relationship Id="rId228" Type="http://schemas.openxmlformats.org/officeDocument/2006/relationships/hyperlink" Target="https://books.toscrape.com/catalogue/death-note-vol-5-whiteout-death-note-5_368/index.html" TargetMode="External"/><Relationship Id="rId435" Type="http://schemas.openxmlformats.org/officeDocument/2006/relationships/hyperlink" Target="http://books.toscrape.com/media/cache/49/ec/49ec020f1dfa44313313495b809f74f1.jpg" TargetMode="External"/><Relationship Id="rId642" Type="http://schemas.openxmlformats.org/officeDocument/2006/relationships/hyperlink" Target="https://books.toscrape.com/catalogue/dont-be-a-jerk-and-other-practical-advice-from-dogen-japans-greatest-zen-master_890/index.html" TargetMode="External"/><Relationship Id="rId1065" Type="http://schemas.openxmlformats.org/officeDocument/2006/relationships/hyperlink" Target="http://books.toscrape.com/media/cache/6c/ea/6cea146ec9b4ee83061108782aef7d32.jpg" TargetMode="External"/><Relationship Id="rId1272" Type="http://schemas.openxmlformats.org/officeDocument/2006/relationships/hyperlink" Target="https://books.toscrape.com/catalogue/code-name-verity-code-name-verity-1_680/index.html" TargetMode="External"/><Relationship Id="rId502" Type="http://schemas.openxmlformats.org/officeDocument/2006/relationships/hyperlink" Target="https://books.toscrape.com/catalogue/a-man-called-ove_653/index.html" TargetMode="External"/><Relationship Id="rId947" Type="http://schemas.openxmlformats.org/officeDocument/2006/relationships/hyperlink" Target="http://books.toscrape.com/media/cache/a4/10/a4108800f6337c5aa13b104b252d52b8.jpg" TargetMode="External"/><Relationship Id="rId1132" Type="http://schemas.openxmlformats.org/officeDocument/2006/relationships/hyperlink" Target="https://books.toscrape.com/catalogue/twilight-twilight-1_293/index.html" TargetMode="External"/><Relationship Id="rId1577" Type="http://schemas.openxmlformats.org/officeDocument/2006/relationships/hyperlink" Target="http://books.toscrape.com/media/cache/57/8f/578f1512a0f0a9d3c2ab9543f7b4506f.jpg" TargetMode="External"/><Relationship Id="rId1784" Type="http://schemas.openxmlformats.org/officeDocument/2006/relationships/hyperlink" Target="https://books.toscrape.com/catalogue/a-distant-mirror-the-calamitous-14th-century_652/index.html" TargetMode="External"/><Relationship Id="rId1991" Type="http://schemas.openxmlformats.org/officeDocument/2006/relationships/hyperlink" Target="http://books.toscrape.com/media/cache/cd/64/cd64ccda3382d62fea8167eaadd6c9a0.jpg" TargetMode="External"/><Relationship Id="rId76" Type="http://schemas.openxmlformats.org/officeDocument/2006/relationships/hyperlink" Target="https://books.toscrape.com/catalogue/career-of-evil-cormoran-strike-3_137/index.html" TargetMode="External"/><Relationship Id="rId807" Type="http://schemas.openxmlformats.org/officeDocument/2006/relationships/hyperlink" Target="http://books.toscrape.com/media/cache/b9/45/b945e870e5188ce6dabbf79ed98b10f1.jpg" TargetMode="External"/><Relationship Id="rId1437" Type="http://schemas.openxmlformats.org/officeDocument/2006/relationships/hyperlink" Target="http://books.toscrape.com/media/cache/b6/3b/b63bd741fc6ada1e60a33db14bde0277.jpg" TargetMode="External"/><Relationship Id="rId1644" Type="http://schemas.openxmlformats.org/officeDocument/2006/relationships/hyperlink" Target="https://books.toscrape.com/catalogue/salt_731/index.html" TargetMode="External"/><Relationship Id="rId1851" Type="http://schemas.openxmlformats.org/officeDocument/2006/relationships/hyperlink" Target="http://books.toscrape.com/media/cache/5f/c1/5fc1de838c428ae58f3a9ec08825d179.jpg" TargetMode="External"/><Relationship Id="rId1504" Type="http://schemas.openxmlformats.org/officeDocument/2006/relationships/hyperlink" Target="https://books.toscrape.com/catalogue/nightingale-sing_823/index.html" TargetMode="External"/><Relationship Id="rId1711" Type="http://schemas.openxmlformats.org/officeDocument/2006/relationships/hyperlink" Target="http://books.toscrape.com/media/cache/47/f3/47f3d4f1e85773bf41ba64a036e37994.jpg" TargetMode="External"/><Relationship Id="rId1949" Type="http://schemas.openxmlformats.org/officeDocument/2006/relationships/hyperlink" Target="http://books.toscrape.com/media/cache/80/43/804385d2b49e2f9e26a7d88b8ccaf62d.jpg" TargetMode="External"/><Relationship Id="rId292" Type="http://schemas.openxmlformats.org/officeDocument/2006/relationships/hyperlink" Target="https://books.toscrape.com/catalogue/the-metamorphosis_409/index.html" TargetMode="External"/><Relationship Id="rId1809" Type="http://schemas.openxmlformats.org/officeDocument/2006/relationships/hyperlink" Target="http://books.toscrape.com/media/cache/fd/af/fdaf3c3104c559941c01e840fecd2659.jpg" TargetMode="External"/><Relationship Id="rId597" Type="http://schemas.openxmlformats.org/officeDocument/2006/relationships/hyperlink" Target="http://books.toscrape.com/media/cache/ea/1f/ea1f22fa3179f3f84fbadd24fe89a1fd.jpg" TargetMode="External"/><Relationship Id="rId152" Type="http://schemas.openxmlformats.org/officeDocument/2006/relationships/hyperlink" Target="https://books.toscrape.com/catalogue/princess-jellyfish-2-in-1-omnibus-vol-01-princess-jellyfish-2-in-1-omnibus-1_920/index.html" TargetMode="External"/><Relationship Id="rId457" Type="http://schemas.openxmlformats.org/officeDocument/2006/relationships/hyperlink" Target="http://books.toscrape.com/media/cache/87/a2/87a2fddd7f6b240c0351e1eb950b6716.jpg" TargetMode="External"/><Relationship Id="rId1087" Type="http://schemas.openxmlformats.org/officeDocument/2006/relationships/hyperlink" Target="http://books.toscrape.com/media/cache/77/1a/771a0d24c0ed726761a4ad4a4327e7d8.jpg" TargetMode="External"/><Relationship Id="rId1294" Type="http://schemas.openxmlformats.org/officeDocument/2006/relationships/hyperlink" Target="https://books.toscrape.com/catalogue/without-shame_580/index.html" TargetMode="External"/><Relationship Id="rId664" Type="http://schemas.openxmlformats.org/officeDocument/2006/relationships/hyperlink" Target="https://books.toscrape.com/catalogue/unseen-city-the-majesty-of-pigeons-the-discreet-charm-of-snails-other-wonders-of-the-urban-wilderness_952/index.html" TargetMode="External"/><Relationship Id="rId871" Type="http://schemas.openxmlformats.org/officeDocument/2006/relationships/hyperlink" Target="http://books.toscrape.com/media/cache/fa/9d/fa9db3f9dfc5a859c091d1262a56a89f.jpg" TargetMode="External"/><Relationship Id="rId969" Type="http://schemas.openxmlformats.org/officeDocument/2006/relationships/hyperlink" Target="http://books.toscrape.com/media/cache/c3/6f/c36fd57aa9fc55ab3ea56b6e08b59c8d.jpg" TargetMode="External"/><Relationship Id="rId1599" Type="http://schemas.openxmlformats.org/officeDocument/2006/relationships/hyperlink" Target="http://books.toscrape.com/media/cache/e1/1e/e11e7e9514a123aee2415a1def85e638.jpg" TargetMode="External"/><Relationship Id="rId317" Type="http://schemas.openxmlformats.org/officeDocument/2006/relationships/hyperlink" Target="http://books.toscrape.com/media/cache/c0/d6/c0d67625e62981155f5e1f553bda1a94.jpg" TargetMode="External"/><Relationship Id="rId524" Type="http://schemas.openxmlformats.org/officeDocument/2006/relationships/hyperlink" Target="https://books.toscrape.com/catalogue/hystopia-a-novel_523/index.html" TargetMode="External"/><Relationship Id="rId731" Type="http://schemas.openxmlformats.org/officeDocument/2006/relationships/hyperlink" Target="http://books.toscrape.com/media/cache/5f/5e/5f5e2741d6c84f05fdd5adf8ba0d5642.jpg" TargetMode="External"/><Relationship Id="rId1154" Type="http://schemas.openxmlformats.org/officeDocument/2006/relationships/hyperlink" Target="https://books.toscrape.com/catalogue/quiet-the-power-of-introverts-in-a-world-that-cant-stop-talking_208/index.html" TargetMode="External"/><Relationship Id="rId1361" Type="http://schemas.openxmlformats.org/officeDocument/2006/relationships/hyperlink" Target="http://books.toscrape.com/media/cache/33/fb/33fba23401f34bd8cd5287f5ca640502.jpg" TargetMode="External"/><Relationship Id="rId1459" Type="http://schemas.openxmlformats.org/officeDocument/2006/relationships/hyperlink" Target="http://books.toscrape.com/media/cache/0b/c8/0bc884c23d4204aec7bbf35d5e8849f6.jpg" TargetMode="External"/><Relationship Id="rId98" Type="http://schemas.openxmlformats.org/officeDocument/2006/relationships/hyperlink" Target="https://books.toscrape.com/catalogue/the-marriage-of-opposites_759/index.html" TargetMode="External"/><Relationship Id="rId829" Type="http://schemas.openxmlformats.org/officeDocument/2006/relationships/hyperlink" Target="http://books.toscrape.com/media/cache/b2/45/b245b0b715de260634e66a05a024cc52.jpg" TargetMode="External"/><Relationship Id="rId1014" Type="http://schemas.openxmlformats.org/officeDocument/2006/relationships/hyperlink" Target="https://books.toscrape.com/catalogue/angels-demons-robert-langdon-1_661/index.html" TargetMode="External"/><Relationship Id="rId1221" Type="http://schemas.openxmlformats.org/officeDocument/2006/relationships/hyperlink" Target="http://books.toscrape.com/media/cache/aa/8f/aa8fc991d84aca12ed94a0a2fa1099e5.jpg" TargetMode="External"/><Relationship Id="rId1666" Type="http://schemas.openxmlformats.org/officeDocument/2006/relationships/hyperlink" Target="https://books.toscrape.com/catalogue/wall-and-piece_971/index.html" TargetMode="External"/><Relationship Id="rId1873" Type="http://schemas.openxmlformats.org/officeDocument/2006/relationships/hyperlink" Target="http://books.toscrape.com/media/cache/1b/38/1b3825668326e82038ba33bca646e0f3.jpg" TargetMode="External"/><Relationship Id="rId1319" Type="http://schemas.openxmlformats.org/officeDocument/2006/relationships/hyperlink" Target="http://books.toscrape.com/media/cache/d7/ce/d7ce17649c77c9addfcf265012d0436e.jpg" TargetMode="External"/><Relationship Id="rId1526" Type="http://schemas.openxmlformats.org/officeDocument/2006/relationships/hyperlink" Target="https://books.toscrape.com/catalogue/the-epidemic-the-program-06_636/index.html" TargetMode="External"/><Relationship Id="rId1733" Type="http://schemas.openxmlformats.org/officeDocument/2006/relationships/hyperlink" Target="http://books.toscrape.com/media/cache/c4/69/c469440eeffdd84ac3f4b09bd575c548.jpg" TargetMode="External"/><Relationship Id="rId1940" Type="http://schemas.openxmlformats.org/officeDocument/2006/relationships/hyperlink" Target="https://books.toscrape.com/catalogue/we-are-all-completely-beside-ourselves_301/index.html" TargetMode="External"/><Relationship Id="rId25" Type="http://schemas.openxmlformats.org/officeDocument/2006/relationships/hyperlink" Target="http://books.toscrape.com/media/cache/95/84/95840dfd67c020067c99d70451147e20.jpg" TargetMode="External"/><Relationship Id="rId1800" Type="http://schemas.openxmlformats.org/officeDocument/2006/relationships/hyperlink" Target="https://books.toscrape.com/catalogue/the-hiding-place_406/index.html" TargetMode="External"/><Relationship Id="rId174" Type="http://schemas.openxmlformats.org/officeDocument/2006/relationships/hyperlink" Target="https://books.toscrape.com/catalogue/danganronpa-volume-1_889/index.html" TargetMode="External"/><Relationship Id="rId381" Type="http://schemas.openxmlformats.org/officeDocument/2006/relationships/hyperlink" Target="http://books.toscrape.com/media/cache/17/94/17940ad8d367ea5f28db57e7fc32dac9.jpg" TargetMode="External"/><Relationship Id="rId241" Type="http://schemas.openxmlformats.org/officeDocument/2006/relationships/hyperlink" Target="http://books.toscrape.com/media/cache/9d/5f/9d5f4a231a2ee898ed76f603b3e40163.jpg" TargetMode="External"/><Relationship Id="rId479" Type="http://schemas.openxmlformats.org/officeDocument/2006/relationships/hyperlink" Target="http://books.toscrape.com/media/cache/a3/eb/a3ebe1ca5df0d3ff3e3d2b8fb8b2a551.jpg" TargetMode="External"/><Relationship Id="rId686" Type="http://schemas.openxmlformats.org/officeDocument/2006/relationships/hyperlink" Target="https://books.toscrape.com/catalogue/the-power-of-now-a-guide-to-spiritual-enlightenment_855/index.html" TargetMode="External"/><Relationship Id="rId893" Type="http://schemas.openxmlformats.org/officeDocument/2006/relationships/hyperlink" Target="http://books.toscrape.com/media/cache/8e/9b/8e9be254974e64a8a3d365a1571e3ec2.jpg" TargetMode="External"/><Relationship Id="rId339" Type="http://schemas.openxmlformats.org/officeDocument/2006/relationships/hyperlink" Target="http://books.toscrape.com/media/cache/3b/28/3b28ec3663a81d36272a08e5a49644f2.jpg" TargetMode="External"/><Relationship Id="rId546" Type="http://schemas.openxmlformats.org/officeDocument/2006/relationships/hyperlink" Target="https://books.toscrape.com/catalogue/digital-fortress_369/index.html" TargetMode="External"/><Relationship Id="rId753" Type="http://schemas.openxmlformats.org/officeDocument/2006/relationships/hyperlink" Target="http://books.toscrape.com/media/cache/f3/00/f30001f2851f82c266e2faa77bcdd924.jpg" TargetMode="External"/><Relationship Id="rId1176" Type="http://schemas.openxmlformats.org/officeDocument/2006/relationships/hyperlink" Target="https://books.toscrape.com/catalogue/dracula_150/index.html" TargetMode="External"/><Relationship Id="rId1383" Type="http://schemas.openxmlformats.org/officeDocument/2006/relationships/hyperlink" Target="http://books.toscrape.com/media/cache/4a/99/4a996ae54711cea37e370428b54f8b19.jpg" TargetMode="External"/><Relationship Id="rId101" Type="http://schemas.openxmlformats.org/officeDocument/2006/relationships/hyperlink" Target="http://books.toscrape.com/media/cache/5c/19/5c19785278eaa6bf984ce6659847abc3.jpg" TargetMode="External"/><Relationship Id="rId406" Type="http://schemas.openxmlformats.org/officeDocument/2006/relationships/hyperlink" Target="https://books.toscrape.com/catalogue/my-perfect-mistake-over-the-top-1_35/index.html" TargetMode="External"/><Relationship Id="rId960" Type="http://schemas.openxmlformats.org/officeDocument/2006/relationships/hyperlink" Target="https://books.toscrape.com/catalogue/drive-the-surprising-truth-about-what-motivates-us_804/index.html" TargetMode="External"/><Relationship Id="rId1036" Type="http://schemas.openxmlformats.org/officeDocument/2006/relationships/hyperlink" Target="https://books.toscrape.com/catalogue/nano-what-now-finding-your-editing-process-revising-your-nanowrimo-book-and-building-a-writing-career-through-publishing-and-beyond_566/index.html" TargetMode="External"/><Relationship Id="rId1243" Type="http://schemas.openxmlformats.org/officeDocument/2006/relationships/hyperlink" Target="http://books.toscrape.com/media/cache/95/c4/95c41c1765b517d6240bd674a02676b1.jpg" TargetMode="External"/><Relationship Id="rId1590" Type="http://schemas.openxmlformats.org/officeDocument/2006/relationships/hyperlink" Target="https://books.toscrape.com/catalogue/new-moon-twilight-2_105/index.html" TargetMode="External"/><Relationship Id="rId1688" Type="http://schemas.openxmlformats.org/officeDocument/2006/relationships/hyperlink" Target="https://books.toscrape.com/catalogue/an-unquiet-mind-a-memoir-of-moods-and-madness_422/index.html" TargetMode="External"/><Relationship Id="rId1895" Type="http://schemas.openxmlformats.org/officeDocument/2006/relationships/hyperlink" Target="http://books.toscrape.com/media/cache/a5/7e/a57ef7bdbaf704fca07ab6dd125b54f9.jpg" TargetMode="External"/><Relationship Id="rId613" Type="http://schemas.openxmlformats.org/officeDocument/2006/relationships/hyperlink" Target="http://books.toscrape.com/media/cache/89/9a/899a07816ced14262169345493bbbe51.jpg" TargetMode="External"/><Relationship Id="rId820" Type="http://schemas.openxmlformats.org/officeDocument/2006/relationships/hyperlink" Target="https://books.toscrape.com/catalogue/stiff-the-curious-lives-of-human-cadavers_226/index.html" TargetMode="External"/><Relationship Id="rId918" Type="http://schemas.openxmlformats.org/officeDocument/2006/relationships/hyperlink" Target="https://books.toscrape.com/catalogue/soul-reader_926/index.html" TargetMode="External"/><Relationship Id="rId1450" Type="http://schemas.openxmlformats.org/officeDocument/2006/relationships/hyperlink" Target="https://books.toscrape.com/catalogue/midnight-riot-peter-grant-rivers-of-london-books-1_194/index.html" TargetMode="External"/><Relationship Id="rId1548" Type="http://schemas.openxmlformats.org/officeDocument/2006/relationships/hyperlink" Target="https://books.toscrape.com/catalogue/will-grayson-will-grayson-will-grayson-will-grayson_419/index.html" TargetMode="External"/><Relationship Id="rId1755" Type="http://schemas.openxmlformats.org/officeDocument/2006/relationships/hyperlink" Target="http://books.toscrape.com/media/cache/b8/84/b8843e0c3fbadb1682b095c99eda7f7a.jpg" TargetMode="External"/><Relationship Id="rId1103" Type="http://schemas.openxmlformats.org/officeDocument/2006/relationships/hyperlink" Target="http://books.toscrape.com/media/cache/46/04/4604cba3ffbb4936dd3edb9cbfe26393.jpg" TargetMode="External"/><Relationship Id="rId1310" Type="http://schemas.openxmlformats.org/officeDocument/2006/relationships/hyperlink" Target="https://books.toscrape.com/catalogue/good-in-bed-cannie-shapiro-1_469/index.html" TargetMode="External"/><Relationship Id="rId1408" Type="http://schemas.openxmlformats.org/officeDocument/2006/relationships/hyperlink" Target="https://books.toscrape.com/catalogue/island-of-dragons-unwanteds-7_705/index.html" TargetMode="External"/><Relationship Id="rId1962" Type="http://schemas.openxmlformats.org/officeDocument/2006/relationships/hyperlink" Target="https://books.toscrape.com/catalogue/you-are-a-badass-how-to-stop-doubting-your-greatness-and-start-living-an-awesome-life_508/index.html" TargetMode="External"/><Relationship Id="rId47" Type="http://schemas.openxmlformats.org/officeDocument/2006/relationships/hyperlink" Target="http://books.toscrape.com/media/cache/fa/b5/fab5e650b19b76c5f5d1ce3a626376b1.jpg" TargetMode="External"/><Relationship Id="rId1615" Type="http://schemas.openxmlformats.org/officeDocument/2006/relationships/hyperlink" Target="http://books.toscrape.com/media/cache/5e/db/5edba3f8d50df6306bc5aa3f2516bd0c.jpg" TargetMode="External"/><Relationship Id="rId1822" Type="http://schemas.openxmlformats.org/officeDocument/2006/relationships/hyperlink" Target="https://books.toscrape.com/catalogue/the-cookies-cups-cookbook-125-sweet-savory-recipes-reminding-you-to-always-eat-dessert-first_841/index.html" TargetMode="External"/><Relationship Id="rId196" Type="http://schemas.openxmlformats.org/officeDocument/2006/relationships/hyperlink" Target="https://books.toscrape.com/catalogue/superman-vol-1-before-truth-superman-by-gene-luen-yang-1_739/index.html" TargetMode="External"/><Relationship Id="rId263" Type="http://schemas.openxmlformats.org/officeDocument/2006/relationships/hyperlink" Target="http://books.toscrape.com/media/cache/35/18/3518d80c6b73f9c76e9713af42b9c8e1.jpg" TargetMode="External"/><Relationship Id="rId470" Type="http://schemas.openxmlformats.org/officeDocument/2006/relationships/hyperlink" Target="https://books.toscrape.com/catalogue/finders-keepers-bill-hodges-trilogy-2_807/index.html" TargetMode="External"/><Relationship Id="rId123" Type="http://schemas.openxmlformats.org/officeDocument/2006/relationships/hyperlink" Target="http://books.toscrape.com/media/cache/98/e3/98e3925e5e6a66acf2cde918fc147205.jpg" TargetMode="External"/><Relationship Id="rId330" Type="http://schemas.openxmlformats.org/officeDocument/2006/relationships/hyperlink" Target="https://books.toscrape.com/catalogue/the-death-of-humanity-and-the-case-for-life_932/index.html" TargetMode="External"/><Relationship Id="rId568" Type="http://schemas.openxmlformats.org/officeDocument/2006/relationships/hyperlink" Target="https://books.toscrape.com/catalogue/crazy-rich-asians-crazy-rich-asians-1_143/index.html" TargetMode="External"/><Relationship Id="rId775" Type="http://schemas.openxmlformats.org/officeDocument/2006/relationships/hyperlink" Target="http://books.toscrape.com/media/cache/35/5f/355fa36362b722a241788d687fbc91af.jpg" TargetMode="External"/><Relationship Id="rId982" Type="http://schemas.openxmlformats.org/officeDocument/2006/relationships/hyperlink" Target="https://books.toscrape.com/catalogue/the-rosie-project-don-tillman-1_761/index.html" TargetMode="External"/><Relationship Id="rId1198" Type="http://schemas.openxmlformats.org/officeDocument/2006/relationships/hyperlink" Target="https://books.toscrape.com/catalogue/paradise-lost-paradise-1_45/index.html" TargetMode="External"/><Relationship Id="rId428" Type="http://schemas.openxmlformats.org/officeDocument/2006/relationships/hyperlink" Target="https://books.toscrape.com/catalogue/meternity_478/index.html" TargetMode="External"/><Relationship Id="rId635" Type="http://schemas.openxmlformats.org/officeDocument/2006/relationships/hyperlink" Target="http://books.toscrape.com/media/cache/a8/9a/a89a1b7ffea60884f203877bb89f6ef4.jpg" TargetMode="External"/><Relationship Id="rId842" Type="http://schemas.openxmlformats.org/officeDocument/2006/relationships/hyperlink" Target="https://books.toscrape.com/catalogue/in-the-garden-of-beasts-love-terror-and-an-american-family-in-hitlers-berlin_175/index.html" TargetMode="External"/><Relationship Id="rId1058" Type="http://schemas.openxmlformats.org/officeDocument/2006/relationships/hyperlink" Target="https://books.toscrape.com/catalogue/the-year-of-living-biblically-one-mans-humble-quest-to-follow-the-bible-as-literally-as-possible_502/index.html" TargetMode="External"/><Relationship Id="rId1265" Type="http://schemas.openxmlformats.org/officeDocument/2006/relationships/hyperlink" Target="http://books.toscrape.com/media/cache/92/4d/924d855a0ad5774410b0bb7c71afa788.jpg" TargetMode="External"/><Relationship Id="rId1472" Type="http://schemas.openxmlformats.org/officeDocument/2006/relationships/hyperlink" Target="https://books.toscrape.com/catalogue/origins-alphas-05_42/index.html" TargetMode="External"/><Relationship Id="rId702" Type="http://schemas.openxmlformats.org/officeDocument/2006/relationships/hyperlink" Target="https://books.toscrape.com/catalogue/agnostic-a-spirited-manifesto_786/index.html" TargetMode="External"/><Relationship Id="rId1125" Type="http://schemas.openxmlformats.org/officeDocument/2006/relationships/hyperlink" Target="http://books.toscrape.com/media/cache/12/1a/121ae6f29c52eb01f2bec02407bc3e57.jpg" TargetMode="External"/><Relationship Id="rId1332" Type="http://schemas.openxmlformats.org/officeDocument/2006/relationships/hyperlink" Target="https://books.toscrape.com/catalogue/a-clash-of-kings-a-song-of-ice-and-fire-2_356/index.html" TargetMode="External"/><Relationship Id="rId1777" Type="http://schemas.openxmlformats.org/officeDocument/2006/relationships/hyperlink" Target="http://books.toscrape.com/media/cache/31/e6/31e6e0a41e62858180b268c27b20a770.jpg" TargetMode="External"/><Relationship Id="rId1984" Type="http://schemas.openxmlformats.org/officeDocument/2006/relationships/hyperlink" Target="https://books.toscrape.com/catalogue/eat-fat-get-thin_688/index.html" TargetMode="External"/><Relationship Id="rId69" Type="http://schemas.openxmlformats.org/officeDocument/2006/relationships/hyperlink" Target="http://books.toscrape.com/media/cache/dd/29/dd29147b962e4480491cac5bce41e4e4.jpg" TargetMode="External"/><Relationship Id="rId1637" Type="http://schemas.openxmlformats.org/officeDocument/2006/relationships/hyperlink" Target="http://books.toscrape.com/media/cache/65/6e/656e79dfd4f8b6bf19ffde2c75ceda81.jpg" TargetMode="External"/><Relationship Id="rId1844" Type="http://schemas.openxmlformats.org/officeDocument/2006/relationships/hyperlink" Target="https://books.toscrape.com/catalogue/32-yolks_510/index.html" TargetMode="External"/><Relationship Id="rId1704" Type="http://schemas.openxmlformats.org/officeDocument/2006/relationships/hyperlink" Target="https://books.toscrape.com/catalogue/running-with-scissors_215/index.html" TargetMode="External"/><Relationship Id="rId285" Type="http://schemas.openxmlformats.org/officeDocument/2006/relationships/hyperlink" Target="http://books.toscrape.com/media/cache/48/b0/48b07e2daa02d7e5485aa546dec5a25e.jpg" TargetMode="External"/><Relationship Id="rId1911" Type="http://schemas.openxmlformats.org/officeDocument/2006/relationships/hyperlink" Target="http://books.toscrape.com/media/cache/4c/09/4c090b85892f532210e44d84b752b64d.jpg" TargetMode="External"/><Relationship Id="rId492" Type="http://schemas.openxmlformats.org/officeDocument/2006/relationships/hyperlink" Target="https://books.toscrape.com/catalogue/eligible-the-austen-project-4_692/index.html" TargetMode="External"/><Relationship Id="rId797" Type="http://schemas.openxmlformats.org/officeDocument/2006/relationships/hyperlink" Target="http://books.toscrape.com/media/cache/f2/c5/f2c56824a5aef38387350243762216eb.jpg" TargetMode="External"/><Relationship Id="rId145" Type="http://schemas.openxmlformats.org/officeDocument/2006/relationships/hyperlink" Target="http://books.toscrape.com/media/cache/19/de/19deee0778c2406da04a4dd0ea09188f.jpg" TargetMode="External"/><Relationship Id="rId352" Type="http://schemas.openxmlformats.org/officeDocument/2006/relationships/hyperlink" Target="https://books.toscrape.com/catalogue/black-dust_976/index.html" TargetMode="External"/><Relationship Id="rId1287" Type="http://schemas.openxmlformats.org/officeDocument/2006/relationships/hyperlink" Target="http://books.toscrape.com/media/cache/39/a9/39a9cca83d84bff87903d4addbef4941.jpg" TargetMode="External"/><Relationship Id="rId212" Type="http://schemas.openxmlformats.org/officeDocument/2006/relationships/hyperlink" Target="https://books.toscrape.com/catalogue/art-ops-vol-1_664/index.html" TargetMode="External"/><Relationship Id="rId657" Type="http://schemas.openxmlformats.org/officeDocument/2006/relationships/hyperlink" Target="http://books.toscrape.com/media/cache/7c/10/7c10101fe1759c5a17ba57e4bef9e764.jpg" TargetMode="External"/><Relationship Id="rId864" Type="http://schemas.openxmlformats.org/officeDocument/2006/relationships/hyperlink" Target="https://books.toscrape.com/catalogue/kindle-paperwhite-users-guide_103/index.html" TargetMode="External"/><Relationship Id="rId1494" Type="http://schemas.openxmlformats.org/officeDocument/2006/relationships/hyperlink" Target="https://books.toscrape.com/catalogue/the-natural-history-of-us-the-fine-art-of-pretending-2_941/index.html" TargetMode="External"/><Relationship Id="rId1799" Type="http://schemas.openxmlformats.org/officeDocument/2006/relationships/hyperlink" Target="http://books.toscrape.com/media/cache/74/92/74927818a922712c13999a8043f7f35c.jpg" TargetMode="External"/><Relationship Id="rId517" Type="http://schemas.openxmlformats.org/officeDocument/2006/relationships/hyperlink" Target="http://books.toscrape.com/media/cache/4c/ae/4cae2beda2d1c5f851f8971f94fdbc91.jpg" TargetMode="External"/><Relationship Id="rId724" Type="http://schemas.openxmlformats.org/officeDocument/2006/relationships/hyperlink" Target="https://books.toscrape.com/catalogue/far-away-places-on-the-brink-of-change-seven-continents-twenty-five-years_694/index.html" TargetMode="External"/><Relationship Id="rId931" Type="http://schemas.openxmlformats.org/officeDocument/2006/relationships/hyperlink" Target="http://books.toscrape.com/media/cache/dd/63/dd637b4e7cb403932e6a29397d877e4e.jpg" TargetMode="External"/><Relationship Id="rId1147" Type="http://schemas.openxmlformats.org/officeDocument/2006/relationships/hyperlink" Target="http://books.toscrape.com/media/cache/54/0b/540bd6b063db9cc37fcfa7d9d8a97c7d.jpg" TargetMode="External"/><Relationship Id="rId1354" Type="http://schemas.openxmlformats.org/officeDocument/2006/relationships/hyperlink" Target="https://books.toscrape.com/catalogue/seven-days-in-the-art-world_220/index.html" TargetMode="External"/><Relationship Id="rId1561" Type="http://schemas.openxmlformats.org/officeDocument/2006/relationships/hyperlink" Target="http://books.toscrape.com/media/cache/61/ff/61ffcc9619675c79b1f0b568d6ee870c.jpg" TargetMode="External"/><Relationship Id="rId60" Type="http://schemas.openxmlformats.org/officeDocument/2006/relationships/hyperlink" Target="https://books.toscrape.com/catalogue/the-bachelor-girls-guide-to-murder-herringford-and-watts-mysteries-1_491/index.html" TargetMode="External"/><Relationship Id="rId1007" Type="http://schemas.openxmlformats.org/officeDocument/2006/relationships/hyperlink" Target="http://books.toscrape.com/media/cache/f0/90/f090a59e89a8d38bb1bcdc2137b18262.jpg" TargetMode="External"/><Relationship Id="rId1214" Type="http://schemas.openxmlformats.org/officeDocument/2006/relationships/hyperlink" Target="https://books.toscrape.com/catalogue/soft-apocalypse_833/index.html" TargetMode="External"/><Relationship Id="rId1421" Type="http://schemas.openxmlformats.org/officeDocument/2006/relationships/hyperlink" Target="http://books.toscrape.com/media/cache/b8/d7/b8d7eab895dac4551905c5f85849bb32.jpg" TargetMode="External"/><Relationship Id="rId1659" Type="http://schemas.openxmlformats.org/officeDocument/2006/relationships/hyperlink" Target="http://books.toscrape.com/media/cache/cf/3b/cf3b0341f5f4f4ad2c1439c11d32a9b1.jpg" TargetMode="External"/><Relationship Id="rId1866" Type="http://schemas.openxmlformats.org/officeDocument/2006/relationships/hyperlink" Target="https://books.toscrape.com/catalogue/hungry-girl-clean-hungry-easy-all-natural-recipes-for-healthy-eating-in-the-real-world_171/index.html" TargetMode="External"/><Relationship Id="rId1519" Type="http://schemas.openxmlformats.org/officeDocument/2006/relationships/hyperlink" Target="http://books.toscrape.com/media/cache/78/11/78112d48a74583a7acc24a2b46a9f59d.jpg" TargetMode="External"/><Relationship Id="rId1726" Type="http://schemas.openxmlformats.org/officeDocument/2006/relationships/hyperlink" Target="https://books.toscrape.com/catalogue/dress-your-family-in-corduroy-and-denim_562/index.html" TargetMode="External"/><Relationship Id="rId1933" Type="http://schemas.openxmlformats.org/officeDocument/2006/relationships/hyperlink" Target="http://books.toscrape.com/media/cache/42/a3/42a345bdcb3e13d5922ff79cd1c07d0e.jpg" TargetMode="External"/><Relationship Id="rId18" Type="http://schemas.openxmlformats.org/officeDocument/2006/relationships/hyperlink" Target="https://books.toscrape.com/catalogue/the-road-to-little-dribbling-adventures-of-an-american-in-britain-notes-from-a-small-island-2_277/index.html" TargetMode="External"/><Relationship Id="rId167" Type="http://schemas.openxmlformats.org/officeDocument/2006/relationships/hyperlink" Target="http://books.toscrape.com/media/cache/58/e2/58e2097169e92a95d973da420ce7cc98.jpg" TargetMode="External"/><Relationship Id="rId374" Type="http://schemas.openxmlformats.org/officeDocument/2006/relationships/hyperlink" Target="https://books.toscrape.com/catalogue/take-me-home-tonight-rock-star-romance-3_605/index.html" TargetMode="External"/><Relationship Id="rId581" Type="http://schemas.openxmlformats.org/officeDocument/2006/relationships/hyperlink" Target="http://books.toscrape.com/media/cache/26/4f/264f79395041ac4b88038030da0433cd.jpg" TargetMode="External"/><Relationship Id="rId234" Type="http://schemas.openxmlformats.org/officeDocument/2006/relationships/hyperlink" Target="https://books.toscrape.com/catalogue/the-wicked-the-divine-vol-3-commercial-suicide-the-wicked-the-divine_287/index.html" TargetMode="External"/><Relationship Id="rId679" Type="http://schemas.openxmlformats.org/officeDocument/2006/relationships/hyperlink" Target="http://books.toscrape.com/media/cache/15/97/15972684c6f44f1be5e751d2e067cc16.jpg" TargetMode="External"/><Relationship Id="rId886" Type="http://schemas.openxmlformats.org/officeDocument/2006/relationships/hyperlink" Target="https://books.toscrape.com/catalogue/kill-em-and-leave-searching-for-james-brown-and-the-american-soul_528/index.html" TargetMode="External"/><Relationship Id="rId2" Type="http://schemas.openxmlformats.org/officeDocument/2006/relationships/hyperlink" Target="https://books.toscrape.com/catalogue/its-only-the-himalayas_981/index.html" TargetMode="External"/><Relationship Id="rId441" Type="http://schemas.openxmlformats.org/officeDocument/2006/relationships/hyperlink" Target="http://books.toscrape.com/media/cache/21/ac/21acb843702d1448519cc8bf0d5da728.jpg" TargetMode="External"/><Relationship Id="rId539" Type="http://schemas.openxmlformats.org/officeDocument/2006/relationships/hyperlink" Target="http://books.toscrape.com/media/cache/4a/96/4a96cd8c43ea6c74d5b8d9ce1d47c187.jpg" TargetMode="External"/><Relationship Id="rId746" Type="http://schemas.openxmlformats.org/officeDocument/2006/relationships/hyperlink" Target="https://books.toscrape.com/catalogue/mother-can-you-not_599/index.html" TargetMode="External"/><Relationship Id="rId1071" Type="http://schemas.openxmlformats.org/officeDocument/2006/relationships/hyperlink" Target="http://books.toscrape.com/media/cache/28/21/28219255776fb162c82ebac3cdddcf90.jpg" TargetMode="External"/><Relationship Id="rId1169" Type="http://schemas.openxmlformats.org/officeDocument/2006/relationships/hyperlink" Target="http://books.toscrape.com/media/cache/73/21/7321b201d1c51a1c3b777a72c4bc0ea9.jpg" TargetMode="External"/><Relationship Id="rId1376" Type="http://schemas.openxmlformats.org/officeDocument/2006/relationships/hyperlink" Target="https://books.toscrape.com/catalogue/the-iliad_69/index.html" TargetMode="External"/><Relationship Id="rId1583" Type="http://schemas.openxmlformats.org/officeDocument/2006/relationships/hyperlink" Target="http://books.toscrape.com/media/cache/55/2d/552d4630bed694b33b042990e30722d3.jpg" TargetMode="External"/><Relationship Id="rId301" Type="http://schemas.openxmlformats.org/officeDocument/2006/relationships/hyperlink" Target="http://books.toscrape.com/media/cache/e7/7d/e77d917c495e649216225bd47e006482.jpg" TargetMode="External"/><Relationship Id="rId953" Type="http://schemas.openxmlformats.org/officeDocument/2006/relationships/hyperlink" Target="http://books.toscrape.com/media/cache/20/78/207840aea0c8e2be66d998b80c6a59d3.jpg" TargetMode="External"/><Relationship Id="rId1029" Type="http://schemas.openxmlformats.org/officeDocument/2006/relationships/hyperlink" Target="http://books.toscrape.com/media/cache/c1/76/c176e12e5d560240086270fa6b762d5d.jpg" TargetMode="External"/><Relationship Id="rId1236" Type="http://schemas.openxmlformats.org/officeDocument/2006/relationships/hyperlink" Target="https://books.toscrape.com/catalogue/having-the-barbarians-baby-ice-planet-barbarians-75_23/index.html" TargetMode="External"/><Relationship Id="rId1790" Type="http://schemas.openxmlformats.org/officeDocument/2006/relationships/hyperlink" Target="https://books.toscrape.com/catalogue/most-blessed-of-the-patriarchs-thomas-jefferson-and-the-empire-of-the-imagination_509/index.html" TargetMode="External"/><Relationship Id="rId1888" Type="http://schemas.openxmlformats.org/officeDocument/2006/relationships/hyperlink" Target="https://books.toscrape.com/catalogue/made-to-stick-why-some-ideas-survive-and-others-die_715/index.html" TargetMode="External"/><Relationship Id="rId82" Type="http://schemas.openxmlformats.org/officeDocument/2006/relationships/hyperlink" Target="https://books.toscrape.com/catalogue/the-girl-in-the-ice-dci-erika-foster-1_65/index.html" TargetMode="External"/><Relationship Id="rId606" Type="http://schemas.openxmlformats.org/officeDocument/2006/relationships/hyperlink" Target="https://books.toscrape.com/catalogue/the-whale_501/index.html" TargetMode="External"/><Relationship Id="rId813" Type="http://schemas.openxmlformats.org/officeDocument/2006/relationships/hyperlink" Target="http://books.toscrape.com/media/cache/0a/44/0a44a38a50b7d61facccae446cf30630.jpg" TargetMode="External"/><Relationship Id="rId1443" Type="http://schemas.openxmlformats.org/officeDocument/2006/relationships/hyperlink" Target="http://books.toscrape.com/media/cache/9e/3c/9e3c81f9694c5832a24bf590c2a0b610.jpg" TargetMode="External"/><Relationship Id="rId1650" Type="http://schemas.openxmlformats.org/officeDocument/2006/relationships/hyperlink" Target="https://books.toscrape.com/catalogue/les-fleurs-du-mal_530/index.html" TargetMode="External"/><Relationship Id="rId1748" Type="http://schemas.openxmlformats.org/officeDocument/2006/relationships/hyperlink" Target="https://books.toscrape.com/catalogue/psycho-sanitarium-psycho-15_628/index.html" TargetMode="External"/><Relationship Id="rId1303" Type="http://schemas.openxmlformats.org/officeDocument/2006/relationships/hyperlink" Target="http://books.toscrape.com/media/cache/8f/83/8f83b65ba6a734aa7f40675b74a17c21.jpg" TargetMode="External"/><Relationship Id="rId1510" Type="http://schemas.openxmlformats.org/officeDocument/2006/relationships/hyperlink" Target="https://books.toscrape.com/catalogue/wild-swans_782/index.html" TargetMode="External"/><Relationship Id="rId1955" Type="http://schemas.openxmlformats.org/officeDocument/2006/relationships/hyperlink" Target="http://books.toscrape.com/media/cache/49/e1/49e1f207b2149e34390a2c6aa7cfc113.jpg" TargetMode="External"/><Relationship Id="rId1608" Type="http://schemas.openxmlformats.org/officeDocument/2006/relationships/hyperlink" Target="https://books.toscrape.com/catalogue/diary-of-a-citizen-scientist-chasing-tiger-beetles-and-other-new-ways-of-engaging-the-world_517/index.html" TargetMode="External"/><Relationship Id="rId1815" Type="http://schemas.openxmlformats.org/officeDocument/2006/relationships/hyperlink" Target="http://books.toscrape.com/media/cache/73/06/7306b860c7887dfb2a4b0083e2d6bf0d.jpg" TargetMode="External"/><Relationship Id="rId189" Type="http://schemas.openxmlformats.org/officeDocument/2006/relationships/hyperlink" Target="http://books.toscrape.com/media/cache/b6/6a/b66a733a0fd2c0ed2cffaf5d2d9dd146.jpg" TargetMode="External"/><Relationship Id="rId396" Type="http://schemas.openxmlformats.org/officeDocument/2006/relationships/hyperlink" Target="https://books.toscrape.com/catalogue/reservations-for-two_211/index.html" TargetMode="External"/><Relationship Id="rId256" Type="http://schemas.openxmlformats.org/officeDocument/2006/relationships/hyperlink" Target="https://books.toscrape.com/catalogue/saga-volume-2-saga-collected-editions-2_107/index.html" TargetMode="External"/><Relationship Id="rId463" Type="http://schemas.openxmlformats.org/officeDocument/2006/relationships/hyperlink" Target="http://books.toscrape.com/media/cache/a3/ad/a3ade5edecde67449329c1ebb016c049.jpg" TargetMode="External"/><Relationship Id="rId670" Type="http://schemas.openxmlformats.org/officeDocument/2006/relationships/hyperlink" Target="https://books.toscrape.com/catalogue/the-gutsy-girl-escapades-for-your-life-of-epic-adventure_934/index.html" TargetMode="External"/><Relationship Id="rId1093" Type="http://schemas.openxmlformats.org/officeDocument/2006/relationships/hyperlink" Target="http://books.toscrape.com/media/cache/56/6c/566cf3ec6a006c333f64c3f70992874d.jpg" TargetMode="External"/><Relationship Id="rId116" Type="http://schemas.openxmlformats.org/officeDocument/2006/relationships/hyperlink" Target="https://books.toscrape.com/catalogue/girl-with-a-pearl-earring_322/index.html" TargetMode="External"/><Relationship Id="rId323" Type="http://schemas.openxmlformats.org/officeDocument/2006/relationships/hyperlink" Target="http://books.toscrape.com/media/cache/ae/98/ae98d08a6f427491dd8eda6b51af41fe.jpg" TargetMode="External"/><Relationship Id="rId530" Type="http://schemas.openxmlformats.org/officeDocument/2006/relationships/hyperlink" Target="https://books.toscrape.com/catalogue/memoirs-of-a-geisha_477/index.html" TargetMode="External"/><Relationship Id="rId768" Type="http://schemas.openxmlformats.org/officeDocument/2006/relationships/hyperlink" Target="https://books.toscrape.com/catalogue/love-that-boy-what-two-presidents-eight-road-trips-and-my-son-taught-me-about-a-parents-expectations_532/index.html" TargetMode="External"/><Relationship Id="rId975" Type="http://schemas.openxmlformats.org/officeDocument/2006/relationships/hyperlink" Target="http://books.toscrape.com/media/cache/e6/95/e6956bac63c9e1e6df6dac4db3a0ec0d.jpg" TargetMode="External"/><Relationship Id="rId1160" Type="http://schemas.openxmlformats.org/officeDocument/2006/relationships/hyperlink" Target="https://books.toscrape.com/catalogue/one-for-the-money-stephanie-plum-1_201/index.html" TargetMode="External"/><Relationship Id="rId1398" Type="http://schemas.openxmlformats.org/officeDocument/2006/relationships/hyperlink" Target="https://books.toscrape.com/catalogue/the-glittering-court-the-glittering-court-1_845/index.html" TargetMode="External"/><Relationship Id="rId628" Type="http://schemas.openxmlformats.org/officeDocument/2006/relationships/hyperlink" Target="https://books.toscrape.com/catalogue/horrible-bear_168/index.html" TargetMode="External"/><Relationship Id="rId835" Type="http://schemas.openxmlformats.org/officeDocument/2006/relationships/hyperlink" Target="http://books.toscrape.com/media/cache/f5/8a/f58a15a50b2d70a4a8fd4fa6485a7009.jpg" TargetMode="External"/><Relationship Id="rId1258" Type="http://schemas.openxmlformats.org/officeDocument/2006/relationships/hyperlink" Target="https://books.toscrape.com/catalogue/shobu-samurai-project-aryoku-3_830/index.html" TargetMode="External"/><Relationship Id="rId1465" Type="http://schemas.openxmlformats.org/officeDocument/2006/relationships/hyperlink" Target="http://books.toscrape.com/media/cache/61/8a/618a23dc5a492a4aa8b15ba4bf80c781.jpg" TargetMode="External"/><Relationship Id="rId1672" Type="http://schemas.openxmlformats.org/officeDocument/2006/relationships/hyperlink" Target="https://books.toscrape.com/catalogue/the-new-drawing-on-the-right-side-of-the-brain_550/index.html" TargetMode="External"/><Relationship Id="rId1020" Type="http://schemas.openxmlformats.org/officeDocument/2006/relationships/hyperlink" Target="https://books.toscrape.com/catalogue/how-to-speak-golf-an-illustrated-guide-to-links-lingo_621/index.html" TargetMode="External"/><Relationship Id="rId1118" Type="http://schemas.openxmlformats.org/officeDocument/2006/relationships/hyperlink" Target="https://books.toscrape.com/catalogue/mockingjay-the-hunger-games-3_333/index.html" TargetMode="External"/><Relationship Id="rId1325" Type="http://schemas.openxmlformats.org/officeDocument/2006/relationships/hyperlink" Target="http://books.toscrape.com/media/cache/48/4d/484d8afc2cf8b77a45fa4fec0a5e7b89.jpg" TargetMode="External"/><Relationship Id="rId1532" Type="http://schemas.openxmlformats.org/officeDocument/2006/relationships/hyperlink" Target="https://books.toscrape.com/catalogue/exit-pursued-by-a-bear_591/index.html" TargetMode="External"/><Relationship Id="rId1977" Type="http://schemas.openxmlformats.org/officeDocument/2006/relationships/hyperlink" Target="http://books.toscrape.com/media/cache/7e/cc/7ecc23cfaa84fb015a5333f2a5d97f23.jpg" TargetMode="External"/><Relationship Id="rId902" Type="http://schemas.openxmlformats.org/officeDocument/2006/relationships/hyperlink" Target="https://books.toscrape.com/catalogue/the-coming-woman-a-novel-based-on-the-life-of-the-infamous-feminist-victoria-woodhull_993/index.html" TargetMode="External"/><Relationship Id="rId1837" Type="http://schemas.openxmlformats.org/officeDocument/2006/relationships/hyperlink" Target="http://books.toscrape.com/media/cache/f4/9c/f49c0d70aedc01b5eb0988d35c77550c.jpg" TargetMode="External"/><Relationship Id="rId31" Type="http://schemas.openxmlformats.org/officeDocument/2006/relationships/hyperlink" Target="http://books.toscrape.com/media/cache/86/38/8638ba095b3b32e0abdef170e7bc4fd6.jpg" TargetMode="External"/><Relationship Id="rId180" Type="http://schemas.openxmlformats.org/officeDocument/2006/relationships/hyperlink" Target="https://books.toscrape.com/catalogue/bitch-planet-vol-1-extraordinary-machine-bitch-planet-collected-editions_882/index.html" TargetMode="External"/><Relationship Id="rId278" Type="http://schemas.openxmlformats.org/officeDocument/2006/relationships/hyperlink" Target="https://books.toscrape.com/catalogue/ms-marvel-vol-1-no-normal-ms-marvel-2014-2015-1_34/index.html" TargetMode="External"/><Relationship Id="rId1904" Type="http://schemas.openxmlformats.org/officeDocument/2006/relationships/hyperlink" Target="https://books.toscrape.com/catalogue/louisa-the-extraordinary-life-of-mrs-adams_818/index.html" TargetMode="External"/><Relationship Id="rId485" Type="http://schemas.openxmlformats.org/officeDocument/2006/relationships/hyperlink" Target="http://books.toscrape.com/media/cache/2d/a3/2da3464fa2010bebedfba9eca77e42be.jpg" TargetMode="External"/><Relationship Id="rId692" Type="http://schemas.openxmlformats.org/officeDocument/2006/relationships/hyperlink" Target="https://books.toscrape.com/catalogue/the-artists-way-a-spiritual-path-to-higher-creativity_839/index.html" TargetMode="External"/><Relationship Id="rId138" Type="http://schemas.openxmlformats.org/officeDocument/2006/relationships/hyperlink" Target="https://books.toscrape.com/catalogue/a-spys-devotion-the-regency-spies-of-london-1_3/index.html" TargetMode="External"/><Relationship Id="rId345" Type="http://schemas.openxmlformats.org/officeDocument/2006/relationships/hyperlink" Target="http://books.toscrape.com/media/cache/90/f7/90f79652caecac36bc97bf7b769c8fc4.jpg" TargetMode="External"/><Relationship Id="rId552" Type="http://schemas.openxmlformats.org/officeDocument/2006/relationships/hyperlink" Target="https://books.toscrape.com/catalogue/the-nightingale_267/index.html" TargetMode="External"/><Relationship Id="rId997" Type="http://schemas.openxmlformats.org/officeDocument/2006/relationships/hyperlink" Target="http://books.toscrape.com/media/cache/c8/2d/c82df316ba150c761cd0b42b05930697.jpg" TargetMode="External"/><Relationship Id="rId1182" Type="http://schemas.openxmlformats.org/officeDocument/2006/relationships/hyperlink" Target="https://books.toscrape.com/catalogue/dark-places_144/index.html" TargetMode="External"/><Relationship Id="rId205" Type="http://schemas.openxmlformats.org/officeDocument/2006/relationships/hyperlink" Target="http://books.toscrape.com/media/cache/30/d0/30d033fe3d7be21522498ce2b30d58d6.jpg" TargetMode="External"/><Relationship Id="rId412" Type="http://schemas.openxmlformats.org/officeDocument/2006/relationships/hyperlink" Target="https://books.toscrape.com/catalogue/fighting-fate-fighting-6_18/index.html" TargetMode="External"/><Relationship Id="rId857" Type="http://schemas.openxmlformats.org/officeDocument/2006/relationships/hyperlink" Target="http://books.toscrape.com/media/cache/18/c1/18c1089811f55295b689bda892628fee.jpg" TargetMode="External"/><Relationship Id="rId1042" Type="http://schemas.openxmlformats.org/officeDocument/2006/relationships/hyperlink" Target="https://books.toscrape.com/catalogue/the-martian-the-martian-1_548/index.html" TargetMode="External"/><Relationship Id="rId1487" Type="http://schemas.openxmlformats.org/officeDocument/2006/relationships/hyperlink" Target="http://books.toscrape.com/media/cache/4a/58/4a58f6feb21b7194911eddb020766583.jpg" TargetMode="External"/><Relationship Id="rId1694" Type="http://schemas.openxmlformats.org/officeDocument/2006/relationships/hyperlink" Target="https://books.toscrape.com/catalogue/8-keys-to-mental-health-through-exercise_114/index.html" TargetMode="External"/><Relationship Id="rId717" Type="http://schemas.openxmlformats.org/officeDocument/2006/relationships/hyperlink" Target="http://books.toscrape.com/media/cache/f8/c7/f8c761844f257fed04cce95f9506cba4.jpg" TargetMode="External"/><Relationship Id="rId924" Type="http://schemas.openxmlformats.org/officeDocument/2006/relationships/hyperlink" Target="https://books.toscrape.com/catalogue/a-piece-of-sky-a-grain-of-rice-a-memoir-in-four-meditations_878/index.html" TargetMode="External"/><Relationship Id="rId1347" Type="http://schemas.openxmlformats.org/officeDocument/2006/relationships/hyperlink" Target="http://books.toscrape.com/media/cache/b4/54/b4540e3eb2e980d0c2b45c5c4432f28b.jpg" TargetMode="External"/><Relationship Id="rId1554" Type="http://schemas.openxmlformats.org/officeDocument/2006/relationships/hyperlink" Target="https://books.toscrape.com/catalogue/the-darkest-corners_399/index.html" TargetMode="External"/><Relationship Id="rId1761" Type="http://schemas.openxmlformats.org/officeDocument/2006/relationships/hyperlink" Target="http://books.toscrape.com/media/cache/f9/40/f9409b5717cc44f29aa444d85ad26bdc.jpg" TargetMode="External"/><Relationship Id="rId1999" Type="http://schemas.openxmlformats.org/officeDocument/2006/relationships/hyperlink" Target="http://books.toscrape.com/media/cache/2b/50/2b50fa031b2411a94bc68de0bbdd96fb.jpg" TargetMode="External"/><Relationship Id="rId53" Type="http://schemas.openxmlformats.org/officeDocument/2006/relationships/hyperlink" Target="http://books.toscrape.com/media/cache/e4/37/e43737572b04c7ad28b35f3da29eb8dd.jpg" TargetMode="External"/><Relationship Id="rId1207" Type="http://schemas.openxmlformats.org/officeDocument/2006/relationships/hyperlink" Target="http://books.toscrape.com/media/cache/df/64/df642e483f7ae23de6888c73f05e2014.jpg" TargetMode="External"/><Relationship Id="rId1414" Type="http://schemas.openxmlformats.org/officeDocument/2006/relationships/hyperlink" Target="https://books.toscrape.com/catalogue/searching-for-meaning-in-gailana_648/index.html" TargetMode="External"/><Relationship Id="rId1621" Type="http://schemas.openxmlformats.org/officeDocument/2006/relationships/hyperlink" Target="http://books.toscrape.com/media/cache/ae/f9/aef933758e39ba5e4327b2152478bb1a.jpg" TargetMode="External"/><Relationship Id="rId1859" Type="http://schemas.openxmlformats.org/officeDocument/2006/relationships/hyperlink" Target="http://books.toscrape.com/media/cache/a1/c7/a1c7dfc9ebc338043cb0420a49f58f5e.jpg" TargetMode="External"/><Relationship Id="rId1719" Type="http://schemas.openxmlformats.org/officeDocument/2006/relationships/hyperlink" Target="http://books.toscrape.com/media/cache/55/82/5582626cb185a8eb2914c15d5287afbd.jpg" TargetMode="External"/><Relationship Id="rId1926" Type="http://schemas.openxmlformats.org/officeDocument/2006/relationships/hyperlink" Target="https://books.toscrape.com/catalogue/give-it-back_430/index.html" TargetMode="External"/><Relationship Id="rId367" Type="http://schemas.openxmlformats.org/officeDocument/2006/relationships/hyperlink" Target="http://books.toscrape.com/media/cache/21/53/21539e305aa09ec40b36daa43db3f2fe.jpg" TargetMode="External"/><Relationship Id="rId574" Type="http://schemas.openxmlformats.org/officeDocument/2006/relationships/hyperlink" Target="https://books.toscrape.com/catalogue/when-im-gone_95/index.html" TargetMode="External"/><Relationship Id="rId227" Type="http://schemas.openxmlformats.org/officeDocument/2006/relationships/hyperlink" Target="http://books.toscrape.com/media/cache/93/d9/93d98563d32936ffd8db2c19f7857478.jpg" TargetMode="External"/><Relationship Id="rId781" Type="http://schemas.openxmlformats.org/officeDocument/2006/relationships/hyperlink" Target="http://books.toscrape.com/media/cache/a9/f4/a9f4d0f649833b477383263a8c5fb217.jpg" TargetMode="External"/><Relationship Id="rId879" Type="http://schemas.openxmlformats.org/officeDocument/2006/relationships/hyperlink" Target="http://books.toscrape.com/media/cache/1d/40/1d4087ff0a63f09fae9cd8433d21c2c4.jpg" TargetMode="External"/><Relationship Id="rId434" Type="http://schemas.openxmlformats.org/officeDocument/2006/relationships/hyperlink" Target="https://books.toscrape.com/catalogue/can-you-keep-a-secret_315/index.html" TargetMode="External"/><Relationship Id="rId641" Type="http://schemas.openxmlformats.org/officeDocument/2006/relationships/hyperlink" Target="http://books.toscrape.com/media/cache/a7/9c/a79cac7aec3816fb754c1aedd2e82986.jpg" TargetMode="External"/><Relationship Id="rId739" Type="http://schemas.openxmlformats.org/officeDocument/2006/relationships/hyperlink" Target="http://books.toscrape.com/media/cache/17/95/17955609393fb4348e2321228d3e3e4f.jpg" TargetMode="External"/><Relationship Id="rId1064" Type="http://schemas.openxmlformats.org/officeDocument/2006/relationships/hyperlink" Target="https://books.toscrape.com/catalogue/the-7-habits-of-highly-effective-people-powerful-lessons-in-personal-change_489/index.html" TargetMode="External"/><Relationship Id="rId1271" Type="http://schemas.openxmlformats.org/officeDocument/2006/relationships/hyperlink" Target="http://books.toscrape.com/media/cache/65/9a/659ada7d88e3bda8db70f7e5312a39e2.jpg" TargetMode="External"/><Relationship Id="rId1369" Type="http://schemas.openxmlformats.org/officeDocument/2006/relationships/hyperlink" Target="http://books.toscrape.com/media/cache/ab/bf/abbf443d42de3bad8d145794534934bb.jpg" TargetMode="External"/><Relationship Id="rId1576" Type="http://schemas.openxmlformats.org/officeDocument/2006/relationships/hyperlink" Target="https://books.toscrape.com/catalogue/scarlet-the-lunar-chronicles-2_218/index.html" TargetMode="External"/><Relationship Id="rId501" Type="http://schemas.openxmlformats.org/officeDocument/2006/relationships/hyperlink" Target="http://books.toscrape.com/media/cache/e9/e2/e9e22f047d6733f6c9dbbb8bf5342b09.jpg" TargetMode="External"/><Relationship Id="rId946" Type="http://schemas.openxmlformats.org/officeDocument/2006/relationships/hyperlink" Target="https://books.toscrape.com/catalogue/romero-and-juliet-a-tragic-tale-of-love-and-zombies_827/index.html" TargetMode="External"/><Relationship Id="rId1131" Type="http://schemas.openxmlformats.org/officeDocument/2006/relationships/hyperlink" Target="http://books.toscrape.com/media/cache/05/22/05220e25687e267099f0aeb329b6f3cc.jpg" TargetMode="External"/><Relationship Id="rId1229" Type="http://schemas.openxmlformats.org/officeDocument/2006/relationships/hyperlink" Target="http://books.toscrape.com/media/cache/c7/a3/c7a3d04df9cbc857b149cd76d32e3030.jpg" TargetMode="External"/><Relationship Id="rId1783" Type="http://schemas.openxmlformats.org/officeDocument/2006/relationships/hyperlink" Target="http://books.toscrape.com/media/cache/d8/0a/d80ac19cd0aef94c5ac257b1eb3c1d37.jpg" TargetMode="External"/><Relationship Id="rId1990" Type="http://schemas.openxmlformats.org/officeDocument/2006/relationships/hyperlink" Target="https://books.toscrape.com/catalogue/libertarianism-for-beginners_982/index.html" TargetMode="External"/><Relationship Id="rId75" Type="http://schemas.openxmlformats.org/officeDocument/2006/relationships/hyperlink" Target="http://books.toscrape.com/media/cache/40/f8/40f897ffbfda6e88e5763c157cfd0930.jpg" TargetMode="External"/><Relationship Id="rId806" Type="http://schemas.openxmlformats.org/officeDocument/2006/relationships/hyperlink" Target="https://books.toscrape.com/catalogue/god-is-not-great-how-religion-poisons-everything_323/index.html" TargetMode="External"/><Relationship Id="rId1436" Type="http://schemas.openxmlformats.org/officeDocument/2006/relationships/hyperlink" Target="https://books.toscrape.com/catalogue/the-beast-black-dagger-brotherhood-14_342/index.html" TargetMode="External"/><Relationship Id="rId1643" Type="http://schemas.openxmlformats.org/officeDocument/2006/relationships/hyperlink" Target="http://books.toscrape.com/media/cache/c9/92/c9924f9637aef6d9fc8e165be62f69ee.jpg" TargetMode="External"/><Relationship Id="rId1850" Type="http://schemas.openxmlformats.org/officeDocument/2006/relationships/hyperlink" Target="https://books.toscrape.com/catalogue/how-to-be-a-domestic-goddess-baking-and-the-art-of-comfort-cooking_470/index.html" TargetMode="External"/><Relationship Id="rId1503" Type="http://schemas.openxmlformats.org/officeDocument/2006/relationships/hyperlink" Target="http://books.toscrape.com/media/cache/97/e6/97e65c8381cc80ba1107c3ce81c4878d.jpg" TargetMode="External"/><Relationship Id="rId1710" Type="http://schemas.openxmlformats.org/officeDocument/2006/relationships/hyperlink" Target="https://books.toscrape.com/catalogue/life-without-a-recipe_188/index.html" TargetMode="External"/><Relationship Id="rId1948" Type="http://schemas.openxmlformats.org/officeDocument/2006/relationships/hyperlink" Target="https://books.toscrape.com/catalogue/if-i-gave-you-gods-phone-number-searching-for-spirituality-in-america_564/index.html" TargetMode="External"/><Relationship Id="rId291" Type="http://schemas.openxmlformats.org/officeDocument/2006/relationships/hyperlink" Target="http://books.toscrape.com/media/cache/9b/33/9b33c3c40c8d27054a3edf96cbf6a2fb.jpg" TargetMode="External"/><Relationship Id="rId1808" Type="http://schemas.openxmlformats.org/officeDocument/2006/relationships/hyperlink" Target="https://books.toscrape.com/catalogue/foolproof-preserving-a-guide-to-small-batch-jams-jellies-pickles-condiments-and-more-a-foolproof-guide-to-making-small-batch-jams-jellies-pickles-condiments-and-more_978/index.html" TargetMode="External"/><Relationship Id="rId151" Type="http://schemas.openxmlformats.org/officeDocument/2006/relationships/hyperlink" Target="http://books.toscrape.com/media/cache/6c/8f/6c8ffe949fb650ba60eff25be1692881.jpg" TargetMode="External"/><Relationship Id="rId389" Type="http://schemas.openxmlformats.org/officeDocument/2006/relationships/hyperlink" Target="http://books.toscrape.com/media/cache/fe/a9/fea9278c15f5ad41f5d478196cf4132d.jpg" TargetMode="External"/><Relationship Id="rId596" Type="http://schemas.openxmlformats.org/officeDocument/2006/relationships/hyperlink" Target="https://books.toscrape.com/catalogue/twenty-yawns_773/index.html" TargetMode="External"/><Relationship Id="rId249" Type="http://schemas.openxmlformats.org/officeDocument/2006/relationships/hyperlink" Target="http://books.toscrape.com/media/cache/86/bb/86bb13ef73474e6e96acea6e5ff44231.jpg" TargetMode="External"/><Relationship Id="rId456" Type="http://schemas.openxmlformats.org/officeDocument/2006/relationships/hyperlink" Target="https://books.toscrape.com/catalogue/private-paris-private-10_958/index.html" TargetMode="External"/><Relationship Id="rId663" Type="http://schemas.openxmlformats.org/officeDocument/2006/relationships/hyperlink" Target="http://books.toscrape.com/media/cache/88/a4/88a4b5f7236b8a36ba972be5ebe4f252.jpg" TargetMode="External"/><Relationship Id="rId870" Type="http://schemas.openxmlformats.org/officeDocument/2006/relationships/hyperlink" Target="https://books.toscrape.com/catalogue/the-tumor_85/index.html" TargetMode="External"/><Relationship Id="rId1086" Type="http://schemas.openxmlformats.org/officeDocument/2006/relationships/hyperlink" Target="https://books.toscrape.com/catalogue/the-fault-in-our-stars_403/index.html" TargetMode="External"/><Relationship Id="rId1293" Type="http://schemas.openxmlformats.org/officeDocument/2006/relationships/hyperlink" Target="http://books.toscrape.com/media/cache/6c/21/6c21a47589ec756b9ed27e2f331c08de.jpg" TargetMode="External"/><Relationship Id="rId109" Type="http://schemas.openxmlformats.org/officeDocument/2006/relationships/hyperlink" Target="http://books.toscrape.com/media/cache/7a/b0/7ab00e6956f540bfe0018656d5bfe1e4.jpg" TargetMode="External"/><Relationship Id="rId316" Type="http://schemas.openxmlformats.org/officeDocument/2006/relationships/hyperlink" Target="https://books.toscrape.com/catalogue/the-story-of-hong-gildong_84/index.html" TargetMode="External"/><Relationship Id="rId523" Type="http://schemas.openxmlformats.org/officeDocument/2006/relationships/hyperlink" Target="http://books.toscrape.com/media/cache/23/2f/232fdac6b00cd3c7cd2b2336ff3b730e.jpg" TargetMode="External"/><Relationship Id="rId968" Type="http://schemas.openxmlformats.org/officeDocument/2006/relationships/hyperlink" Target="https://books.toscrape.com/catalogue/anonymous_790/index.html" TargetMode="External"/><Relationship Id="rId1153" Type="http://schemas.openxmlformats.org/officeDocument/2006/relationships/hyperlink" Target="http://books.toscrape.com/media/cache/15/fd/15fd39b56579a9038ad1233ceb91951d.jpg" TargetMode="External"/><Relationship Id="rId1598" Type="http://schemas.openxmlformats.org/officeDocument/2006/relationships/hyperlink" Target="https://books.toscrape.com/catalogue/the-most-perfect-thing-inside-and-outside-a-birds-egg_938/index.html" TargetMode="External"/><Relationship Id="rId97" Type="http://schemas.openxmlformats.org/officeDocument/2006/relationships/hyperlink" Target="http://books.toscrape.com/media/cache/33/8e/338e196723f3fb10d5c6990fe54be61d.jpg" TargetMode="External"/><Relationship Id="rId730" Type="http://schemas.openxmlformats.org/officeDocument/2006/relationships/hyperlink" Target="https://books.toscrape.com/catalogue/brain-on-fire-my-month-of-madness_669/index.html" TargetMode="External"/><Relationship Id="rId828" Type="http://schemas.openxmlformats.org/officeDocument/2006/relationships/hyperlink" Target="https://books.toscrape.com/catalogue/notes-from-a-small-island-notes-from-a-small-island-1_200/index.html" TargetMode="External"/><Relationship Id="rId1013" Type="http://schemas.openxmlformats.org/officeDocument/2006/relationships/hyperlink" Target="http://books.toscrape.com/media/cache/c2/fd/c2fd7fed7aa38d095127d2ec62726b17.jpg" TargetMode="External"/><Relationship Id="rId1360" Type="http://schemas.openxmlformats.org/officeDocument/2006/relationships/hyperlink" Target="https://books.toscrape.com/catalogue/manuscript-found-in-accra_192/index.html" TargetMode="External"/><Relationship Id="rId1458" Type="http://schemas.openxmlformats.org/officeDocument/2006/relationships/hyperlink" Target="https://books.toscrape.com/catalogue/ash_123/index.html" TargetMode="External"/><Relationship Id="rId1665" Type="http://schemas.openxmlformats.org/officeDocument/2006/relationships/hyperlink" Target="http://books.toscrape.com/media/cache/df/34/df346322ddfdd3b4da0e34cad17f49dc.jpg" TargetMode="External"/><Relationship Id="rId1872" Type="http://schemas.openxmlformats.org/officeDocument/2006/relationships/hyperlink" Target="https://books.toscrape.com/catalogue/shadows-of-the-past-logan-point-1_541/index.html" TargetMode="External"/><Relationship Id="rId1220" Type="http://schemas.openxmlformats.org/officeDocument/2006/relationships/hyperlink" Target="https://books.toscrape.com/catalogue/foundation-foundation-publication-order-1_375/index.html" TargetMode="External"/><Relationship Id="rId1318" Type="http://schemas.openxmlformats.org/officeDocument/2006/relationships/hyperlink" Target="https://books.toscrape.com/catalogue/pride-and-prejudice_437/index.html" TargetMode="External"/><Relationship Id="rId1525" Type="http://schemas.openxmlformats.org/officeDocument/2006/relationships/hyperlink" Target="http://books.toscrape.com/media/cache/b6/2f/b62f16c69886271a55d3717883323283.jpg" TargetMode="External"/><Relationship Id="rId1732" Type="http://schemas.openxmlformats.org/officeDocument/2006/relationships/hyperlink" Target="https://books.toscrape.com/catalogue/naked_197/index.html" TargetMode="External"/><Relationship Id="rId24" Type="http://schemas.openxmlformats.org/officeDocument/2006/relationships/hyperlink" Target="https://books.toscrape.com/catalogue/sharp-objects_997/index.html" TargetMode="External"/><Relationship Id="rId173" Type="http://schemas.openxmlformats.org/officeDocument/2006/relationships/hyperlink" Target="http://books.toscrape.com/media/cache/ce/39/ce3942d9a10b6a17805136ace7c140fa.jpg" TargetMode="External"/><Relationship Id="rId380" Type="http://schemas.openxmlformats.org/officeDocument/2006/relationships/hyperlink" Target="https://books.toscrape.com/catalogue/sit-stay-love_486/index.html" TargetMode="External"/><Relationship Id="rId240" Type="http://schemas.openxmlformats.org/officeDocument/2006/relationships/hyperlink" Target="https://books.toscrape.com/catalogue/prodigy-the-graphic-novel-legend-the-graphic-novel-2_207/index.html" TargetMode="External"/><Relationship Id="rId478" Type="http://schemas.openxmlformats.org/officeDocument/2006/relationships/hyperlink" Target="https://books.toscrape.com/catalogue/take-me-with-you_741/index.html" TargetMode="External"/><Relationship Id="rId685" Type="http://schemas.openxmlformats.org/officeDocument/2006/relationships/hyperlink" Target="http://books.toscrape.com/media/cache/13/2a/132a17f55f0048a2f2df748c9f5ce4e4.jpg" TargetMode="External"/><Relationship Id="rId892" Type="http://schemas.openxmlformats.org/officeDocument/2006/relationships/hyperlink" Target="https://books.toscrape.com/catalogue/orchestra-of-exiles-the-story-of-bronislaw-huberman-the-israel-philharmonic-and-the-one-thousand-jews-he-saved-from-nazi-horrors_337/index.html" TargetMode="External"/><Relationship Id="rId100" Type="http://schemas.openxmlformats.org/officeDocument/2006/relationships/hyperlink" Target="https://books.toscrape.com/catalogue/glory-over-everything-beyond-the-kitchen-house_696/index.html" TargetMode="External"/><Relationship Id="rId338" Type="http://schemas.openxmlformats.org/officeDocument/2006/relationships/hyperlink" Target="https://books.toscrape.com/catalogue/at-the-existentialist-cafe-freedom-being-and-apricot-cocktails-with-jean-paul-sartre-simone-de-beauvoir-albert-camus-martin-heidegger-edmund-husserl-karl-jaspers-maurice-merleau-ponty-and-others_459/index.html" TargetMode="External"/><Relationship Id="rId545" Type="http://schemas.openxmlformats.org/officeDocument/2006/relationships/hyperlink" Target="http://books.toscrape.com/media/cache/86/78/86786e20ec80b5b3ec66657870750b73.jpg" TargetMode="External"/><Relationship Id="rId752" Type="http://schemas.openxmlformats.org/officeDocument/2006/relationships/hyperlink" Target="https://books.toscrape.com/catalogue/chernobyl-012340-the-incredible-true-story-of-the-worlds-worst-nuclear-disaster_560/index.html" TargetMode="External"/><Relationship Id="rId1175" Type="http://schemas.openxmlformats.org/officeDocument/2006/relationships/hyperlink" Target="http://books.toscrape.com/media/cache/16/0e/160e4bca2350f51d5ec2fe4a0f88543a.jpg" TargetMode="External"/><Relationship Id="rId1382" Type="http://schemas.openxmlformats.org/officeDocument/2006/relationships/hyperlink" Target="https://books.toscrape.com/catalogue/unicorn-tracks_951/index.html" TargetMode="External"/><Relationship Id="rId405" Type="http://schemas.openxmlformats.org/officeDocument/2006/relationships/hyperlink" Target="http://books.toscrape.com/media/cache/2e/fa/2efa13faabc899f61c2a181ab0de7ef8.jpg" TargetMode="External"/><Relationship Id="rId612" Type="http://schemas.openxmlformats.org/officeDocument/2006/relationships/hyperlink" Target="https://books.toscrape.com/catalogue/playing-from-the-heart_481/index.html" TargetMode="External"/><Relationship Id="rId1035" Type="http://schemas.openxmlformats.org/officeDocument/2006/relationships/hyperlink" Target="http://books.toscrape.com/media/cache/61/7b/617bd5deaa5ea47ae717cb81c9a81ce8.jpg" TargetMode="External"/><Relationship Id="rId1242" Type="http://schemas.openxmlformats.org/officeDocument/2006/relationships/hyperlink" Target="https://books.toscrape.com/catalogue/sugar-rush-offensive-line-2_108/index.html" TargetMode="External"/><Relationship Id="rId1687" Type="http://schemas.openxmlformats.org/officeDocument/2006/relationships/hyperlink" Target="http://books.toscrape.com/media/cache/e5/65/e56540f5e29286f3d7a1e3eb1912b61f.jpg" TargetMode="External"/><Relationship Id="rId1894" Type="http://schemas.openxmlformats.org/officeDocument/2006/relationships/hyperlink" Target="https://books.toscrape.com/catalogue/born-for-this-how-to-find-the-work-you-were-meant-to-do_588/index.html" TargetMode="External"/><Relationship Id="rId917" Type="http://schemas.openxmlformats.org/officeDocument/2006/relationships/hyperlink" Target="http://books.toscrape.com/media/cache/cc/5e/cc5e82c2205da748c6c19fbc1876586b.jpg" TargetMode="External"/><Relationship Id="rId1102" Type="http://schemas.openxmlformats.org/officeDocument/2006/relationships/hyperlink" Target="https://books.toscrape.com/catalogue/fool-me-once_374/index.html" TargetMode="External"/><Relationship Id="rId1547" Type="http://schemas.openxmlformats.org/officeDocument/2006/relationships/hyperlink" Target="http://books.toscrape.com/media/cache/b9/e6/b9e66a23fe4b95c426409bad86058152.jpg" TargetMode="External"/><Relationship Id="rId1754" Type="http://schemas.openxmlformats.org/officeDocument/2006/relationships/hyperlink" Target="https://books.toscrape.com/catalogue/dracula-the-un-dead_370/index.html" TargetMode="External"/><Relationship Id="rId1961" Type="http://schemas.openxmlformats.org/officeDocument/2006/relationships/hyperlink" Target="http://books.toscrape.com/media/cache/73/7e/737e4921bc14d72245aad1f21d7a3eef.jpg" TargetMode="External"/><Relationship Id="rId46" Type="http://schemas.openxmlformats.org/officeDocument/2006/relationships/hyperlink" Target="https://books.toscrape.com/catalogue/murder-at-the-42nd-street-library-raymond-ambler-1_624/index.html" TargetMode="External"/><Relationship Id="rId1407" Type="http://schemas.openxmlformats.org/officeDocument/2006/relationships/hyperlink" Target="http://books.toscrape.com/media/cache/0f/65/0f6563cce3cc893cde20b088f6fd4107.jpg" TargetMode="External"/><Relationship Id="rId1614" Type="http://schemas.openxmlformats.org/officeDocument/2006/relationships/hyperlink" Target="https://books.toscrape.com/catalogue/peak-secrets-from-the-new-science-of-expertise_389/index.html" TargetMode="External"/><Relationship Id="rId1821" Type="http://schemas.openxmlformats.org/officeDocument/2006/relationships/hyperlink" Target="http://books.toscrape.com/media/cache/81/37/81374b88e925ba998c4049abcf805196.jpg" TargetMode="External"/><Relationship Id="rId195" Type="http://schemas.openxmlformats.org/officeDocument/2006/relationships/hyperlink" Target="http://books.toscrape.com/media/cache/31/32/3132ce8535ec612bf8588a5bc62998d4.jpg" TargetMode="External"/><Relationship Id="rId1919" Type="http://schemas.openxmlformats.org/officeDocument/2006/relationships/hyperlink" Target="http://books.toscrape.com/media/cache/f2/f1/f2f19169771a8a8e1a4b72f22e799de8.jpg" TargetMode="External"/><Relationship Id="rId262" Type="http://schemas.openxmlformats.org/officeDocument/2006/relationships/hyperlink" Target="https://books.toscrape.com/catalogue/the-wicked-the-divine-vol-1-the-faust-act-the-wicked-the-divine_86/index.html" TargetMode="External"/><Relationship Id="rId567" Type="http://schemas.openxmlformats.org/officeDocument/2006/relationships/hyperlink" Target="http://books.toscrape.com/media/cache/05/37/053789bf4a9b520bf76fc9eea14e780e.jpg" TargetMode="External"/><Relationship Id="rId1197" Type="http://schemas.openxmlformats.org/officeDocument/2006/relationships/hyperlink" Target="http://books.toscrape.com/media/cache/56/36/5636eec07534db6e8bc55ed562bad042.jpg" TargetMode="External"/><Relationship Id="rId122" Type="http://schemas.openxmlformats.org/officeDocument/2006/relationships/hyperlink" Target="https://books.toscrape.com/catalogue/the-last-painting-of-sara-de-vos_259/index.html" TargetMode="External"/><Relationship Id="rId774" Type="http://schemas.openxmlformats.org/officeDocument/2006/relationships/hyperlink" Target="https://books.toscrape.com/catalogue/brazen-the-courage-to-find-the-you-thats-been-hiding_514/index.html" TargetMode="External"/><Relationship Id="rId981" Type="http://schemas.openxmlformats.org/officeDocument/2006/relationships/hyperlink" Target="http://books.toscrape.com/media/cache/45/db/45db8e5d17ac3683cce97977d162dc94.jpg" TargetMode="External"/><Relationship Id="rId1057" Type="http://schemas.openxmlformats.org/officeDocument/2006/relationships/hyperlink" Target="http://books.toscrape.com/media/cache/e3/b8/e3b8b5a65135abbd9bdbd7a98baa1077.jpg" TargetMode="External"/><Relationship Id="rId427" Type="http://schemas.openxmlformats.org/officeDocument/2006/relationships/hyperlink" Target="http://books.toscrape.com/media/cache/e3/33/e33394096291284ed1f80c5b13c4e1f3.jpg" TargetMode="External"/><Relationship Id="rId634" Type="http://schemas.openxmlformats.org/officeDocument/2006/relationships/hyperlink" Target="https://books.toscrape.com/catalogue/are-we-there-yet_122/index.html" TargetMode="External"/><Relationship Id="rId841" Type="http://schemas.openxmlformats.org/officeDocument/2006/relationships/hyperlink" Target="http://books.toscrape.com/media/cache/b5/a2/b5a295c15ac586c6daa84e6e20f47b06.jpg" TargetMode="External"/><Relationship Id="rId1264" Type="http://schemas.openxmlformats.org/officeDocument/2006/relationships/hyperlink" Target="https://books.toscrape.com/catalogue/the-song-of-achilles_762/index.html" TargetMode="External"/><Relationship Id="rId1471" Type="http://schemas.openxmlformats.org/officeDocument/2006/relationships/hyperlink" Target="http://books.toscrape.com/media/cache/ad/78/ad789235c675d02b730b57a166d910b5.jpg" TargetMode="External"/><Relationship Id="rId1569" Type="http://schemas.openxmlformats.org/officeDocument/2006/relationships/hyperlink" Target="http://books.toscrape.com/media/cache/a0/29/a029efdcb7e61cc2fed1f7404cf065a0.jpg" TargetMode="External"/><Relationship Id="rId701" Type="http://schemas.openxmlformats.org/officeDocument/2006/relationships/hyperlink" Target="http://books.toscrape.com/media/cache/66/03/6603ceb9ac44fb012f8bf54383bc0165.jpg" TargetMode="External"/><Relationship Id="rId939" Type="http://schemas.openxmlformats.org/officeDocument/2006/relationships/hyperlink" Target="http://books.toscrape.com/media/cache/39/c7/39c7bebcde5d9643ede71ac8ee87ee69.jpg" TargetMode="External"/><Relationship Id="rId1124" Type="http://schemas.openxmlformats.org/officeDocument/2006/relationships/hyperlink" Target="https://books.toscrape.com/catalogue/zero-history-blue-ant-3_308/index.html" TargetMode="External"/><Relationship Id="rId1331" Type="http://schemas.openxmlformats.org/officeDocument/2006/relationships/hyperlink" Target="http://books.toscrape.com/media/cache/6d/73/6d739416776a66c258ef0cb35f3eb9e1.jpg" TargetMode="External"/><Relationship Id="rId1776" Type="http://schemas.openxmlformats.org/officeDocument/2006/relationships/hyperlink" Target="https://books.toscrape.com/catalogue/the-age-of-genius-the-seventeenth-century-and-the-birth-of-the-modern-mind_929/index.html" TargetMode="External"/><Relationship Id="rId1983" Type="http://schemas.openxmlformats.org/officeDocument/2006/relationships/hyperlink" Target="http://books.toscrape.com/media/cache/a7/6b/a76b04d5de0b2f8f038c9ac27f4d2a42.jpg" TargetMode="External"/><Relationship Id="rId68" Type="http://schemas.openxmlformats.org/officeDocument/2006/relationships/hyperlink" Target="https://books.toscrape.com/catalogue/the-silkworm-cormoran-strike-2_280/index.html" TargetMode="External"/><Relationship Id="rId1429" Type="http://schemas.openxmlformats.org/officeDocument/2006/relationships/hyperlink" Target="http://books.toscrape.com/media/cache/bf/77/bf77b0c1f1bda1cd7297325066a7f337.jpg" TargetMode="External"/><Relationship Id="rId1636" Type="http://schemas.openxmlformats.org/officeDocument/2006/relationships/hyperlink" Target="https://books.toscrape.com/catalogue/slow-states-of-collapse-poems_960/index.html" TargetMode="External"/><Relationship Id="rId1843" Type="http://schemas.openxmlformats.org/officeDocument/2006/relationships/hyperlink" Target="http://books.toscrape.com/media/cache/76/03/76038c9e795babed29d370097247c9a6.jpg" TargetMode="External"/><Relationship Id="rId1703" Type="http://schemas.openxmlformats.org/officeDocument/2006/relationships/hyperlink" Target="http://books.toscrape.com/media/cache/4c/e1/4ce1ed40df359e001020e1ea55674381.jpg" TargetMode="External"/><Relationship Id="rId1910" Type="http://schemas.openxmlformats.org/officeDocument/2006/relationships/hyperlink" Target="https://books.toscrape.com/catalogue/benjamin-franklin-an-american-life_460/index.html" TargetMode="External"/><Relationship Id="rId284" Type="http://schemas.openxmlformats.org/officeDocument/2006/relationships/hyperlink" Target="https://books.toscrape.com/catalogue/fruits-basket-vol-1-fruits-basket-1_21/index.html" TargetMode="External"/><Relationship Id="rId491" Type="http://schemas.openxmlformats.org/officeDocument/2006/relationships/hyperlink" Target="http://books.toscrape.com/media/cache/0a/9a/0a9a0b211bee87b544bd97a8320a0b73.jpg" TargetMode="External"/><Relationship Id="rId144" Type="http://schemas.openxmlformats.org/officeDocument/2006/relationships/hyperlink" Target="https://books.toscrape.com/catalogue/this-one-summer_947/index.html" TargetMode="External"/><Relationship Id="rId589" Type="http://schemas.openxmlformats.org/officeDocument/2006/relationships/hyperlink" Target="http://books.toscrape.com/media/cache/49/0e/490e049133ee9f398e6a70f25c12e308.jpg" TargetMode="External"/><Relationship Id="rId796" Type="http://schemas.openxmlformats.org/officeDocument/2006/relationships/hyperlink" Target="https://books.toscrape.com/catalogue/my-mother-was-nuts_388/index.html" TargetMode="External"/><Relationship Id="rId351" Type="http://schemas.openxmlformats.org/officeDocument/2006/relationships/hyperlink" Target="http://books.toscrape.com/media/cache/a4/0a/a40af95beab828af1a4757ad1ee17da3.jpg" TargetMode="External"/><Relationship Id="rId449" Type="http://schemas.openxmlformats.org/officeDocument/2006/relationships/hyperlink" Target="http://books.toscrape.com/media/cache/a1/4f/a14f3bc2743e3956cb10fddaaf62a1f9.jpg" TargetMode="External"/><Relationship Id="rId656" Type="http://schemas.openxmlformats.org/officeDocument/2006/relationships/hyperlink" Target="https://books.toscrape.com/catalogue/worlds-elsewhere-journeys-around-shakespeares-globe_972/index.html" TargetMode="External"/><Relationship Id="rId863" Type="http://schemas.openxmlformats.org/officeDocument/2006/relationships/hyperlink" Target="http://books.toscrape.com/media/cache/06/71/0671e3db3053c0dc22122eda29d6734c.jpg" TargetMode="External"/><Relationship Id="rId1079" Type="http://schemas.openxmlformats.org/officeDocument/2006/relationships/hyperlink" Target="http://books.toscrape.com/media/cache/1e/d2/1ed2c2f8f406ed7ed90a58f73d4f1058.jpg" TargetMode="External"/><Relationship Id="rId1286" Type="http://schemas.openxmlformats.org/officeDocument/2006/relationships/hyperlink" Target="https://books.toscrape.com/catalogue/the-midnight-watch-a-novel-of-the-titanic-and-the-californian_640/index.html" TargetMode="External"/><Relationship Id="rId1493" Type="http://schemas.openxmlformats.org/officeDocument/2006/relationships/hyperlink" Target="http://books.toscrape.com/media/cache/da/b8/dab87c14168f3ce18530447ec6437361.jpg" TargetMode="External"/><Relationship Id="rId211" Type="http://schemas.openxmlformats.org/officeDocument/2006/relationships/hyperlink" Target="http://books.toscrape.com/media/cache/36/36/3636bc73e33a70300d8265667373d622.jpg" TargetMode="External"/><Relationship Id="rId309" Type="http://schemas.openxmlformats.org/officeDocument/2006/relationships/hyperlink" Target="http://books.toscrape.com/media/cache/55/2d/552d55d44dcc0f27e98b3e7dc3959e1a.jpg" TargetMode="External"/><Relationship Id="rId516" Type="http://schemas.openxmlformats.org/officeDocument/2006/relationships/hyperlink" Target="https://books.toscrape.com/catalogue/112263_583/index.html" TargetMode="External"/><Relationship Id="rId1146" Type="http://schemas.openxmlformats.org/officeDocument/2006/relationships/hyperlink" Target="https://books.toscrape.com/catalogue/the-demon-haunted-world-science-as-a-candle-in-the-dark_242/index.html" TargetMode="External"/><Relationship Id="rId1798" Type="http://schemas.openxmlformats.org/officeDocument/2006/relationships/hyperlink" Target="https://books.toscrape.com/catalogue/the-mathews-men-seven-brothers-and-the-war-against-hitlers-u-boats_408/index.html" TargetMode="External"/><Relationship Id="rId723" Type="http://schemas.openxmlformats.org/officeDocument/2006/relationships/hyperlink" Target="http://books.toscrape.com/media/cache/65/c4/65c4530fe298242e8b64c9ab8dd0c2d6.jpg" TargetMode="External"/><Relationship Id="rId930" Type="http://schemas.openxmlformats.org/officeDocument/2006/relationships/hyperlink" Target="https://books.toscrape.com/catalogue/the-secret-the-secret-1_859/index.html" TargetMode="External"/><Relationship Id="rId1006" Type="http://schemas.openxmlformats.org/officeDocument/2006/relationships/hyperlink" Target="https://books.toscrape.com/catalogue/city-of-bones-the-mortal-instruments-1_676/index.html" TargetMode="External"/><Relationship Id="rId1353" Type="http://schemas.openxmlformats.org/officeDocument/2006/relationships/hyperlink" Target="http://books.toscrape.com/media/cache/92/2f/922f6fcd3282a0da76cc14fc13ae2411.jpg" TargetMode="External"/><Relationship Id="rId1560" Type="http://schemas.openxmlformats.org/officeDocument/2006/relationships/hyperlink" Target="https://books.toscrape.com/catalogue/kill-the-boy-band_381/index.html" TargetMode="External"/><Relationship Id="rId1658" Type="http://schemas.openxmlformats.org/officeDocument/2006/relationships/hyperlink" Target="https://books.toscrape.com/catalogue/the-crossover_398/index.html" TargetMode="External"/><Relationship Id="rId1865" Type="http://schemas.openxmlformats.org/officeDocument/2006/relationships/hyperlink" Target="http://books.toscrape.com/media/cache/54/63/54630f76b730d2d00dc8d75921992af2.jpg" TargetMode="External"/><Relationship Id="rId1213" Type="http://schemas.openxmlformats.org/officeDocument/2006/relationships/hyperlink" Target="http://books.toscrape.com/media/cache/61/ca/61ca5ab6bc514b9527af9f805fa03c31.jpg" TargetMode="External"/><Relationship Id="rId1420" Type="http://schemas.openxmlformats.org/officeDocument/2006/relationships/hyperlink" Target="https://books.toscrape.com/catalogue/kings-folly-the-kinsman-chronicles-1_473/index.html" TargetMode="External"/><Relationship Id="rId1518" Type="http://schemas.openxmlformats.org/officeDocument/2006/relationships/hyperlink" Target="https://books.toscrape.com/catalogue/my-kind-of-crazy_718/index.html" TargetMode="External"/><Relationship Id="rId1725" Type="http://schemas.openxmlformats.org/officeDocument/2006/relationships/hyperlink" Target="http://books.toscrape.com/media/cache/9c/2b/9c2bdd3040938c144345a115fb906562.jpg" TargetMode="External"/><Relationship Id="rId1932" Type="http://schemas.openxmlformats.org/officeDocument/2006/relationships/hyperlink" Target="https://books.toscrape.com/catalogue/far-from-true-promise-falls-trilogy-2_320/index.html" TargetMode="External"/><Relationship Id="rId17" Type="http://schemas.openxmlformats.org/officeDocument/2006/relationships/hyperlink" Target="http://books.toscrape.com/media/cache/26/f5/26f5d20239a45046e756c6d09611b3ea.jpg" TargetMode="External"/><Relationship Id="rId166" Type="http://schemas.openxmlformats.org/officeDocument/2006/relationships/hyperlink" Target="https://books.toscrape.com/catalogue/lumberjanes-vol-3-a-terrible-plan-lumberjanes-9-12_905/index.html" TargetMode="External"/><Relationship Id="rId373" Type="http://schemas.openxmlformats.org/officeDocument/2006/relationships/hyperlink" Target="http://books.toscrape.com/media/cache/33/72/337240d247fdf020755566e4477e17ca.jpg" TargetMode="External"/><Relationship Id="rId580" Type="http://schemas.openxmlformats.org/officeDocument/2006/relationships/hyperlink" Target="https://books.toscrape.com/catalogue/kitchens-of-the-great-midwest_28/index.html" TargetMode="External"/><Relationship Id="rId1" Type="http://schemas.openxmlformats.org/officeDocument/2006/relationships/hyperlink" Target="http://books.toscrape.com/media/cache/6d/41/6d418a73cc7d4ecfd75ca11d854041db.jpg" TargetMode="External"/><Relationship Id="rId233" Type="http://schemas.openxmlformats.org/officeDocument/2006/relationships/hyperlink" Target="http://books.toscrape.com/media/cache/33/cb/33cb44fb2984e4d09dc2263c50b36927.jpg" TargetMode="External"/><Relationship Id="rId440" Type="http://schemas.openxmlformats.org/officeDocument/2006/relationships/hyperlink" Target="https://books.toscrape.com/catalogue/the-nanny-diaries-nanny-1_265/index.html" TargetMode="External"/><Relationship Id="rId678" Type="http://schemas.openxmlformats.org/officeDocument/2006/relationships/hyperlink" Target="https://books.toscrape.com/catalogue/in-the-country-we-love-my-family-divided_901/index.html" TargetMode="External"/><Relationship Id="rId885" Type="http://schemas.openxmlformats.org/officeDocument/2006/relationships/hyperlink" Target="http://books.toscrape.com/media/cache/d4/8e/d48ee3fe30d6d9b9cc550b76dae5984a.jpg" TargetMode="External"/><Relationship Id="rId1070" Type="http://schemas.openxmlformats.org/officeDocument/2006/relationships/hyperlink" Target="https://books.toscrape.com/catalogue/the-sound-of-love_455/index.html" TargetMode="External"/><Relationship Id="rId300" Type="http://schemas.openxmlformats.org/officeDocument/2006/relationships/hyperlink" Target="https://books.toscrape.com/catalogue/gone-with-the-wind_324/index.html" TargetMode="External"/><Relationship Id="rId538" Type="http://schemas.openxmlformats.org/officeDocument/2006/relationships/hyperlink" Target="https://books.toscrape.com/catalogue/the-firm_404/index.html" TargetMode="External"/><Relationship Id="rId745" Type="http://schemas.openxmlformats.org/officeDocument/2006/relationships/hyperlink" Target="http://books.toscrape.com/media/cache/88/b4/88b464746c5882cc605827a0521ddcea.jpg" TargetMode="External"/><Relationship Id="rId952" Type="http://schemas.openxmlformats.org/officeDocument/2006/relationships/hyperlink" Target="https://books.toscrape.com/catalogue/large-print-heart-of-the-pride_815/index.html" TargetMode="External"/><Relationship Id="rId1168" Type="http://schemas.openxmlformats.org/officeDocument/2006/relationships/hyperlink" Target="https://books.toscrape.com/catalogue/is-everyone-hanging-out-without-me-and-other-concerns_178/index.html" TargetMode="External"/><Relationship Id="rId1375" Type="http://schemas.openxmlformats.org/officeDocument/2006/relationships/hyperlink" Target="http://books.toscrape.com/media/cache/9e/14/9e14dd99b3b2f07f5a43ee2e007c1c26.jpg" TargetMode="External"/><Relationship Id="rId1582" Type="http://schemas.openxmlformats.org/officeDocument/2006/relationships/hyperlink" Target="https://books.toscrape.com/catalogue/golden-heart-of-dread-3_161/index.html" TargetMode="External"/><Relationship Id="rId81" Type="http://schemas.openxmlformats.org/officeDocument/2006/relationships/hyperlink" Target="http://books.toscrape.com/media/cache/83/54/835421d17d99c89fd99d07e17806357b.jpg" TargetMode="External"/><Relationship Id="rId605" Type="http://schemas.openxmlformats.org/officeDocument/2006/relationships/hyperlink" Target="http://books.toscrape.com/media/cache/6c/df/6cdf7a3ee6cfd5ecbcfd37bd7a5c42e3.jpg" TargetMode="External"/><Relationship Id="rId812" Type="http://schemas.openxmlformats.org/officeDocument/2006/relationships/hyperlink" Target="https://books.toscrape.com/catalogue/unstuffed-decluttering-your-home-mind-and-soul_296/index.html" TargetMode="External"/><Relationship Id="rId1028" Type="http://schemas.openxmlformats.org/officeDocument/2006/relationships/hyperlink" Target="https://books.toscrape.com/catalogue/unlimited-intuition-now_578/index.html" TargetMode="External"/><Relationship Id="rId1235" Type="http://schemas.openxmlformats.org/officeDocument/2006/relationships/hyperlink" Target="http://books.toscrape.com/media/cache/13/8a/138a09170e0431cce98921b857a6eeb5.jpg" TargetMode="External"/><Relationship Id="rId1442" Type="http://schemas.openxmlformats.org/officeDocument/2006/relationships/hyperlink" Target="https://books.toscrape.com/catalogue/harry-potter-and-the-half-blood-prince-harry-potter-6_326/index.html" TargetMode="External"/><Relationship Id="rId1887" Type="http://schemas.openxmlformats.org/officeDocument/2006/relationships/hyperlink" Target="http://books.toscrape.com/media/cache/1e/3e/1e3e1572e17ade03b21c44617fbc4d68.jpg" TargetMode="External"/><Relationship Id="rId1302" Type="http://schemas.openxmlformats.org/officeDocument/2006/relationships/hyperlink" Target="https://books.toscrape.com/catalogue/the-glass-castle_496/index.html" TargetMode="External"/><Relationship Id="rId1747" Type="http://schemas.openxmlformats.org/officeDocument/2006/relationships/hyperlink" Target="http://books.toscrape.com/media/cache/91/98/9198cedbd37561f2aa343d3eb04ee703.jpg" TargetMode="External"/><Relationship Id="rId1954" Type="http://schemas.openxmlformats.org/officeDocument/2006/relationships/hyperlink" Target="https://books.toscrape.com/catalogue/logan-kade-fallen-crest-high-55_384/index.html" TargetMode="External"/><Relationship Id="rId39" Type="http://schemas.openxmlformats.org/officeDocument/2006/relationships/hyperlink" Target="http://books.toscrape.com/media/cache/f1/37/f137a410ed7d6fcfce17d081caf97915.jpg" TargetMode="External"/><Relationship Id="rId1607" Type="http://schemas.openxmlformats.org/officeDocument/2006/relationships/hyperlink" Target="http://books.toscrape.com/media/cache/29/5c/295ca7f5981786e8b2c6616d10158808.jpg" TargetMode="External"/><Relationship Id="rId1814" Type="http://schemas.openxmlformats.org/officeDocument/2006/relationships/hyperlink" Target="https://books.toscrape.com/catalogue/mama-tried-traditional-italian-cooking-for-the-screwed-crude-vegan-and-tattooed_908/index.html" TargetMode="External"/><Relationship Id="rId188" Type="http://schemas.openxmlformats.org/officeDocument/2006/relationships/hyperlink" Target="https://books.toscrape.com/catalogue/batman-the-dark-knight-returns-batman_792/index.html" TargetMode="External"/><Relationship Id="rId395" Type="http://schemas.openxmlformats.org/officeDocument/2006/relationships/hyperlink" Target="http://books.toscrape.com/media/cache/7a/13/7a13d10c37d4b975145bfa493f69fbf0.jpg" TargetMode="External"/><Relationship Id="rId255" Type="http://schemas.openxmlformats.org/officeDocument/2006/relationships/hyperlink" Target="http://books.toscrape.com/media/cache/bd/1e/bd1e9e86b838676121bc4954ab40712a.jpg" TargetMode="External"/><Relationship Id="rId462" Type="http://schemas.openxmlformats.org/officeDocument/2006/relationships/hyperlink" Target="https://books.toscrape.com/catalogue/the-murder-that-never-was-forensic-instincts-5_939/index.html" TargetMode="External"/><Relationship Id="rId1092" Type="http://schemas.openxmlformats.org/officeDocument/2006/relationships/hyperlink" Target="https://books.toscrape.com/catalogue/shiver-the-wolves-of-mercy-falls-1_392/index.html" TargetMode="External"/><Relationship Id="rId1397" Type="http://schemas.openxmlformats.org/officeDocument/2006/relationships/hyperlink" Target="http://books.toscrape.com/media/cache/2f/21/2f21c9ffd0962092ce337ecd1b338f5b.jpg" TargetMode="External"/><Relationship Id="rId115" Type="http://schemas.openxmlformats.org/officeDocument/2006/relationships/hyperlink" Target="http://books.toscrape.com/media/cache/b1/5e/b15ec9da5c7b28e2d11347dd2e8c20e5.jpg" TargetMode="External"/><Relationship Id="rId322" Type="http://schemas.openxmlformats.org/officeDocument/2006/relationships/hyperlink" Target="https://books.toscrape.com/catalogue/of-mice-and-men_37/index.html" TargetMode="External"/><Relationship Id="rId767" Type="http://schemas.openxmlformats.org/officeDocument/2006/relationships/hyperlink" Target="http://books.toscrape.com/media/cache/00/6e/006e242a10f2e27b71edfd1ca8020318.jpg" TargetMode="External"/><Relationship Id="rId974" Type="http://schemas.openxmlformats.org/officeDocument/2006/relationships/hyperlink" Target="https://books.toscrape.com/catalogue/v-for-vendetta-v-for-vendetta-complete_776/index.html" TargetMode="External"/><Relationship Id="rId627" Type="http://schemas.openxmlformats.org/officeDocument/2006/relationships/hyperlink" Target="http://books.toscrape.com/media/cache/9f/9c/9f9c8afb3befd7ab2629c76983445766.jpg" TargetMode="External"/><Relationship Id="rId834" Type="http://schemas.openxmlformats.org/officeDocument/2006/relationships/hyperlink" Target="https://books.toscrape.com/catalogue/letter-to-a-christian-nation_186/index.html" TargetMode="External"/><Relationship Id="rId1257" Type="http://schemas.openxmlformats.org/officeDocument/2006/relationships/hyperlink" Target="http://books.toscrape.com/media/cache/f3/7f/f37f3173a97baeac6b6421c54a6df7b5.jpg" TargetMode="External"/><Relationship Id="rId1464" Type="http://schemas.openxmlformats.org/officeDocument/2006/relationships/hyperlink" Target="https://books.toscrape.com/catalogue/the-silent-twin-detective-jennifer-knight-3_82/index.html" TargetMode="External"/><Relationship Id="rId1671" Type="http://schemas.openxmlformats.org/officeDocument/2006/relationships/hyperlink" Target="http://books.toscrape.com/media/cache/0a/8f/0a8f6461714ec9868dea0d37c5da5a81.jpg" TargetMode="External"/><Relationship Id="rId901" Type="http://schemas.openxmlformats.org/officeDocument/2006/relationships/hyperlink" Target="http://books.toscrape.com/media/cache/97/36/9736132a43b8e6e3989932218ef309ed.jpg" TargetMode="External"/><Relationship Id="rId1117" Type="http://schemas.openxmlformats.org/officeDocument/2006/relationships/hyperlink" Target="http://books.toscrape.com/media/cache/42/5a/425a156d129df73861380d9fe49c1533.jpg" TargetMode="External"/><Relationship Id="rId1324" Type="http://schemas.openxmlformats.org/officeDocument/2006/relationships/hyperlink" Target="https://books.toscrape.com/catalogue/the-raven-king-the-raven-cycle-4_412/index.html" TargetMode="External"/><Relationship Id="rId1531" Type="http://schemas.openxmlformats.org/officeDocument/2006/relationships/hyperlink" Target="http://books.toscrape.com/media/cache/fc/8c/fc8c996d0976a29c5c37bc11923a02f1.jpg" TargetMode="External"/><Relationship Id="rId1769" Type="http://schemas.openxmlformats.org/officeDocument/2006/relationships/hyperlink" Target="http://books.toscrape.com/media/cache/20/c2/20c2ff61355569b4f84e2f847e37db25.jpg" TargetMode="External"/><Relationship Id="rId1976" Type="http://schemas.openxmlformats.org/officeDocument/2006/relationships/hyperlink" Target="https://books.toscrape.com/catalogue/silence-in-the-dark-logan-point-4_542/index.html" TargetMode="External"/><Relationship Id="rId30" Type="http://schemas.openxmlformats.org/officeDocument/2006/relationships/hyperlink" Target="https://books.toscrape.com/catalogue/a-murder-in-time_877/index.html" TargetMode="External"/><Relationship Id="rId1629" Type="http://schemas.openxmlformats.org/officeDocument/2006/relationships/hyperlink" Target="http://books.toscrape.com/media/cache/4d/7a/4d7a79a8be80a529b277ed5c4d8ba482.jpg" TargetMode="External"/><Relationship Id="rId1836" Type="http://schemas.openxmlformats.org/officeDocument/2006/relationships/hyperlink" Target="https://books.toscrape.com/catalogue/everyday-italian-125-simple-and-delicious-recipes_618/index.html" TargetMode="External"/><Relationship Id="rId1903" Type="http://schemas.openxmlformats.org/officeDocument/2006/relationships/hyperlink" Target="http://books.toscrape.com/media/cache/ec/2a/ec2a7df6fdafc7e6f97b6c6da7980584.jpg" TargetMode="External"/><Relationship Id="rId277" Type="http://schemas.openxmlformats.org/officeDocument/2006/relationships/hyperlink" Target="http://books.toscrape.com/media/cache/99/f5/99f511d2d38ef356701341d405a1cca2.jpg" TargetMode="External"/><Relationship Id="rId484" Type="http://schemas.openxmlformats.org/officeDocument/2006/relationships/hyperlink" Target="https://books.toscrape.com/catalogue/my-name-is-lucy-barton_720/index.html" TargetMode="External"/><Relationship Id="rId137" Type="http://schemas.openxmlformats.org/officeDocument/2006/relationships/hyperlink" Target="http://books.toscrape.com/media/cache/f9/6b/f96b60a7614c4e3e868b82f6811efc7c.jpg" TargetMode="External"/><Relationship Id="rId344" Type="http://schemas.openxmlformats.org/officeDocument/2006/relationships/hyperlink" Target="https://books.toscrape.com/catalogue/the-nicomachean-ethics_75/index.html" TargetMode="External"/><Relationship Id="rId691" Type="http://schemas.openxmlformats.org/officeDocument/2006/relationships/hyperlink" Target="http://books.toscrape.com/media/cache/3b/41/3b414b6d0340a0cbbd05be0942ddaada.jpg" TargetMode="External"/><Relationship Id="rId789" Type="http://schemas.openxmlformats.org/officeDocument/2006/relationships/hyperlink" Target="http://books.toscrape.com/media/cache/9d/6c/9d6c5f23127bf494bc226daa02bc7daf.jpg" TargetMode="External"/><Relationship Id="rId996" Type="http://schemas.openxmlformats.org/officeDocument/2006/relationships/hyperlink" Target="https://books.toscrape.com/catalogue/greek-mythic-history_698/index.html" TargetMode="External"/><Relationship Id="rId551" Type="http://schemas.openxmlformats.org/officeDocument/2006/relationships/hyperlink" Target="http://books.toscrape.com/media/cache/c6/ac/c6ac29eaf9e7de9de175d014d2132428.jpg" TargetMode="External"/><Relationship Id="rId649" Type="http://schemas.openxmlformats.org/officeDocument/2006/relationships/hyperlink" Target="http://books.toscrape.com/media/cache/fd/99/fd996fdccb07aa8759f1388a0dea343a.jpg" TargetMode="External"/><Relationship Id="rId856" Type="http://schemas.openxmlformats.org/officeDocument/2006/relationships/hyperlink" Target="https://books.toscrape.com/catalogue/black-flags-the-rise-of-isis_131/index.html" TargetMode="External"/><Relationship Id="rId1181" Type="http://schemas.openxmlformats.org/officeDocument/2006/relationships/hyperlink" Target="http://books.toscrape.com/media/cache/48/77/48772730eb8ab688bcded3c230049e60.jpg" TargetMode="External"/><Relationship Id="rId1279" Type="http://schemas.openxmlformats.org/officeDocument/2006/relationships/hyperlink" Target="http://books.toscrape.com/media/cache/bd/93/bd930adc47ee0dc240f8134f70f431ad.jpg" TargetMode="External"/><Relationship Id="rId1486" Type="http://schemas.openxmlformats.org/officeDocument/2006/relationships/hyperlink" Target="https://books.toscrape.com/catalogue/shameless_52/index.html" TargetMode="External"/><Relationship Id="rId204" Type="http://schemas.openxmlformats.org/officeDocument/2006/relationships/hyperlink" Target="https://books.toscrape.com/catalogue/naruto-3-in-1-edition-vol-14-includes-vols-40-41-42-naruto-omnibus-14_721/index.html" TargetMode="External"/><Relationship Id="rId411" Type="http://schemas.openxmlformats.org/officeDocument/2006/relationships/hyperlink" Target="http://books.toscrape.com/media/cache/ba/a6/baa64eeda5e10952da4610f8efc1be76.jpg" TargetMode="External"/><Relationship Id="rId509" Type="http://schemas.openxmlformats.org/officeDocument/2006/relationships/hyperlink" Target="http://books.toscrape.com/media/cache/9b/1a/9b1a03d05c16c71050daefad8840ec91.jpg" TargetMode="External"/><Relationship Id="rId1041" Type="http://schemas.openxmlformats.org/officeDocument/2006/relationships/hyperlink" Target="http://books.toscrape.com/media/cache/2e/58/2e5841f29d7212ba8df7dc1323689318.jpg" TargetMode="External"/><Relationship Id="rId1139" Type="http://schemas.openxmlformats.org/officeDocument/2006/relationships/hyperlink" Target="http://books.toscrape.com/media/cache/d3/af/d3afd585a95c0b8b59f73f2948cef8c8.jpg" TargetMode="External"/><Relationship Id="rId1346" Type="http://schemas.openxmlformats.org/officeDocument/2006/relationships/hyperlink" Target="https://books.toscrape.com/catalogue/the-complete-poems_237/index.html" TargetMode="External"/><Relationship Id="rId1693" Type="http://schemas.openxmlformats.org/officeDocument/2006/relationships/hyperlink" Target="http://books.toscrape.com/media/cache/37/5e/375e0267fe12e7aa1f9f7f2bd2711ecb.jpg" TargetMode="External"/><Relationship Id="rId1998" Type="http://schemas.openxmlformats.org/officeDocument/2006/relationships/hyperlink" Target="https://books.toscrape.com/catalogue/dark-notes_800/index.html" TargetMode="External"/><Relationship Id="rId716" Type="http://schemas.openxmlformats.org/officeDocument/2006/relationships/hyperlink" Target="https://books.toscrape.com/catalogue/no-dream-is-too-high-life-lessons-from-a-man-who-walked-on-the-moon_722/index.html" TargetMode="External"/><Relationship Id="rId923" Type="http://schemas.openxmlformats.org/officeDocument/2006/relationships/hyperlink" Target="http://books.toscrape.com/media/cache/09/6d/096df83de35d408278fdc9108d930b5f.jpg" TargetMode="External"/><Relationship Id="rId1553" Type="http://schemas.openxmlformats.org/officeDocument/2006/relationships/hyperlink" Target="http://books.toscrape.com/media/cache/8c/64/8c64037f38663260b91c275078ee882d.jpg" TargetMode="External"/><Relationship Id="rId1760" Type="http://schemas.openxmlformats.org/officeDocument/2006/relationships/hyperlink" Target="https://books.toscrape.com/catalogue/misery_332/index.html" TargetMode="External"/><Relationship Id="rId1858" Type="http://schemas.openxmlformats.org/officeDocument/2006/relationships/hyperlink" Target="https://books.toscrape.com/catalogue/mexican-today-new-and-rediscovered-recipes-for-contemporary-kitchens_387/index.html" TargetMode="External"/><Relationship Id="rId52" Type="http://schemas.openxmlformats.org/officeDocument/2006/relationships/hyperlink" Target="https://books.toscrape.com/catalogue/boar-island-anna-pigeon-19_613/index.html" TargetMode="External"/><Relationship Id="rId1206" Type="http://schemas.openxmlformats.org/officeDocument/2006/relationships/hyperlink" Target="https://books.toscrape.com/catalogue/mesaerion-the-best-science-fiction-stories-1800-1849_983/index.html" TargetMode="External"/><Relationship Id="rId1413" Type="http://schemas.openxmlformats.org/officeDocument/2006/relationships/hyperlink" Target="http://books.toscrape.com/media/cache/9e/b4/9eb4396139c421fc9f832011c68adb2c.jpg" TargetMode="External"/><Relationship Id="rId1620" Type="http://schemas.openxmlformats.org/officeDocument/2006/relationships/hyperlink" Target="https://books.toscrape.com/catalogue/surely-youre-joking-mr-feynman-adventures-of-a-curious-character_227/index.html" TargetMode="External"/><Relationship Id="rId1718" Type="http://schemas.openxmlformats.org/officeDocument/2006/relationships/hyperlink" Target="https://books.toscrape.com/catalogue/the-long-haul-diary-of-a-wimpy-kid-9_757/index.html" TargetMode="External"/><Relationship Id="rId1925" Type="http://schemas.openxmlformats.org/officeDocument/2006/relationships/hyperlink" Target="http://books.toscrape.com/media/cache/15/d4/15d444bf7fc91c7ced84e73ec99d711d.jpg" TargetMode="External"/><Relationship Id="rId299" Type="http://schemas.openxmlformats.org/officeDocument/2006/relationships/hyperlink" Target="http://books.toscrape.com/media/cache/ac/ee/acee20cff19be38cc3efc5e9b50afae4.jpg" TargetMode="External"/><Relationship Id="rId159" Type="http://schemas.openxmlformats.org/officeDocument/2006/relationships/hyperlink" Target="http://books.toscrape.com/media/cache/33/0b/330bf57e3f2e70548f87d39cb956f7eb.jpg" TargetMode="External"/><Relationship Id="rId366" Type="http://schemas.openxmlformats.org/officeDocument/2006/relationships/hyperlink" Target="https://books.toscrape.com/catalogue/doing-it-over-most-likely-to-1_802/index.html" TargetMode="External"/><Relationship Id="rId573" Type="http://schemas.openxmlformats.org/officeDocument/2006/relationships/hyperlink" Target="http://books.toscrape.com/media/cache/f8/dd/f8ddbaef30884ed017b662b4069b78d4.jpg" TargetMode="External"/><Relationship Id="rId780" Type="http://schemas.openxmlformats.org/officeDocument/2006/relationships/hyperlink" Target="https://books.toscrape.com/catalogue/a-murder-over-a-girl-justice-gender-junior-high_511/index.html" TargetMode="External"/><Relationship Id="rId226" Type="http://schemas.openxmlformats.org/officeDocument/2006/relationships/hyperlink" Target="https://books.toscrape.com/catalogue/fruits-basket-vol-5-fruits-basket-5_376/index.html" TargetMode="External"/><Relationship Id="rId433" Type="http://schemas.openxmlformats.org/officeDocument/2006/relationships/hyperlink" Target="http://books.toscrape.com/media/cache/e1/24/e124fe015a3ffa6857eb35c39e89cd61.jpg" TargetMode="External"/><Relationship Id="rId878" Type="http://schemas.openxmlformats.org/officeDocument/2006/relationships/hyperlink" Target="https://books.toscrape.com/catalogue/our-band-could-be-your-life-scenes-from-the-american-indie-underground-1981-1991_985/index.html" TargetMode="External"/><Relationship Id="rId1063" Type="http://schemas.openxmlformats.org/officeDocument/2006/relationships/hyperlink" Target="http://books.toscrape.com/media/cache/08/3a/083ad6c527d14b1621806d17ed6f13e9.jpg" TargetMode="External"/><Relationship Id="rId1270" Type="http://schemas.openxmlformats.org/officeDocument/2006/relationships/hyperlink" Target="https://books.toscrape.com/catalogue/more-than-music-chasing-the-dream-1_716/index.html" TargetMode="External"/><Relationship Id="rId640" Type="http://schemas.openxmlformats.org/officeDocument/2006/relationships/hyperlink" Target="https://books.toscrape.com/catalogue/charlie-and-the-chocolate-factory-charlie-bucket-1_13/index.html" TargetMode="External"/><Relationship Id="rId738" Type="http://schemas.openxmlformats.org/officeDocument/2006/relationships/hyperlink" Target="https://books.toscrape.com/catalogue/the-diary-of-a-young-girl_634/index.html" TargetMode="External"/><Relationship Id="rId945" Type="http://schemas.openxmlformats.org/officeDocument/2006/relationships/hyperlink" Target="http://books.toscrape.com/media/cache/21/bc/21bc2104d32569a0dbbb81923480d749.jpg" TargetMode="External"/><Relationship Id="rId1368" Type="http://schemas.openxmlformats.org/officeDocument/2006/relationships/hyperlink" Target="https://books.toscrape.com/catalogue/the-sense-of-an-ending_111/index.html" TargetMode="External"/><Relationship Id="rId1575" Type="http://schemas.openxmlformats.org/officeDocument/2006/relationships/hyperlink" Target="http://books.toscrape.com/media/cache/97/04/9704e3b9203e9b029134d0b86c17613b.jpg" TargetMode="External"/><Relationship Id="rId1782" Type="http://schemas.openxmlformats.org/officeDocument/2006/relationships/hyperlink" Target="https://books.toscrape.com/catalogue/zealot-the-life-and-times-of-jesus-of-nazareth_785/index.html" TargetMode="External"/><Relationship Id="rId74" Type="http://schemas.openxmlformats.org/officeDocument/2006/relationships/hyperlink" Target="https://books.toscrape.com/catalogue/extreme-prey-lucas-davenport-26_154/index.html" TargetMode="External"/><Relationship Id="rId500" Type="http://schemas.openxmlformats.org/officeDocument/2006/relationships/hyperlink" Target="https://books.toscrape.com/catalogue/balloon-animals_665/index.html" TargetMode="External"/><Relationship Id="rId805" Type="http://schemas.openxmlformats.org/officeDocument/2006/relationships/hyperlink" Target="http://books.toscrape.com/media/cache/ff/b8/ffb857154e4bc8af56f33d7277cb9939.jpg" TargetMode="External"/><Relationship Id="rId1130" Type="http://schemas.openxmlformats.org/officeDocument/2006/relationships/hyperlink" Target="https://books.toscrape.com/catalogue/whered-you-go-bernadette_304/index.html" TargetMode="External"/><Relationship Id="rId1228" Type="http://schemas.openxmlformats.org/officeDocument/2006/relationships/hyperlink" Target="https://books.toscrape.com/catalogue/dune-dune-1_151/index.html" TargetMode="External"/><Relationship Id="rId1435" Type="http://schemas.openxmlformats.org/officeDocument/2006/relationships/hyperlink" Target="http://books.toscrape.com/media/cache/d4/76/d4761761d26eb7fe1ba0a9480913a8ca.jpg" TargetMode="External"/><Relationship Id="rId1642" Type="http://schemas.openxmlformats.org/officeDocument/2006/relationships/hyperlink" Target="https://books.toscrape.com/catalogue/night-sky-with-exit-wounds_822/index.html" TargetMode="External"/><Relationship Id="rId1947" Type="http://schemas.openxmlformats.org/officeDocument/2006/relationships/hyperlink" Target="http://books.toscrape.com/media/cache/91/1a/911a12f954fc65fc4cc0e8a8f8b30750.jpg" TargetMode="External"/><Relationship Id="rId1502" Type="http://schemas.openxmlformats.org/officeDocument/2006/relationships/hyperlink" Target="https://books.toscrape.com/catalogue/scarlett-epstein-hates-it-here_828/index.html" TargetMode="External"/><Relationship Id="rId1807" Type="http://schemas.openxmlformats.org/officeDocument/2006/relationships/hyperlink" Target="http://books.toscrape.com/media/cache/9f/58/9f58d3ff6d58589eaf325b1a33c303a0.jpg" TargetMode="External"/><Relationship Id="rId290" Type="http://schemas.openxmlformats.org/officeDocument/2006/relationships/hyperlink" Target="https://books.toscrape.com/catalogue/the-secret-garden_413/index.html" TargetMode="External"/><Relationship Id="rId388" Type="http://schemas.openxmlformats.org/officeDocument/2006/relationships/hyperlink" Target="https://books.toscrape.com/catalogue/changing-the-game-play-by-play-2_317/index.html" TargetMode="External"/><Relationship Id="rId150" Type="http://schemas.openxmlformats.org/officeDocument/2006/relationships/hyperlink" Target="https://books.toscrape.com/catalogue/rat-queens-vol-3-demons-rat-queens-collected-editions-11-15_921/index.html" TargetMode="External"/><Relationship Id="rId595" Type="http://schemas.openxmlformats.org/officeDocument/2006/relationships/hyperlink" Target="http://books.toscrape.com/media/cache/40/d7/40d7f9433c2f23370659c925a45fdcad.jpg" TargetMode="External"/><Relationship Id="rId248" Type="http://schemas.openxmlformats.org/officeDocument/2006/relationships/hyperlink" Target="https://books.toscrape.com/catalogue/fruits-basket-vol-3-fruits-basket-3_159/index.html" TargetMode="External"/><Relationship Id="rId455" Type="http://schemas.openxmlformats.org/officeDocument/2006/relationships/hyperlink" Target="http://books.toscrape.com/media/cache/05/87/0587ab519222a61f803fa4570c325ad2.jpg" TargetMode="External"/><Relationship Id="rId662" Type="http://schemas.openxmlformats.org/officeDocument/2006/relationships/hyperlink" Target="https://books.toscrape.com/catalogue/higherselfie-wake-up-your-life-free-your-soul-find-your-tribe_957/index.html" TargetMode="External"/><Relationship Id="rId1085" Type="http://schemas.openxmlformats.org/officeDocument/2006/relationships/hyperlink" Target="http://books.toscrape.com/media/cache/4f/96/4f96ae30d8aefab78b9c8005197eb85f.jpg" TargetMode="External"/><Relationship Id="rId1292" Type="http://schemas.openxmlformats.org/officeDocument/2006/relationships/hyperlink" Target="https://books.toscrape.com/catalogue/one-with-you-crossfire-5_626/index.html" TargetMode="External"/><Relationship Id="rId108" Type="http://schemas.openxmlformats.org/officeDocument/2006/relationships/hyperlink" Target="https://books.toscrape.com/catalogue/the-constant-princess-the-tudor-court-1_493/index.html" TargetMode="External"/><Relationship Id="rId315" Type="http://schemas.openxmlformats.org/officeDocument/2006/relationships/hyperlink" Target="http://books.toscrape.com/media/cache/b5/5b/b55be7e5c18b62cef6ebeae404f7f643.jpg" TargetMode="External"/><Relationship Id="rId522" Type="http://schemas.openxmlformats.org/officeDocument/2006/relationships/hyperlink" Target="https://books.toscrape.com/catalogue/millers-valley_534/index.html" TargetMode="External"/><Relationship Id="rId967" Type="http://schemas.openxmlformats.org/officeDocument/2006/relationships/hyperlink" Target="http://books.toscrape.com/media/cache/31/07/31070621fa42e300a9aab403293bad92.jpg" TargetMode="External"/><Relationship Id="rId1152" Type="http://schemas.openxmlformats.org/officeDocument/2006/relationships/hyperlink" Target="https://books.toscrape.com/catalogue/shopaholic-baby-shopaholic-5_221/index.html" TargetMode="External"/><Relationship Id="rId1597" Type="http://schemas.openxmlformats.org/officeDocument/2006/relationships/hyperlink" Target="http://books.toscrape.com/media/cache/a3/9e/a39e7c5c9fc61c2ae0f81116aa8cbb0e.jpg" TargetMode="External"/><Relationship Id="rId96" Type="http://schemas.openxmlformats.org/officeDocument/2006/relationships/hyperlink" Target="https://books.toscrape.com/catalogue/mrs-houdini_821/index.html" TargetMode="External"/><Relationship Id="rId827" Type="http://schemas.openxmlformats.org/officeDocument/2006/relationships/hyperlink" Target="http://books.toscrape.com/media/cache/8f/40/8f40ba4f73d2c70e0ccc15d77dc3c220.jpg" TargetMode="External"/><Relationship Id="rId1012" Type="http://schemas.openxmlformats.org/officeDocument/2006/relationships/hyperlink" Target="https://books.toscrape.com/catalogue/carrie_671/index.html" TargetMode="External"/><Relationship Id="rId1457" Type="http://schemas.openxmlformats.org/officeDocument/2006/relationships/hyperlink" Target="http://books.toscrape.com/media/cache/20/ea/20ea16f618488e65f6abc5535fa77610.jpg" TargetMode="External"/><Relationship Id="rId1664" Type="http://schemas.openxmlformats.org/officeDocument/2006/relationships/hyperlink" Target="https://books.toscrape.com/catalogue/vampire-knight-vol-1-vampire-knight-1_93/index.html" TargetMode="External"/><Relationship Id="rId1871" Type="http://schemas.openxmlformats.org/officeDocument/2006/relationships/hyperlink" Target="http://books.toscrape.com/media/cache/61/3a/613ac19c2232f1d9adc5943291a5e860.jpg" TargetMode="External"/><Relationship Id="rId1317" Type="http://schemas.openxmlformats.org/officeDocument/2006/relationships/hyperlink" Target="http://books.toscrape.com/media/cache/6a/87/6a8706826789aa47fbbb8a2459b4c616.jpg" TargetMode="External"/><Relationship Id="rId1524" Type="http://schemas.openxmlformats.org/officeDocument/2006/relationships/hyperlink" Target="https://books.toscrape.com/catalogue/aristotle-and-dante-discover-the-secrets-of-the-universe-aristotle-and-dante-discover-the-secrets-of-the-universe-1_663/index.html" TargetMode="External"/><Relationship Id="rId1731" Type="http://schemas.openxmlformats.org/officeDocument/2006/relationships/hyperlink" Target="http://books.toscrape.com/media/cache/80/2b/802b92421a7314b0a6afef8a9754cf5c.jpg" TargetMode="External"/><Relationship Id="rId1969" Type="http://schemas.openxmlformats.org/officeDocument/2006/relationships/hyperlink" Target="http://books.toscrape.com/media/cache/e4/f8/e4f8c1c5954e09cb6c485d9db824eeb1.jpg" TargetMode="External"/><Relationship Id="rId23" Type="http://schemas.openxmlformats.org/officeDocument/2006/relationships/hyperlink" Target="http://books.toscrape.com/media/cache/c0/59/c05972805aa7201171b8fc71a5b00292.jpg" TargetMode="External"/><Relationship Id="rId1829" Type="http://schemas.openxmlformats.org/officeDocument/2006/relationships/hyperlink" Target="http://books.toscrape.com/media/cache/29/b1/29b1f537504f37527f1bf8182559684e.jpg" TargetMode="External"/><Relationship Id="rId172" Type="http://schemas.openxmlformats.org/officeDocument/2006/relationships/hyperlink" Target="https://books.toscrape.com/catalogue/giant-days-vol-2-giant-days-5-8_895/index.html" TargetMode="External"/><Relationship Id="rId477" Type="http://schemas.openxmlformats.org/officeDocument/2006/relationships/hyperlink" Target="http://books.toscrape.com/media/cache/bd/ad/bdad8933d15df7d7c6f3a16a9315048b.jpg" TargetMode="External"/><Relationship Id="rId684" Type="http://schemas.openxmlformats.org/officeDocument/2006/relationships/hyperlink" Target="https://books.toscrape.com/catalogue/algorithms-to-live-by-the-computer-science-of-human-decisions_880/index.html" TargetMode="External"/><Relationship Id="rId337" Type="http://schemas.openxmlformats.org/officeDocument/2006/relationships/hyperlink" Target="http://books.toscrape.com/media/cache/ce/da/ceda6d577d0609261f997bd99872013b.jpg" TargetMode="External"/><Relationship Id="rId891" Type="http://schemas.openxmlformats.org/officeDocument/2006/relationships/hyperlink" Target="http://books.toscrape.com/media/cache/b5/94/b59425287ce6b186715fa7b01054c2bf.jpg" TargetMode="External"/><Relationship Id="rId989" Type="http://schemas.openxmlformats.org/officeDocument/2006/relationships/hyperlink" Target="http://books.toscrape.com/media/cache/b3/20/b3201b03b2fd03915b1f85522be971af.jpg" TargetMode="External"/><Relationship Id="rId544" Type="http://schemas.openxmlformats.org/officeDocument/2006/relationships/hyperlink" Target="https://books.toscrape.com/catalogue/last-one-home-new-beginnings-1_383/index.html" TargetMode="External"/><Relationship Id="rId751" Type="http://schemas.openxmlformats.org/officeDocument/2006/relationships/hyperlink" Target="http://books.toscrape.com/media/cache/58/4a/584ac01e05ae76b1672f25a53384c617.jpg" TargetMode="External"/><Relationship Id="rId849" Type="http://schemas.openxmlformats.org/officeDocument/2006/relationships/hyperlink" Target="http://books.toscrape.com/media/cache/52/f5/52f5c0cb27e1f26b2639ff3f78acf833.jpg" TargetMode="External"/><Relationship Id="rId1174" Type="http://schemas.openxmlformats.org/officeDocument/2006/relationships/hyperlink" Target="https://books.toscrape.com/catalogue/eclipse-twilight-3_152/index.html" TargetMode="External"/><Relationship Id="rId1381" Type="http://schemas.openxmlformats.org/officeDocument/2006/relationships/hyperlink" Target="http://books.toscrape.com/media/cache/9b/09/9b0935dc936c92900c2dc5d2114da72f.jpg" TargetMode="External"/><Relationship Id="rId1479" Type="http://schemas.openxmlformats.org/officeDocument/2006/relationships/hyperlink" Target="http://books.toscrape.com/media/cache/95/49/9549db6862283a388659611bda63b97b.jpg" TargetMode="External"/><Relationship Id="rId1686" Type="http://schemas.openxmlformats.org/officeDocument/2006/relationships/hyperlink" Target="https://books.toscrape.com/catalogue/it-didnt-start-with-you-how-inherited-family-trauma-shapes-who-we-are-and-how-to-end-the-cycle_593/index.html" TargetMode="External"/><Relationship Id="rId404" Type="http://schemas.openxmlformats.org/officeDocument/2006/relationships/hyperlink" Target="https://books.toscrape.com/catalogue/rhythm-chord-malykhin_47/index.html" TargetMode="External"/><Relationship Id="rId611" Type="http://schemas.openxmlformats.org/officeDocument/2006/relationships/hyperlink" Target="http://books.toscrape.com/media/cache/b6/ba/b6ba2393c312701f1471db91eb73284d.jpg" TargetMode="External"/><Relationship Id="rId1034" Type="http://schemas.openxmlformats.org/officeDocument/2006/relationships/hyperlink" Target="https://books.toscrape.com/catalogue/the-flowers-lied_573/index.html" TargetMode="External"/><Relationship Id="rId1241" Type="http://schemas.openxmlformats.org/officeDocument/2006/relationships/hyperlink" Target="http://books.toscrape.com/media/cache/10/65/106598cd8f3437c26a92cbda0a5a08bb.jpg" TargetMode="External"/><Relationship Id="rId1339" Type="http://schemas.openxmlformats.org/officeDocument/2006/relationships/hyperlink" Target="http://books.toscrape.com/media/cache/f4/00/f4000d1f2348894ec00679674a5b5d4f.jpg" TargetMode="External"/><Relationship Id="rId1893" Type="http://schemas.openxmlformats.org/officeDocument/2006/relationships/hyperlink" Target="http://books.toscrape.com/media/cache/9f/e7/9fe7f6432f216b166cb36f16130f20f6.jpg" TargetMode="External"/><Relationship Id="rId709" Type="http://schemas.openxmlformats.org/officeDocument/2006/relationships/hyperlink" Target="http://books.toscrape.com/media/cache/b7/95/b79552e4f08ebad6516f6ddefbb7bd92.jpg" TargetMode="External"/><Relationship Id="rId916" Type="http://schemas.openxmlformats.org/officeDocument/2006/relationships/hyperlink" Target="https://books.toscrape.com/catalogue/the-inefficiency-assassin-time-management-tactics-for-working-smarter-not-longer_935/index.html" TargetMode="External"/><Relationship Id="rId1101" Type="http://schemas.openxmlformats.org/officeDocument/2006/relationships/hyperlink" Target="http://books.toscrape.com/media/cache/2e/ba/2eba785f249284b61928d98972c1b2ca.jpg" TargetMode="External"/><Relationship Id="rId1546" Type="http://schemas.openxmlformats.org/officeDocument/2006/relationships/hyperlink" Target="https://books.toscrape.com/catalogue/tell-the-wolves-im-home_439/index.html" TargetMode="External"/><Relationship Id="rId1753" Type="http://schemas.openxmlformats.org/officeDocument/2006/relationships/hyperlink" Target="http://books.toscrape.com/media/cache/b1/f2/b1f25fa4623b3ee2db6fb6d6e27c6fb5.jpg" TargetMode="External"/><Relationship Id="rId1960" Type="http://schemas.openxmlformats.org/officeDocument/2006/relationships/hyperlink" Target="https://books.toscrape.com/catalogue/overload-how-to-unplug-unwind-and-unleash-yourself-from-the-pressure-of-stress_725/index.html" TargetMode="External"/><Relationship Id="rId45" Type="http://schemas.openxmlformats.org/officeDocument/2006/relationships/hyperlink" Target="http://books.toscrape.com/media/cache/19/74/19748437aac103dbdeb1918062728726.jpg" TargetMode="External"/><Relationship Id="rId1406" Type="http://schemas.openxmlformats.org/officeDocument/2006/relationships/hyperlink" Target="https://books.toscrape.com/catalogue/the-bane-chronicles-the-bane-chronicles-1-11_746/index.html" TargetMode="External"/><Relationship Id="rId1613" Type="http://schemas.openxmlformats.org/officeDocument/2006/relationships/hyperlink" Target="http://books.toscrape.com/media/cache/7c/04/7c04c7a92b5ba83361eba81fa364a2ca.jpg" TargetMode="External"/><Relationship Id="rId1820" Type="http://schemas.openxmlformats.org/officeDocument/2006/relationships/hyperlink" Target="https://books.toscrape.com/catalogue/the-love-and-lemons-cookbook-an-apple-to-zucchini-celebration-of-impromptu-cooking_849/index.html" TargetMode="External"/><Relationship Id="rId194" Type="http://schemas.openxmlformats.org/officeDocument/2006/relationships/hyperlink" Target="https://books.toscrape.com/catalogue/through-the-woods_772/index.html" TargetMode="External"/><Relationship Id="rId1918" Type="http://schemas.openxmlformats.org/officeDocument/2006/relationships/hyperlink" Target="https://books.toscrape.com/catalogue/behind-closed-doors_962/index.html" TargetMode="External"/><Relationship Id="rId261" Type="http://schemas.openxmlformats.org/officeDocument/2006/relationships/hyperlink" Target="http://books.toscrape.com/media/cache/2a/29/2a296946d7a2ed3829e57d6b155be43b.jpg" TargetMode="External"/><Relationship Id="rId499" Type="http://schemas.openxmlformats.org/officeDocument/2006/relationships/hyperlink" Target="http://books.toscrape.com/media/cache/f3/fc/f3fc38185b3b6ede38fd9dea2590c01f.jpg" TargetMode="External"/><Relationship Id="rId359" Type="http://schemas.openxmlformats.org/officeDocument/2006/relationships/hyperlink" Target="http://books.toscrape.com/media/cache/29/3b/293bd9cd6fe1f8c82d1688aefe6cc5f7.jpg" TargetMode="External"/><Relationship Id="rId566" Type="http://schemas.openxmlformats.org/officeDocument/2006/relationships/hyperlink" Target="https://books.toscrape.com/catalogue/inferno-robert-langdon-4_176/index.html" TargetMode="External"/><Relationship Id="rId773" Type="http://schemas.openxmlformats.org/officeDocument/2006/relationships/hyperlink" Target="http://books.toscrape.com/media/cache/4c/54/4c5479ee2b9edd4b2f22b888d139b08f.jpg" TargetMode="External"/><Relationship Id="rId1196" Type="http://schemas.openxmlformats.org/officeDocument/2006/relationships/hyperlink" Target="https://books.toscrape.com/catalogue/shatter-me-shatter-me-1_53/index.html" TargetMode="External"/><Relationship Id="rId121" Type="http://schemas.openxmlformats.org/officeDocument/2006/relationships/hyperlink" Target="http://books.toscrape.com/media/cache/1c/e4/1ce4c2573d65ebdc3c85d9a6592d57b1.jpg" TargetMode="External"/><Relationship Id="rId219" Type="http://schemas.openxmlformats.org/officeDocument/2006/relationships/hyperlink" Target="http://books.toscrape.com/media/cache/c3/36/c3366ab246bf5e4baec15cdf55915b69.jpg" TargetMode="External"/><Relationship Id="rId426" Type="http://schemas.openxmlformats.org/officeDocument/2006/relationships/hyperlink" Target="https://books.toscrape.com/catalogue/grey-fifty-shades-4_592/index.html" TargetMode="External"/><Relationship Id="rId633" Type="http://schemas.openxmlformats.org/officeDocument/2006/relationships/hyperlink" Target="http://books.toscrape.com/media/cache/5d/c7/5dc7a906a9257824ae5aca5e33dfb0cd.jpg" TargetMode="External"/><Relationship Id="rId980" Type="http://schemas.openxmlformats.org/officeDocument/2006/relationships/hyperlink" Target="https://books.toscrape.com/catalogue/the-songs-of-the-gods_763/index.html" TargetMode="External"/><Relationship Id="rId1056" Type="http://schemas.openxmlformats.org/officeDocument/2006/relationships/hyperlink" Target="https://books.toscrape.com/catalogue/wildlife-of-new-york-a-five-borough-coloring-book_507/index.html" TargetMode="External"/><Relationship Id="rId1263" Type="http://schemas.openxmlformats.org/officeDocument/2006/relationships/hyperlink" Target="http://books.toscrape.com/media/cache/4e/56/4e56783b21a3a5c73e32e59241a351ac.jpg" TargetMode="External"/><Relationship Id="rId840" Type="http://schemas.openxmlformats.org/officeDocument/2006/relationships/hyperlink" Target="https://books.toscrape.com/catalogue/into-the-wild_177/index.html" TargetMode="External"/><Relationship Id="rId938" Type="http://schemas.openxmlformats.org/officeDocument/2006/relationships/hyperlink" Target="https://books.toscrape.com/catalogue/the-emerald-mystery_842/index.html" TargetMode="External"/><Relationship Id="rId1470" Type="http://schemas.openxmlformats.org/officeDocument/2006/relationships/hyperlink" Target="https://books.toscrape.com/catalogue/shadow-rites-jane-yellowrock-10_51/index.html" TargetMode="External"/><Relationship Id="rId1568" Type="http://schemas.openxmlformats.org/officeDocument/2006/relationships/hyperlink" Target="https://books.toscrape.com/catalogue/walk-the-edge-thunder-road-2_300/index.html" TargetMode="External"/><Relationship Id="rId1775" Type="http://schemas.openxmlformats.org/officeDocument/2006/relationships/hyperlink" Target="http://books.toscrape.com/media/cache/2e/65/2e654066306042f4c462ba4d048650d9.jpg" TargetMode="External"/><Relationship Id="rId67" Type="http://schemas.openxmlformats.org/officeDocument/2006/relationships/hyperlink" Target="http://books.toscrape.com/media/cache/fa/d2/fad227281b25d606782218a33323991b.jpg" TargetMode="External"/><Relationship Id="rId700" Type="http://schemas.openxmlformats.org/officeDocument/2006/relationships/hyperlink" Target="https://books.toscrape.com/catalogue/becoming-wise-an-inquiry-into-the-mystery-and-art-of-living_795/index.html" TargetMode="External"/><Relationship Id="rId1123" Type="http://schemas.openxmlformats.org/officeDocument/2006/relationships/hyperlink" Target="http://books.toscrape.com/media/cache/c6/e9/c6e99bbab7370aec1922a3b37b5acbe2.jpg" TargetMode="External"/><Relationship Id="rId1330" Type="http://schemas.openxmlformats.org/officeDocument/2006/relationships/hyperlink" Target="https://books.toscrape.com/catalogue/a-game-of-thrones-a-song-of-ice-and-fire-1_358/index.html" TargetMode="External"/><Relationship Id="rId1428" Type="http://schemas.openxmlformats.org/officeDocument/2006/relationships/hyperlink" Target="https://books.toscrape.com/catalogue/the-false-prince-the-ascendance-trilogy-1_402/index.html" TargetMode="External"/><Relationship Id="rId1635" Type="http://schemas.openxmlformats.org/officeDocument/2006/relationships/hyperlink" Target="http://books.toscrape.com/media/cache/db/ac/dbac3faca8a799824f5725d66c0fcce3.jpg" TargetMode="External"/><Relationship Id="rId1982" Type="http://schemas.openxmlformats.org/officeDocument/2006/relationships/hyperlink" Target="https://books.toscrape.com/catalogue/the-bulletproof-diet-lose-up-to-a-pound-a-day-reclaim-energy-and-focus-upgrade-your-life_931/index.html" TargetMode="External"/><Relationship Id="rId1842" Type="http://schemas.openxmlformats.org/officeDocument/2006/relationships/hyperlink" Target="https://books.toscrape.com/catalogue/the-moosewood-cookbook-recipes-from-moosewood-restaurant-ithaca-new-york_574/index.html" TargetMode="External"/><Relationship Id="rId1702" Type="http://schemas.openxmlformats.org/officeDocument/2006/relationships/hyperlink" Target="https://books.toscrape.com/catalogue/approval-junkie-adventures-in-caring-too-much_363/index.html" TargetMode="External"/><Relationship Id="rId283" Type="http://schemas.openxmlformats.org/officeDocument/2006/relationships/hyperlink" Target="http://books.toscrape.com/media/cache/03/c5/03c51e2b5bf51a3f55deecbf8c9e8515.jpg" TargetMode="External"/><Relationship Id="rId490" Type="http://schemas.openxmlformats.org/officeDocument/2006/relationships/hyperlink" Target="https://books.toscrape.com/catalogue/i-am-pilgrim-pilgrim-1_703/index.html" TargetMode="External"/><Relationship Id="rId143" Type="http://schemas.openxmlformats.org/officeDocument/2006/relationships/hyperlink" Target="http://books.toscrape.com/media/cache/ee/43/ee4364a59d66bafb1b3264419ab3ed9e.jpg" TargetMode="External"/><Relationship Id="rId350" Type="http://schemas.openxmlformats.org/officeDocument/2006/relationships/hyperlink" Target="https://books.toscrape.com/catalogue/chase-me-paris-nights-2_977/index.html" TargetMode="External"/><Relationship Id="rId588" Type="http://schemas.openxmlformats.org/officeDocument/2006/relationships/hyperlink" Target="https://books.toscrape.com/catalogue/the-secret-of-dreadwillow-carse_944/index.html" TargetMode="External"/><Relationship Id="rId795" Type="http://schemas.openxmlformats.org/officeDocument/2006/relationships/hyperlink" Target="http://books.toscrape.com/media/cache/65/67/6567e9868a3d1196f32c063c0f73ea01.jpg" TargetMode="External"/><Relationship Id="rId9" Type="http://schemas.openxmlformats.org/officeDocument/2006/relationships/hyperlink" Target="http://books.toscrape.com/media/cache/45/21/4521c581ba727f5c835e34860cbf53e5.jpg" TargetMode="External"/><Relationship Id="rId210" Type="http://schemas.openxmlformats.org/officeDocument/2006/relationships/hyperlink" Target="https://books.toscrape.com/catalogue/batman-europa_668/index.html" TargetMode="External"/><Relationship Id="rId448" Type="http://schemas.openxmlformats.org/officeDocument/2006/relationships/hyperlink" Target="https://books.toscrape.com/catalogue/ive-got-your-number_173/index.html" TargetMode="External"/><Relationship Id="rId655" Type="http://schemas.openxmlformats.org/officeDocument/2006/relationships/hyperlink" Target="http://books.toscrape.com/media/cache/7b/d9/7bd93db091d736d0c6ff9d578e3ba3d7.jpg" TargetMode="External"/><Relationship Id="rId862" Type="http://schemas.openxmlformats.org/officeDocument/2006/relationships/hyperlink" Target="https://books.toscrape.com/catalogue/the-suffragettes-little-black-classics-96_112/index.html" TargetMode="External"/><Relationship Id="rId1078" Type="http://schemas.openxmlformats.org/officeDocument/2006/relationships/hyperlink" Target="https://books.toscrape.com/catalogue/the-fellowship-of-the-ring-the-lord-of-the-rings-1_442/index.html" TargetMode="External"/><Relationship Id="rId1285" Type="http://schemas.openxmlformats.org/officeDocument/2006/relationships/hyperlink" Target="http://books.toscrape.com/media/cache/d8/63/d8630e50f24c22765c9591a9297ff2e1.jpg" TargetMode="External"/><Relationship Id="rId1492" Type="http://schemas.openxmlformats.org/officeDocument/2006/relationships/hyperlink" Target="https://books.toscrape.com/catalogue/set-me-free_988/index.html" TargetMode="External"/><Relationship Id="rId308" Type="http://schemas.openxmlformats.org/officeDocument/2006/relationships/hyperlink" Target="https://books.toscrape.com/catalogue/the-picture-of-dorian-gray_270/index.html" TargetMode="External"/><Relationship Id="rId515" Type="http://schemas.openxmlformats.org/officeDocument/2006/relationships/hyperlink" Target="http://books.toscrape.com/media/cache/4c/4c/4c4ce2398c6ad6c074e8061f739964cc.jpg" TargetMode="External"/><Relationship Id="rId722" Type="http://schemas.openxmlformats.org/officeDocument/2006/relationships/hyperlink" Target="https://books.toscrape.com/catalogue/hamilton-the-revolution_699/index.html" TargetMode="External"/><Relationship Id="rId1145" Type="http://schemas.openxmlformats.org/officeDocument/2006/relationships/hyperlink" Target="http://books.toscrape.com/media/cache/f2/a1/f2a18461821c1842a4bc8041de6a8d40.jpg" TargetMode="External"/><Relationship Id="rId1352" Type="http://schemas.openxmlformats.org/officeDocument/2006/relationships/hyperlink" Target="https://books.toscrape.com/catalogue/the-blind-side-evolution-of-a-game_231/index.html" TargetMode="External"/><Relationship Id="rId1797" Type="http://schemas.openxmlformats.org/officeDocument/2006/relationships/hyperlink" Target="http://books.toscrape.com/media/cache/52/74/5274c64fbcb7ce4bbf427ed751f6cada.jpg" TargetMode="External"/><Relationship Id="rId89" Type="http://schemas.openxmlformats.org/officeDocument/2006/relationships/hyperlink" Target="http://books.toscrape.com/media/cache/f9/9e/f99e760b894d10c6e5ed578618918367.jpg" TargetMode="External"/><Relationship Id="rId1005" Type="http://schemas.openxmlformats.org/officeDocument/2006/relationships/hyperlink" Target="http://books.toscrape.com/media/cache/7e/98/7e987ded586edb92faf57a0af78f1498.jpg" TargetMode="External"/><Relationship Id="rId1212" Type="http://schemas.openxmlformats.org/officeDocument/2006/relationships/hyperlink" Target="https://books.toscrape.com/catalogue/the-project_856/index.html" TargetMode="External"/><Relationship Id="rId1657" Type="http://schemas.openxmlformats.org/officeDocument/2006/relationships/hyperlink" Target="http://books.toscrape.com/media/cache/25/fe/25fe373b974387a66ff1dea80f023ccb.jpg" TargetMode="External"/><Relationship Id="rId1864" Type="http://schemas.openxmlformats.org/officeDocument/2006/relationships/hyperlink" Target="https://books.toscrape.com/catalogue/the-art-of-simple-food-notes-lessons-and-recipes-from-a-delicious-revolution_229/index.html" TargetMode="External"/><Relationship Id="rId1517" Type="http://schemas.openxmlformats.org/officeDocument/2006/relationships/hyperlink" Target="http://books.toscrape.com/media/cache/2b/38/2b38dc9b90299a9755fb15bed3293342.jpg" TargetMode="External"/><Relationship Id="rId1724" Type="http://schemas.openxmlformats.org/officeDocument/2006/relationships/hyperlink" Target="https://books.toscrape.com/catalogue/hyperbole-and-a-half-unfortunate-situations-flawed-coping-mechanisms-mayhem-and-other-things-that-happened_702/index.html" TargetMode="External"/><Relationship Id="rId16" Type="http://schemas.openxmlformats.org/officeDocument/2006/relationships/hyperlink" Target="https://books.toscrape.com/catalogue/a-year-in-provence-provence-1_421/index.html" TargetMode="External"/><Relationship Id="rId1931" Type="http://schemas.openxmlformats.org/officeDocument/2006/relationships/hyperlink" Target="http://books.toscrape.com/media/cache/9c/aa/9caacda3ff43984447ee22712e7e9ca9.jpg" TargetMode="External"/><Relationship Id="rId165" Type="http://schemas.openxmlformats.org/officeDocument/2006/relationships/hyperlink" Target="http://books.toscrape.com/media/cache/d6/9b/d69b7020c4210e12882ffca0428919a2.jpg" TargetMode="External"/><Relationship Id="rId372" Type="http://schemas.openxmlformats.org/officeDocument/2006/relationships/hyperlink" Target="https://books.toscrape.com/catalogue/dirty-dive-bar-1_615/index.html" TargetMode="External"/><Relationship Id="rId677" Type="http://schemas.openxmlformats.org/officeDocument/2006/relationships/hyperlink" Target="http://books.toscrape.com/media/cache/11/08/1108a8d9ebccd9cd474012121c32a7f5.jpg" TargetMode="External"/><Relationship Id="rId232" Type="http://schemas.openxmlformats.org/officeDocument/2006/relationships/hyperlink" Target="https://books.toscrape.com/catalogue/fruits-basket-vol-4-fruits-basket-4_321/index.html" TargetMode="External"/><Relationship Id="rId884" Type="http://schemas.openxmlformats.org/officeDocument/2006/relationships/hyperlink" Target="https://books.toscrape.com/catalogue/please-kill-me-the-uncensored-oral-history-of-punk_537/index.html" TargetMode="External"/><Relationship Id="rId537" Type="http://schemas.openxmlformats.org/officeDocument/2006/relationships/hyperlink" Target="http://books.toscrape.com/media/cache/30/64/3064d8c687f770efea3fabeac0cd2d6f.jpg" TargetMode="External"/><Relationship Id="rId744" Type="http://schemas.openxmlformats.org/officeDocument/2006/relationships/hyperlink" Target="https://books.toscrape.com/catalogue/the-sleep-revolution-transforming-your-life-one-night-at-a-time_608/index.html" TargetMode="External"/><Relationship Id="rId951" Type="http://schemas.openxmlformats.org/officeDocument/2006/relationships/hyperlink" Target="http://books.toscrape.com/media/cache/59/55/5955e9e333301e3eeb3b9575c2ad3659.jpg" TargetMode="External"/><Relationship Id="rId1167" Type="http://schemas.openxmlformats.org/officeDocument/2006/relationships/hyperlink" Target="http://books.toscrape.com/media/cache/80/4f/804fbcee4a4afa6498badaa12709c049.jpg" TargetMode="External"/><Relationship Id="rId1374" Type="http://schemas.openxmlformats.org/officeDocument/2006/relationships/hyperlink" Target="https://books.toscrape.com/catalogue/the-light-of-the-fireflies_71/index.html" TargetMode="External"/><Relationship Id="rId1581" Type="http://schemas.openxmlformats.org/officeDocument/2006/relationships/hyperlink" Target="http://books.toscrape.com/media/cache/c2/8b/c28ba565e29fd6879ccf4738fbf06696.jpg" TargetMode="External"/><Relationship Id="rId1679" Type="http://schemas.openxmlformats.org/officeDocument/2006/relationships/hyperlink" Target="http://books.toscrape.com/media/cache/a5/54/a5542b7abc8673ea8254a3fe93b23e4e.jpg" TargetMode="External"/><Relationship Id="rId80" Type="http://schemas.openxmlformats.org/officeDocument/2006/relationships/hyperlink" Target="https://books.toscrape.com/catalogue/the-girl-you-lost_66/index.html" TargetMode="External"/><Relationship Id="rId604" Type="http://schemas.openxmlformats.org/officeDocument/2006/relationships/hyperlink" Target="https://books.toscrape.com/catalogue/nap-a-roo_567/index.html" TargetMode="External"/><Relationship Id="rId811" Type="http://schemas.openxmlformats.org/officeDocument/2006/relationships/hyperlink" Target="http://books.toscrape.com/media/cache/68/2d/682d1c7c8aa1010bd138203ae9d2d10b.jpg" TargetMode="External"/><Relationship Id="rId1027" Type="http://schemas.openxmlformats.org/officeDocument/2006/relationships/hyperlink" Target="http://books.toscrape.com/media/cache/0a/82/0a82c1dfd5b32349b8ce23bf6186553b.jpg" TargetMode="External"/><Relationship Id="rId1234" Type="http://schemas.openxmlformats.org/officeDocument/2006/relationships/hyperlink" Target="https://books.toscrape.com/catalogue/the-last-girl-the-dominion-trilogy-1_70/index.html" TargetMode="External"/><Relationship Id="rId1441" Type="http://schemas.openxmlformats.org/officeDocument/2006/relationships/hyperlink" Target="http://books.toscrape.com/media/cache/06/ee/06ee91950f111a29d18bccb0c3418fb4.jpg" TargetMode="External"/><Relationship Id="rId1886" Type="http://schemas.openxmlformats.org/officeDocument/2006/relationships/hyperlink" Target="https://books.toscrape.com/catalogue/shoe-dog-a-memoir-by-the-creator-of-nike_831/index.html" TargetMode="External"/><Relationship Id="rId909" Type="http://schemas.openxmlformats.org/officeDocument/2006/relationships/hyperlink" Target="http://books.toscrape.com/media/cache/a8/3c/a83c460fab82f35a37c0846729485547.jpg" TargetMode="External"/><Relationship Id="rId1301" Type="http://schemas.openxmlformats.org/officeDocument/2006/relationships/hyperlink" Target="http://books.toscrape.com/media/cache/38/03/3803cd158a57e03763dc2200f81eba65.jpg" TargetMode="External"/><Relationship Id="rId1539" Type="http://schemas.openxmlformats.org/officeDocument/2006/relationships/hyperlink" Target="http://books.toscrape.com/media/cache/1a/2c/1a2c80cc391bc1422013e31682c5f649.jpg" TargetMode="External"/><Relationship Id="rId1746" Type="http://schemas.openxmlformats.org/officeDocument/2006/relationships/hyperlink" Target="https://books.toscrape.com/catalogue/doctor-sleep-the-shining-2_686/index.html" TargetMode="External"/><Relationship Id="rId1953" Type="http://schemas.openxmlformats.org/officeDocument/2006/relationships/hyperlink" Target="http://books.toscrape.com/media/cache/2b/44/2b4404e00c242bf1b8263bdd99c07354.jpg" TargetMode="External"/><Relationship Id="rId38" Type="http://schemas.openxmlformats.org/officeDocument/2006/relationships/hyperlink" Target="https://books.toscrape.com/catalogue/tastes-like-fear-di-marnie-rome-3_742/index.html" TargetMode="External"/><Relationship Id="rId1606" Type="http://schemas.openxmlformats.org/officeDocument/2006/relationships/hyperlink" Target="https://books.toscrape.com/catalogue/the-fabric-of-the-cosmos-space-time-and-the-texture-of-reality_572/index.html" TargetMode="External"/><Relationship Id="rId1813" Type="http://schemas.openxmlformats.org/officeDocument/2006/relationships/hyperlink" Target="http://books.toscrape.com/media/cache/48/19/48192cbef9101060e3787d87d7c8d7d1.jpg" TargetMode="External"/><Relationship Id="rId187" Type="http://schemas.openxmlformats.org/officeDocument/2006/relationships/hyperlink" Target="http://books.toscrape.com/media/cache/1e/38/1e381319aaf7cf69c27a5171520d53fe.jpg" TargetMode="External"/><Relationship Id="rId394" Type="http://schemas.openxmlformats.org/officeDocument/2006/relationships/hyperlink" Target="https://books.toscrape.com/catalogue/the-obsession_268/index.html" TargetMode="External"/><Relationship Id="rId254" Type="http://schemas.openxmlformats.org/officeDocument/2006/relationships/hyperlink" Target="https://books.toscrape.com/catalogue/the-sandman-vol-2-the-dolls-house-the-sandman-volumes-2_110/index.html" TargetMode="External"/><Relationship Id="rId699" Type="http://schemas.openxmlformats.org/officeDocument/2006/relationships/hyperlink" Target="http://books.toscrape.com/media/cache/33/65/3365a493bba6856798437c3e341a1e5d.jpg" TargetMode="External"/><Relationship Id="rId1091" Type="http://schemas.openxmlformats.org/officeDocument/2006/relationships/hyperlink" Target="http://books.toscrape.com/media/cache/79/57/79574d160951e6703343c593ef1bae98.jpg" TargetMode="External"/><Relationship Id="rId114" Type="http://schemas.openxmlformats.org/officeDocument/2006/relationships/hyperlink" Target="https://books.toscrape.com/catalogue/the-passion-of-dolssa_351/index.html" TargetMode="External"/><Relationship Id="rId461" Type="http://schemas.openxmlformats.org/officeDocument/2006/relationships/hyperlink" Target="http://books.toscrape.com/media/cache/29/e0/29e036acd8a6e3daa787ce2bc05bdbbb.jpg" TargetMode="External"/><Relationship Id="rId559" Type="http://schemas.openxmlformats.org/officeDocument/2006/relationships/hyperlink" Target="http://books.toscrape.com/media/cache/8a/fe/8afee4ecfc952010bcb70f72e4728d16.jpg" TargetMode="External"/><Relationship Id="rId766" Type="http://schemas.openxmlformats.org/officeDocument/2006/relationships/hyperlink" Target="https://books.toscrape.com/catalogue/mans-search-for-meaning_533/index.html" TargetMode="External"/><Relationship Id="rId1189" Type="http://schemas.openxmlformats.org/officeDocument/2006/relationships/hyperlink" Target="http://books.toscrape.com/media/cache/ca/4a/ca4a9ba7acfea039f1abeff1d95d9674.jpg" TargetMode="External"/><Relationship Id="rId1396" Type="http://schemas.openxmlformats.org/officeDocument/2006/relationships/hyperlink" Target="https://books.toscrape.com/catalogue/throne-of-glass-throne-of-glass-1_868/index.html" TargetMode="External"/><Relationship Id="rId321" Type="http://schemas.openxmlformats.org/officeDocument/2006/relationships/hyperlink" Target="http://books.toscrape.com/media/cache/a0/bb/a0bb0881c8ee6f5866804cf0a437853f.jpg" TargetMode="External"/><Relationship Id="rId419" Type="http://schemas.openxmlformats.org/officeDocument/2006/relationships/hyperlink" Target="http://books.toscrape.com/media/cache/60/e9/60e9df360fec611b15a1bbb4c28aad22.jpg" TargetMode="External"/><Relationship Id="rId626" Type="http://schemas.openxmlformats.org/officeDocument/2006/relationships/hyperlink" Target="https://books.toscrape.com/catalogue/red-the-true-story-of-red-riding-hood_210/index.html" TargetMode="External"/><Relationship Id="rId973" Type="http://schemas.openxmlformats.org/officeDocument/2006/relationships/hyperlink" Target="http://books.toscrape.com/media/cache/9d/3f/9d3f79bdbfe9a9caea353627b6685699.jpg" TargetMode="External"/><Relationship Id="rId1049" Type="http://schemas.openxmlformats.org/officeDocument/2006/relationships/hyperlink" Target="http://books.toscrape.com/media/cache/30/1d/301d6348c94fd869846aeadbeb15dad6.jpg" TargetMode="External"/><Relationship Id="rId1256" Type="http://schemas.openxmlformats.org/officeDocument/2006/relationships/hyperlink" Target="https://books.toscrape.com/catalogue/judo-seven-steps-to-black-belt-an-introductory-guide-for-beginners_903/index.html" TargetMode="External"/><Relationship Id="rId833" Type="http://schemas.openxmlformats.org/officeDocument/2006/relationships/hyperlink" Target="http://books.toscrape.com/media/cache/88/21/8821ea9cd21326e41e095619b822a4a8.jpg" TargetMode="External"/><Relationship Id="rId1116" Type="http://schemas.openxmlformats.org/officeDocument/2006/relationships/hyperlink" Target="https://books.toscrape.com/catalogue/outlander-outlander-1_338/index.html" TargetMode="External"/><Relationship Id="rId1463" Type="http://schemas.openxmlformats.org/officeDocument/2006/relationships/hyperlink" Target="http://books.toscrape.com/media/cache/c1/80/c1800f5a0eaaaea8c2283b129cbac4ae.jpg" TargetMode="External"/><Relationship Id="rId1670" Type="http://schemas.openxmlformats.org/officeDocument/2006/relationships/hyperlink" Target="https://books.toscrape.com/catalogue/art-and-fear-observations-on-the-perils-and-rewards-of-artmaking_559/index.html" TargetMode="External"/><Relationship Id="rId1768" Type="http://schemas.openxmlformats.org/officeDocument/2006/relationships/hyperlink" Target="https://books.toscrape.com/catalogue/the-girl-with-all-the-gifts_250/index.html" TargetMode="External"/><Relationship Id="rId900" Type="http://schemas.openxmlformats.org/officeDocument/2006/relationships/hyperlink" Target="https://books.toscrape.com/catalogue/forever-rockers-the-rocker-12_19/index.html" TargetMode="External"/><Relationship Id="rId1323" Type="http://schemas.openxmlformats.org/officeDocument/2006/relationships/hyperlink" Target="http://books.toscrape.com/media/cache/2f/7f/2f7f108c7b56c6adac8510eb43ff4f79.jpg" TargetMode="External"/><Relationship Id="rId1530" Type="http://schemas.openxmlformats.org/officeDocument/2006/relationships/hyperlink" Target="https://books.toscrape.com/catalogue/no-love-allowed-dodge-cove-1_625/index.html" TargetMode="External"/><Relationship Id="rId1628" Type="http://schemas.openxmlformats.org/officeDocument/2006/relationships/hyperlink" Target="https://books.toscrape.com/catalogue/the-black-maria_991/index.html" TargetMode="External"/><Relationship Id="rId1975" Type="http://schemas.openxmlformats.org/officeDocument/2006/relationships/hyperlink" Target="http://books.toscrape.com/media/cache/00/bf/00bf1ae17dde21c66e346dd9c393d6fa.jpg" TargetMode="External"/><Relationship Id="rId1835" Type="http://schemas.openxmlformats.org/officeDocument/2006/relationships/hyperlink" Target="http://books.toscrape.com/media/cache/4e/eb/4eebc29c9f3885800e6ae2c62c836145.jpg" TargetMode="External"/><Relationship Id="rId1902" Type="http://schemas.openxmlformats.org/officeDocument/2006/relationships/hyperlink" Target="https://books.toscrape.com/catalogue/rework_212/index.html" TargetMode="External"/><Relationship Id="rId276" Type="http://schemas.openxmlformats.org/officeDocument/2006/relationships/hyperlink" Target="https://books.toscrape.com/catalogue/ouran-high-school-host-club-vol-1-ouran-high-school-host-club-1_43/index.html" TargetMode="External"/><Relationship Id="rId483" Type="http://schemas.openxmlformats.org/officeDocument/2006/relationships/hyperlink" Target="http://books.toscrape.com/media/cache/28/db/28db43984c765a1d02fd3495f5c52eb6.jpg" TargetMode="External"/><Relationship Id="rId690" Type="http://schemas.openxmlformats.org/officeDocument/2006/relationships/hyperlink" Target="https://books.toscrape.com/catalogue/the-genius-of-birds_843/index.html" TargetMode="External"/><Relationship Id="rId136" Type="http://schemas.openxmlformats.org/officeDocument/2006/relationships/hyperlink" Target="https://books.toscrape.com/catalogue/lost-among-the-living_31/index.html" TargetMode="External"/><Relationship Id="rId343" Type="http://schemas.openxmlformats.org/officeDocument/2006/relationships/hyperlink" Target="http://books.toscrape.com/media/cache/16/f4/16f4518319f7dcadc23d020279f78545.jpg" TargetMode="External"/><Relationship Id="rId550" Type="http://schemas.openxmlformats.org/officeDocument/2006/relationships/hyperlink" Target="https://books.toscrape.com/catalogue/three-martini-lunch_290/index.html" TargetMode="External"/><Relationship Id="rId788" Type="http://schemas.openxmlformats.org/officeDocument/2006/relationships/hyperlink" Target="https://books.toscrape.com/catalogue/in-cold-blood_432/index.html" TargetMode="External"/><Relationship Id="rId995" Type="http://schemas.openxmlformats.org/officeDocument/2006/relationships/hyperlink" Target="http://books.toscrape.com/media/cache/b0/45/b04568c8b10a2aef00eaecafefac7ee0.jpg" TargetMode="External"/><Relationship Id="rId1180" Type="http://schemas.openxmlformats.org/officeDocument/2006/relationships/hyperlink" Target="https://books.toscrape.com/catalogue/david-and-goliath-underdogs-misfits-and-the-art-of-battling-giants_146/index.html" TargetMode="External"/><Relationship Id="rId203" Type="http://schemas.openxmlformats.org/officeDocument/2006/relationships/hyperlink" Target="http://books.toscrape.com/media/cache/0b/b8/0bb8bd42d6b58c7966ba67472a55f905.jpg" TargetMode="External"/><Relationship Id="rId648" Type="http://schemas.openxmlformats.org/officeDocument/2006/relationships/hyperlink" Target="https://books.toscrape.com/catalogue/the-book-of-mormon_571/index.html" TargetMode="External"/><Relationship Id="rId855" Type="http://schemas.openxmlformats.org/officeDocument/2006/relationships/hyperlink" Target="http://books.toscrape.com/media/cache/54/a3/54a3916506dc5bd1a6ea2200a3d0b28f.jpg" TargetMode="External"/><Relationship Id="rId1040" Type="http://schemas.openxmlformats.org/officeDocument/2006/relationships/hyperlink" Target="https://books.toscrape.com/catalogue/the-unlikely-pilgrimage-of-harold-fry-harold-fry-1_551/index.html" TargetMode="External"/><Relationship Id="rId1278" Type="http://schemas.openxmlformats.org/officeDocument/2006/relationships/hyperlink" Target="https://books.toscrape.com/catalogue/a-series-of-catastrophes-and-miracles-a-true-story-of-love-science-and-cancer_655/index.html" TargetMode="External"/><Relationship Id="rId1485" Type="http://schemas.openxmlformats.org/officeDocument/2006/relationships/hyperlink" Target="http://books.toscrape.com/media/cache/e2/52/e252988534e955a047c562376b8b95c0.jpg" TargetMode="External"/><Relationship Id="rId1692" Type="http://schemas.openxmlformats.org/officeDocument/2006/relationships/hyperlink" Target="https://books.toscrape.com/catalogue/civilization-and-its-discontents_140/index.html" TargetMode="External"/><Relationship Id="rId410" Type="http://schemas.openxmlformats.org/officeDocument/2006/relationships/hyperlink" Target="https://books.toscrape.com/catalogue/imperfect-harmony_26/index.html" TargetMode="External"/><Relationship Id="rId508" Type="http://schemas.openxmlformats.org/officeDocument/2006/relationships/hyperlink" Target="https://books.toscrape.com/catalogue/the-improbability-of-love_607/index.html" TargetMode="External"/><Relationship Id="rId715" Type="http://schemas.openxmlformats.org/officeDocument/2006/relationships/hyperlink" Target="http://books.toscrape.com/media/cache/c6/e5/c6e596ddbcd5d5f448d1bae14f2e09d3.jpg" TargetMode="External"/><Relationship Id="rId922" Type="http://schemas.openxmlformats.org/officeDocument/2006/relationships/hyperlink" Target="https://books.toscrape.com/catalogue/a-world-of-flavor-your-gluten-free-passport_879/index.html" TargetMode="External"/><Relationship Id="rId1138" Type="http://schemas.openxmlformats.org/officeDocument/2006/relationships/hyperlink" Target="https://books.toscrape.com/catalogue/the-lovers-dictionary_262/index.html" TargetMode="External"/><Relationship Id="rId1345" Type="http://schemas.openxmlformats.org/officeDocument/2006/relationships/hyperlink" Target="http://books.toscrape.com/media/cache/e5/cb/e5cb32b76ae2e45823f1d50446c9ae58.jpg" TargetMode="External"/><Relationship Id="rId1552" Type="http://schemas.openxmlformats.org/officeDocument/2006/relationships/hyperlink" Target="https://books.toscrape.com/catalogue/two-summers_415/index.html" TargetMode="External"/><Relationship Id="rId1997" Type="http://schemas.openxmlformats.org/officeDocument/2006/relationships/hyperlink" Target="http://books.toscrape.com/media/cache/1c/88/1c8807c42be085f3b061fe63f62a3c39.jpg" TargetMode="External"/><Relationship Id="rId1205" Type="http://schemas.openxmlformats.org/officeDocument/2006/relationships/hyperlink" Target="http://books.toscrape.com/media/cache/e8/1f/e81f850db9b9622c65619c9f15748de7.jpg" TargetMode="External"/><Relationship Id="rId1857" Type="http://schemas.openxmlformats.org/officeDocument/2006/relationships/hyperlink" Target="http://books.toscrape.com/media/cache/c2/19/c219b1be1e325abd2244ace190870569.jpg" TargetMode="External"/><Relationship Id="rId51" Type="http://schemas.openxmlformats.org/officeDocument/2006/relationships/hyperlink" Target="http://books.toscrape.com/media/cache/91/8c/918c2c95ae90495cdb0371a22b726d82.jpg" TargetMode="External"/><Relationship Id="rId1412" Type="http://schemas.openxmlformats.org/officeDocument/2006/relationships/hyperlink" Target="https://books.toscrape.com/catalogue/city-of-glass-the-mortal-instruments-3_678/index.html" TargetMode="External"/><Relationship Id="rId1717" Type="http://schemas.openxmlformats.org/officeDocument/2006/relationships/hyperlink" Target="http://books.toscrape.com/media/cache/b1/e6/b1e6c747381261cd6e60ac9d350c4bab.jpg" TargetMode="External"/><Relationship Id="rId1924" Type="http://schemas.openxmlformats.org/officeDocument/2006/relationships/hyperlink" Target="https://books.toscrape.com/catalogue/the-14th-colony-cotton-malone-11_744/index.html" TargetMode="External"/><Relationship Id="rId298" Type="http://schemas.openxmlformats.org/officeDocument/2006/relationships/hyperlink" Target="https://books.toscrape.com/catalogue/little-women-little-women-1_331/index.html" TargetMode="External"/><Relationship Id="rId158" Type="http://schemas.openxmlformats.org/officeDocument/2006/relationships/hyperlink" Target="https://books.toscrape.com/catalogue/outcast-vol-1-a-darkness-surrounds-him-outcast-1_915/index.html" TargetMode="External"/><Relationship Id="rId365" Type="http://schemas.openxmlformats.org/officeDocument/2006/relationships/hyperlink" Target="http://books.toscrape.com/media/cache/4b/91/4b91460323973e9e140626d00474d74c.jpg" TargetMode="External"/><Relationship Id="rId572" Type="http://schemas.openxmlformats.org/officeDocument/2006/relationships/hyperlink" Target="https://books.toscrape.com/catalogue/the-course-of-love_109/index.html" TargetMode="External"/><Relationship Id="rId225" Type="http://schemas.openxmlformats.org/officeDocument/2006/relationships/hyperlink" Target="http://books.toscrape.com/media/cache/8e/25/8e259f84683adbaa30452df5aaa142b3.jpg" TargetMode="External"/><Relationship Id="rId432" Type="http://schemas.openxmlformats.org/officeDocument/2006/relationships/hyperlink" Target="https://books.toscrape.com/catalogue/shopaholic-ties-the-knot-shopaholic-3_340/index.html" TargetMode="External"/><Relationship Id="rId877" Type="http://schemas.openxmlformats.org/officeDocument/2006/relationships/hyperlink" Target="http://books.toscrape.com/media/cache/ad/96/ad96e9c9f1664cbcb0e9627b007fb6f9.jpg" TargetMode="External"/><Relationship Id="rId1062" Type="http://schemas.openxmlformats.org/officeDocument/2006/relationships/hyperlink" Target="https://books.toscrape.com/catalogue/the-good-girl_497/index.html" TargetMode="External"/><Relationship Id="rId737" Type="http://schemas.openxmlformats.org/officeDocument/2006/relationships/hyperlink" Target="http://books.toscrape.com/media/cache/eb/26/eb2622ca0a304963d3bac0efa1bad775.jpg" TargetMode="External"/><Relationship Id="rId944" Type="http://schemas.openxmlformats.org/officeDocument/2006/relationships/hyperlink" Target="https://books.toscrape.com/catalogue/secrets-and-lace-fatal-hearts-1_829/index.html" TargetMode="External"/><Relationship Id="rId1367" Type="http://schemas.openxmlformats.org/officeDocument/2006/relationships/hyperlink" Target="http://books.toscrape.com/media/cache/c4/d2/c4d2764a45584960ee18de814191e21a.jpg" TargetMode="External"/><Relationship Id="rId1574" Type="http://schemas.openxmlformats.org/officeDocument/2006/relationships/hyperlink" Target="https://books.toscrape.com/catalogue/the-land-of-10000-madonnas_258/index.html" TargetMode="External"/><Relationship Id="rId1781" Type="http://schemas.openxmlformats.org/officeDocument/2006/relationships/hyperlink" Target="http://books.toscrape.com/media/cache/21/da/21dab5c065cfcde1bad7ded16a753102.jpg" TargetMode="External"/><Relationship Id="rId73" Type="http://schemas.openxmlformats.org/officeDocument/2006/relationships/hyperlink" Target="http://books.toscrape.com/media/cache/0a/b2/0ab24d35793497f6a72137191b91659e.jpg" TargetMode="External"/><Relationship Id="rId804" Type="http://schemas.openxmlformats.org/officeDocument/2006/relationships/hyperlink" Target="https://books.toscrape.com/catalogue/the-geography-of-bliss-one-grumps-search-for-the-happiest-places-in-the-world_346/index.html" TargetMode="External"/><Relationship Id="rId1227" Type="http://schemas.openxmlformats.org/officeDocument/2006/relationships/hyperlink" Target="http://books.toscrape.com/media/cache/63/a9/63a9a4e0c8e3c6ee2075a766b873cd31.jpg" TargetMode="External"/><Relationship Id="rId1434" Type="http://schemas.openxmlformats.org/officeDocument/2006/relationships/hyperlink" Target="https://books.toscrape.com/catalogue/the-demonists-demonist-1_345/index.html" TargetMode="External"/><Relationship Id="rId1641" Type="http://schemas.openxmlformats.org/officeDocument/2006/relationships/hyperlink" Target="http://books.toscrape.com/media/cache/ff/48/ff48b0696fb97b7f7b5c6d15e372cb70.jpg" TargetMode="External"/><Relationship Id="rId1879" Type="http://schemas.openxmlformats.org/officeDocument/2006/relationships/hyperlink" Target="http://books.toscrape.com/media/cache/e1/1b/e11bea016d0ae1d7e2dd46fb3cb870b7.jpg" TargetMode="External"/><Relationship Id="rId1501" Type="http://schemas.openxmlformats.org/officeDocument/2006/relationships/hyperlink" Target="http://books.toscrape.com/media/cache/7e/ba/7eba21a2ecaa4651e44f04a7cd808520.jpg" TargetMode="External"/><Relationship Id="rId1739" Type="http://schemas.openxmlformats.org/officeDocument/2006/relationships/hyperlink" Target="http://books.toscrape.com/media/cache/bb/c0/bbc0bdad3ad7f390017ea66bb7019579.jpg" TargetMode="External"/><Relationship Id="rId1946" Type="http://schemas.openxmlformats.org/officeDocument/2006/relationships/hyperlink" Target="https://books.toscrape.com/catalogue/chasing-heaven-what-dying-taught-me-about-living_797/index.html" TargetMode="External"/><Relationship Id="rId1806" Type="http://schemas.openxmlformats.org/officeDocument/2006/relationships/hyperlink" Target="https://books.toscrape.com/catalogue/house-of-lost-worlds-dinosaurs-dynasties-and-the-story-of-life-on-earth_170/index.html" TargetMode="External"/><Relationship Id="rId387" Type="http://schemas.openxmlformats.org/officeDocument/2006/relationships/hyperlink" Target="http://books.toscrape.com/media/cache/7a/6a/7a6a89af2f591d86df6f7c65649463db.jpg" TargetMode="External"/><Relationship Id="rId594" Type="http://schemas.openxmlformats.org/officeDocument/2006/relationships/hyperlink" Target="https://books.toscrape.com/catalogue/walt-disneys-alice-in-wonderland_777/index.html" TargetMode="External"/><Relationship Id="rId247" Type="http://schemas.openxmlformats.org/officeDocument/2006/relationships/hyperlink" Target="http://books.toscrape.com/media/cache/85/d2/85d2821dbc2d274f516582449199015e.jpg" TargetMode="External"/><Relationship Id="rId899" Type="http://schemas.openxmlformats.org/officeDocument/2006/relationships/hyperlink" Target="http://books.toscrape.com/media/cache/a2/fc/a2fc91793502f5c10b5826ad606de435.jpg" TargetMode="External"/><Relationship Id="rId1084" Type="http://schemas.openxmlformats.org/officeDocument/2006/relationships/hyperlink" Target="https://books.toscrape.com/catalogue/what-if-serious-scientific-answers-to-absurd-hypothetical-questions_416/index.html" TargetMode="External"/><Relationship Id="rId107" Type="http://schemas.openxmlformats.org/officeDocument/2006/relationships/hyperlink" Target="http://books.toscrape.com/media/cache/ed/52/ed52651826bb23d853aead2753c9befc.jpg" TargetMode="External"/><Relationship Id="rId454" Type="http://schemas.openxmlformats.org/officeDocument/2006/relationships/hyperlink" Target="https://books.toscrape.com/catalogue/soumission_998/index.html" TargetMode="External"/><Relationship Id="rId661" Type="http://schemas.openxmlformats.org/officeDocument/2006/relationships/hyperlink" Target="http://books.toscrape.com/media/cache/71/45/71451e3bba61a8d888a4a2c6526a4bcf.jpg" TargetMode="External"/><Relationship Id="rId759" Type="http://schemas.openxmlformats.org/officeDocument/2006/relationships/hyperlink" Target="http://books.toscrape.com/media/cache/38/ec/38ec5240eb37dfc9ebe54fa7584842ed.jpg" TargetMode="External"/><Relationship Id="rId966" Type="http://schemas.openxmlformats.org/officeDocument/2006/relationships/hyperlink" Target="https://books.toscrape.com/catalogue/ayumis-violin_791/index.html" TargetMode="External"/><Relationship Id="rId1291" Type="http://schemas.openxmlformats.org/officeDocument/2006/relationships/hyperlink" Target="http://books.toscrape.com/media/cache/98/f8/98f8b3354fc18ed6f42ff5c3f9b39056.jpg" TargetMode="External"/><Relationship Id="rId1389" Type="http://schemas.openxmlformats.org/officeDocument/2006/relationships/hyperlink" Target="http://books.toscrape.com/media/cache/b7/7d/b77d5e56daa3c22822abf1b8affbaef9.jpg" TargetMode="External"/><Relationship Id="rId1596" Type="http://schemas.openxmlformats.org/officeDocument/2006/relationships/hyperlink" Target="https://books.toscrape.com/catalogue/the-art-of-not-breathing_58/index.html" TargetMode="External"/><Relationship Id="rId314" Type="http://schemas.openxmlformats.org/officeDocument/2006/relationships/hyperlink" Target="https://books.toscrape.com/catalogue/and-then-there-were-none_119/index.html" TargetMode="External"/><Relationship Id="rId521" Type="http://schemas.openxmlformats.org/officeDocument/2006/relationships/hyperlink" Target="http://books.toscrape.com/media/cache/a8/b9/a8b940d9bf27d6aedad73f0230c14f56.jpg" TargetMode="External"/><Relationship Id="rId619" Type="http://schemas.openxmlformats.org/officeDocument/2006/relationships/hyperlink" Target="http://books.toscrape.com/media/cache/ff/f6/fff64acb3c65cbea2ac9209c2a57af17.jpg" TargetMode="External"/><Relationship Id="rId1151" Type="http://schemas.openxmlformats.org/officeDocument/2006/relationships/hyperlink" Target="http://books.toscrape.com/media/cache/75/b1/75b1b239670c929c4e17b9a67ebb6272.jpg" TargetMode="External"/><Relationship Id="rId1249" Type="http://schemas.openxmlformats.org/officeDocument/2006/relationships/hyperlink" Target="http://books.toscrape.com/media/cache/c9/eb/c9eb6ecf45abf796df0044600db65e55.jpg" TargetMode="External"/><Relationship Id="rId95" Type="http://schemas.openxmlformats.org/officeDocument/2006/relationships/hyperlink" Target="http://books.toscrape.com/media/cache/b4/45/b445dbc81ca3aff1321a6bf0d0fa231d.jpg" TargetMode="External"/><Relationship Id="rId826" Type="http://schemas.openxmlformats.org/officeDocument/2006/relationships/hyperlink" Target="https://books.toscrape.com/catalogue/outliers-the-story-of-success_204/index.html" TargetMode="External"/><Relationship Id="rId1011" Type="http://schemas.openxmlformats.org/officeDocument/2006/relationships/hyperlink" Target="http://books.toscrape.com/media/cache/6b/79/6b794e3dc0a32702b2132e2195f6c30f.jpg" TargetMode="External"/><Relationship Id="rId1109" Type="http://schemas.openxmlformats.org/officeDocument/2006/relationships/hyperlink" Target="http://books.toscrape.com/media/cache/09/db/09db3ae79413c88e4ca1aab30368d63d.jpg" TargetMode="External"/><Relationship Id="rId1456" Type="http://schemas.openxmlformats.org/officeDocument/2006/relationships/hyperlink" Target="https://books.toscrape.com/catalogue/darkfever-fever-1_145/index.html" TargetMode="External"/><Relationship Id="rId1663" Type="http://schemas.openxmlformats.org/officeDocument/2006/relationships/hyperlink" Target="http://books.toscrape.com/media/cache/39/82/39826643a2e100f9e763079d7d5867f4.jpg" TargetMode="External"/><Relationship Id="rId1870" Type="http://schemas.openxmlformats.org/officeDocument/2006/relationships/hyperlink" Target="https://books.toscrape.com/catalogue/close-to-you_798/index.html" TargetMode="External"/><Relationship Id="rId1968" Type="http://schemas.openxmlformats.org/officeDocument/2006/relationships/hyperlink" Target="https://books.toscrape.com/catalogue/the-girl-you-left-behind-the-girl-you-left-behind-1_443/index.html" TargetMode="External"/><Relationship Id="rId1316" Type="http://schemas.openxmlformats.org/officeDocument/2006/relationships/hyperlink" Target="https://books.toscrape.com/catalogue/the-god-delusion_444/index.html" TargetMode="External"/><Relationship Id="rId1523" Type="http://schemas.openxmlformats.org/officeDocument/2006/relationships/hyperlink" Target="http://books.toscrape.com/media/cache/e5/3a/e53a42b20d0c60634289aaad3fbb75c6.jpg" TargetMode="External"/><Relationship Id="rId1730" Type="http://schemas.openxmlformats.org/officeDocument/2006/relationships/hyperlink" Target="https://books.toscrape.com/catalogue/when-you-are-engulfed-in-flames_303/index.html" TargetMode="External"/><Relationship Id="rId22" Type="http://schemas.openxmlformats.org/officeDocument/2006/relationships/hyperlink" Target="https://books.toscrape.com/catalogue/1000-places-to-see-before-you-die_1/index.html" TargetMode="External"/><Relationship Id="rId1828" Type="http://schemas.openxmlformats.org/officeDocument/2006/relationships/hyperlink" Target="https://books.toscrape.com/catalogue/its-all-easy-healthy-delicious-weeknight-meals-in-under-30-minutes_706/index.html" TargetMode="External"/><Relationship Id="rId171" Type="http://schemas.openxmlformats.org/officeDocument/2006/relationships/hyperlink" Target="http://books.toscrape.com/media/cache/d0/6f/d06ff4e3b9daf93b18bb21f1af19b5eb.jpg" TargetMode="External"/><Relationship Id="rId269" Type="http://schemas.openxmlformats.org/officeDocument/2006/relationships/hyperlink" Target="http://books.toscrape.com/media/cache/86/01/860132d9f65dd9df2143fb9071a40115.jpg" TargetMode="External"/><Relationship Id="rId476" Type="http://schemas.openxmlformats.org/officeDocument/2006/relationships/hyperlink" Target="https://books.toscrape.com/catalogue/the-first-hostage-jb-collins-2_749/index.html" TargetMode="External"/><Relationship Id="rId683" Type="http://schemas.openxmlformats.org/officeDocument/2006/relationships/hyperlink" Target="http://books.toscrape.com/media/cache/28/ea/28ea530a8b7955e422df64beaed7871a.jpg" TargetMode="External"/><Relationship Id="rId890" Type="http://schemas.openxmlformats.org/officeDocument/2006/relationships/hyperlink" Target="https://books.toscrape.com/catalogue/this-is-your-brain-on-music-the-science-of-a-human-obsession_414/index.html" TargetMode="External"/><Relationship Id="rId129" Type="http://schemas.openxmlformats.org/officeDocument/2006/relationships/hyperlink" Target="http://books.toscrape.com/media/cache/4f/7c/4f7cde01c9711886ef5a8fa14996a52d.jpg" TargetMode="External"/><Relationship Id="rId336" Type="http://schemas.openxmlformats.org/officeDocument/2006/relationships/hyperlink" Target="https://books.toscrape.com/catalogue/kierkegaard-a-christian-missionary-to-christians_527/index.html" TargetMode="External"/><Relationship Id="rId543" Type="http://schemas.openxmlformats.org/officeDocument/2006/relationships/hyperlink" Target="http://books.toscrape.com/media/cache/0b/98/0b98d840b298be76c1a982a8d1f4688f.jpg" TargetMode="External"/><Relationship Id="rId988" Type="http://schemas.openxmlformats.org/officeDocument/2006/relationships/hyperlink" Target="https://books.toscrape.com/catalogue/luckiest-girl-alive_713/index.html" TargetMode="External"/><Relationship Id="rId1173" Type="http://schemas.openxmlformats.org/officeDocument/2006/relationships/hyperlink" Target="http://books.toscrape.com/media/cache/cf/04/cf0433b690aab40a7ceddb682c90a54b.jpg" TargetMode="External"/><Relationship Id="rId1380" Type="http://schemas.openxmlformats.org/officeDocument/2006/relationships/hyperlink" Target="https://books.toscrape.com/catalogue/lord-of-the-flies_30/index.html" TargetMode="External"/><Relationship Id="rId403" Type="http://schemas.openxmlformats.org/officeDocument/2006/relationships/hyperlink" Target="http://books.toscrape.com/media/cache/1e/c9/1ec952e4d14d37dc7b6d74fa07f1ea37.jpg" TargetMode="External"/><Relationship Id="rId750" Type="http://schemas.openxmlformats.org/officeDocument/2006/relationships/hyperlink" Target="https://books.toscrape.com/catalogue/10-happier-how-i-tamed-the-voice-in-my-head-reduced-stress-without-losing-my-edge-and-found-self-help-that-actually-works_582/index.html" TargetMode="External"/><Relationship Id="rId848" Type="http://schemas.openxmlformats.org/officeDocument/2006/relationships/hyperlink" Target="https://books.toscrape.com/catalogue/disrupted-my-misadventure-in-the-start-up-bubble_148/index.html" TargetMode="External"/><Relationship Id="rId1033" Type="http://schemas.openxmlformats.org/officeDocument/2006/relationships/hyperlink" Target="http://books.toscrape.com/media/cache/55/c8/55c84e8714aa026c409ac63dc2a01434.jpg" TargetMode="External"/><Relationship Id="rId1478" Type="http://schemas.openxmlformats.org/officeDocument/2006/relationships/hyperlink" Target="https://books.toscrape.com/catalogue/without-borders-wanderlove-1_956/index.html" TargetMode="External"/><Relationship Id="rId1685" Type="http://schemas.openxmlformats.org/officeDocument/2006/relationships/hyperlink" Target="http://books.toscrape.com/media/cache/d3/26/d326484793116ccc786957d31e4fe912.jpg" TargetMode="External"/><Relationship Id="rId1892" Type="http://schemas.openxmlformats.org/officeDocument/2006/relationships/hyperlink" Target="https://books.toscrape.com/catalogue/the-art-of-startup-fundraising_606/index.html" TargetMode="External"/><Relationship Id="rId610" Type="http://schemas.openxmlformats.org/officeDocument/2006/relationships/hyperlink" Target="https://books.toscrape.com/catalogue/raymie-nightingale_482/index.html" TargetMode="External"/><Relationship Id="rId708" Type="http://schemas.openxmlformats.org/officeDocument/2006/relationships/hyperlink" Target="https://books.toscrape.com/catalogue/the-year-of-magical-thinking_770/index.html" TargetMode="External"/><Relationship Id="rId915" Type="http://schemas.openxmlformats.org/officeDocument/2006/relationships/hyperlink" Target="http://books.toscrape.com/media/cache/a5/b8/a5b8d2d5165a06fc762e8eaf8b04f98f.jpg" TargetMode="External"/><Relationship Id="rId1240" Type="http://schemas.openxmlformats.org/officeDocument/2006/relationships/hyperlink" Target="https://books.toscrape.com/catalogue/friday-night-lights-a-town-a-team-and-a-dream_158/index.html" TargetMode="External"/><Relationship Id="rId1338" Type="http://schemas.openxmlformats.org/officeDocument/2006/relationships/hyperlink" Target="https://books.toscrape.com/catalogue/the-purpose-driven-life-what-on-earth-am-i-here-for_272/index.html" TargetMode="External"/><Relationship Id="rId1545" Type="http://schemas.openxmlformats.org/officeDocument/2006/relationships/hyperlink" Target="http://books.toscrape.com/media/cache/78/48/784872c69237efaf5df8c0282280ff05.jpg" TargetMode="External"/><Relationship Id="rId1100" Type="http://schemas.openxmlformats.org/officeDocument/2006/relationships/hyperlink" Target="https://books.toscrape.com/catalogue/harry-potter-and-the-deathly-hallows-harry-potter-7_377/index.html" TargetMode="External"/><Relationship Id="rId1405" Type="http://schemas.openxmlformats.org/officeDocument/2006/relationships/hyperlink" Target="http://books.toscrape.com/media/cache/e9/fe/e9fed5b725a6badd26ef93175fdc248b.jpg" TargetMode="External"/><Relationship Id="rId1752" Type="http://schemas.openxmlformats.org/officeDocument/2006/relationships/hyperlink" Target="https://books.toscrape.com/catalogue/red-dragon-hannibal-lecter-1_390/index.html" TargetMode="External"/><Relationship Id="rId44" Type="http://schemas.openxmlformats.org/officeDocument/2006/relationships/hyperlink" Target="https://books.toscrape.com/catalogue/poisonous-max-revere-novels-3_627/index.html" TargetMode="External"/><Relationship Id="rId1612" Type="http://schemas.openxmlformats.org/officeDocument/2006/relationships/hyperlink" Target="https://books.toscrape.com/catalogue/the-grand-design_405/index.html" TargetMode="External"/><Relationship Id="rId1917" Type="http://schemas.openxmlformats.org/officeDocument/2006/relationships/hyperlink" Target="http://books.toscrape.com/media/cache/a5/85/a58571db229f2e8f75ea38861eca7f39.jpg" TargetMode="External"/><Relationship Id="rId193" Type="http://schemas.openxmlformats.org/officeDocument/2006/relationships/hyperlink" Target="http://books.toscrape.com/media/cache/ac/07/ac07aa5cfd42e6192bb801a749263bba.jpg" TargetMode="External"/><Relationship Id="rId498" Type="http://schemas.openxmlformats.org/officeDocument/2006/relationships/hyperlink" Target="https://books.toscrape.com/catalogue/cometh-the-hour-the-clifton-chronicles-6_681/index.html" TargetMode="External"/><Relationship Id="rId260" Type="http://schemas.openxmlformats.org/officeDocument/2006/relationships/hyperlink" Target="https://books.toscrape.com/catalogue/y-the-last-man-vol-1-unmanned-y-the-last-man-1_98/index.html" TargetMode="External"/><Relationship Id="rId120" Type="http://schemas.openxmlformats.org/officeDocument/2006/relationships/hyperlink" Target="https://books.toscrape.com/catalogue/the-red-tent_273/index.html" TargetMode="External"/><Relationship Id="rId358" Type="http://schemas.openxmlformats.org/officeDocument/2006/relationships/hyperlink" Target="https://books.toscrape.com/catalogue/fifty-shades-darker-fifty-shades-2_892/index.html" TargetMode="External"/><Relationship Id="rId565" Type="http://schemas.openxmlformats.org/officeDocument/2006/relationships/hyperlink" Target="http://books.toscrape.com/media/cache/ec/15/ec15a39e6f193636635f20a7354b08f6.jpg" TargetMode="External"/><Relationship Id="rId772" Type="http://schemas.openxmlformats.org/officeDocument/2006/relationships/hyperlink" Target="https://books.toscrape.com/catalogue/i-will-find-you_524/index.html" TargetMode="External"/><Relationship Id="rId1195" Type="http://schemas.openxmlformats.org/officeDocument/2006/relationships/hyperlink" Target="http://books.toscrape.com/media/cache/37/40/37407ed591f1a8e5433fc6b9128d5d10.jpg" TargetMode="External"/><Relationship Id="rId218" Type="http://schemas.openxmlformats.org/officeDocument/2006/relationships/hyperlink" Target="https://books.toscrape.com/catalogue/roller-girl_540/index.html" TargetMode="External"/><Relationship Id="rId425" Type="http://schemas.openxmlformats.org/officeDocument/2006/relationships/hyperlink" Target="http://books.toscrape.com/media/cache/c8/06/c806501c08d2b2cd72f2362a3da6ab80.jpg" TargetMode="External"/><Relationship Id="rId632" Type="http://schemas.openxmlformats.org/officeDocument/2006/relationships/hyperlink" Target="https://books.toscrape.com/catalogue/counting-thyme_142/index.html" TargetMode="External"/><Relationship Id="rId1055" Type="http://schemas.openxmlformats.org/officeDocument/2006/relationships/hyperlink" Target="http://books.toscrape.com/media/cache/31/58/3158b1c362c0d9646e1696d2ed6c1ae1.jpg" TargetMode="External"/><Relationship Id="rId1262" Type="http://schemas.openxmlformats.org/officeDocument/2006/relationships/hyperlink" Target="https://books.toscrape.com/catalogue/the-white-queen-the-cousins-war-1_768/index.html" TargetMode="External"/><Relationship Id="rId937" Type="http://schemas.openxmlformats.org/officeDocument/2006/relationships/hyperlink" Target="http://books.toscrape.com/media/cache/bc/1f/bc1f79af87032748b75d12079f51c031.jpg" TargetMode="External"/><Relationship Id="rId1122" Type="http://schemas.openxmlformats.org/officeDocument/2006/relationships/hyperlink" Target="https://books.toscrape.com/catalogue/confessions-of-a-shopaholic-shopaholic-1_318/index.html" TargetMode="External"/><Relationship Id="rId1567" Type="http://schemas.openxmlformats.org/officeDocument/2006/relationships/hyperlink" Target="http://books.toscrape.com/media/cache/3f/c5/3fc5fbb8ab3099a5fae8f5d180605905.jpg" TargetMode="External"/><Relationship Id="rId1774" Type="http://schemas.openxmlformats.org/officeDocument/2006/relationships/hyperlink" Target="https://books.toscrape.com/catalogue/unbound-how-eight-technologies-made-us-human-transformed-society-and-brought-our-world-to-the-brink_950/index.html" TargetMode="External"/><Relationship Id="rId1981" Type="http://schemas.openxmlformats.org/officeDocument/2006/relationships/hyperlink" Target="http://books.toscrape.com/media/cache/9c/c6/9cc673854af8fd155953384b3cac334e.jpg" TargetMode="External"/><Relationship Id="rId66" Type="http://schemas.openxmlformats.org/officeDocument/2006/relationships/hyperlink" Target="https://books.toscrape.com/catalogue/in-the-woods-dublin-murder-squad-1_433/index.html" TargetMode="External"/><Relationship Id="rId1427" Type="http://schemas.openxmlformats.org/officeDocument/2006/relationships/hyperlink" Target="http://books.toscrape.com/media/cache/36/b1/36b1333456d4c6b28e90d1157d37bc0e.jpg" TargetMode="External"/><Relationship Id="rId1634" Type="http://schemas.openxmlformats.org/officeDocument/2006/relationships/hyperlink" Target="https://books.toscrape.com/catalogue/you-cant-bury-them-all-poems_961/index.html" TargetMode="External"/><Relationship Id="rId1841" Type="http://schemas.openxmlformats.org/officeDocument/2006/relationships/hyperlink" Target="http://books.toscrape.com/media/cache/c1/87/c187a9eb27d932f862ac06beec15c24c.jpg" TargetMode="External"/><Relationship Id="rId1939" Type="http://schemas.openxmlformats.org/officeDocument/2006/relationships/hyperlink" Target="http://books.toscrape.com/media/cache/8d/95/8d95f4fd1ea785555a28d6371444ce6d.jpg" TargetMode="External"/><Relationship Id="rId1701" Type="http://schemas.openxmlformats.org/officeDocument/2006/relationships/hyperlink" Target="http://books.toscrape.com/media/cache/96/6d/966d8d2afdead087cba0f29a69f89ba5.jpg" TargetMode="External"/><Relationship Id="rId282" Type="http://schemas.openxmlformats.org/officeDocument/2006/relationships/hyperlink" Target="https://books.toscrape.com/catalogue/giant-days-vol-1-giant-days-1-4_22/index.html" TargetMode="External"/><Relationship Id="rId587" Type="http://schemas.openxmlformats.org/officeDocument/2006/relationships/hyperlink" Target="http://books.toscrape.com/media/cache/7b/fd/7bfde4a3d6793f13e9a2d8851a398847.jpg" TargetMode="External"/><Relationship Id="rId8" Type="http://schemas.openxmlformats.org/officeDocument/2006/relationships/hyperlink" Target="https://books.toscrape.com/catalogue/vagabonding-an-uncommon-guide-to-the-art-of-long-term-world-travel_552/index.html" TargetMode="External"/><Relationship Id="rId142" Type="http://schemas.openxmlformats.org/officeDocument/2006/relationships/hyperlink" Target="https://books.toscrape.com/catalogue/tsubasa-world-chronicle-2-tsubasa-world-chronicle-2_949/index.html" TargetMode="External"/><Relationship Id="rId447" Type="http://schemas.openxmlformats.org/officeDocument/2006/relationships/hyperlink" Target="http://books.toscrape.com/media/cache/3d/40/3d407a69fe55223fb4cfec577a9a8ee2.jpg" TargetMode="External"/><Relationship Id="rId794" Type="http://schemas.openxmlformats.org/officeDocument/2006/relationships/hyperlink" Target="https://books.toscrape.com/catalogue/talking-to-girls-about-duran-duran-one-young-mans-quest-for-true-love-and-a-cooler-haircut_394/index.html" TargetMode="External"/><Relationship Id="rId1077" Type="http://schemas.openxmlformats.org/officeDocument/2006/relationships/hyperlink" Target="http://books.toscrape.com/media/cache/5d/9f/5d9f339be8d98f597ad33eee239119d8.jpg" TargetMode="External"/><Relationship Id="rId654" Type="http://schemas.openxmlformats.org/officeDocument/2006/relationships/hyperlink" Target="https://books.toscrape.com/catalogue/choosing-our-religion-the-spiritual-lives-of-americas-nones_14/index.html" TargetMode="External"/><Relationship Id="rId861" Type="http://schemas.openxmlformats.org/officeDocument/2006/relationships/hyperlink" Target="http://books.toscrape.com/media/cache/8f/39/8f399ee98cb1a7c77525123b00d4b3e0.jpg" TargetMode="External"/><Relationship Id="rId959" Type="http://schemas.openxmlformats.org/officeDocument/2006/relationships/hyperlink" Target="http://books.toscrape.com/media/cache/e9/48/e948a672efe721b408c8dd1f1f3ec529.jpg" TargetMode="External"/><Relationship Id="rId1284" Type="http://schemas.openxmlformats.org/officeDocument/2006/relationships/hyperlink" Target="https://books.toscrape.com/catalogue/rook_647/index.html" TargetMode="External"/><Relationship Id="rId1491" Type="http://schemas.openxmlformats.org/officeDocument/2006/relationships/hyperlink" Target="http://books.toscrape.com/media/cache/b8/e9/b8e91bd2fc74c3954118999238abb4b8.jpg" TargetMode="External"/><Relationship Id="rId1589" Type="http://schemas.openxmlformats.org/officeDocument/2006/relationships/hyperlink" Target="http://books.toscrape.com/media/cache/dc/d6/dcd6ccbed1f8003d5bf53e2791c5abe7.jpg" TargetMode="External"/><Relationship Id="rId307" Type="http://schemas.openxmlformats.org/officeDocument/2006/relationships/hyperlink" Target="http://books.toscrape.com/media/cache/67/29/67297ff3ae6cb02884c52e5250fe7c1a.jpg" TargetMode="External"/><Relationship Id="rId514" Type="http://schemas.openxmlformats.org/officeDocument/2006/relationships/hyperlink" Target="https://books.toscrape.com/catalogue/daredevils_590/index.html" TargetMode="External"/><Relationship Id="rId721" Type="http://schemas.openxmlformats.org/officeDocument/2006/relationships/hyperlink" Target="http://books.toscrape.com/media/cache/03/1f/031f508a4a8ef70743ea7e9d4f598d38.jpg" TargetMode="External"/><Relationship Id="rId1144" Type="http://schemas.openxmlformats.org/officeDocument/2006/relationships/hyperlink" Target="https://books.toscrape.com/catalogue/the-girl-who-played-with-fire-millennium-trilogy-2_249/index.html" TargetMode="External"/><Relationship Id="rId1351" Type="http://schemas.openxmlformats.org/officeDocument/2006/relationships/hyperlink" Target="http://books.toscrape.com/media/cache/a2/2a/a22a10fdc420dce290c7c85dde23f093.jpg" TargetMode="External"/><Relationship Id="rId1449" Type="http://schemas.openxmlformats.org/officeDocument/2006/relationships/hyperlink" Target="http://books.toscrape.com/media/cache/cd/65/cd65e4ee648ae23f6cdafb41e4948d6e.jpg" TargetMode="External"/><Relationship Id="rId1796" Type="http://schemas.openxmlformats.org/officeDocument/2006/relationships/hyperlink" Target="https://books.toscrape.com/catalogue/catherine-the-great-portrait-of-a-woman_424/index.html" TargetMode="External"/><Relationship Id="rId88" Type="http://schemas.openxmlformats.org/officeDocument/2006/relationships/hyperlink" Target="https://books.toscrape.com/catalogue/tipping-the-velvet_999/index.html" TargetMode="External"/><Relationship Id="rId819" Type="http://schemas.openxmlformats.org/officeDocument/2006/relationships/hyperlink" Target="http://books.toscrape.com/media/cache/00/01/0001685f344cae0e6921bc3f8256b54e.jpg" TargetMode="External"/><Relationship Id="rId1004" Type="http://schemas.openxmlformats.org/officeDocument/2006/relationships/hyperlink" Target="https://books.toscrape.com/catalogue/city-of-fallen-angels-the-mortal-instruments-4_677/index.html" TargetMode="External"/><Relationship Id="rId1211" Type="http://schemas.openxmlformats.org/officeDocument/2006/relationships/hyperlink" Target="http://books.toscrape.com/media/cache/4c/57/4c57c192057269132623f9c6b3f69559.jpg" TargetMode="External"/><Relationship Id="rId1656" Type="http://schemas.openxmlformats.org/officeDocument/2006/relationships/hyperlink" Target="https://books.toscrape.com/catalogue/the-collected-poems-of-wb-yeats-the-collected-works-of-wb-yeats-1_441/index.html" TargetMode="External"/><Relationship Id="rId1863" Type="http://schemas.openxmlformats.org/officeDocument/2006/relationships/hyperlink" Target="http://books.toscrape.com/media/cache/ce/50/ce507dd8849b38d2c3eebb0e691c1aab.jpg" TargetMode="External"/><Relationship Id="rId1309" Type="http://schemas.openxmlformats.org/officeDocument/2006/relationships/hyperlink" Target="http://books.toscrape.com/media/cache/a5/7a/a57a35a22d7a06fa9987121e4883e4de.jpg" TargetMode="External"/><Relationship Id="rId1516" Type="http://schemas.openxmlformats.org/officeDocument/2006/relationships/hyperlink" Target="https://books.toscrape.com/catalogue/the-darkest-lie_747/index.html" TargetMode="External"/><Relationship Id="rId1723" Type="http://schemas.openxmlformats.org/officeDocument/2006/relationships/hyperlink" Target="http://books.toscrape.com/media/cache/25/1d/251df0eb9b321159b0ee348d4a9da2af.jpg" TargetMode="External"/><Relationship Id="rId1930" Type="http://schemas.openxmlformats.org/officeDocument/2006/relationships/hyperlink" Target="https://books.toscrape.com/catalogue/the-bone-hunters-lexy-vaughan-steven-macaulay-2_343/index.html" TargetMode="External"/><Relationship Id="rId15" Type="http://schemas.openxmlformats.org/officeDocument/2006/relationships/hyperlink" Target="http://books.toscrape.com/media/cache/8b/81/8b81cd9b2c8f89a12099a80bed1c4911.jpg" TargetMode="External"/><Relationship Id="rId164" Type="http://schemas.openxmlformats.org/officeDocument/2006/relationships/hyperlink" Target="https://books.toscrape.com/catalogue/lumberjanes-vol-1-beware-the-kitten-holy-lumberjanes-1-4_906/index.html" TargetMode="External"/><Relationship Id="rId371" Type="http://schemas.openxmlformats.org/officeDocument/2006/relationships/hyperlink" Target="http://books.toscrape.com/media/cache/77/54/77540d564fb77611a18b57f12a910b73.jpg" TargetMode="External"/><Relationship Id="rId469" Type="http://schemas.openxmlformats.org/officeDocument/2006/relationships/hyperlink" Target="http://books.toscrape.com/media/cache/76/80/76804e1881b630a110794fef5aad02cf.jpg" TargetMode="External"/><Relationship Id="rId676" Type="http://schemas.openxmlformats.org/officeDocument/2006/relationships/hyperlink" Target="https://books.toscrape.com/catalogue/reskilling-america-learning-to-labor-in-the-twenty-first-century_922/index.html" TargetMode="External"/><Relationship Id="rId883" Type="http://schemas.openxmlformats.org/officeDocument/2006/relationships/hyperlink" Target="http://books.toscrape.com/media/cache/8e/bb/8ebbba84c204b011527a8f4bd082b03f.jpg" TargetMode="External"/><Relationship Id="rId1099" Type="http://schemas.openxmlformats.org/officeDocument/2006/relationships/hyperlink" Target="http://books.toscrape.com/media/cache/d6/2b/d62b299736dda60f16eb4c5b23f81a82.jpg" TargetMode="External"/><Relationship Id="rId231" Type="http://schemas.openxmlformats.org/officeDocument/2006/relationships/hyperlink" Target="http://books.toscrape.com/media/cache/77/0b/770bf7bcb38eaacc6a9392dd0b7af1e4.jpg" TargetMode="External"/><Relationship Id="rId329" Type="http://schemas.openxmlformats.org/officeDocument/2006/relationships/hyperlink" Target="http://books.toscrape.com/media/cache/3f/f6/3ff6fe5d0c5ca7ab2ed8b5971e299caa.jpg" TargetMode="External"/><Relationship Id="rId536" Type="http://schemas.openxmlformats.org/officeDocument/2006/relationships/hyperlink" Target="https://books.toscrape.com/catalogue/the-little-paris-bookshop_407/index.html" TargetMode="External"/><Relationship Id="rId1166" Type="http://schemas.openxmlformats.org/officeDocument/2006/relationships/hyperlink" Target="https://books.toscrape.com/catalogue/lean-in-women-work-and-the-will-to-lead_183/index.html" TargetMode="External"/><Relationship Id="rId1373" Type="http://schemas.openxmlformats.org/officeDocument/2006/relationships/hyperlink" Target="http://books.toscrape.com/media/cache/94/23/9423f5e8b08195183f7ee002f3b48b33.jpg" TargetMode="External"/><Relationship Id="rId743" Type="http://schemas.openxmlformats.org/officeDocument/2006/relationships/hyperlink" Target="http://books.toscrape.com/media/cache/b7/6a/b76a8c5c12390d9259b6235115ebf024.jpg" TargetMode="External"/><Relationship Id="rId950" Type="http://schemas.openxmlformats.org/officeDocument/2006/relationships/hyperlink" Target="https://books.toscrape.com/catalogue/miss-peregrines-home-for-peculiar-children-miss-peregrines-peculiar-children-1_819/index.html" TargetMode="External"/><Relationship Id="rId1026" Type="http://schemas.openxmlformats.org/officeDocument/2006/relationships/hyperlink" Target="https://books.toscrape.com/catalogue/adultery_586/index.html" TargetMode="External"/><Relationship Id="rId1580" Type="http://schemas.openxmlformats.org/officeDocument/2006/relationships/hyperlink" Target="https://books.toscrape.com/catalogue/lady-renegades-rebel-belle-3_181/index.html" TargetMode="External"/><Relationship Id="rId1678" Type="http://schemas.openxmlformats.org/officeDocument/2006/relationships/hyperlink" Target="https://books.toscrape.com/catalogue/the-art-book_490/index.html" TargetMode="External"/><Relationship Id="rId1885" Type="http://schemas.openxmlformats.org/officeDocument/2006/relationships/hyperlink" Target="http://books.toscrape.com/media/cache/fc/21/fc21d144c7289e5b1cb133e01a925126.jpg" TargetMode="External"/><Relationship Id="rId603" Type="http://schemas.openxmlformats.org/officeDocument/2006/relationships/hyperlink" Target="http://books.toscrape.com/media/cache/b9/43/b9437eda691f483d2174a1b94c8c9d06.jpg" TargetMode="External"/><Relationship Id="rId810" Type="http://schemas.openxmlformats.org/officeDocument/2006/relationships/hyperlink" Target="https://books.toscrape.com/catalogue/very-good-lives-the-fringe-benefits-of-failure-and-the-importance-of-imagination_298/index.html" TargetMode="External"/><Relationship Id="rId908" Type="http://schemas.openxmlformats.org/officeDocument/2006/relationships/hyperlink" Target="https://books.toscrape.com/catalogue/americas-cradle-of-quarterbacks-western-pennsylvanias-football-factory-from-johnny-unitas-to-joe-montana_974/index.html" TargetMode="External"/><Relationship Id="rId1233" Type="http://schemas.openxmlformats.org/officeDocument/2006/relationships/hyperlink" Target="http://books.toscrape.com/media/cache/2a/88/2a88181c495875c02f87c2e6010b046d.jpg" TargetMode="External"/><Relationship Id="rId1440" Type="http://schemas.openxmlformats.org/officeDocument/2006/relationships/hyperlink" Target="https://books.toscrape.com/catalogue/harry-potter-and-the-order-of-the-phoenix-harry-potter-5_327/index.html" TargetMode="External"/><Relationship Id="rId1538" Type="http://schemas.openxmlformats.org/officeDocument/2006/relationships/hyperlink" Target="https://books.toscrape.com/catalogue/south-of-sunshine_544/index.html" TargetMode="External"/><Relationship Id="rId1300" Type="http://schemas.openxmlformats.org/officeDocument/2006/relationships/hyperlink" Target="https://books.toscrape.com/catalogue/23-degrees-south-a-tropical-tale-of-changing-whether_556/index.html" TargetMode="External"/><Relationship Id="rId1745" Type="http://schemas.openxmlformats.org/officeDocument/2006/relationships/hyperlink" Target="http://books.toscrape.com/media/cache/30/05/30053f9d8549febc67059c52fca65744.jpg" TargetMode="External"/><Relationship Id="rId1952" Type="http://schemas.openxmlformats.org/officeDocument/2006/relationships/hyperlink" Target="https://books.toscrape.com/catalogue/a-new-earth-awakening-to-your-lifes-purpose_311/index.html" TargetMode="External"/><Relationship Id="rId37" Type="http://schemas.openxmlformats.org/officeDocument/2006/relationships/hyperlink" Target="http://books.toscrape.com/media/cache/74/9b/749bca168778cf35fdb2441a9d6b403f.jpg" TargetMode="External"/><Relationship Id="rId1605" Type="http://schemas.openxmlformats.org/officeDocument/2006/relationships/hyperlink" Target="http://books.toscrape.com/media/cache/b2/5a/b25a722c3bab8b311454bc251a75334a.jpg" TargetMode="External"/><Relationship Id="rId1812" Type="http://schemas.openxmlformats.org/officeDocument/2006/relationships/hyperlink" Target="https://books.toscrape.com/catalogue/my-paris-kitchen-recipes-and-stories_910/index.html" TargetMode="External"/><Relationship Id="rId186" Type="http://schemas.openxmlformats.org/officeDocument/2006/relationships/hyperlink" Target="https://books.toscrape.com/catalogue/batman-the-long-halloween-batman_793/index.html" TargetMode="External"/><Relationship Id="rId393" Type="http://schemas.openxmlformats.org/officeDocument/2006/relationships/hyperlink" Target="http://books.toscrape.com/media/cache/a6/38/a63804d7adf6fb90b70b226702cb4f7b.jpg" TargetMode="External"/><Relationship Id="rId253" Type="http://schemas.openxmlformats.org/officeDocument/2006/relationships/hyperlink" Target="http://books.toscrape.com/media/cache/b3/48/b3481a7849a7d98131ced57476bb2f26.jpg" TargetMode="External"/><Relationship Id="rId460" Type="http://schemas.openxmlformats.org/officeDocument/2006/relationships/hyperlink" Target="https://books.toscrape.com/catalogue/thirst_946/index.html" TargetMode="External"/><Relationship Id="rId698" Type="http://schemas.openxmlformats.org/officeDocument/2006/relationships/hyperlink" Target="https://books.toscrape.com/catalogue/big-magic-creative-living-beyond-fear_796/index.html" TargetMode="External"/><Relationship Id="rId1090" Type="http://schemas.openxmlformats.org/officeDocument/2006/relationships/hyperlink" Target="https://books.toscrape.com/catalogue/the-5th-wave-the-5th-wave-1_397/index.html" TargetMode="External"/><Relationship Id="rId113" Type="http://schemas.openxmlformats.org/officeDocument/2006/relationships/hyperlink" Target="http://books.toscrape.com/media/cache/b3/59/b35975c0df26c40964028a8ccabc9a91.jpg" TargetMode="External"/><Relationship Id="rId320" Type="http://schemas.openxmlformats.org/officeDocument/2006/relationships/hyperlink" Target="https://books.toscrape.com/catalogue/sense-and-sensibility_49/index.html" TargetMode="External"/><Relationship Id="rId558" Type="http://schemas.openxmlformats.org/officeDocument/2006/relationships/hyperlink" Target="https://books.toscrape.com/catalogue/the-da-vinci-code-robert-langdon-2_240/index.html" TargetMode="External"/><Relationship Id="rId765" Type="http://schemas.openxmlformats.org/officeDocument/2006/relationships/hyperlink" Target="http://books.toscrape.com/media/cache/97/da/97dac3668fcca2cf5af4e1bb971af546.jpg" TargetMode="External"/><Relationship Id="rId972" Type="http://schemas.openxmlformats.org/officeDocument/2006/relationships/hyperlink" Target="https://books.toscrape.com/catalogue/amatus_787/index.html" TargetMode="External"/><Relationship Id="rId1188" Type="http://schemas.openxmlformats.org/officeDocument/2006/relationships/hyperlink" Target="https://books.toscrape.com/catalogue/a-visit-from-the-goon-squad_117/index.html" TargetMode="External"/><Relationship Id="rId1395" Type="http://schemas.openxmlformats.org/officeDocument/2006/relationships/hyperlink" Target="http://books.toscrape.com/media/cache/4e/8d/4e8d87d1cb5e876ddb50599a1d1b656e.jpg" TargetMode="External"/><Relationship Id="rId418" Type="http://schemas.openxmlformats.org/officeDocument/2006/relationships/hyperlink" Target="https://books.toscrape.com/catalogue/bounty-colorado-mountain-7_9/index.html" TargetMode="External"/><Relationship Id="rId625" Type="http://schemas.openxmlformats.org/officeDocument/2006/relationships/hyperlink" Target="http://books.toscrape.com/media/cache/9d/dd/9ddd21ce54bf11eb84bf6986decb9915.jpg" TargetMode="External"/><Relationship Id="rId832" Type="http://schemas.openxmlformats.org/officeDocument/2006/relationships/hyperlink" Target="https://books.toscrape.com/catalogue/miracles-from-heaven-a-little-girl-her-journey-to-heaven-and-her-amazing-story-of-healing_195/index.html" TargetMode="External"/><Relationship Id="rId1048" Type="http://schemas.openxmlformats.org/officeDocument/2006/relationships/hyperlink" Target="https://books.toscrape.com/catalogue/ill-give-you-the-sun_525/index.html" TargetMode="External"/><Relationship Id="rId1255" Type="http://schemas.openxmlformats.org/officeDocument/2006/relationships/hyperlink" Target="http://books.toscrape.com/media/cache/6d/80/6d80608ef81001ad068df06fae44b7f8.jpg" TargetMode="External"/><Relationship Id="rId1462" Type="http://schemas.openxmlformats.org/officeDocument/2006/relationships/hyperlink" Target="https://books.toscrape.com/catalogue/vampire-girl-vampire-girl-1_92/index.html" TargetMode="External"/><Relationship Id="rId1115" Type="http://schemas.openxmlformats.org/officeDocument/2006/relationships/hyperlink" Target="http://books.toscrape.com/media/cache/2e/3f/2e3f900dfa0d70799f009f1c07f54697.jpg" TargetMode="External"/><Relationship Id="rId1322" Type="http://schemas.openxmlformats.org/officeDocument/2006/relationships/hyperlink" Target="https://books.toscrape.com/catalogue/fun-home-a-family-tragicomic_428/index.html" TargetMode="External"/><Relationship Id="rId1767" Type="http://schemas.openxmlformats.org/officeDocument/2006/relationships/hyperlink" Target="http://books.toscrape.com/media/cache/9a/91/9a911066cb404976bcc25dbc8817432a.jpg" TargetMode="External"/><Relationship Id="rId1974" Type="http://schemas.openxmlformats.org/officeDocument/2006/relationships/hyperlink" Target="https://books.toscrape.com/catalogue/blue-like-jazz-nonreligious-thoughts-on-christian-spirituality_461/index.html" TargetMode="External"/><Relationship Id="rId59" Type="http://schemas.openxmlformats.org/officeDocument/2006/relationships/hyperlink" Target="http://books.toscrape.com/media/cache/38/a4/38a44ac4f642f4717d865c81ec594529.jpg" TargetMode="External"/><Relationship Id="rId1627" Type="http://schemas.openxmlformats.org/officeDocument/2006/relationships/hyperlink" Target="http://books.toscrape.com/media/cache/d1/7a/d17a3e313e52e1be5651719e4fba1d16.jpg" TargetMode="External"/><Relationship Id="rId1834" Type="http://schemas.openxmlformats.org/officeDocument/2006/relationships/hyperlink" Target="https://books.toscrape.com/catalogue/my-kitchen-year-136-recipes-that-saved-my-life_646/index.html" TargetMode="External"/><Relationship Id="rId1901" Type="http://schemas.openxmlformats.org/officeDocument/2006/relationships/hyperlink" Target="http://books.toscrape.com/media/cache/12/23/12233a9d0bf8187a988c27c6a54b3d31.jpg" TargetMode="External"/><Relationship Id="rId275" Type="http://schemas.openxmlformats.org/officeDocument/2006/relationships/hyperlink" Target="http://books.toscrape.com/media/cache/27/33/27334267037a79caed4d7b0092d59fb5.jpg" TargetMode="External"/><Relationship Id="rId482" Type="http://schemas.openxmlformats.org/officeDocument/2006/relationships/hyperlink" Target="https://books.toscrape.com/catalogue/shtum_733/index.html" TargetMode="External"/><Relationship Id="rId135" Type="http://schemas.openxmlformats.org/officeDocument/2006/relationships/hyperlink" Target="http://books.toscrape.com/media/cache/5f/03/5f0345cd81aaad65bb9f6a34ec0f6b9b.jpg" TargetMode="External"/><Relationship Id="rId342" Type="http://schemas.openxmlformats.org/officeDocument/2006/relationships/hyperlink" Target="https://books.toscrape.com/catalogue/run-spot-run-the-ethics-of-keeping-pets_106/index.html" TargetMode="External"/><Relationship Id="rId787" Type="http://schemas.openxmlformats.org/officeDocument/2006/relationships/hyperlink" Target="http://books.toscrape.com/media/cache/78/52/7852b87face58f30b46004a4a4270f2d.jpg" TargetMode="External"/><Relationship Id="rId994" Type="http://schemas.openxmlformats.org/officeDocument/2006/relationships/hyperlink" Target="https://books.toscrape.com/catalogue/hush-hush-hush-hush-1_701/index.html" TargetMode="External"/><Relationship Id="rId202" Type="http://schemas.openxmlformats.org/officeDocument/2006/relationships/hyperlink" Target="https://books.toscrape.com/catalogue/red-hoodarsenal-vol-1-open-for-business-red-hoodarsenal-1_729/index.html" TargetMode="External"/><Relationship Id="rId647" Type="http://schemas.openxmlformats.org/officeDocument/2006/relationships/hyperlink" Target="http://books.toscrape.com/media/cache/d7/c8/d7c885771d5e843cc2db6b0e5183c0c5.jpg" TargetMode="External"/><Relationship Id="rId854" Type="http://schemas.openxmlformats.org/officeDocument/2006/relationships/hyperlink" Target="https://books.toscrape.com/catalogue/blink-the-power-of-thinking-without-thinking_132/index.html" TargetMode="External"/><Relationship Id="rId1277" Type="http://schemas.openxmlformats.org/officeDocument/2006/relationships/hyperlink" Target="http://books.toscrape.com/media/cache/07/5f/075fff6094c0805f9f6b9e12561aeb87.jpg" TargetMode="External"/><Relationship Id="rId1484" Type="http://schemas.openxmlformats.org/officeDocument/2006/relationships/hyperlink" Target="https://books.toscrape.com/catalogue/the-hook-up-game-on-1_68/index.html" TargetMode="External"/><Relationship Id="rId1691" Type="http://schemas.openxmlformats.org/officeDocument/2006/relationships/hyperlink" Target="http://books.toscrape.com/media/cache/5c/27/5c2728296f41f2f0fb52142e35f49570.jpg" TargetMode="External"/><Relationship Id="rId507" Type="http://schemas.openxmlformats.org/officeDocument/2006/relationships/hyperlink" Target="http://books.toscrape.com/media/cache/7c/c3/7cc38fa8812d931bf38b10b7d91b4266.jpg" TargetMode="External"/><Relationship Id="rId714" Type="http://schemas.openxmlformats.org/officeDocument/2006/relationships/hyperlink" Target="https://books.toscrape.com/catalogue/swell-a-year-of-waves_740/index.html" TargetMode="External"/><Relationship Id="rId921" Type="http://schemas.openxmlformats.org/officeDocument/2006/relationships/hyperlink" Target="http://books.toscrape.com/media/cache/0a/6a/0a6a53a8d37584a7906d2d5a0032f9c1.jpg" TargetMode="External"/><Relationship Id="rId1137" Type="http://schemas.openxmlformats.org/officeDocument/2006/relationships/hyperlink" Target="http://books.toscrape.com/media/cache/0b/e9/0be9284a6b11e3517504aa9a44f87a3a.jpg" TargetMode="External"/><Relationship Id="rId1344" Type="http://schemas.openxmlformats.org/officeDocument/2006/relationships/hyperlink" Target="https://books.toscrape.com/catalogue/the-end-of-faith-religion-terror-and-the-future-of-reason_246/index.html" TargetMode="External"/><Relationship Id="rId1551" Type="http://schemas.openxmlformats.org/officeDocument/2006/relationships/hyperlink" Target="http://books.toscrape.com/media/cache/cd/1a/cd1ab47070ea1662d4917d7ad483ed53.jpg" TargetMode="External"/><Relationship Id="rId1789" Type="http://schemas.openxmlformats.org/officeDocument/2006/relationships/hyperlink" Target="http://books.toscrape.com/media/cache/43/f2/43f25e9633b587a4052b517cd7b3b4a9.jpg" TargetMode="External"/><Relationship Id="rId1996" Type="http://schemas.openxmlformats.org/officeDocument/2006/relationships/hyperlink" Target="https://books.toscrape.com/catalogue/amid-the-chaos_788/index.html" TargetMode="External"/><Relationship Id="rId50" Type="http://schemas.openxmlformats.org/officeDocument/2006/relationships/hyperlink" Target="https://books.toscrape.com/catalogue/hide-away-eve-duncan-20_620/index.html" TargetMode="External"/><Relationship Id="rId1204" Type="http://schemas.openxmlformats.org/officeDocument/2006/relationships/hyperlink" Target="https://books.toscrape.com/catalogue/frankenstein_20/index.html" TargetMode="External"/><Relationship Id="rId1411" Type="http://schemas.openxmlformats.org/officeDocument/2006/relationships/hyperlink" Target="http://books.toscrape.com/media/cache/10/66/106624e3f3bf865390255be16dfb71d8.jpg" TargetMode="External"/><Relationship Id="rId1649" Type="http://schemas.openxmlformats.org/officeDocument/2006/relationships/hyperlink" Target="http://books.toscrape.com/media/cache/3d/32/3d324c0b55c221e9b701d4e772b42ad6.jpg" TargetMode="External"/><Relationship Id="rId1856" Type="http://schemas.openxmlformats.org/officeDocument/2006/relationships/hyperlink" Target="https://books.toscrape.com/catalogue/the-power-greens-cookbook-140-delicious-superfood-recipes_410/index.html" TargetMode="External"/><Relationship Id="rId1509" Type="http://schemas.openxmlformats.org/officeDocument/2006/relationships/hyperlink" Target="http://books.toscrape.com/media/cache/ad/42/ad42a85570a887faf1b9e12715cf59bf.jpg" TargetMode="External"/><Relationship Id="rId1716" Type="http://schemas.openxmlformats.org/officeDocument/2006/relationships/hyperlink" Target="https://books.toscrape.com/catalogue/fifty-shades-freed-fifty-shades-3_156/index.html" TargetMode="External"/><Relationship Id="rId1923" Type="http://schemas.openxmlformats.org/officeDocument/2006/relationships/hyperlink" Target="http://books.toscrape.com/media/cache/5b/3e/5b3e36ce7c82e9dd8b416a23531c0121.jpg" TargetMode="External"/><Relationship Id="rId297" Type="http://schemas.openxmlformats.org/officeDocument/2006/relationships/hyperlink" Target="http://books.toscrape.com/media/cache/55/a9/55a942b0c092c40bdbb6a1f1be340984.jpg" TargetMode="External"/></Relationships>
</file>

<file path=xl/worksheets/_rels/sheet2.xml.rels><?xml version="1.0" encoding="UTF-8" standalone="yes"?>
<Relationships xmlns="http://schemas.openxmlformats.org/package/2006/relationships"><Relationship Id="rId1522" Type="http://schemas.openxmlformats.org/officeDocument/2006/relationships/hyperlink" Target="https://books.toscrape.com/catalogue/catching-jordan-hundred-oaks_673/index.html" TargetMode="External"/><Relationship Id="rId1827" Type="http://schemas.openxmlformats.org/officeDocument/2006/relationships/hyperlink" Target="http://books.toscrape.com/media/cache/38/08/380869ceca4ab70f8620b02187bdf60a.jpg" TargetMode="External"/><Relationship Id="rId21" Type="http://schemas.openxmlformats.org/officeDocument/2006/relationships/hyperlink" Target="http://books.toscrape.com/media/cache/9e/10/9e106f81f65b293e488718a4f54a6a3f.jpg" TargetMode="External"/><Relationship Id="rId170" Type="http://schemas.openxmlformats.org/officeDocument/2006/relationships/hyperlink" Target="https://books.toscrape.com/catalogue/i-am-a-hero-omnibus-volume-1_898/index.html" TargetMode="External"/><Relationship Id="rId268" Type="http://schemas.openxmlformats.org/officeDocument/2006/relationships/hyperlink" Target="https://books.toscrape.com/catalogue/skip-beat-vol-01-skip-beat-1_55/index.html" TargetMode="External"/><Relationship Id="rId475" Type="http://schemas.openxmlformats.org/officeDocument/2006/relationships/hyperlink" Target="http://books.toscrape.com/media/cache/81/3e/813e1d11126330de52d9368e78d116cc.jpg" TargetMode="External"/><Relationship Id="rId682" Type="http://schemas.openxmlformats.org/officeDocument/2006/relationships/hyperlink" Target="https://books.toscrape.com/catalogue/call-the-nurse-true-stories-of-a-country-nurse-on-a-scottish-isle_885/index.html" TargetMode="External"/><Relationship Id="rId128" Type="http://schemas.openxmlformats.org/officeDocument/2006/relationships/hyperlink" Target="https://books.toscrape.com/catalogue/between-shades-of-gray_128/index.html" TargetMode="External"/><Relationship Id="rId335" Type="http://schemas.openxmlformats.org/officeDocument/2006/relationships/hyperlink" Target="http://books.toscrape.com/media/cache/bf/90/bf90ad2c3cab628096db8fca010797b4.jpg" TargetMode="External"/><Relationship Id="rId542" Type="http://schemas.openxmlformats.org/officeDocument/2006/relationships/hyperlink" Target="https://books.toscrape.com/catalogue/siddhartha_393/index.html" TargetMode="External"/><Relationship Id="rId987" Type="http://schemas.openxmlformats.org/officeDocument/2006/relationships/hyperlink" Target="http://books.toscrape.com/media/cache/2d/61/2d6124f9d5328469e7ce5e4c04326ca5.jpg" TargetMode="External"/><Relationship Id="rId1172" Type="http://schemas.openxmlformats.org/officeDocument/2006/relationships/hyperlink" Target="https://books.toscrape.com/catalogue/fellside_155/index.html" TargetMode="External"/><Relationship Id="rId402" Type="http://schemas.openxmlformats.org/officeDocument/2006/relationships/hyperlink" Target="https://books.toscrape.com/catalogue/this-one-moment-pushing-limits-1_88/index.html" TargetMode="External"/><Relationship Id="rId847" Type="http://schemas.openxmlformats.org/officeDocument/2006/relationships/hyperlink" Target="http://books.toscrape.com/media/cache/b7/2e/b72ee05aebe1a2563e30582a35bb5372.jpg" TargetMode="External"/><Relationship Id="rId1032" Type="http://schemas.openxmlformats.org/officeDocument/2006/relationships/hyperlink" Target="https://books.toscrape.com/catalogue/the-new-brand-you-your-new-image-makes-the-sale-for-you_575/index.html" TargetMode="External"/><Relationship Id="rId1477" Type="http://schemas.openxmlformats.org/officeDocument/2006/relationships/hyperlink" Target="http://books.toscrape.com/media/cache/de/26/de269ee688d4dc51846567f3942600ce.jpg" TargetMode="External"/><Relationship Id="rId1684" Type="http://schemas.openxmlformats.org/officeDocument/2006/relationships/hyperlink" Target="https://books.toscrape.com/catalogue/the-golden-condom-and-other-essays-on-love-lost-and-found_637/index.html" TargetMode="External"/><Relationship Id="rId1891" Type="http://schemas.openxmlformats.org/officeDocument/2006/relationships/hyperlink" Target="http://books.toscrape.com/media/cache/67/e8/67e81a7a82578a919a48816330836090.jpg" TargetMode="External"/><Relationship Id="rId707" Type="http://schemas.openxmlformats.org/officeDocument/2006/relationships/hyperlink" Target="http://books.toscrape.com/media/cache/06/2a/062af372ae666a16fa7e67ced2d1187c.jpg" TargetMode="External"/><Relationship Id="rId914" Type="http://schemas.openxmlformats.org/officeDocument/2006/relationships/hyperlink" Target="https://books.toscrape.com/catalogue/maude-1883-1993she-grew-up-with-the-country_964/index.html" TargetMode="External"/><Relationship Id="rId1337" Type="http://schemas.openxmlformats.org/officeDocument/2006/relationships/hyperlink" Target="http://books.toscrape.com/media/cache/e8/67/e867d03f2a94d84ff1be5800a34b9a95.jpg" TargetMode="External"/><Relationship Id="rId1544" Type="http://schemas.openxmlformats.org/officeDocument/2006/relationships/hyperlink" Target="https://books.toscrape.com/catalogue/nightstruck-a-novel_480/index.html" TargetMode="External"/><Relationship Id="rId1751" Type="http://schemas.openxmlformats.org/officeDocument/2006/relationships/hyperlink" Target="http://books.toscrape.com/media/cache/4a/ce/4acec5ebebf374e7a84a5d8c74ee5752.jpg" TargetMode="External"/><Relationship Id="rId1989" Type="http://schemas.openxmlformats.org/officeDocument/2006/relationships/hyperlink" Target="http://books.toscrape.com/media/cache/91/a4/91a46253e165d144ef5938f2d456b88f.jpg" TargetMode="External"/><Relationship Id="rId43" Type="http://schemas.openxmlformats.org/officeDocument/2006/relationships/hyperlink" Target="http://books.toscrape.com/media/cache/8d/52/8d52227d29e03695ef755620078b7815.jpg" TargetMode="External"/><Relationship Id="rId1404" Type="http://schemas.openxmlformats.org/officeDocument/2006/relationships/hyperlink" Target="https://books.toscrape.com/catalogue/the-hidden-oracle-the-trials-of-apollo-1_752/index.html" TargetMode="External"/><Relationship Id="rId1611" Type="http://schemas.openxmlformats.org/officeDocument/2006/relationships/hyperlink" Target="http://books.toscrape.com/media/cache/9b/69/9b696c2064d6ee387774b6121bb4be91.jpg" TargetMode="External"/><Relationship Id="rId1849" Type="http://schemas.openxmlformats.org/officeDocument/2006/relationships/hyperlink" Target="http://books.toscrape.com/media/cache/3b/67/3b673813904dce654eee394b9d308cfc.jpg" TargetMode="External"/><Relationship Id="rId192" Type="http://schemas.openxmlformats.org/officeDocument/2006/relationships/hyperlink" Target="https://books.toscrape.com/catalogue/we-are-robin-vol-1-the-vigilante-business-we-are-robin-1_778/index.html" TargetMode="External"/><Relationship Id="rId1709" Type="http://schemas.openxmlformats.org/officeDocument/2006/relationships/hyperlink" Target="http://books.toscrape.com/media/cache/9e/4f/9e4fb935df3113056cc9bdee6cd09ea6.jpg" TargetMode="External"/><Relationship Id="rId1916" Type="http://schemas.openxmlformats.org/officeDocument/2006/relationships/hyperlink" Target="https://books.toscrape.com/catalogue/the-elephant-tree_968/index.html" TargetMode="External"/><Relationship Id="rId497" Type="http://schemas.openxmlformats.org/officeDocument/2006/relationships/hyperlink" Target="http://books.toscrape.com/media/cache/a0/f6/a0f6ff77c5f4604f88b1c74bbf669995.jpg" TargetMode="External"/><Relationship Id="rId357" Type="http://schemas.openxmlformats.org/officeDocument/2006/relationships/hyperlink" Target="http://books.toscrape.com/media/cache/51/86/51862681bebec59be61f36f937c71fce.jpg" TargetMode="External"/><Relationship Id="rId1194" Type="http://schemas.openxmlformats.org/officeDocument/2006/relationships/hyperlink" Target="https://books.toscrape.com/catalogue/taking-shots-assassins-1_57/index.html" TargetMode="External"/><Relationship Id="rId217" Type="http://schemas.openxmlformats.org/officeDocument/2006/relationships/hyperlink" Target="http://books.toscrape.com/media/cache/cf/cf/cfcfb88039ddab7d4ae399246529e401.jpg" TargetMode="External"/><Relationship Id="rId564" Type="http://schemas.openxmlformats.org/officeDocument/2006/relationships/hyperlink" Target="https://books.toscrape.com/catalogue/jurassic-park-jurassic-park-1_180/index.html" TargetMode="External"/><Relationship Id="rId771" Type="http://schemas.openxmlformats.org/officeDocument/2006/relationships/hyperlink" Target="http://books.toscrape.com/media/cache/58/08/58080dbe2c118867331f4ef932ca96c0.jpg" TargetMode="External"/><Relationship Id="rId869" Type="http://schemas.openxmlformats.org/officeDocument/2006/relationships/hyperlink" Target="http://books.toscrape.com/media/cache/8a/14/8a14b06317e794b3469e57d20270f80f.jpg" TargetMode="External"/><Relationship Id="rId1499" Type="http://schemas.openxmlformats.org/officeDocument/2006/relationships/hyperlink" Target="http://books.toscrape.com/media/cache/ac/b6/acb65d6d11263ba98b0191b544f6c728.jpg" TargetMode="External"/><Relationship Id="rId424" Type="http://schemas.openxmlformats.org/officeDocument/2006/relationships/hyperlink" Target="https://books.toscrape.com/catalogue/keep-me-posted_594/index.html" TargetMode="External"/><Relationship Id="rId631" Type="http://schemas.openxmlformats.org/officeDocument/2006/relationships/hyperlink" Target="http://books.toscrape.com/media/cache/1a/53/1a53aab1bf630cb7da16181d405987cc.jpg" TargetMode="External"/><Relationship Id="rId729" Type="http://schemas.openxmlformats.org/officeDocument/2006/relationships/hyperlink" Target="http://books.toscrape.com/media/cache/03/2c/032c97318d71f028d40ab6f5d2ae023f.jpg" TargetMode="External"/><Relationship Id="rId1054" Type="http://schemas.openxmlformats.org/officeDocument/2006/relationships/hyperlink" Target="https://books.toscrape.com/catalogue/death-by-leisure-a-cautionary-tale_516/index.html" TargetMode="External"/><Relationship Id="rId1261" Type="http://schemas.openxmlformats.org/officeDocument/2006/relationships/hyperlink" Target="http://books.toscrape.com/media/cache/11/40/11400b5532ad710359584a68db50f33c.jpg" TargetMode="External"/><Relationship Id="rId1359" Type="http://schemas.openxmlformats.org/officeDocument/2006/relationships/hyperlink" Target="http://books.toscrape.com/media/cache/d9/54/d9540861f39f0b181b3fb13d57025f0c.jpg" TargetMode="External"/><Relationship Id="rId936" Type="http://schemas.openxmlformats.org/officeDocument/2006/relationships/hyperlink" Target="https://books.toscrape.com/catalogue/the-girl-on-the-train_844/index.html" TargetMode="External"/><Relationship Id="rId1121" Type="http://schemas.openxmlformats.org/officeDocument/2006/relationships/hyperlink" Target="http://books.toscrape.com/media/cache/02/88/0288939291a11611aacb27925d3c2d19.jpg" TargetMode="External"/><Relationship Id="rId1219" Type="http://schemas.openxmlformats.org/officeDocument/2006/relationships/hyperlink" Target="http://books.toscrape.com/media/cache/da/a0/daa08c54a927c27494ea5bb90af79c60.jpg" TargetMode="External"/><Relationship Id="rId1566" Type="http://schemas.openxmlformats.org/officeDocument/2006/relationships/hyperlink" Target="https://books.toscrape.com/catalogue/harry-potter-and-the-prisoner-of-azkaban-harry-potter-3_328/index.html" TargetMode="External"/><Relationship Id="rId1773" Type="http://schemas.openxmlformats.org/officeDocument/2006/relationships/hyperlink" Target="http://books.toscrape.com/media/cache/27/a1/27a1ebe79d6e6759ec68ea9f427a4f71.jpg" TargetMode="External"/><Relationship Id="rId1980" Type="http://schemas.openxmlformats.org/officeDocument/2006/relationships/hyperlink" Target="https://books.toscrape.com/catalogue/suzie-snowflake-one-beautiful-flake-a-self-esteem-story_568/index.html" TargetMode="External"/><Relationship Id="rId65" Type="http://schemas.openxmlformats.org/officeDocument/2006/relationships/hyperlink" Target="http://books.toscrape.com/media/cache/13/47/13470484ded8c835ce03b662fc863a1a.jpg" TargetMode="External"/><Relationship Id="rId1426" Type="http://schemas.openxmlformats.org/officeDocument/2006/relationships/hyperlink" Target="https://books.toscrape.com/catalogue/the-raven-boys-the-raven-cycle-1_411/index.html" TargetMode="External"/><Relationship Id="rId1633" Type="http://schemas.openxmlformats.org/officeDocument/2006/relationships/hyperlink" Target="http://books.toscrape.com/media/cache/b7/44/b7440aa88046b0bf8cba50d59295518e.jpg" TargetMode="External"/><Relationship Id="rId1840" Type="http://schemas.openxmlformats.org/officeDocument/2006/relationships/hyperlink" Target="https://books.toscrape.com/catalogue/cravings-recipes-for-what-you-want-to-eat_589/index.html" TargetMode="External"/><Relationship Id="rId1700" Type="http://schemas.openxmlformats.org/officeDocument/2006/relationships/hyperlink" Target="https://books.toscrape.com/catalogue/lab-girl_595/index.html" TargetMode="External"/><Relationship Id="rId1938" Type="http://schemas.openxmlformats.org/officeDocument/2006/relationships/hyperlink" Target="https://books.toscrape.com/catalogue/someone-like-you-the-harrisons-2_735/index.html" TargetMode="External"/><Relationship Id="rId281" Type="http://schemas.openxmlformats.org/officeDocument/2006/relationships/hyperlink" Target="http://books.toscrape.com/media/cache/eb/20/eb2063bd8d636cb8200c4b2c7cb6c773.jpg" TargetMode="External"/><Relationship Id="rId141" Type="http://schemas.openxmlformats.org/officeDocument/2006/relationships/hyperlink" Target="http://books.toscrape.com/media/cache/8b/ab/8bab133ec9f8248a8d5f5ea5c09d0f56.jpg" TargetMode="External"/><Relationship Id="rId379" Type="http://schemas.openxmlformats.org/officeDocument/2006/relationships/hyperlink" Target="http://books.toscrape.com/media/cache/48/2c/482c14200688df579ab2ed0fcbddcb86.jpg" TargetMode="External"/><Relationship Id="rId586" Type="http://schemas.openxmlformats.org/officeDocument/2006/relationships/hyperlink" Target="https://books.toscrape.com/catalogue/the-bear-and-the-piano_967/index.html" TargetMode="External"/><Relationship Id="rId793" Type="http://schemas.openxmlformats.org/officeDocument/2006/relationships/hyperlink" Target="http://books.toscrape.com/media/cache/5d/62/5d62099546e3889ad385b13c62bc8874.jpg" TargetMode="External"/><Relationship Id="rId7" Type="http://schemas.openxmlformats.org/officeDocument/2006/relationships/hyperlink" Target="http://books.toscrape.com/media/cache/ca/30/ca30b1afe1e76ce7ba1db8176d398e53.jpg" TargetMode="External"/><Relationship Id="rId239" Type="http://schemas.openxmlformats.org/officeDocument/2006/relationships/hyperlink" Target="http://books.toscrape.com/media/cache/1b/8b/1b8b733db667fc3a7bbca0d65fa078f1.jpg" TargetMode="External"/><Relationship Id="rId446" Type="http://schemas.openxmlformats.org/officeDocument/2006/relationships/hyperlink" Target="https://books.toscrape.com/catalogue/something-blue-darcy-rachel-2_223/index.html" TargetMode="External"/><Relationship Id="rId653" Type="http://schemas.openxmlformats.org/officeDocument/2006/relationships/hyperlink" Target="http://books.toscrape.com/media/cache/e9/8a/e98a7adb82052fb13418a43291b8f0d4.jpg" TargetMode="External"/><Relationship Id="rId1076" Type="http://schemas.openxmlformats.org/officeDocument/2006/relationships/hyperlink" Target="https://books.toscrape.com/catalogue/the-hobbit-middle-earth-universe_447/index.html" TargetMode="External"/><Relationship Id="rId1283" Type="http://schemas.openxmlformats.org/officeDocument/2006/relationships/hyperlink" Target="http://books.toscrape.com/media/cache/64/ab/64ab238bea10c4f25fa5bc9129a35370.jpg" TargetMode="External"/><Relationship Id="rId1490" Type="http://schemas.openxmlformats.org/officeDocument/2006/relationships/hyperlink" Target="https://books.toscrape.com/catalogue/the-requiem-red_995/index.html" TargetMode="External"/><Relationship Id="rId306" Type="http://schemas.openxmlformats.org/officeDocument/2006/relationships/hyperlink" Target="https://books.toscrape.com/catalogue/wuthering-heights_307/index.html" TargetMode="External"/><Relationship Id="rId860" Type="http://schemas.openxmlformats.org/officeDocument/2006/relationships/hyperlink" Target="https://books.toscrape.com/catalogue/a-walk-in-the-woods-rediscovering-america-on-the-appalachian-trail_118/index.html" TargetMode="External"/><Relationship Id="rId958" Type="http://schemas.openxmlformats.org/officeDocument/2006/relationships/hyperlink" Target="https://books.toscrape.com/catalogue/eureka-trivia-60_805/index.html" TargetMode="External"/><Relationship Id="rId1143" Type="http://schemas.openxmlformats.org/officeDocument/2006/relationships/hyperlink" Target="http://books.toscrape.com/media/cache/21/7f/217f8cd244c5dfbd2ed860695694f545.jpg" TargetMode="External"/><Relationship Id="rId1588" Type="http://schemas.openxmlformats.org/officeDocument/2006/relationships/hyperlink" Target="https://books.toscrape.com/catalogue/annie-on-my-mind_120/index.html" TargetMode="External"/><Relationship Id="rId1795" Type="http://schemas.openxmlformats.org/officeDocument/2006/relationships/hyperlink" Target="http://books.toscrape.com/media/cache/37/3a/373af6af58a00ca69602d74b81951ac4.jpg" TargetMode="External"/><Relationship Id="rId87" Type="http://schemas.openxmlformats.org/officeDocument/2006/relationships/hyperlink" Target="http://books.toscrape.com/media/cache/08/e9/08e94f3731d7d6b760dfbfbc02ca5c62.jpg" TargetMode="External"/><Relationship Id="rId513" Type="http://schemas.openxmlformats.org/officeDocument/2006/relationships/hyperlink" Target="http://books.toscrape.com/media/cache/79/47/79478ba5ab673fbdfe79a745a14fb9de.jpg" TargetMode="External"/><Relationship Id="rId720" Type="http://schemas.openxmlformats.org/officeDocument/2006/relationships/hyperlink" Target="https://books.toscrape.com/catalogue/let-it-out-a-journey-through-journaling_708/index.html" TargetMode="External"/><Relationship Id="rId818" Type="http://schemas.openxmlformats.org/officeDocument/2006/relationships/hyperlink" Target="https://books.toscrape.com/catalogue/the-name-of-god-is-mercy_264/index.html" TargetMode="External"/><Relationship Id="rId1350" Type="http://schemas.openxmlformats.org/officeDocument/2006/relationships/hyperlink" Target="https://books.toscrape.com/catalogue/the-case-for-christ-cases-for-christianity_234/index.html" TargetMode="External"/><Relationship Id="rId1448" Type="http://schemas.openxmlformats.org/officeDocument/2006/relationships/hyperlink" Target="https://books.toscrape.com/catalogue/soldier-talon-3_222/index.html" TargetMode="External"/><Relationship Id="rId1655" Type="http://schemas.openxmlformats.org/officeDocument/2006/relationships/hyperlink" Target="http://books.toscrape.com/media/cache/b3/8c/b38cadc69f4a2db0aae2ee2867ab8583.jpg" TargetMode="External"/><Relationship Id="rId1003" Type="http://schemas.openxmlformats.org/officeDocument/2006/relationships/hyperlink" Target="http://books.toscrape.com/media/cache/21/46/2146903b83225c6a74b42a0f19a54e5d.jpg" TargetMode="External"/><Relationship Id="rId1210" Type="http://schemas.openxmlformats.org/officeDocument/2006/relationships/hyperlink" Target="https://books.toscrape.com/catalogue/william-shakespeares-star-wars-verily-a-new-hope-william-shakespeares-star-wars-4_871/index.html" TargetMode="External"/><Relationship Id="rId1308" Type="http://schemas.openxmlformats.org/officeDocument/2006/relationships/hyperlink" Target="https://books.toscrape.com/catalogue/john-adams_472/index.html" TargetMode="External"/><Relationship Id="rId1862" Type="http://schemas.openxmlformats.org/officeDocument/2006/relationships/hyperlink" Target="https://books.toscrape.com/catalogue/the-smitten-kitchen-cookbook_281/index.html" TargetMode="External"/><Relationship Id="rId1515" Type="http://schemas.openxmlformats.org/officeDocument/2006/relationships/hyperlink" Target="http://books.toscrape.com/media/cache/3b/6a/3b6ae7b1d7736819f4f44605441e283e.jpg" TargetMode="External"/><Relationship Id="rId1722" Type="http://schemas.openxmlformats.org/officeDocument/2006/relationships/hyperlink" Target="https://books.toscrape.com/catalogue/i-know-what-im-doing-and-other-lies-i-tell-myself-dispatches-from-a-life-under-construction_704/index.html" TargetMode="External"/><Relationship Id="rId14" Type="http://schemas.openxmlformats.org/officeDocument/2006/relationships/hyperlink" Target="https://books.toscrape.com/catalogue/the-great-railway-bazaar_446/index.html" TargetMode="External"/><Relationship Id="rId163" Type="http://schemas.openxmlformats.org/officeDocument/2006/relationships/hyperlink" Target="http://books.toscrape.com/media/cache/1c/78/1c78cb31ededc4c662857cf65bd1619d.jpg" TargetMode="External"/><Relationship Id="rId370" Type="http://schemas.openxmlformats.org/officeDocument/2006/relationships/hyperlink" Target="https://books.toscrape.com/catalogue/hold-your-breath-search-and-rescue-1_700/index.html" TargetMode="External"/><Relationship Id="rId230" Type="http://schemas.openxmlformats.org/officeDocument/2006/relationships/hyperlink" Target="https://books.toscrape.com/catalogue/the-demon-prince-of-momochi-house-vol-4-the-demon-prince-of-momochi-house-4_344/index.html" TargetMode="External"/><Relationship Id="rId468" Type="http://schemas.openxmlformats.org/officeDocument/2006/relationships/hyperlink" Target="https://books.toscrape.com/catalogue/the-regional-office-is-under-attack_858/index.html" TargetMode="External"/><Relationship Id="rId675" Type="http://schemas.openxmlformats.org/officeDocument/2006/relationships/hyperlink" Target="http://books.toscrape.com/media/cache/2c/d2/2cd2b814b8a8cd3a49895cbd13a8b1f4.jpg" TargetMode="External"/><Relationship Id="rId882" Type="http://schemas.openxmlformats.org/officeDocument/2006/relationships/hyperlink" Target="https://books.toscrape.com/catalogue/love-is-a-mix-tape-music-1_711/index.html" TargetMode="External"/><Relationship Id="rId1098" Type="http://schemas.openxmlformats.org/officeDocument/2006/relationships/hyperlink" Target="https://books.toscrape.com/catalogue/i-know-why-the-caged-bird-sings-maya-angelous-autobiography-1_378/index.html" TargetMode="External"/><Relationship Id="rId328" Type="http://schemas.openxmlformats.org/officeDocument/2006/relationships/hyperlink" Target="https://books.toscrape.com/catalogue/sophies-world_966/index.html" TargetMode="External"/><Relationship Id="rId535" Type="http://schemas.openxmlformats.org/officeDocument/2006/relationships/hyperlink" Target="http://books.toscrape.com/media/cache/ed/25/ed2540d08b66683313ffee9241bfd926.jpg" TargetMode="External"/><Relationship Id="rId742" Type="http://schemas.openxmlformats.org/officeDocument/2006/relationships/hyperlink" Target="https://books.toscrape.com/catalogue/furiously-happy-a-funny-book-about-horrible-things_619/index.html" TargetMode="External"/><Relationship Id="rId1165" Type="http://schemas.openxmlformats.org/officeDocument/2006/relationships/hyperlink" Target="http://books.toscrape.com/media/cache/c2/4f/c24fc1d77ec9dd6e0c863484041c482f.jpg" TargetMode="External"/><Relationship Id="rId1372" Type="http://schemas.openxmlformats.org/officeDocument/2006/relationships/hyperlink" Target="https://books.toscrape.com/catalogue/the-odyssey_77/index.html" TargetMode="External"/><Relationship Id="rId602" Type="http://schemas.openxmlformats.org/officeDocument/2006/relationships/hyperlink" Target="https://books.toscrape.com/catalogue/luis-paints-the-world_714/index.html" TargetMode="External"/><Relationship Id="rId1025" Type="http://schemas.openxmlformats.org/officeDocument/2006/relationships/hyperlink" Target="http://books.toscrape.com/media/cache/f1/3b/f13bef3f1e05d0837bb46956a7a928f1.jpg" TargetMode="External"/><Relationship Id="rId1232" Type="http://schemas.openxmlformats.org/officeDocument/2006/relationships/hyperlink" Target="https://books.toscrape.com/catalogue/three-wishes-river-of-time-california-1_89/index.html" TargetMode="External"/><Relationship Id="rId1677" Type="http://schemas.openxmlformats.org/officeDocument/2006/relationships/hyperlink" Target="http://books.toscrape.com/media/cache/76/90/76904c101329aa50b6653f399318970b.jpg" TargetMode="External"/><Relationship Id="rId1884" Type="http://schemas.openxmlformats.org/officeDocument/2006/relationships/hyperlink" Target="https://books.toscrape.com/catalogue/the-10-entrepreneur-live-your-startup-dream-without-quitting-your-day-job_836/index.html" TargetMode="External"/><Relationship Id="rId907" Type="http://schemas.openxmlformats.org/officeDocument/2006/relationships/hyperlink" Target="http://books.toscrape.com/media/cache/a3/2a/a32ab3b8c024c6c2b274a86b185e7585.jpg" TargetMode="External"/><Relationship Id="rId1537" Type="http://schemas.openxmlformats.org/officeDocument/2006/relationships/hyperlink" Target="http://books.toscrape.com/media/cache/34/65/3465383539467c7e1787d26c02bca66f.jpg" TargetMode="External"/><Relationship Id="rId1744" Type="http://schemas.openxmlformats.org/officeDocument/2006/relationships/hyperlink" Target="https://books.toscrape.com/catalogue/pet-sematary_726/index.html" TargetMode="External"/><Relationship Id="rId1951" Type="http://schemas.openxmlformats.org/officeDocument/2006/relationships/hyperlink" Target="http://books.toscrape.com/media/cache/13/1b/131bca3895aa2892f400020cd939cd42.jpg" TargetMode="External"/><Relationship Id="rId36" Type="http://schemas.openxmlformats.org/officeDocument/2006/relationships/hyperlink" Target="https://books.toscrape.com/catalogue/that-darkness-gardiner-and-renner-1_743/index.html" TargetMode="External"/><Relationship Id="rId1604" Type="http://schemas.openxmlformats.org/officeDocument/2006/relationships/hyperlink" Target="https://books.toscrape.com/catalogue/tipping-point-for-planet-earth-how-close-are-we-to-the-edge_643/index.html" TargetMode="External"/><Relationship Id="rId185" Type="http://schemas.openxmlformats.org/officeDocument/2006/relationships/hyperlink" Target="http://books.toscrape.com/media/cache/26/a6/26a6c3227af69348c542bc4e094279a4.jpg" TargetMode="External"/><Relationship Id="rId1811" Type="http://schemas.openxmlformats.org/officeDocument/2006/relationships/hyperlink" Target="http://books.toscrape.com/media/cache/ae/d5/aed548aefcac7803a599b05da3acb86e.jpg" TargetMode="External"/><Relationship Id="rId1909" Type="http://schemas.openxmlformats.org/officeDocument/2006/relationships/hyperlink" Target="http://books.toscrape.com/media/cache/c2/7e/c27efce6a2321c10b0d34035308ace37.jpg" TargetMode="External"/><Relationship Id="rId392" Type="http://schemas.openxmlformats.org/officeDocument/2006/relationships/hyperlink" Target="https://books.toscrape.com/catalogue/the-purest-hook-second-circle-tattoos-3_271/index.html" TargetMode="External"/><Relationship Id="rId697" Type="http://schemas.openxmlformats.org/officeDocument/2006/relationships/hyperlink" Target="http://books.toscrape.com/media/cache/78/a6/78a64cdef1ea38f3ddcc77f5e3fac5fd.jpg" TargetMode="External"/><Relationship Id="rId252" Type="http://schemas.openxmlformats.org/officeDocument/2006/relationships/hyperlink" Target="https://books.toscrape.com/catalogue/awkward_124/index.html" TargetMode="External"/><Relationship Id="rId1187" Type="http://schemas.openxmlformats.org/officeDocument/2006/relationships/hyperlink" Target="http://books.toscrape.com/media/cache/fb/b0/fbb08b1e3eb34d5401e815e40eab0df9.jpg" TargetMode="External"/><Relationship Id="rId112" Type="http://schemas.openxmlformats.org/officeDocument/2006/relationships/hyperlink" Target="https://books.toscrape.com/catalogue/world-without-end-the-pillars-of-the-earth-2_420/index.html" TargetMode="External"/><Relationship Id="rId557" Type="http://schemas.openxmlformats.org/officeDocument/2006/relationships/hyperlink" Target="http://books.toscrape.com/media/cache/90/81/90810ccd85e7f49b9040246800a19b44.jpg" TargetMode="External"/><Relationship Id="rId764" Type="http://schemas.openxmlformats.org/officeDocument/2006/relationships/hyperlink" Target="https://books.toscrape.com/catalogue/rising-strong_539/index.html" TargetMode="External"/><Relationship Id="rId971" Type="http://schemas.openxmlformats.org/officeDocument/2006/relationships/hyperlink" Target="http://books.toscrape.com/media/cache/30/51/30512adbb6cba367d3f48e09a888da3c.jpg" TargetMode="External"/><Relationship Id="rId1394" Type="http://schemas.openxmlformats.org/officeDocument/2006/relationships/hyperlink" Target="https://books.toscrape.com/catalogue/a-court-of-thorns-and-roses-a-court-of-thorns-and-roses-1_874/index.html" TargetMode="External"/><Relationship Id="rId1699" Type="http://schemas.openxmlformats.org/officeDocument/2006/relationships/hyperlink" Target="http://books.toscrape.com/media/cache/26/ff/26ffcda626a5561e483afa19b58db8ac.jpg" TargetMode="External"/><Relationship Id="rId2000" Type="http://schemas.openxmlformats.org/officeDocument/2006/relationships/hyperlink" Target="https://books.toscrape.com/catalogue/the-long-shadow-of-small-ghosts-murder-and-memory-in-an-american-city_848/index.html" TargetMode="External"/><Relationship Id="rId417" Type="http://schemas.openxmlformats.org/officeDocument/2006/relationships/hyperlink" Target="http://books.toscrape.com/media/cache/7d/18/7d18f04705f25aa7659b2aa6153c1a4f.jpg" TargetMode="External"/><Relationship Id="rId624" Type="http://schemas.openxmlformats.org/officeDocument/2006/relationships/hyperlink" Target="https://books.toscrape.com/catalogue/the-cat-in-the-hat-beginner-books-b-1_235/index.html" TargetMode="External"/><Relationship Id="rId831" Type="http://schemas.openxmlformats.org/officeDocument/2006/relationships/hyperlink" Target="http://books.toscrape.com/media/cache/60/cd/60cda3c756f14ef6625b979cfeb230ea.jpg" TargetMode="External"/><Relationship Id="rId1047" Type="http://schemas.openxmlformats.org/officeDocument/2006/relationships/hyperlink" Target="http://books.toscrape.com/media/cache/57/a8/57a87a9b1ed0de0e6d1c048f575f327f.jpg" TargetMode="External"/><Relationship Id="rId1254" Type="http://schemas.openxmlformats.org/officeDocument/2006/relationships/hyperlink" Target="https://books.toscrape.com/catalogue/on-a-midnight-clear_912/index.html" TargetMode="External"/><Relationship Id="rId1461" Type="http://schemas.openxmlformats.org/officeDocument/2006/relationships/hyperlink" Target="http://books.toscrape.com/media/cache/32/8d/328dc781f0faaa70e67f9a04ef601d3c.jpg" TargetMode="External"/><Relationship Id="rId929" Type="http://schemas.openxmlformats.org/officeDocument/2006/relationships/hyperlink" Target="http://books.toscrape.com/media/cache/d3/70/d37038f81b8ad0342346951271c31e58.jpg" TargetMode="External"/><Relationship Id="rId1114" Type="http://schemas.openxmlformats.org/officeDocument/2006/relationships/hyperlink" Target="https://books.toscrape.com/catalogue/the-hunger-games-the-hunger-games-1_349/index.html" TargetMode="External"/><Relationship Id="rId1321" Type="http://schemas.openxmlformats.org/officeDocument/2006/relationships/hyperlink" Target="http://books.toscrape.com/media/cache/48/c1/48c15c510ce0089db10a4f5f9fce7ecd.jpg" TargetMode="External"/><Relationship Id="rId1559" Type="http://schemas.openxmlformats.org/officeDocument/2006/relationships/hyperlink" Target="http://books.toscrape.com/media/cache/6e/66/6e66e7cefe3ca7cf9402f87f3e13c79e.jpg" TargetMode="External"/><Relationship Id="rId1766" Type="http://schemas.openxmlformats.org/officeDocument/2006/relationships/hyperlink" Target="https://books.toscrape.com/catalogue/the-stand_282/index.html" TargetMode="External"/><Relationship Id="rId1973" Type="http://schemas.openxmlformats.org/officeDocument/2006/relationships/hyperlink" Target="http://books.toscrape.com/media/cache/98/4a/984ab50781e05461a753923eaba33e58.jpg" TargetMode="External"/><Relationship Id="rId58" Type="http://schemas.openxmlformats.org/officeDocument/2006/relationships/hyperlink" Target="https://books.toscrape.com/catalogue/what-happened-on-beale-street-secrets-of-the-south-mysteries-2_506/index.html" TargetMode="External"/><Relationship Id="rId1419" Type="http://schemas.openxmlformats.org/officeDocument/2006/relationships/hyperlink" Target="http://books.toscrape.com/media/cache/fc/17/fc17b4149d87d9ee714dde082ede0ee9.jpg" TargetMode="External"/><Relationship Id="rId1626" Type="http://schemas.openxmlformats.org/officeDocument/2006/relationships/hyperlink" Target="https://books.toscrape.com/catalogue/a-light-in-the-attic_1000/index.html" TargetMode="External"/><Relationship Id="rId1833" Type="http://schemas.openxmlformats.org/officeDocument/2006/relationships/hyperlink" Target="http://books.toscrape.com/media/cache/70/48/7048787b6fdc04627217bf39465acb7e.jpg" TargetMode="External"/><Relationship Id="rId1900" Type="http://schemas.openxmlformats.org/officeDocument/2006/relationships/hyperlink" Target="https://books.toscrape.com/catalogue/the-lean-startup-how-todays-entrepreneurs-use-continuous-innovation-to-create-radically-successful-businesses_260/index.html" TargetMode="External"/><Relationship Id="rId274" Type="http://schemas.openxmlformats.org/officeDocument/2006/relationships/hyperlink" Target="https://books.toscrape.com/catalogue/paper-girls-vol-1-paper-girls-1-5_44/index.html" TargetMode="External"/><Relationship Id="rId481" Type="http://schemas.openxmlformats.org/officeDocument/2006/relationships/hyperlink" Target="http://books.toscrape.com/media/cache/63/62/63623a0b014b1f26e49aa61786e6e708.jpg" TargetMode="External"/><Relationship Id="rId134" Type="http://schemas.openxmlformats.org/officeDocument/2006/relationships/hyperlink" Target="https://books.toscrape.com/catalogue/starlark_56/index.html" TargetMode="External"/><Relationship Id="rId579" Type="http://schemas.openxmlformats.org/officeDocument/2006/relationships/hyperlink" Target="http://books.toscrape.com/media/cache/ed/be/edbe83ef3ebf5c22b9ebc139d3232947.jpg" TargetMode="External"/><Relationship Id="rId786" Type="http://schemas.openxmlformats.org/officeDocument/2006/relationships/hyperlink" Target="https://books.toscrape.com/catalogue/the-man-who-mistook-his-wife-for-a-hat-and-other-clinical-tales_451/index.html" TargetMode="External"/><Relationship Id="rId993" Type="http://schemas.openxmlformats.org/officeDocument/2006/relationships/hyperlink" Target="http://books.toscrape.com/media/cache/0d/e9/0de97404e7bbd00d7aa6cd429b0de1da.jpg" TargetMode="External"/><Relationship Id="rId341" Type="http://schemas.openxmlformats.org/officeDocument/2006/relationships/hyperlink" Target="http://books.toscrape.com/media/cache/8c/bf/8cbf4667b5798cb8195f1e126ddd6a5c.jpg" TargetMode="External"/><Relationship Id="rId439" Type="http://schemas.openxmlformats.org/officeDocument/2006/relationships/hyperlink" Target="http://books.toscrape.com/media/cache/e3/4e/e34e69942bf1327c602ef9754d02a022.jpg" TargetMode="External"/><Relationship Id="rId646" Type="http://schemas.openxmlformats.org/officeDocument/2006/relationships/hyperlink" Target="https://books.toscrape.com/catalogue/god-the-most-unpleasant-character-in-all-fiction_697/index.html" TargetMode="External"/><Relationship Id="rId1069" Type="http://schemas.openxmlformats.org/officeDocument/2006/relationships/hyperlink" Target="http://books.toscrape.com/media/cache/90/df/90dfdcadfcff9cd39f6f933ac11c9241.jpg" TargetMode="External"/><Relationship Id="rId1276" Type="http://schemas.openxmlformats.org/officeDocument/2006/relationships/hyperlink" Target="https://books.toscrape.com/catalogue/angels-walking-angels-walking-1_662/index.html" TargetMode="External"/><Relationship Id="rId1483" Type="http://schemas.openxmlformats.org/officeDocument/2006/relationships/hyperlink" Target="http://books.toscrape.com/media/cache/90/de/90de87ce300bcbbfcdb9ad77fc9a2e5f.jpg" TargetMode="External"/><Relationship Id="rId201" Type="http://schemas.openxmlformats.org/officeDocument/2006/relationships/hyperlink" Target="http://books.toscrape.com/media/cache/7a/23/7a2319e460168eff8d91828ff380849c.jpg" TargetMode="External"/><Relationship Id="rId506" Type="http://schemas.openxmlformats.org/officeDocument/2006/relationships/hyperlink" Target="https://books.toscrape.com/catalogue/the-dinner-party_635/index.html" TargetMode="External"/><Relationship Id="rId853" Type="http://schemas.openxmlformats.org/officeDocument/2006/relationships/hyperlink" Target="http://books.toscrape.com/media/cache/41/be/41be12dcc78968882b11108acb79d1c7.jpg" TargetMode="External"/><Relationship Id="rId1136" Type="http://schemas.openxmlformats.org/officeDocument/2006/relationships/hyperlink" Target="https://books.toscrape.com/catalogue/the-maze-runner-the-maze-runner-1_263/index.html" TargetMode="External"/><Relationship Id="rId1690" Type="http://schemas.openxmlformats.org/officeDocument/2006/relationships/hyperlink" Target="https://books.toscrape.com/catalogue/thinking-fast-and-slow_289/index.html" TargetMode="External"/><Relationship Id="rId1788" Type="http://schemas.openxmlformats.org/officeDocument/2006/relationships/hyperlink" Target="https://books.toscrape.com/catalogue/brilliant-beacons-a-history-of-the-american-lighthouse_515/index.html" TargetMode="External"/><Relationship Id="rId1995" Type="http://schemas.openxmlformats.org/officeDocument/2006/relationships/hyperlink" Target="http://books.toscrape.com/media/cache/8a/94/8a94b2ba501119af0d3520b94daf8c20.jpg" TargetMode="External"/><Relationship Id="rId713" Type="http://schemas.openxmlformats.org/officeDocument/2006/relationships/hyperlink" Target="http://books.toscrape.com/media/cache/7d/a6/7da658ca2d3fce1a9958fb754a179ba8.jpg" TargetMode="External"/><Relationship Id="rId920" Type="http://schemas.openxmlformats.org/officeDocument/2006/relationships/hyperlink" Target="https://books.toscrape.com/catalogue/bossypants_883/index.html" TargetMode="External"/><Relationship Id="rId1343" Type="http://schemas.openxmlformats.org/officeDocument/2006/relationships/hyperlink" Target="http://books.toscrape.com/media/cache/69/97/69978f609f9c1cb470ce1aa0774cf9d1.jpg" TargetMode="External"/><Relationship Id="rId1550" Type="http://schemas.openxmlformats.org/officeDocument/2006/relationships/hyperlink" Target="https://books.toscrape.com/catalogue/where-she-went-if-i-stay-2_417/index.html" TargetMode="External"/><Relationship Id="rId1648" Type="http://schemas.openxmlformats.org/officeDocument/2006/relationships/hyperlink" Target="https://books.toscrape.com/catalogue/out-of-print-city-lights-spotlight-no-14_536/index.html" TargetMode="External"/><Relationship Id="rId1203" Type="http://schemas.openxmlformats.org/officeDocument/2006/relationships/hyperlink" Target="http://books.toscrape.com/media/cache/f7/22/f722c24607ddc8013476ca8e84639ba7.jpg" TargetMode="External"/><Relationship Id="rId1410" Type="http://schemas.openxmlformats.org/officeDocument/2006/relationships/hyperlink" Target="https://books.toscrape.com/catalogue/demigods-magicians-percy-and-annabeth-meet-the-kanes-percy-jackson-kane-chronicles-crossover-1-3_685/index.html" TargetMode="External"/><Relationship Id="rId1508" Type="http://schemas.openxmlformats.org/officeDocument/2006/relationships/hyperlink" Target="https://books.toscrape.com/catalogue/frostbite-vampire-academy-2_810/index.html" TargetMode="External"/><Relationship Id="rId1855" Type="http://schemas.openxmlformats.org/officeDocument/2006/relationships/hyperlink" Target="http://books.toscrape.com/media/cache/21/65/21651189fd05220e11ea5a1bd99ce58b.jpg" TargetMode="External"/><Relationship Id="rId1715" Type="http://schemas.openxmlformats.org/officeDocument/2006/relationships/hyperlink" Target="http://books.toscrape.com/media/cache/f4/07/f407d3bbf457d35701dfe72ee9ef3b68.jpg" TargetMode="External"/><Relationship Id="rId1922" Type="http://schemas.openxmlformats.org/officeDocument/2006/relationships/hyperlink" Target="https://books.toscrape.com/catalogue/the-guilty-will-robie-4_750/index.html" TargetMode="External"/><Relationship Id="rId296" Type="http://schemas.openxmlformats.org/officeDocument/2006/relationships/hyperlink" Target="https://books.toscrape.com/catalogue/the-hound-of-the-baskervilles-sherlock-holmes-5_348/index.html" TargetMode="External"/><Relationship Id="rId156" Type="http://schemas.openxmlformats.org/officeDocument/2006/relationships/hyperlink" Target="https://books.toscrape.com/catalogue/patience_916/index.html" TargetMode="External"/><Relationship Id="rId363" Type="http://schemas.openxmlformats.org/officeDocument/2006/relationships/hyperlink" Target="http://books.toscrape.com/media/cache/b8/f9/b8f9e0169c3811f9ed145c3824208de6.jpg" TargetMode="External"/><Relationship Id="rId570" Type="http://schemas.openxmlformats.org/officeDocument/2006/relationships/hyperlink" Target="https://books.toscrape.com/catalogue/big-little-lies_129/index.html" TargetMode="External"/><Relationship Id="rId223" Type="http://schemas.openxmlformats.org/officeDocument/2006/relationships/hyperlink" Target="http://books.toscrape.com/media/cache/c7/11/c7117547293ca3bb7a6a78e6603f2f8e.jpg" TargetMode="External"/><Relationship Id="rId430" Type="http://schemas.openxmlformats.org/officeDocument/2006/relationships/hyperlink" Target="https://books.toscrape.com/catalogue/some-women_341/index.html" TargetMode="External"/><Relationship Id="rId668" Type="http://schemas.openxmlformats.org/officeDocument/2006/relationships/hyperlink" Target="https://books.toscrape.com/catalogue/the-life-changing-magic-of-tidying-up-the-japanese-art-of-decluttering-and-organizing_936/index.html" TargetMode="External"/><Relationship Id="rId875" Type="http://schemas.openxmlformats.org/officeDocument/2006/relationships/hyperlink" Target="http://books.toscrape.com/media/cache/81/7f/817f5089c0e6e62738dce2931e7323d3.jpg" TargetMode="External"/><Relationship Id="rId1060" Type="http://schemas.openxmlformats.org/officeDocument/2006/relationships/hyperlink" Target="https://books.toscrape.com/catalogue/the-great-gatsby_498/index.html" TargetMode="External"/><Relationship Id="rId1298" Type="http://schemas.openxmlformats.org/officeDocument/2006/relationships/hyperlink" Target="https://books.toscrape.com/catalogue/a-heros-curse-the-unseen-chronicles-1_557/index.html" TargetMode="External"/><Relationship Id="rId528" Type="http://schemas.openxmlformats.org/officeDocument/2006/relationships/hyperlink" Target="https://books.toscrape.com/catalogue/sister-dear_485/index.html" TargetMode="External"/><Relationship Id="rId735" Type="http://schemas.openxmlformats.org/officeDocument/2006/relationships/hyperlink" Target="http://books.toscrape.com/media/cache/79/66/79660d2683a90670aa014cae6e02b2dc.jpg" TargetMode="External"/><Relationship Id="rId942" Type="http://schemas.openxmlformats.org/officeDocument/2006/relationships/hyperlink" Target="https://books.toscrape.com/catalogue/the-art-of-war_838/index.html" TargetMode="External"/><Relationship Id="rId1158" Type="http://schemas.openxmlformats.org/officeDocument/2006/relationships/hyperlink" Target="https://books.toscrape.com/catalogue/orange-is-the-new-black_202/index.html" TargetMode="External"/><Relationship Id="rId1365" Type="http://schemas.openxmlformats.org/officeDocument/2006/relationships/hyperlink" Target="http://books.toscrape.com/media/cache/4d/3a/4d3a9198fd6fd7b66ad7742b37c7f3ac.jpg" TargetMode="External"/><Relationship Id="rId1572" Type="http://schemas.openxmlformats.org/officeDocument/2006/relationships/hyperlink" Target="https://books.toscrape.com/catalogue/the-new-guy-and-other-senior-year-distractions_266/index.html" TargetMode="External"/><Relationship Id="rId1018" Type="http://schemas.openxmlformats.org/officeDocument/2006/relationships/hyperlink" Target="https://books.toscrape.com/catalogue/raspberry-pi-electronics-projects-for-the-evil-genius_630/index.html" TargetMode="External"/><Relationship Id="rId1225" Type="http://schemas.openxmlformats.org/officeDocument/2006/relationships/hyperlink" Target="http://books.toscrape.com/media/cache/54/ca/54cac05a3026d35e713133a1fe49f6c8.jpg" TargetMode="External"/><Relationship Id="rId1432" Type="http://schemas.openxmlformats.org/officeDocument/2006/relationships/hyperlink" Target="https://books.toscrape.com/catalogue/a-feast-for-crows-a-song-of-ice-and-fire-4_357/index.html" TargetMode="External"/><Relationship Id="rId1877" Type="http://schemas.openxmlformats.org/officeDocument/2006/relationships/hyperlink" Target="http://books.toscrape.com/media/cache/54/17/54179d9af49616b1ef35a0bb23294b14.jpg" TargetMode="External"/><Relationship Id="rId71" Type="http://schemas.openxmlformats.org/officeDocument/2006/relationships/hyperlink" Target="http://books.toscrape.com/media/cache/72/ec/72ec24f082aba608ca37bc3aeaf57317.jpg" TargetMode="External"/><Relationship Id="rId802" Type="http://schemas.openxmlformats.org/officeDocument/2006/relationships/hyperlink" Target="https://books.toscrape.com/catalogue/the-gunning-of-america-business-and-the-making-of-american-gun-culture_347/index.html" TargetMode="External"/><Relationship Id="rId1737" Type="http://schemas.openxmlformats.org/officeDocument/2006/relationships/hyperlink" Target="http://books.toscrape.com/media/cache/79/2b/792bdeb2cf7d8efaef0e401e5a27b4da.jpg" TargetMode="External"/><Relationship Id="rId1944" Type="http://schemas.openxmlformats.org/officeDocument/2006/relationships/hyperlink" Target="https://books.toscrape.com/catalogue/the-activists-tao-te-ching-ancient-advice-for-a-modern-revolution_928/index.html" TargetMode="External"/><Relationship Id="rId29" Type="http://schemas.openxmlformats.org/officeDocument/2006/relationships/hyperlink" Target="http://books.toscrape.com/media/cache/cc/bd/ccbd7a62caefd5a3a2e04dd7c2ff48fe.jpg" TargetMode="External"/><Relationship Id="rId178" Type="http://schemas.openxmlformats.org/officeDocument/2006/relationships/hyperlink" Target="https://books.toscrape.com/catalogue/camp-midnight_886/index.html" TargetMode="External"/><Relationship Id="rId1804" Type="http://schemas.openxmlformats.org/officeDocument/2006/relationships/hyperlink" Target="https://books.toscrape.com/catalogue/the-guns-of-august_254/index.html" TargetMode="External"/><Relationship Id="rId385" Type="http://schemas.openxmlformats.org/officeDocument/2006/relationships/hyperlink" Target="http://books.toscrape.com/media/cache/d8/bd/d8bdea8d4e7db9af8e0cb1b36db448d2.jpg" TargetMode="External"/><Relationship Id="rId592" Type="http://schemas.openxmlformats.org/officeDocument/2006/relationships/hyperlink" Target="https://books.toscrape.com/catalogue/little-red_817/index.html" TargetMode="External"/><Relationship Id="rId245" Type="http://schemas.openxmlformats.org/officeDocument/2006/relationships/hyperlink" Target="http://books.toscrape.com/media/cache/a9/10/a9105d5dbdc6a339c21d6635b3dc1697.jpg" TargetMode="External"/><Relationship Id="rId452" Type="http://schemas.openxmlformats.org/officeDocument/2006/relationships/hyperlink" Target="https://books.toscrape.com/catalogue/bridget-joness-diary-bridget-jones-1_10/index.html" TargetMode="External"/><Relationship Id="rId897" Type="http://schemas.openxmlformats.org/officeDocument/2006/relationships/hyperlink" Target="http://books.toscrape.com/media/cache/aa/55/aa55bbf7037a0e19ae69485adcc11903.jpg" TargetMode="External"/><Relationship Id="rId1082" Type="http://schemas.openxmlformats.org/officeDocument/2006/relationships/hyperlink" Target="https://books.toscrape.com/catalogue/musicophilia-tales-of-music-and-the-brain_436/index.html" TargetMode="External"/><Relationship Id="rId105" Type="http://schemas.openxmlformats.org/officeDocument/2006/relationships/hyperlink" Target="http://books.toscrape.com/media/cache/c0/80/c080a1626edf581b780420db13e7b074.jpg" TargetMode="External"/><Relationship Id="rId312" Type="http://schemas.openxmlformats.org/officeDocument/2006/relationships/hyperlink" Target="https://books.toscrape.com/catalogue/beowulf_126/index.html" TargetMode="External"/><Relationship Id="rId757" Type="http://schemas.openxmlformats.org/officeDocument/2006/relationships/hyperlink" Target="http://books.toscrape.com/media/cache/26/9d/269d1774be6dd9e649c4170fbc8d27eb.jpg" TargetMode="External"/><Relationship Id="rId964" Type="http://schemas.openxmlformats.org/officeDocument/2006/relationships/hyperlink" Target="https://books.toscrape.com/catalogue/beauty-restored-riley-family-legacy-novellas-3_794/index.html" TargetMode="External"/><Relationship Id="rId1387" Type="http://schemas.openxmlformats.org/officeDocument/2006/relationships/hyperlink" Target="http://books.toscrape.com/media/cache/05/c4/05c43fe821ae19169c7baa8a54c7e869.jpg" TargetMode="External"/><Relationship Id="rId1594" Type="http://schemas.openxmlformats.org/officeDocument/2006/relationships/hyperlink" Target="https://books.toscrape.com/catalogue/the-haters_67/index.html" TargetMode="External"/><Relationship Id="rId93" Type="http://schemas.openxmlformats.org/officeDocument/2006/relationships/hyperlink" Target="http://books.toscrape.com/media/cache/46/a2/46a2c968bfccf1979cc5576085eec6dd.jpg" TargetMode="External"/><Relationship Id="rId617" Type="http://schemas.openxmlformats.org/officeDocument/2006/relationships/hyperlink" Target="http://books.toscrape.com/media/cache/ef/d3/efd3fd5390be3a440e28b03b5bb0fd95.jpg" TargetMode="External"/><Relationship Id="rId824" Type="http://schemas.openxmlformats.org/officeDocument/2006/relationships/hyperlink" Target="https://books.toscrape.com/catalogue/rise-of-the-rocket-girls-the-women-who-propelled-us-from-missiles-to-the-moon-to-mars_213/index.html" TargetMode="External"/><Relationship Id="rId1247" Type="http://schemas.openxmlformats.org/officeDocument/2006/relationships/hyperlink" Target="http://books.toscrape.com/media/cache/c7/26/c7260547c468dbe78af92cf3927c2a1c.jpg" TargetMode="External"/><Relationship Id="rId1454" Type="http://schemas.openxmlformats.org/officeDocument/2006/relationships/hyperlink" Target="https://books.toscrape.com/catalogue/eragon-the-inheritance-cycle-1_153/index.html" TargetMode="External"/><Relationship Id="rId1661" Type="http://schemas.openxmlformats.org/officeDocument/2006/relationships/hyperlink" Target="http://books.toscrape.com/media/cache/ec/10/ec10f11ff0ea13c17a42d81b03896235.jpg" TargetMode="External"/><Relationship Id="rId1899" Type="http://schemas.openxmlformats.org/officeDocument/2006/relationships/hyperlink" Target="http://books.toscrape.com/media/cache/52/6e/526e9f360da288db64ca70c89cdbcaa9.jpg" TargetMode="External"/><Relationship Id="rId1107" Type="http://schemas.openxmlformats.org/officeDocument/2006/relationships/hyperlink" Target="http://books.toscrape.com/media/cache/43/74/43749a90eed0e03d9975116ad44fbde3.jpg" TargetMode="External"/><Relationship Id="rId1314" Type="http://schemas.openxmlformats.org/officeDocument/2006/relationships/hyperlink" Target="https://books.toscrape.com/catalogue/the-golden-compass-his-dark-materials-1_445/index.html" TargetMode="External"/><Relationship Id="rId1521" Type="http://schemas.openxmlformats.org/officeDocument/2006/relationships/hyperlink" Target="http://books.toscrape.com/media/cache/f4/8b/f48b76634af0040d4eea1ee896d3676b.jpg" TargetMode="External"/><Relationship Id="rId1759" Type="http://schemas.openxmlformats.org/officeDocument/2006/relationships/hyperlink" Target="http://books.toscrape.com/media/cache/cc/fb/ccfb8bb0f63377a67fb0a39d513f6cab.jpg" TargetMode="External"/><Relationship Id="rId1966" Type="http://schemas.openxmlformats.org/officeDocument/2006/relationships/hyperlink" Target="https://books.toscrape.com/catalogue/all-the-light-we-cannot-see_660/index.html" TargetMode="External"/><Relationship Id="rId1619" Type="http://schemas.openxmlformats.org/officeDocument/2006/relationships/hyperlink" Target="http://books.toscrape.com/media/cache/a5/50/a550edf8668b36d52d37080a804944ab.jpg" TargetMode="External"/><Relationship Id="rId1826" Type="http://schemas.openxmlformats.org/officeDocument/2006/relationships/hyperlink" Target="https://books.toscrape.com/catalogue/the-help-yourself-cookbook-for-kids-60-easy-plant-based-recipes-kids-can-make-to-stay-healthy-and-save-the-earth_751/index.html" TargetMode="External"/><Relationship Id="rId20" Type="http://schemas.openxmlformats.org/officeDocument/2006/relationships/hyperlink" Target="https://books.toscrape.com/catalogue/neither-here-nor-there-travels-in-europe_198/index.html" TargetMode="External"/><Relationship Id="rId267" Type="http://schemas.openxmlformats.org/officeDocument/2006/relationships/hyperlink" Target="http://books.toscrape.com/media/cache/03/0a/030af2f71cc40b03f7d79a0929ac9c18.jpg" TargetMode="External"/><Relationship Id="rId474" Type="http://schemas.openxmlformats.org/officeDocument/2006/relationships/hyperlink" Target="https://books.toscrape.com/catalogue/the-testament-of-mary_765/index.html" TargetMode="External"/><Relationship Id="rId127" Type="http://schemas.openxmlformats.org/officeDocument/2006/relationships/hyperlink" Target="http://books.toscrape.com/media/cache/df/45/df45004c7a4c3940946ad09f85805565.jpg" TargetMode="External"/><Relationship Id="rId681" Type="http://schemas.openxmlformats.org/officeDocument/2006/relationships/hyperlink" Target="http://books.toscrape.com/media/cache/c5/f2/c5f2361aab546bc7f851cf93aec94ca3.jpg" TargetMode="External"/><Relationship Id="rId779" Type="http://schemas.openxmlformats.org/officeDocument/2006/relationships/hyperlink" Target="http://books.toscrape.com/media/cache/98/e3/98e30c1a7b9f2acd9e44d77e0a7dbff1.jpg" TargetMode="External"/><Relationship Id="rId986" Type="http://schemas.openxmlformats.org/officeDocument/2006/relationships/hyperlink" Target="https://books.toscrape.com/catalogue/steve-jobs_737/index.html" TargetMode="External"/><Relationship Id="rId334" Type="http://schemas.openxmlformats.org/officeDocument/2006/relationships/hyperlink" Target="https://books.toscrape.com/catalogue/proofs-of-god-classical-arguments-from-tertullian-to-barth_538/index.html" TargetMode="External"/><Relationship Id="rId541" Type="http://schemas.openxmlformats.org/officeDocument/2006/relationships/hyperlink" Target="http://books.toscrape.com/media/cache/6b/5f/6b5fba0f415741ab61c0cf24d11933ab.jpg" TargetMode="External"/><Relationship Id="rId639" Type="http://schemas.openxmlformats.org/officeDocument/2006/relationships/hyperlink" Target="http://books.toscrape.com/media/cache/96/df/96dfbe6533f9705d2cdccc16310910ee.jpg" TargetMode="External"/><Relationship Id="rId1171" Type="http://schemas.openxmlformats.org/officeDocument/2006/relationships/hyperlink" Target="http://books.toscrape.com/media/cache/cc/06/cc0645a0e77fc831377456199f9e0a94.jpg" TargetMode="External"/><Relationship Id="rId1269" Type="http://schemas.openxmlformats.org/officeDocument/2006/relationships/hyperlink" Target="http://books.toscrape.com/media/cache/e7/00/e7000cd6975d8932b9178de9386b944d.jpg" TargetMode="External"/><Relationship Id="rId1476" Type="http://schemas.openxmlformats.org/officeDocument/2006/relationships/hyperlink" Target="https://books.toscrape.com/catalogue/myriad-prentor-1_36/index.html" TargetMode="External"/><Relationship Id="rId401" Type="http://schemas.openxmlformats.org/officeDocument/2006/relationships/hyperlink" Target="http://books.toscrape.com/media/cache/bb/8b/bb8b7e644c005aba53d55240b54952ae.jpg" TargetMode="External"/><Relationship Id="rId846" Type="http://schemas.openxmlformats.org/officeDocument/2006/relationships/hyperlink" Target="https://books.toscrape.com/catalogue/gratitude_163/index.html" TargetMode="External"/><Relationship Id="rId1031" Type="http://schemas.openxmlformats.org/officeDocument/2006/relationships/hyperlink" Target="http://books.toscrape.com/media/cache/74/34/74346ce51ac25a32c95ae9dc0d7ca515.jpg" TargetMode="External"/><Relationship Id="rId1129" Type="http://schemas.openxmlformats.org/officeDocument/2006/relationships/hyperlink" Target="http://books.toscrape.com/media/cache/8e/5d/8e5d5553e08df59154701c1448b40e20.jpg" TargetMode="External"/><Relationship Id="rId1683" Type="http://schemas.openxmlformats.org/officeDocument/2006/relationships/hyperlink" Target="http://books.toscrape.com/media/cache/e8/b4/e8b404939ad2b1cc9d896ba646919b17.jpg" TargetMode="External"/><Relationship Id="rId1890" Type="http://schemas.openxmlformats.org/officeDocument/2006/relationships/hyperlink" Target="https://books.toscrape.com/catalogue/quench-your-own-thirst-business-lessons-learned-over-a-beer-or-two_629/index.html" TargetMode="External"/><Relationship Id="rId1988" Type="http://schemas.openxmlformats.org/officeDocument/2006/relationships/hyperlink" Target="https://books.toscrape.com/catalogue/the-art-and-science-of-low-carbohydrate-living_570/index.html" TargetMode="External"/><Relationship Id="rId706" Type="http://schemas.openxmlformats.org/officeDocument/2006/relationships/hyperlink" Target="https://books.toscrape.com/catalogue/whats-it-like-in-space-stories-from-astronauts-whove-been-there_779/index.html" TargetMode="External"/><Relationship Id="rId913" Type="http://schemas.openxmlformats.org/officeDocument/2006/relationships/hyperlink" Target="http://books.toscrape.com/media/cache/65/bf/65bfa3acc93b0e558a1c3de1b1164742.jpg" TargetMode="External"/><Relationship Id="rId1336" Type="http://schemas.openxmlformats.org/officeDocument/2006/relationships/hyperlink" Target="https://books.toscrape.com/catalogue/the-rest-is-noise-listening-to-the-twentieth-century_274/index.html" TargetMode="External"/><Relationship Id="rId1543" Type="http://schemas.openxmlformats.org/officeDocument/2006/relationships/hyperlink" Target="http://books.toscrape.com/media/cache/cb/da/cbda49820de480220af3dff2d30c689a.jpg" TargetMode="External"/><Relationship Id="rId1750" Type="http://schemas.openxmlformats.org/officeDocument/2006/relationships/hyperlink" Target="https://books.toscrape.com/catalogue/can-you-keep-a-secret-fear-street-relaunch-4_614/index.html" TargetMode="External"/><Relationship Id="rId42" Type="http://schemas.openxmlformats.org/officeDocument/2006/relationships/hyperlink" Target="https://books.toscrape.com/catalogue/a-study-in-scarlet-sherlock-holmes-1_656/index.html" TargetMode="External"/><Relationship Id="rId1403" Type="http://schemas.openxmlformats.org/officeDocument/2006/relationships/hyperlink" Target="http://books.toscrape.com/media/cache/7c/55/7c550a26f03e12343d0c6b4474b3eb1e.jpg" TargetMode="External"/><Relationship Id="rId1610" Type="http://schemas.openxmlformats.org/officeDocument/2006/relationships/hyperlink" Target="https://books.toscrape.com/catalogue/the-origin-of-species_499/index.html" TargetMode="External"/><Relationship Id="rId1848" Type="http://schemas.openxmlformats.org/officeDocument/2006/relationships/hyperlink" Target="https://books.toscrape.com/catalogue/how-to-cook-everything-vegetarian-simple-meatless-recipes-for-great-food-how-to-cook-everything_471/index.html" TargetMode="External"/><Relationship Id="rId191" Type="http://schemas.openxmlformats.org/officeDocument/2006/relationships/hyperlink" Target="http://books.toscrape.com/media/cache/3e/61/3e611e2228ffe66b05f202cd3da0359c.jpg" TargetMode="External"/><Relationship Id="rId1708" Type="http://schemas.openxmlformats.org/officeDocument/2006/relationships/hyperlink" Target="https://books.toscrape.com/catalogue/lust-wonder_191/index.html" TargetMode="External"/><Relationship Id="rId1915" Type="http://schemas.openxmlformats.org/officeDocument/2006/relationships/hyperlink" Target="http://books.toscrape.com/media/cache/4b/80/4b80a3d9148e224ed4d6cd4d33f43728.jpg" TargetMode="External"/><Relationship Id="rId289" Type="http://schemas.openxmlformats.org/officeDocument/2006/relationships/hyperlink" Target="http://books.toscrape.com/media/cache/f1/78/f17805e88aed31aae352ab250b2a379d.jpg" TargetMode="External"/><Relationship Id="rId496" Type="http://schemas.openxmlformats.org/officeDocument/2006/relationships/hyperlink" Target="https://books.toscrape.com/catalogue/dear-mr-knightley_684/index.html" TargetMode="External"/><Relationship Id="rId149" Type="http://schemas.openxmlformats.org/officeDocument/2006/relationships/hyperlink" Target="http://books.toscrape.com/media/cache/d5/d0/d5d015a9cf899301cce5d1a629bdd974.jpg" TargetMode="External"/><Relationship Id="rId356" Type="http://schemas.openxmlformats.org/officeDocument/2006/relationships/hyperlink" Target="https://books.toscrape.com/catalogue/first-and-first-five-boroughs-3_893/index.html" TargetMode="External"/><Relationship Id="rId563" Type="http://schemas.openxmlformats.org/officeDocument/2006/relationships/hyperlink" Target="http://books.toscrape.com/media/cache/26/9e/269e8962f39f359559a46cae86576128.jpg" TargetMode="External"/><Relationship Id="rId770" Type="http://schemas.openxmlformats.org/officeDocument/2006/relationships/hyperlink" Target="https://books.toscrape.com/catalogue/living-forward-a-proven-plan-to-stop-drifting-and-get-the-life-you-want_531/index.html" TargetMode="External"/><Relationship Id="rId1193" Type="http://schemas.openxmlformats.org/officeDocument/2006/relationships/hyperlink" Target="http://books.toscrape.com/media/cache/72/d7/72d7f51393409b2d130845e6ade7522b.jpg" TargetMode="External"/><Relationship Id="rId216" Type="http://schemas.openxmlformats.org/officeDocument/2006/relationships/hyperlink" Target="https://books.toscrape.com/catalogue/fruits-basket-vol-9-fruits-basket-9_563/index.html" TargetMode="External"/><Relationship Id="rId423" Type="http://schemas.openxmlformats.org/officeDocument/2006/relationships/hyperlink" Target="http://books.toscrape.com/media/cache/9c/84/9c845ad6a9d4ecf44d53ac0e3b8f54ae.jpg" TargetMode="External"/><Relationship Id="rId868" Type="http://schemas.openxmlformats.org/officeDocument/2006/relationships/hyperlink" Target="https://books.toscrape.com/catalogue/travels-with-charley-in-search-of-america_90/index.html" TargetMode="External"/><Relationship Id="rId1053" Type="http://schemas.openxmlformats.org/officeDocument/2006/relationships/hyperlink" Target="http://books.toscrape.com/media/cache/bb/4e/bb4ec136d9d9e9796e1591ed9adb0e66.jpg" TargetMode="External"/><Relationship Id="rId1260" Type="http://schemas.openxmlformats.org/officeDocument/2006/relationships/hyperlink" Target="https://books.toscrape.com/catalogue/modern-romance_820/index.html" TargetMode="External"/><Relationship Id="rId1498" Type="http://schemas.openxmlformats.org/officeDocument/2006/relationships/hyperlink" Target="https://books.toscrape.com/catalogue/burning_884/index.html" TargetMode="External"/><Relationship Id="rId630" Type="http://schemas.openxmlformats.org/officeDocument/2006/relationships/hyperlink" Target="https://books.toscrape.com/catalogue/green-eggs-and-ham-beginner-books-b-16_165/index.html" TargetMode="External"/><Relationship Id="rId728" Type="http://schemas.openxmlformats.org/officeDocument/2006/relationships/hyperlink" Target="https://books.toscrape.com/catalogue/buying-in-the-secret-dialogue-between-what-we-buy-and-who-we-are_670/index.html" TargetMode="External"/><Relationship Id="rId935" Type="http://schemas.openxmlformats.org/officeDocument/2006/relationships/hyperlink" Target="http://books.toscrape.com/media/cache/19/ed/19ed2156391eebbcd757a0d9f6d5860c.jpg" TargetMode="External"/><Relationship Id="rId1358" Type="http://schemas.openxmlformats.org/officeDocument/2006/relationships/hyperlink" Target="https://books.toscrape.com/catalogue/rogue-lawyer-rogue-lawyer-1_214/index.html" TargetMode="External"/><Relationship Id="rId1565" Type="http://schemas.openxmlformats.org/officeDocument/2006/relationships/hyperlink" Target="http://books.toscrape.com/media/cache/27/93/2793d4ce3d27cdcdb7a0961bc218b25f.jpg" TargetMode="External"/><Relationship Id="rId1772" Type="http://schemas.openxmlformats.org/officeDocument/2006/relationships/hyperlink" Target="https://books.toscrape.com/catalogue/sapiens-a-brief-history-of-humankind_996/index.html" TargetMode="External"/><Relationship Id="rId64" Type="http://schemas.openxmlformats.org/officeDocument/2006/relationships/hyperlink" Target="https://books.toscrape.com/catalogue/the-mysterious-affair-at-styles-hercule-poirot-1_452/index.html" TargetMode="External"/><Relationship Id="rId1120" Type="http://schemas.openxmlformats.org/officeDocument/2006/relationships/hyperlink" Target="https://books.toscrape.com/catalogue/harry-potter-and-the-sorcerers-stone-harry-potter-1_329/index.html" TargetMode="External"/><Relationship Id="rId1218" Type="http://schemas.openxmlformats.org/officeDocument/2006/relationships/hyperlink" Target="https://books.toscrape.com/catalogue/arena_587/index.html" TargetMode="External"/><Relationship Id="rId1425" Type="http://schemas.openxmlformats.org/officeDocument/2006/relationships/hyperlink" Target="http://books.toscrape.com/media/cache/68/b0/68b05bbf33c6b8e2914f35ad14a0d2d8.jpg" TargetMode="External"/><Relationship Id="rId1632" Type="http://schemas.openxmlformats.org/officeDocument/2006/relationships/hyperlink" Target="https://books.toscrape.com/catalogue/olio_984/index.html" TargetMode="External"/><Relationship Id="rId1937" Type="http://schemas.openxmlformats.org/officeDocument/2006/relationships/hyperlink" Target="http://books.toscrape.com/media/cache/03/67/03672d82cd257167775d88568d2cce38.jpg" TargetMode="External"/><Relationship Id="rId280" Type="http://schemas.openxmlformats.org/officeDocument/2006/relationships/hyperlink" Target="https://books.toscrape.com/catalogue/hawkeye-vol-1-my-life-as-a-weapon-hawkeye-1_24/index.html" TargetMode="External"/><Relationship Id="rId140" Type="http://schemas.openxmlformats.org/officeDocument/2006/relationships/hyperlink" Target="https://books.toscrape.com/catalogue/scott-pilgrims-precious-little-life-scott-pilgrim-1_987/index.html" TargetMode="External"/><Relationship Id="rId378" Type="http://schemas.openxmlformats.org/officeDocument/2006/relationships/hyperlink" Target="https://books.toscrape.com/catalogue/a-gentlemans-position-society-of-gentlemen-3_584/index.html" TargetMode="External"/><Relationship Id="rId585" Type="http://schemas.openxmlformats.org/officeDocument/2006/relationships/hyperlink" Target="http://books.toscrape.com/media/cache/d0/87/d0876dcd1a6530a4cb54903aad7a3e28.jpg" TargetMode="External"/><Relationship Id="rId792" Type="http://schemas.openxmlformats.org/officeDocument/2006/relationships/hyperlink" Target="https://books.toscrape.com/catalogue/why-save-the-bankers-and-other-essays-on-our-economic-and-political-crisis_418/index.html" TargetMode="External"/><Relationship Id="rId6" Type="http://schemas.openxmlformats.org/officeDocument/2006/relationships/hyperlink" Target="https://books.toscrape.com/catalogue/see-america-a-celebration-of-our-national-parks-treasured-sites_732/index.html" TargetMode="External"/><Relationship Id="rId238" Type="http://schemas.openxmlformats.org/officeDocument/2006/relationships/hyperlink" Target="https://books.toscrape.com/catalogue/saga-volume-3-saga-collected-editions-3_216/index.html" TargetMode="External"/><Relationship Id="rId445" Type="http://schemas.openxmlformats.org/officeDocument/2006/relationships/hyperlink" Target="http://books.toscrape.com/media/cache/29/26/2926c885f673e84d7fc46240b1f77eb2.jpg" TargetMode="External"/><Relationship Id="rId652" Type="http://schemas.openxmlformats.org/officeDocument/2006/relationships/hyperlink" Target="https://books.toscrape.com/catalogue/the-bhagavad-gita_60/index.html" TargetMode="External"/><Relationship Id="rId1075" Type="http://schemas.openxmlformats.org/officeDocument/2006/relationships/hyperlink" Target="http://books.toscrape.com/media/cache/17/06/1706d016ec39ba3caad03b49737fefc7.jpg" TargetMode="External"/><Relationship Id="rId1282" Type="http://schemas.openxmlformats.org/officeDocument/2006/relationships/hyperlink" Target="https://books.toscrape.com/catalogue/a-brush-of-wings-angels-walking-3_651/index.html" TargetMode="External"/><Relationship Id="rId305" Type="http://schemas.openxmlformats.org/officeDocument/2006/relationships/hyperlink" Target="http://books.toscrape.com/media/cache/d8/64/d8644073d00c000cb60643256080cc4b.jpg" TargetMode="External"/><Relationship Id="rId512" Type="http://schemas.openxmlformats.org/officeDocument/2006/relationships/hyperlink" Target="https://books.toscrape.com/catalogue/lies-and-other-acts-of-love_596/index.html" TargetMode="External"/><Relationship Id="rId957" Type="http://schemas.openxmlformats.org/officeDocument/2006/relationships/hyperlink" Target="http://books.toscrape.com/media/cache/e8/21/e821a2e8fe4431eb895e9d46fe68c32e.jpg" TargetMode="External"/><Relationship Id="rId1142" Type="http://schemas.openxmlformats.org/officeDocument/2006/relationships/hyperlink" Target="https://books.toscrape.com/catalogue/the-giver-the-giver-quartet-1_251/index.html" TargetMode="External"/><Relationship Id="rId1587" Type="http://schemas.openxmlformats.org/officeDocument/2006/relationships/hyperlink" Target="http://books.toscrape.com/media/cache/78/2c/782c8d1e4ab324d978c5dadca02e8cd8.jpg" TargetMode="External"/><Relationship Id="rId1794" Type="http://schemas.openxmlformats.org/officeDocument/2006/relationships/hyperlink" Target="https://books.toscrape.com/catalogue/the-rise-and-fall-of-the-third-reich-a-history-of-nazi-germany_454/index.html" TargetMode="External"/><Relationship Id="rId86" Type="http://schemas.openxmlformats.org/officeDocument/2006/relationships/hyperlink" Target="https://books.toscrape.com/catalogue/1st-to-die-womens-murder-club-1_2/index.html" TargetMode="External"/><Relationship Id="rId817" Type="http://schemas.openxmlformats.org/officeDocument/2006/relationships/hyperlink" Target="http://books.toscrape.com/media/cache/01/7c/017c9fd993b4ebb5676213f6de1f96c5.jpg" TargetMode="External"/><Relationship Id="rId1002" Type="http://schemas.openxmlformats.org/officeDocument/2006/relationships/hyperlink" Target="https://books.toscrape.com/catalogue/clockwork-angel-the-infernal-devices-1_679/index.html" TargetMode="External"/><Relationship Id="rId1447" Type="http://schemas.openxmlformats.org/officeDocument/2006/relationships/hyperlink" Target="http://books.toscrape.com/media/cache/79/15/7915bf4c3d1a2f7fd39c4edff580e91f.jpg" TargetMode="External"/><Relationship Id="rId1654" Type="http://schemas.openxmlformats.org/officeDocument/2006/relationships/hyperlink" Target="https://books.toscrape.com/catalogue/leave-this-song-behind-teen-poetry-at-its-best_474/index.html" TargetMode="External"/><Relationship Id="rId1861" Type="http://schemas.openxmlformats.org/officeDocument/2006/relationships/hyperlink" Target="http://books.toscrape.com/media/cache/93/cb/93cb59d2fa8bab28812989e1a33b4cae.jpg" TargetMode="External"/><Relationship Id="rId1307" Type="http://schemas.openxmlformats.org/officeDocument/2006/relationships/hyperlink" Target="http://books.toscrape.com/media/cache/fd/5f/fd5f36fce14114f5b982e1e69d9a2f69.jpg" TargetMode="External"/><Relationship Id="rId1514" Type="http://schemas.openxmlformats.org/officeDocument/2006/relationships/hyperlink" Target="https://books.toscrape.com/catalogue/this-is-where-it-ends_771/index.html" TargetMode="External"/><Relationship Id="rId1721" Type="http://schemas.openxmlformats.org/officeDocument/2006/relationships/hyperlink" Target="http://books.toscrape.com/media/cache/04/ab/04ab560690b2383512d2fdf4c6366b1e.jpg" TargetMode="External"/><Relationship Id="rId1959" Type="http://schemas.openxmlformats.org/officeDocument/2006/relationships/hyperlink" Target="http://books.toscrape.com/media/cache/7f/6b/7f6bfd0fc24b974b4d7721899e93aa2c.jpg" TargetMode="External"/><Relationship Id="rId13" Type="http://schemas.openxmlformats.org/officeDocument/2006/relationships/hyperlink" Target="http://books.toscrape.com/media/cache/d5/82/d582f6b0261c2842330e893962276295.jpg" TargetMode="External"/><Relationship Id="rId1819" Type="http://schemas.openxmlformats.org/officeDocument/2006/relationships/hyperlink" Target="http://books.toscrape.com/media/cache/88/e7/88e70e44632c3ca306191007bc723806.jpg" TargetMode="External"/><Relationship Id="rId162" Type="http://schemas.openxmlformats.org/officeDocument/2006/relationships/hyperlink" Target="https://books.toscrape.com/catalogue/lumberjanes-vol-2-friendship-to-the-max-lumberjanes-5-8_907/index.html" TargetMode="External"/><Relationship Id="rId467" Type="http://schemas.openxmlformats.org/officeDocument/2006/relationships/hyperlink" Target="http://books.toscrape.com/media/cache/d4/73/d473f01f077b91ce04e345305a3fa217.jpg" TargetMode="External"/><Relationship Id="rId1097" Type="http://schemas.openxmlformats.org/officeDocument/2006/relationships/hyperlink" Target="http://books.toscrape.com/media/cache/3b/f1/3bf1eded8dda102ca3f572540273f587.jpg" TargetMode="External"/><Relationship Id="rId674" Type="http://schemas.openxmlformats.org/officeDocument/2006/relationships/hyperlink" Target="https://books.toscrape.com/catalogue/spark-joy-an-illustrated-master-class-on-the-art-of-organizing-and-tidying-up_927/index.html" TargetMode="External"/><Relationship Id="rId881" Type="http://schemas.openxmlformats.org/officeDocument/2006/relationships/hyperlink" Target="http://books.toscrape.com/media/cache/b2/43/b2430e3958014d962042a14a912151ac.jpg" TargetMode="External"/><Relationship Id="rId979" Type="http://schemas.openxmlformats.org/officeDocument/2006/relationships/hyperlink" Target="http://books.toscrape.com/media/cache/08/ad/08add5c58ff717da1b00d5dda3f7c637.jpg" TargetMode="External"/><Relationship Id="rId327" Type="http://schemas.openxmlformats.org/officeDocument/2006/relationships/hyperlink" Target="http://books.toscrape.com/media/cache/d7/39/d73914232130fdf90d66f02fd9798f2b.jpg" TargetMode="External"/><Relationship Id="rId534" Type="http://schemas.openxmlformats.org/officeDocument/2006/relationships/hyperlink" Target="https://books.toscrape.com/catalogue/deception-point_426/index.html" TargetMode="External"/><Relationship Id="rId741" Type="http://schemas.openxmlformats.org/officeDocument/2006/relationships/hyperlink" Target="http://books.toscrape.com/media/cache/28/4c/284c3b0cbb254825f5bfd60e89d936af.jpg" TargetMode="External"/><Relationship Id="rId839" Type="http://schemas.openxmlformats.org/officeDocument/2006/relationships/hyperlink" Target="http://books.toscrape.com/media/cache/de/c9/dec9168a8a3876b60feedb68aeb0225b.jpg" TargetMode="External"/><Relationship Id="rId1164" Type="http://schemas.openxmlformats.org/officeDocument/2006/relationships/hyperlink" Target="https://books.toscrape.com/catalogue/life-after-life_187/index.html" TargetMode="External"/><Relationship Id="rId1371" Type="http://schemas.openxmlformats.org/officeDocument/2006/relationships/hyperlink" Target="http://books.toscrape.com/media/cache/46/09/4609b4e20bb1d076693b2d24e8e90704.jpg" TargetMode="External"/><Relationship Id="rId1469" Type="http://schemas.openxmlformats.org/officeDocument/2006/relationships/hyperlink" Target="http://books.toscrape.com/media/cache/b8/35/b83561ef09d202d3c871649feed4b66d.jpg" TargetMode="External"/><Relationship Id="rId601" Type="http://schemas.openxmlformats.org/officeDocument/2006/relationships/hyperlink" Target="http://books.toscrape.com/media/cache/34/1e/341e9af2106811a4ca8e56ce92762580.jpg" TargetMode="External"/><Relationship Id="rId1024" Type="http://schemas.openxmlformats.org/officeDocument/2006/relationships/hyperlink" Target="https://books.toscrape.com/catalogue/troublemaker-surviving-hollywood-and-scientology_610/index.html" TargetMode="External"/><Relationship Id="rId1231" Type="http://schemas.openxmlformats.org/officeDocument/2006/relationships/hyperlink" Target="http://books.toscrape.com/media/cache/48/e6/48e697e9c8bba8ca04a3064551cda630.jpg" TargetMode="External"/><Relationship Id="rId1676" Type="http://schemas.openxmlformats.org/officeDocument/2006/relationships/hyperlink" Target="https://books.toscrape.com/catalogue/the-story-of-art_500/index.html" TargetMode="External"/><Relationship Id="rId1883" Type="http://schemas.openxmlformats.org/officeDocument/2006/relationships/hyperlink" Target="http://books.toscrape.com/media/cache/50/4b/504b1891508614ff9393563f69d66c95.jpg" TargetMode="External"/><Relationship Id="rId906" Type="http://schemas.openxmlformats.org/officeDocument/2006/relationships/hyperlink" Target="https://books.toscrape.com/catalogue/starving-hearts-triangular-trade-trilogy-1_990/index.html" TargetMode="External"/><Relationship Id="rId1329" Type="http://schemas.openxmlformats.org/officeDocument/2006/relationships/hyperlink" Target="http://books.toscrape.com/media/cache/37/09/3709ede7460008ec539deb7cd44b688e.jpg" TargetMode="External"/><Relationship Id="rId1536" Type="http://schemas.openxmlformats.org/officeDocument/2006/relationships/hyperlink" Target="https://books.toscrape.com/catalogue/dont-forget-steven_561/index.html" TargetMode="External"/><Relationship Id="rId1743" Type="http://schemas.openxmlformats.org/officeDocument/2006/relationships/hyperlink" Target="http://books.toscrape.com/media/cache/99/ef/99ef2f3987ee016bdd120a4579ef98f5.jpg" TargetMode="External"/><Relationship Id="rId1950" Type="http://schemas.openxmlformats.org/officeDocument/2006/relationships/hyperlink" Target="https://books.toscrape.com/catalogue/unreasonable-hope-finding-faith-in-the-god-who-brings-purpose-to-your-pain_505/index.html" TargetMode="External"/><Relationship Id="rId35" Type="http://schemas.openxmlformats.org/officeDocument/2006/relationships/hyperlink" Target="http://books.toscrape.com/media/cache/23/b8/23b81994234ac127d701db1531a08e48.jpg" TargetMode="External"/><Relationship Id="rId1603" Type="http://schemas.openxmlformats.org/officeDocument/2006/relationships/hyperlink" Target="http://books.toscrape.com/media/cache/8e/cb/8ecbec21e76445ee83229a439e22aeaa.jpg" TargetMode="External"/><Relationship Id="rId1810" Type="http://schemas.openxmlformats.org/officeDocument/2006/relationships/hyperlink" Target="https://books.toscrape.com/catalogue/the-pioneer-woman-cooks-dinnertime-comfort-classics-freezer-food-16-minute-meals-and-other-delicious-ways-to-solve-supper_943/index.html" TargetMode="External"/><Relationship Id="rId184" Type="http://schemas.openxmlformats.org/officeDocument/2006/relationships/hyperlink" Target="https://books.toscrape.com/catalogue/fables-vol-1-legends-in-exile-fables-1_806/index.html" TargetMode="External"/><Relationship Id="rId391" Type="http://schemas.openxmlformats.org/officeDocument/2006/relationships/hyperlink" Target="http://books.toscrape.com/media/cache/c2/9d/c29dbb9c163edb0e885f897063d619f3.jpg" TargetMode="External"/><Relationship Id="rId1908" Type="http://schemas.openxmlformats.org/officeDocument/2006/relationships/hyperlink" Target="https://books.toscrape.com/catalogue/the-faith-of-christopher-hitchens-the-restless-soul-of-the-worlds-most-notorious-atheist_495/index.html" TargetMode="External"/><Relationship Id="rId251" Type="http://schemas.openxmlformats.org/officeDocument/2006/relationships/hyperlink" Target="http://books.toscrape.com/media/cache/71/82/718278fb0edaa50e1f1930cdd2048d87.jpg" TargetMode="External"/><Relationship Id="rId489" Type="http://schemas.openxmlformats.org/officeDocument/2006/relationships/hyperlink" Target="http://books.toscrape.com/media/cache/8d/a3/8da36f821f35b795a3a420c84ca9737e.jpg" TargetMode="External"/><Relationship Id="rId696" Type="http://schemas.openxmlformats.org/officeDocument/2006/relationships/hyperlink" Target="https://books.toscrape.com/catalogue/daring-greatly-how-the-courage-to-be-vulnerable-transforms-the-way-we-live-love-parent-and-lead_799/index.html" TargetMode="External"/><Relationship Id="rId349" Type="http://schemas.openxmlformats.org/officeDocument/2006/relationships/hyperlink" Target="http://books.toscrape.com/media/cache/6c/84/6c84fcf7a53b02b6e763de7272934842.jpg" TargetMode="External"/><Relationship Id="rId556" Type="http://schemas.openxmlformats.org/officeDocument/2006/relationships/hyperlink" Target="https://books.toscrape.com/catalogue/the-husbands-secret_256/index.html" TargetMode="External"/><Relationship Id="rId763" Type="http://schemas.openxmlformats.org/officeDocument/2006/relationships/hyperlink" Target="http://books.toscrape.com/media/cache/de/5c/de5c4ea75d455748861ce2bc844fb198.jpg" TargetMode="External"/><Relationship Id="rId1186" Type="http://schemas.openxmlformats.org/officeDocument/2006/relationships/hyperlink" Target="https://books.toscrape.com/catalogue/beautiful-creatures-caster-chronicles-1_125/index.html" TargetMode="External"/><Relationship Id="rId1393" Type="http://schemas.openxmlformats.org/officeDocument/2006/relationships/hyperlink" Target="http://books.toscrape.com/media/cache/0a/78/0a78f89fc2dc78b700b494c3510e8920.jpg" TargetMode="External"/><Relationship Id="rId111" Type="http://schemas.openxmlformats.org/officeDocument/2006/relationships/hyperlink" Target="http://books.toscrape.com/media/cache/58/b5/58b5730dd82cbcf6560cf0ab8b56cd9f.jpg" TargetMode="External"/><Relationship Id="rId209" Type="http://schemas.openxmlformats.org/officeDocument/2006/relationships/hyperlink" Target="http://books.toscrape.com/media/cache/dc/f7/dcf7314eb8526366ae9179d1f94bc78e.jpg" TargetMode="External"/><Relationship Id="rId416" Type="http://schemas.openxmlformats.org/officeDocument/2006/relationships/hyperlink" Target="https://books.toscrape.com/catalogue/charitys-cross-charles-towne-belles-4_12/index.html" TargetMode="External"/><Relationship Id="rId970" Type="http://schemas.openxmlformats.org/officeDocument/2006/relationships/hyperlink" Target="https://books.toscrape.com/catalogue/amy-meets-the-saints-and-sages_789/index.html" TargetMode="External"/><Relationship Id="rId1046" Type="http://schemas.openxmlformats.org/officeDocument/2006/relationships/hyperlink" Target="https://books.toscrape.com/catalogue/john-vassos-industrial-design-for-modern-life_526/index.html" TargetMode="External"/><Relationship Id="rId1253" Type="http://schemas.openxmlformats.org/officeDocument/2006/relationships/hyperlink" Target="http://books.toscrape.com/media/cache/75/9d/759d9276739200e2cb8101a36449ba20.jpg" TargetMode="External"/><Relationship Id="rId1698" Type="http://schemas.openxmlformats.org/officeDocument/2006/relationships/hyperlink" Target="https://books.toscrape.com/catalogue/m-train_598/index.html" TargetMode="External"/><Relationship Id="rId623" Type="http://schemas.openxmlformats.org/officeDocument/2006/relationships/hyperlink" Target="http://books.toscrape.com/media/cache/3c/45/3c4578b3f58e5b4afea86f886b201fd8.jpg" TargetMode="External"/><Relationship Id="rId830" Type="http://schemas.openxmlformats.org/officeDocument/2006/relationships/hyperlink" Target="https://books.toscrape.com/catalogue/night-the-night-trilogy-1_199/index.html" TargetMode="External"/><Relationship Id="rId928" Type="http://schemas.openxmlformats.org/officeDocument/2006/relationships/hyperlink" Target="https://books.toscrape.com/catalogue/thirteen-reasons-why_866/index.html" TargetMode="External"/><Relationship Id="rId1460" Type="http://schemas.openxmlformats.org/officeDocument/2006/relationships/hyperlink" Target="https://books.toscrape.com/catalogue/a-storm-of-swords-a-song-of-ice-and-fire-3_116/index.html" TargetMode="External"/><Relationship Id="rId1558" Type="http://schemas.openxmlformats.org/officeDocument/2006/relationships/hyperlink" Target="https://books.toscrape.com/catalogue/lola-and-the-boy-next-door-anna-and-the-french-kiss-2_385/index.html" TargetMode="External"/><Relationship Id="rId1765" Type="http://schemas.openxmlformats.org/officeDocument/2006/relationships/hyperlink" Target="http://books.toscrape.com/media/cache/f9/8b/f98bdf42af5e223bc0f6ea6bd0a48a53.jpg" TargetMode="External"/><Relationship Id="rId57" Type="http://schemas.openxmlformats.org/officeDocument/2006/relationships/hyperlink" Target="http://books.toscrape.com/media/cache/2c/68/2c6857eb1c10995c8b9e77a1804f68cd.jpg" TargetMode="External"/><Relationship Id="rId1113" Type="http://schemas.openxmlformats.org/officeDocument/2006/relationships/hyperlink" Target="http://books.toscrape.com/media/cache/4e/9d/4e9de73d08f8c0b1b6ea859a93f1aa31.jpg" TargetMode="External"/><Relationship Id="rId1320" Type="http://schemas.openxmlformats.org/officeDocument/2006/relationships/hyperlink" Target="https://books.toscrape.com/catalogue/mere-christianity_435/index.html" TargetMode="External"/><Relationship Id="rId1418" Type="http://schemas.openxmlformats.org/officeDocument/2006/relationships/hyperlink" Target="https://books.toscrape.com/catalogue/a-shard-of-ice-the-black-symphony-saga-1_558/index.html" TargetMode="External"/><Relationship Id="rId1972" Type="http://schemas.openxmlformats.org/officeDocument/2006/relationships/hyperlink" Target="https://books.toscrape.com/catalogue/crazy-love-overwhelmed-by-a-relentless-god_682/index.html" TargetMode="External"/><Relationship Id="rId1625" Type="http://schemas.openxmlformats.org/officeDocument/2006/relationships/hyperlink" Target="http://books.toscrape.com/media/cache/fe/72/fe72f0532301ec28892ae79a629a293c.jpg" TargetMode="External"/><Relationship Id="rId1832" Type="http://schemas.openxmlformats.org/officeDocument/2006/relationships/hyperlink" Target="https://books.toscrape.com/catalogue/barefoot-contessa-at-home-everyday-recipes-youll-make-over-and-over-again_666/index.html" TargetMode="External"/><Relationship Id="rId273" Type="http://schemas.openxmlformats.org/officeDocument/2006/relationships/hyperlink" Target="http://books.toscrape.com/media/cache/87/b3/87b3b5ff42301d1c7eeb0c81055f1633.jpg" TargetMode="External"/><Relationship Id="rId480" Type="http://schemas.openxmlformats.org/officeDocument/2006/relationships/hyperlink" Target="https://books.toscrape.com/catalogue/still-life-with-bread-crumbs_738/index.html" TargetMode="External"/><Relationship Id="rId133" Type="http://schemas.openxmlformats.org/officeDocument/2006/relationships/hyperlink" Target="http://books.toscrape.com/media/cache/76/e2/76e2881d47f2da9283e52d3c57eef532.jpg" TargetMode="External"/><Relationship Id="rId340" Type="http://schemas.openxmlformats.org/officeDocument/2006/relationships/hyperlink" Target="https://books.toscrape.com/catalogue/critique-of-pure-reason_366/index.html" TargetMode="External"/><Relationship Id="rId578" Type="http://schemas.openxmlformats.org/officeDocument/2006/relationships/hyperlink" Target="https://books.toscrape.com/catalogue/the-bette-davis-club_59/index.html" TargetMode="External"/><Relationship Id="rId785" Type="http://schemas.openxmlformats.org/officeDocument/2006/relationships/hyperlink" Target="http://books.toscrape.com/media/cache/d7/58/d758851b2790471b1de776f49a997157.jpg" TargetMode="External"/><Relationship Id="rId992" Type="http://schemas.openxmlformats.org/officeDocument/2006/relationships/hyperlink" Target="https://books.toscrape.com/catalogue/lady-midnight-the-dark-artifices-1_707/index.html" TargetMode="External"/><Relationship Id="rId200" Type="http://schemas.openxmlformats.org/officeDocument/2006/relationships/hyperlink" Target="https://books.toscrape.com/catalogue/robin-war_730/index.html" TargetMode="External"/><Relationship Id="rId438" Type="http://schemas.openxmlformats.org/officeDocument/2006/relationships/hyperlink" Target="https://books.toscrape.com/catalogue/the-undomestic-goddess_286/index.html" TargetMode="External"/><Relationship Id="rId645" Type="http://schemas.openxmlformats.org/officeDocument/2006/relationships/hyperlink" Target="http://books.toscrape.com/media/cache/41/d8/41d8915a712c2a56f1c5182c11445551.jpg" TargetMode="External"/><Relationship Id="rId852" Type="http://schemas.openxmlformats.org/officeDocument/2006/relationships/hyperlink" Target="https://books.toscrape.com/catalogue/born-to-run-a-hidden-tribe-superathletes-and-the-greatest-race-the-world-has-never-seen_133/index.html" TargetMode="External"/><Relationship Id="rId1068" Type="http://schemas.openxmlformats.org/officeDocument/2006/relationships/hyperlink" Target="https://books.toscrape.com/catalogue/life-of-pi_475/index.html" TargetMode="External"/><Relationship Id="rId1275" Type="http://schemas.openxmlformats.org/officeDocument/2006/relationships/hyperlink" Target="http://books.toscrape.com/media/cache/ba/d9/bad95369105e8e403bf1f2b9288c5e41.jpg" TargetMode="External"/><Relationship Id="rId1482" Type="http://schemas.openxmlformats.org/officeDocument/2006/relationships/hyperlink" Target="https://books.toscrape.com/catalogue/the-matchmakers-playbook-wingmen-inc-1_850/index.html" TargetMode="External"/><Relationship Id="rId505" Type="http://schemas.openxmlformats.org/officeDocument/2006/relationships/hyperlink" Target="http://books.toscrape.com/media/cache/a5/ad/a5ad88ff798c629eb24b19188c1ea902.jpg" TargetMode="External"/><Relationship Id="rId712" Type="http://schemas.openxmlformats.org/officeDocument/2006/relationships/hyperlink" Target="https://books.toscrape.com/catalogue/the-bad-ass-librarians-of-timbuktu-and-their-race-to-save-the-worlds-most-precious-manuscripts_745/index.html" TargetMode="External"/><Relationship Id="rId1135" Type="http://schemas.openxmlformats.org/officeDocument/2006/relationships/hyperlink" Target="http://books.toscrape.com/media/cache/e1/56/e156706ae507fdd59aa933675a480d07.jpg" TargetMode="External"/><Relationship Id="rId1342" Type="http://schemas.openxmlformats.org/officeDocument/2006/relationships/hyperlink" Target="https://books.toscrape.com/catalogue/the-girl-who-kicked-the-hornets-nest-millennium-trilogy-3_248/index.html" TargetMode="External"/><Relationship Id="rId1787" Type="http://schemas.openxmlformats.org/officeDocument/2006/relationships/hyperlink" Target="http://books.toscrape.com/media/cache/ba/59/ba5913de7abe0d9dbe9c8128092a52af.jpg" TargetMode="External"/><Relationship Id="rId1994" Type="http://schemas.openxmlformats.org/officeDocument/2006/relationships/hyperlink" Target="https://books.toscrape.com/catalogue/equal-is-unfair-americas-misguided-fight-against-income-inequality_617/index.html" TargetMode="External"/><Relationship Id="rId79" Type="http://schemas.openxmlformats.org/officeDocument/2006/relationships/hyperlink" Target="http://books.toscrape.com/media/cache/28/15/2815974db428ea019fc84e08af23095b.jpg" TargetMode="External"/><Relationship Id="rId1202" Type="http://schemas.openxmlformats.org/officeDocument/2006/relationships/hyperlink" Target="https://books.toscrape.com/catalogue/jane-eyre_27/index.html" TargetMode="External"/><Relationship Id="rId1647" Type="http://schemas.openxmlformats.org/officeDocument/2006/relationships/hyperlink" Target="http://books.toscrape.com/media/cache/4c/5a/4c5a559bc2edb79e5d48af4dbc813eb2.jpg" TargetMode="External"/><Relationship Id="rId1854" Type="http://schemas.openxmlformats.org/officeDocument/2006/relationships/hyperlink" Target="https://books.toscrape.com/catalogue/better-homes-and-gardens-new-cook-book_423/index.html" TargetMode="External"/><Relationship Id="rId1507" Type="http://schemas.openxmlformats.org/officeDocument/2006/relationships/hyperlink" Target="http://books.toscrape.com/media/cache/2a/2d/2a2d6ebcedeb7249a2a85fd1fbfd06e1.jpg" TargetMode="External"/><Relationship Id="rId1714" Type="http://schemas.openxmlformats.org/officeDocument/2006/relationships/hyperlink" Target="https://books.toscrape.com/catalogue/catastrophic-happiness-finding-joy-in-childhoods-messy-years_138/index.html" TargetMode="External"/><Relationship Id="rId295" Type="http://schemas.openxmlformats.org/officeDocument/2006/relationships/hyperlink" Target="http://books.toscrape.com/media/cache/9d/fe/9dfe2a73c6a1a1c09927c904de641ebf.jpg" TargetMode="External"/><Relationship Id="rId1921" Type="http://schemas.openxmlformats.org/officeDocument/2006/relationships/hyperlink" Target="http://books.toscrape.com/media/cache/7f/fd/7ffdc9c4b7bf965990c59460da9b66b7.jpg" TargetMode="External"/><Relationship Id="rId155" Type="http://schemas.openxmlformats.org/officeDocument/2006/relationships/hyperlink" Target="http://books.toscrape.com/media/cache/71/0c/710cdaa148f10aac35c27bb93b4f532e.jpg" TargetMode="External"/><Relationship Id="rId362" Type="http://schemas.openxmlformats.org/officeDocument/2006/relationships/hyperlink" Target="https://books.toscrape.com/catalogue/suddenly-in-love-lake-haven-1_835/index.html" TargetMode="External"/><Relationship Id="rId1297" Type="http://schemas.openxmlformats.org/officeDocument/2006/relationships/hyperlink" Target="http://books.toscrape.com/media/cache/f5/02/f502c42183ea69987a796d2e396b2bab.jpg" TargetMode="External"/><Relationship Id="rId222" Type="http://schemas.openxmlformats.org/officeDocument/2006/relationships/hyperlink" Target="https://books.toscrape.com/catalogue/fruits-basket-vol-6-fruits-basket-6_427/index.html" TargetMode="External"/><Relationship Id="rId667" Type="http://schemas.openxmlformats.org/officeDocument/2006/relationships/hyperlink" Target="http://books.toscrape.com/media/cache/26/65/2665876e19a6c92130f02cfda3bd3846.jpg" TargetMode="External"/><Relationship Id="rId874" Type="http://schemas.openxmlformats.org/officeDocument/2006/relationships/hyperlink" Target="https://books.toscrape.com/catalogue/eat-pray-love_16/index.html" TargetMode="External"/><Relationship Id="rId527" Type="http://schemas.openxmlformats.org/officeDocument/2006/relationships/hyperlink" Target="http://books.toscrape.com/media/cache/2a/0a/2a0a1543dd5f3edc407ab9989f29e992.jpg" TargetMode="External"/><Relationship Id="rId734" Type="http://schemas.openxmlformats.org/officeDocument/2006/relationships/hyperlink" Target="https://books.toscrape.com/catalogue/13-hours-the-inside-account-of-what-really-happened-in-benghazi_645/index.html" TargetMode="External"/><Relationship Id="rId941" Type="http://schemas.openxmlformats.org/officeDocument/2006/relationships/hyperlink" Target="http://books.toscrape.com/media/cache/61/1b/611b527ab7ecef530e3040c85f6602c3.jpg" TargetMode="External"/><Relationship Id="rId1157" Type="http://schemas.openxmlformats.org/officeDocument/2006/relationships/hyperlink" Target="http://books.toscrape.com/media/cache/c4/cf/c4cf1668dcb49c698e8cc2c6553b1237.jpg" TargetMode="External"/><Relationship Id="rId1364" Type="http://schemas.openxmlformats.org/officeDocument/2006/relationships/hyperlink" Target="https://books.toscrape.com/catalogue/cosmos_141/index.html" TargetMode="External"/><Relationship Id="rId1571" Type="http://schemas.openxmlformats.org/officeDocument/2006/relationships/hyperlink" Target="http://books.toscrape.com/media/cache/20/59/2059cab99f3edbb3971347b7a0812cdd.jpg" TargetMode="External"/><Relationship Id="rId70" Type="http://schemas.openxmlformats.org/officeDocument/2006/relationships/hyperlink" Target="https://books.toscrape.com/catalogue/the-exiled_247/index.html" TargetMode="External"/><Relationship Id="rId801" Type="http://schemas.openxmlformats.org/officeDocument/2006/relationships/hyperlink" Target="http://books.toscrape.com/media/cache/e2/23/e223db017107fcccf532e5fe753f307d.jpg" TargetMode="External"/><Relationship Id="rId1017" Type="http://schemas.openxmlformats.org/officeDocument/2006/relationships/hyperlink" Target="http://books.toscrape.com/media/cache/47/a4/47a4a73d7e52e43ea0550ddd5d9ed034.jpg" TargetMode="External"/><Relationship Id="rId1224" Type="http://schemas.openxmlformats.org/officeDocument/2006/relationships/hyperlink" Target="https://books.toscrape.com/catalogue/ready-player-one_209/index.html" TargetMode="External"/><Relationship Id="rId1431" Type="http://schemas.openxmlformats.org/officeDocument/2006/relationships/hyperlink" Target="http://books.toscrape.com/media/cache/6f/b7/6fb724034c86041a52b247ae53613413.jpg" TargetMode="External"/><Relationship Id="rId1669" Type="http://schemas.openxmlformats.org/officeDocument/2006/relationships/hyperlink" Target="http://books.toscrape.com/media/cache/87/82/87822798b42545d589822bc712dc38a6.jpg" TargetMode="External"/><Relationship Id="rId1876" Type="http://schemas.openxmlformats.org/officeDocument/2006/relationships/hyperlink" Target="https://books.toscrape.com/catalogue/counted-with-the-stars-out-from-egypt-1_463/index.html" TargetMode="External"/><Relationship Id="rId1529" Type="http://schemas.openxmlformats.org/officeDocument/2006/relationships/hyperlink" Target="http://books.toscrape.com/media/cache/41/e1/41e1fc6ac1122d77a6308544dba8c21e.jpg" TargetMode="External"/><Relationship Id="rId1736" Type="http://schemas.openxmlformats.org/officeDocument/2006/relationships/hyperlink" Target="https://books.toscrape.com/catalogue/holidays-on-ice_167/index.html" TargetMode="External"/><Relationship Id="rId1943" Type="http://schemas.openxmlformats.org/officeDocument/2006/relationships/hyperlink" Target="http://books.toscrape.com/media/cache/da/0c/da0ca35421a5120b2109028e44a53f56.jpg" TargetMode="External"/><Relationship Id="rId28" Type="http://schemas.openxmlformats.org/officeDocument/2006/relationships/hyperlink" Target="https://books.toscrape.com/catalogue/the-past-never-ends_942/index.html" TargetMode="External"/><Relationship Id="rId1803" Type="http://schemas.openxmlformats.org/officeDocument/2006/relationships/hyperlink" Target="http://books.toscrape.com/media/cache/ca/23/ca23598be538026a7898232e8a1079d0.jpg" TargetMode="External"/><Relationship Id="rId177" Type="http://schemas.openxmlformats.org/officeDocument/2006/relationships/hyperlink" Target="http://books.toscrape.com/media/cache/7a/67/7a671ecf69cdcd2ea9ebe85da1b5585f.jpg" TargetMode="External"/><Relationship Id="rId384" Type="http://schemas.openxmlformats.org/officeDocument/2006/relationships/hyperlink" Target="https://books.toscrape.com/catalogue/the-perfect-play-play-by-play-1_352/index.html" TargetMode="External"/><Relationship Id="rId591" Type="http://schemas.openxmlformats.org/officeDocument/2006/relationships/hyperlink" Target="http://books.toscrape.com/media/cache/63/6b/636b836f5c3d67b9cda1948f5ca08694.jpg" TargetMode="External"/><Relationship Id="rId244" Type="http://schemas.openxmlformats.org/officeDocument/2006/relationships/hyperlink" Target="https://books.toscrape.com/catalogue/original-fake_203/index.html" TargetMode="External"/><Relationship Id="rId689" Type="http://schemas.openxmlformats.org/officeDocument/2006/relationships/hyperlink" Target="http://books.toscrape.com/media/cache/2e/52/2e52982210cbc8dffe414cab72b52e38.jpg" TargetMode="External"/><Relationship Id="rId896" Type="http://schemas.openxmlformats.org/officeDocument/2006/relationships/hyperlink" Target="https://books.toscrape.com/catalogue/life_104/index.html" TargetMode="External"/><Relationship Id="rId1081" Type="http://schemas.openxmlformats.org/officeDocument/2006/relationships/hyperlink" Target="http://books.toscrape.com/media/cache/ef/e7/efe7be2e15323d5bee36c37e953b1cad.jpg" TargetMode="External"/><Relationship Id="rId451" Type="http://schemas.openxmlformats.org/officeDocument/2006/relationships/hyperlink" Target="http://books.toscrape.com/media/cache/67/2f/672f2e3753cfc59c5843d23c88784326.jpg" TargetMode="External"/><Relationship Id="rId549" Type="http://schemas.openxmlformats.org/officeDocument/2006/relationships/hyperlink" Target="http://books.toscrape.com/media/cache/fc/c2/fcc2f183dde593b991e01585f5df1e09.jpg" TargetMode="External"/><Relationship Id="rId756" Type="http://schemas.openxmlformats.org/officeDocument/2006/relationships/hyperlink" Target="https://books.toscrape.com/catalogue/why-not-me_554/index.html" TargetMode="External"/><Relationship Id="rId1179" Type="http://schemas.openxmlformats.org/officeDocument/2006/relationships/hyperlink" Target="http://books.toscrape.com/media/cache/e5/2a/e52aa0bc6f8fcf894ffbe132b68f903e.jpg" TargetMode="External"/><Relationship Id="rId1386" Type="http://schemas.openxmlformats.org/officeDocument/2006/relationships/hyperlink" Target="https://books.toscrape.com/catalogue/princess-between-worlds-wide-awake-princess-5_919/index.html" TargetMode="External"/><Relationship Id="rId1593" Type="http://schemas.openxmlformats.org/officeDocument/2006/relationships/hyperlink" Target="http://books.toscrape.com/media/cache/4a/13/4a1370ebafcaf6ba5f5e1fe4a609b6d8.jpg" TargetMode="External"/><Relationship Id="rId104" Type="http://schemas.openxmlformats.org/officeDocument/2006/relationships/hyperlink" Target="https://books.toscrape.com/catalogue/a-paris-apartment_612/index.html" TargetMode="External"/><Relationship Id="rId311" Type="http://schemas.openxmlformats.org/officeDocument/2006/relationships/hyperlink" Target="http://books.toscrape.com/media/cache/3d/8c/3d8cd7a42d3e57cb10e02f9ab76bd549.jpg" TargetMode="External"/><Relationship Id="rId409" Type="http://schemas.openxmlformats.org/officeDocument/2006/relationships/hyperlink" Target="http://books.toscrape.com/media/cache/f1/49/f1498baf6cb055e0a9188d5e57c5f686.jpg" TargetMode="External"/><Relationship Id="rId963" Type="http://schemas.openxmlformats.org/officeDocument/2006/relationships/hyperlink" Target="http://books.toscrape.com/media/cache/68/e8/68e81c5a221dcd71516b5711641f83ed.jpg" TargetMode="External"/><Relationship Id="rId1039" Type="http://schemas.openxmlformats.org/officeDocument/2006/relationships/hyperlink" Target="http://books.toscrape.com/media/cache/75/e4/75e444aca5ac86166a55cc7e64f5724f.jpg" TargetMode="External"/><Relationship Id="rId1246" Type="http://schemas.openxmlformats.org/officeDocument/2006/relationships/hyperlink" Target="https://books.toscrape.com/catalogue/icing-aces-hockey-2_25/index.html" TargetMode="External"/><Relationship Id="rId1898" Type="http://schemas.openxmlformats.org/officeDocument/2006/relationships/hyperlink" Target="https://books.toscrape.com/catalogue/rich-dad-poor-dad_483/index.html" TargetMode="External"/><Relationship Id="rId92" Type="http://schemas.openxmlformats.org/officeDocument/2006/relationships/hyperlink" Target="https://books.toscrape.com/catalogue/a-flight-of-arrows-the-pathfinders-2_876/index.html" TargetMode="External"/><Relationship Id="rId616" Type="http://schemas.openxmlformats.org/officeDocument/2006/relationships/hyperlink" Target="https://books.toscrape.com/catalogue/the-wild-robot_288/index.html" TargetMode="External"/><Relationship Id="rId823" Type="http://schemas.openxmlformats.org/officeDocument/2006/relationships/hyperlink" Target="http://books.toscrape.com/media/cache/1c/41/1c41d9cb63d3627fc60a1f3ba42da963.jpg" TargetMode="External"/><Relationship Id="rId1453" Type="http://schemas.openxmlformats.org/officeDocument/2006/relationships/hyperlink" Target="http://books.toscrape.com/media/cache/8e/5a/8e5a6639c7e2f9b59ff15f04a3b055e1.jpg" TargetMode="External"/><Relationship Id="rId1660" Type="http://schemas.openxmlformats.org/officeDocument/2006/relationships/hyperlink" Target="https://books.toscrape.com/catalogue/booked_365/index.html" TargetMode="External"/><Relationship Id="rId1758" Type="http://schemas.openxmlformats.org/officeDocument/2006/relationships/hyperlink" Target="https://books.toscrape.com/catalogue/needful-things_334/index.html" TargetMode="External"/><Relationship Id="rId1106" Type="http://schemas.openxmlformats.org/officeDocument/2006/relationships/hyperlink" Target="https://books.toscrape.com/catalogue/blue-lily-lily-blue-the-raven-cycle-3_364/index.html" TargetMode="External"/><Relationship Id="rId1313" Type="http://schemas.openxmlformats.org/officeDocument/2006/relationships/hyperlink" Target="http://books.toscrape.com/media/cache/a5/13/a513b65a8f7696c8aec48a607f7f90d3.jpg" TargetMode="External"/><Relationship Id="rId1520" Type="http://schemas.openxmlformats.org/officeDocument/2006/relationships/hyperlink" Target="https://books.toscrape.com/catalogue/dont-get-caught_687/index.html" TargetMode="External"/><Relationship Id="rId1965" Type="http://schemas.openxmlformats.org/officeDocument/2006/relationships/hyperlink" Target="http://books.toscrape.com/media/cache/a6/96/a696c1d6bb1ff8f65f51a116160b2aef.jpg" TargetMode="External"/><Relationship Id="rId1618" Type="http://schemas.openxmlformats.org/officeDocument/2006/relationships/hyperlink" Target="https://books.toscrape.com/catalogue/the-disappearing-spoon-and-other-true-tales-of-madness-love-and-the-history-of-the-world-from-the-periodic-table-of-the-elements_244/index.html" TargetMode="External"/><Relationship Id="rId1825" Type="http://schemas.openxmlformats.org/officeDocument/2006/relationships/hyperlink" Target="http://books.toscrape.com/media/cache/bc/eb/bceb609c54f7739682b319a27a5b9783.jpg" TargetMode="External"/><Relationship Id="rId199" Type="http://schemas.openxmlformats.org/officeDocument/2006/relationships/hyperlink" Target="http://books.toscrape.com/media/cache/08/e3/08e3fff11713d162620c920a2574e149.jpg" TargetMode="External"/><Relationship Id="rId266" Type="http://schemas.openxmlformats.org/officeDocument/2006/relationships/hyperlink" Target="https://books.toscrape.com/catalogue/the-complete-maus-maus-1-2_62/index.html" TargetMode="External"/><Relationship Id="rId473" Type="http://schemas.openxmlformats.org/officeDocument/2006/relationships/hyperlink" Target="http://books.toscrape.com/media/cache/06/a6/06a62270c0700ae3c537cf394cf145ee.jpg" TargetMode="External"/><Relationship Id="rId680" Type="http://schemas.openxmlformats.org/officeDocument/2006/relationships/hyperlink" Target="https://books.toscrape.com/catalogue/everydata-the-misinformation-hidden-in-the-little-data-you-consume-every-day_891/index.html" TargetMode="External"/><Relationship Id="rId126" Type="http://schemas.openxmlformats.org/officeDocument/2006/relationships/hyperlink" Target="https://books.toscrape.com/catalogue/girl-in-the-blue-coat_160/index.html" TargetMode="External"/><Relationship Id="rId333" Type="http://schemas.openxmlformats.org/officeDocument/2006/relationships/hyperlink" Target="http://books.toscrape.com/media/cache/f6/cb/f6cb2300a1235a344f1c11b2be9a605d.jpg" TargetMode="External"/><Relationship Id="rId540" Type="http://schemas.openxmlformats.org/officeDocument/2006/relationships/hyperlink" Target="https://books.toscrape.com/catalogue/the-expatriates_401/index.html" TargetMode="External"/><Relationship Id="rId778" Type="http://schemas.openxmlformats.org/officeDocument/2006/relationships/hyperlink" Target="https://books.toscrape.com/catalogue/being-mortal-medicine-and-what-matters-in-the-end_512/index.html" TargetMode="External"/><Relationship Id="rId985" Type="http://schemas.openxmlformats.org/officeDocument/2006/relationships/hyperlink" Target="http://books.toscrape.com/media/cache/70/a4/70a49dbcdbbdbc8b7264d254d8197ecd.jpg" TargetMode="External"/><Relationship Id="rId1170" Type="http://schemas.openxmlformats.org/officeDocument/2006/relationships/hyperlink" Target="https://books.toscrape.com/catalogue/gone-girl_162/index.html" TargetMode="External"/><Relationship Id="rId638" Type="http://schemas.openxmlformats.org/officeDocument/2006/relationships/hyperlink" Target="https://books.toscrape.com/catalogue/matilda_32/index.html" TargetMode="External"/><Relationship Id="rId845" Type="http://schemas.openxmlformats.org/officeDocument/2006/relationships/hyperlink" Target="http://books.toscrape.com/media/cache/56/73/5673fea5d08ad840ade774146ce07b28.jpg" TargetMode="External"/><Relationship Id="rId1030" Type="http://schemas.openxmlformats.org/officeDocument/2006/relationships/hyperlink" Target="https://books.toscrape.com/catalogue/underlying-notes_577/index.html" TargetMode="External"/><Relationship Id="rId1268" Type="http://schemas.openxmlformats.org/officeDocument/2006/relationships/hyperlink" Target="https://books.toscrape.com/catalogue/the-dovekeepers_748/index.html" TargetMode="External"/><Relationship Id="rId1475" Type="http://schemas.openxmlformats.org/officeDocument/2006/relationships/hyperlink" Target="http://books.toscrape.com/media/cache/48/7d/487d4be44c60cac7f0085242c4512653.jpg" TargetMode="External"/><Relationship Id="rId1682" Type="http://schemas.openxmlformats.org/officeDocument/2006/relationships/hyperlink" Target="https://books.toscrape.com/catalogue/the-lucifer-effect-understanding-how-good-people-turn-evil_758/index.html" TargetMode="External"/><Relationship Id="rId400" Type="http://schemas.openxmlformats.org/officeDocument/2006/relationships/hyperlink" Target="https://books.toscrape.com/catalogue/where-lightning-strikes-bleeding-stars-3_96/index.html" TargetMode="External"/><Relationship Id="rId705" Type="http://schemas.openxmlformats.org/officeDocument/2006/relationships/hyperlink" Target="http://books.toscrape.com/media/cache/96/6f/966f1fe13d231041bb516c281a675646.jpg" TargetMode="External"/><Relationship Id="rId1128" Type="http://schemas.openxmlformats.org/officeDocument/2006/relationships/hyperlink" Target="https://books.toscrape.com/catalogue/wild-from-lost-to-found-on-the-pacific-crest-trail_305/index.html" TargetMode="External"/><Relationship Id="rId1335" Type="http://schemas.openxmlformats.org/officeDocument/2006/relationships/hyperlink" Target="http://books.toscrape.com/media/cache/fe/74/fe7494f92b03b9c178cf19a038011f18.jpg" TargetMode="External"/><Relationship Id="rId1542" Type="http://schemas.openxmlformats.org/officeDocument/2006/relationships/hyperlink" Target="https://books.toscrape.com/catalogue/future-shock-future-shock-1_519/index.html" TargetMode="External"/><Relationship Id="rId1987" Type="http://schemas.openxmlformats.org/officeDocument/2006/relationships/hyperlink" Target="http://books.toscrape.com/media/cache/82/f3/82f3b865f19faad855ec359f86415f79.jpg" TargetMode="External"/><Relationship Id="rId912" Type="http://schemas.openxmlformats.org/officeDocument/2006/relationships/hyperlink" Target="https://books.toscrape.com/catalogue/penny-maybe_965/index.html" TargetMode="External"/><Relationship Id="rId1847" Type="http://schemas.openxmlformats.org/officeDocument/2006/relationships/hyperlink" Target="http://books.toscrape.com/media/cache/ca/5f/ca5f20fe544cc311dd126c60c7aa003e.jpg" TargetMode="External"/><Relationship Id="rId41" Type="http://schemas.openxmlformats.org/officeDocument/2006/relationships/hyperlink" Target="http://books.toscrape.com/media/cache/27/40/274003f2720f82844873945b87af6c19.jpg" TargetMode="External"/><Relationship Id="rId1402" Type="http://schemas.openxmlformats.org/officeDocument/2006/relationships/hyperlink" Target="https://books.toscrape.com/catalogue/the-star-touched-queen_764/index.html" TargetMode="External"/><Relationship Id="rId1707" Type="http://schemas.openxmlformats.org/officeDocument/2006/relationships/hyperlink" Target="http://books.toscrape.com/media/cache/25/1c/251ce4355601534338a646f2b63be93a.jpg" TargetMode="External"/><Relationship Id="rId190" Type="http://schemas.openxmlformats.org/officeDocument/2006/relationships/hyperlink" Target="https://books.toscrape.com/catalogue/wonder-woman-earth-one-volume-one-wonder-woman-earth-one-1_783/index.html" TargetMode="External"/><Relationship Id="rId288" Type="http://schemas.openxmlformats.org/officeDocument/2006/relationships/hyperlink" Target="https://books.toscrape.com/catalogue/ajin-demi-human-volume-1-ajin-demi-human-1_4/index.html" TargetMode="External"/><Relationship Id="rId1914" Type="http://schemas.openxmlformats.org/officeDocument/2006/relationships/hyperlink" Target="https://books.toscrape.com/catalogue/in-her-wake_980/index.html" TargetMode="External"/><Relationship Id="rId495" Type="http://schemas.openxmlformats.org/officeDocument/2006/relationships/hyperlink" Target="http://books.toscrape.com/media/cache/e1/8d/e18dc724d16d7501dcaaa56bdb49c16d.jpg" TargetMode="External"/><Relationship Id="rId148" Type="http://schemas.openxmlformats.org/officeDocument/2006/relationships/hyperlink" Target="https://books.toscrape.com/catalogue/saga-volume-5-saga-collected-editions-5_923/index.html" TargetMode="External"/><Relationship Id="rId355" Type="http://schemas.openxmlformats.org/officeDocument/2006/relationships/hyperlink" Target="http://books.toscrape.com/media/cache/01/a5/01a5285b17e7ec0e7e56294a8f8af28d.jpg" TargetMode="External"/><Relationship Id="rId562" Type="http://schemas.openxmlformats.org/officeDocument/2006/relationships/hyperlink" Target="https://books.toscrape.com/catalogue/lila-gilead-3_190/index.html" TargetMode="External"/><Relationship Id="rId1192" Type="http://schemas.openxmlformats.org/officeDocument/2006/relationships/hyperlink" Target="https://books.toscrape.com/catalogue/the-name-of-the-wind-the-kingkiller-chronicle-1_74/index.html" TargetMode="External"/><Relationship Id="rId215" Type="http://schemas.openxmlformats.org/officeDocument/2006/relationships/hyperlink" Target="http://books.toscrape.com/media/cache/3f/97/3f97ab9d27352e8dd24671c945b1c5ac.jpg" TargetMode="External"/><Relationship Id="rId422" Type="http://schemas.openxmlformats.org/officeDocument/2006/relationships/hyperlink" Target="https://books.toscrape.com/catalogue/will-you-wont-you-want-me_644/index.html" TargetMode="External"/><Relationship Id="rId867" Type="http://schemas.openxmlformats.org/officeDocument/2006/relationships/hyperlink" Target="http://books.toscrape.com/media/cache/3f/c2/3fc2d771fe5f12df5de998d99036a35a.jpg" TargetMode="External"/><Relationship Id="rId1052" Type="http://schemas.openxmlformats.org/officeDocument/2006/relationships/hyperlink" Target="https://books.toscrape.com/catalogue/enders-game-the-ender-quintet-1_518/index.html" TargetMode="External"/><Relationship Id="rId1497" Type="http://schemas.openxmlformats.org/officeDocument/2006/relationships/hyperlink" Target="http://books.toscrape.com/media/cache/9a/2c/9a2c2936fa9bd422be96805924e1411a.jpg" TargetMode="External"/><Relationship Id="rId727" Type="http://schemas.openxmlformats.org/officeDocument/2006/relationships/hyperlink" Target="http://books.toscrape.com/media/cache/db/36/db3686ef6b30490998c1b24dbdf730d8.jpg" TargetMode="External"/><Relationship Id="rId934" Type="http://schemas.openxmlformats.org/officeDocument/2006/relationships/hyperlink" Target="https://books.toscrape.com/catalogue/the-kite-runner_847/index.html" TargetMode="External"/><Relationship Id="rId1357" Type="http://schemas.openxmlformats.org/officeDocument/2006/relationships/hyperlink" Target="http://books.toscrape.com/media/cache/2d/d0/2dd096d0fa0af96560c16aeffea83d4a.jpg" TargetMode="External"/><Relationship Id="rId1564" Type="http://schemas.openxmlformats.org/officeDocument/2006/relationships/hyperlink" Target="https://books.toscrape.com/catalogue/an-abundance-of-katherines_362/index.html" TargetMode="External"/><Relationship Id="rId1771" Type="http://schemas.openxmlformats.org/officeDocument/2006/relationships/hyperlink" Target="http://books.toscrape.com/media/cache/ce/5f/ce5f052c65cc963cf4422be096e915c9.jpg" TargetMode="External"/><Relationship Id="rId63" Type="http://schemas.openxmlformats.org/officeDocument/2006/relationships/hyperlink" Target="http://books.toscrape.com/media/cache/6b/61/6b61d393f0731f6c52182ba3cf41e245.jpg" TargetMode="External"/><Relationship Id="rId1217" Type="http://schemas.openxmlformats.org/officeDocument/2006/relationships/hyperlink" Target="http://books.toscrape.com/media/cache/01/c5/01c50c5f341b8f1d030e9dffba5e5498.jpg" TargetMode="External"/><Relationship Id="rId1424" Type="http://schemas.openxmlformats.org/officeDocument/2006/relationships/hyperlink" Target="https://books.toscrape.com/catalogue/a-gathering-of-shadows-shades-of-magic-2_456/index.html" TargetMode="External"/><Relationship Id="rId1631" Type="http://schemas.openxmlformats.org/officeDocument/2006/relationships/hyperlink" Target="http://books.toscrape.com/media/cache/b1/0e/b10eabab1e1c811a6d47969904fd5755.jpg" TargetMode="External"/><Relationship Id="rId1869" Type="http://schemas.openxmlformats.org/officeDocument/2006/relationships/hyperlink" Target="http://books.toscrape.com/media/cache/94/f4/94f4405dae04559ecdd92e62486623e3.jpg" TargetMode="External"/><Relationship Id="rId1729" Type="http://schemas.openxmlformats.org/officeDocument/2006/relationships/hyperlink" Target="http://books.toscrape.com/media/cache/42/1a/421afe48509fc8cccccad804b64c58dc.jpg" TargetMode="External"/><Relationship Id="rId1936" Type="http://schemas.openxmlformats.org/officeDocument/2006/relationships/hyperlink" Target="https://books.toscrape.com/catalogue/when-we-collided_955/index.html" TargetMode="External"/><Relationship Id="rId377" Type="http://schemas.openxmlformats.org/officeDocument/2006/relationships/hyperlink" Target="http://books.toscrape.com/media/cache/82/aa/82aa7770711dfc5edc1f5f69a731d08b.jpg" TargetMode="External"/><Relationship Id="rId584" Type="http://schemas.openxmlformats.org/officeDocument/2006/relationships/hyperlink" Target="https://books.toscrape.com/catalogue/birdsong-a-story-in-pictures_975/index.html" TargetMode="External"/><Relationship Id="rId5" Type="http://schemas.openxmlformats.org/officeDocument/2006/relationships/hyperlink" Target="http://books.toscrape.com/media/cache/c7/1a/c71a85dbf8c2dbc75cb271026618477c.jpg" TargetMode="External"/><Relationship Id="rId237" Type="http://schemas.openxmlformats.org/officeDocument/2006/relationships/hyperlink" Target="http://books.toscrape.com/media/cache/55/89/5589eb7a8127d04add1c4205186d91d4.jpg" TargetMode="External"/><Relationship Id="rId791" Type="http://schemas.openxmlformats.org/officeDocument/2006/relationships/hyperlink" Target="http://books.toscrape.com/media/cache/be/98/be98641184d97b2fad1bc6c90c571b80.jpg" TargetMode="External"/><Relationship Id="rId889" Type="http://schemas.openxmlformats.org/officeDocument/2006/relationships/hyperlink" Target="http://books.toscrape.com/media/cache/d8/d3/d8d3a16113069ccde25da34483a583fb.jpg" TargetMode="External"/><Relationship Id="rId1074" Type="http://schemas.openxmlformats.org/officeDocument/2006/relationships/hyperlink" Target="https://books.toscrape.com/catalogue/the-makings-of-a-fatherless-child_450/index.html" TargetMode="External"/><Relationship Id="rId444" Type="http://schemas.openxmlformats.org/officeDocument/2006/relationships/hyperlink" Target="https://books.toscrape.com/catalogue/something-borrowed-darcy-rachel-1_224/index.html" TargetMode="External"/><Relationship Id="rId651" Type="http://schemas.openxmlformats.org/officeDocument/2006/relationships/hyperlink" Target="http://books.toscrape.com/media/cache/13/27/13270087ac5cba3e999166a64991187a.jpg" TargetMode="External"/><Relationship Id="rId749" Type="http://schemas.openxmlformats.org/officeDocument/2006/relationships/hyperlink" Target="http://books.toscrape.com/media/cache/dd/89/dd8974991a279418738f38d5561979c4.jpg" TargetMode="External"/><Relationship Id="rId1281" Type="http://schemas.openxmlformats.org/officeDocument/2006/relationships/hyperlink" Target="http://books.toscrape.com/media/cache/19/11/1911d173c8e812518900af9aa16d9e46.jpg" TargetMode="External"/><Relationship Id="rId1379" Type="http://schemas.openxmlformats.org/officeDocument/2006/relationships/hyperlink" Target="http://books.toscrape.com/media/cache/20/fd/20fd23f982b45a59f6c1a31e6804e735.jpg" TargetMode="External"/><Relationship Id="rId1586" Type="http://schemas.openxmlformats.org/officeDocument/2006/relationships/hyperlink" Target="https://books.toscrape.com/catalogue/boy-meets-boy_134/index.html" TargetMode="External"/><Relationship Id="rId304" Type="http://schemas.openxmlformats.org/officeDocument/2006/relationships/hyperlink" Target="https://books.toscrape.com/catalogue/animal-farm_313/index.html" TargetMode="External"/><Relationship Id="rId511" Type="http://schemas.openxmlformats.org/officeDocument/2006/relationships/hyperlink" Target="http://books.toscrape.com/media/cache/8f/26/8f269de5ec7cef02e538eb0466c68f0c.jpg" TargetMode="External"/><Relationship Id="rId609" Type="http://schemas.openxmlformats.org/officeDocument/2006/relationships/hyperlink" Target="http://books.toscrape.com/media/cache/95/6b/956b5a8927463f4ea0774e2469e27ce5.jpg" TargetMode="External"/><Relationship Id="rId956" Type="http://schemas.openxmlformats.org/officeDocument/2006/relationships/hyperlink" Target="https://books.toscrape.com/catalogue/first-steps-for-new-christians-print-edition_808/index.html" TargetMode="External"/><Relationship Id="rId1141" Type="http://schemas.openxmlformats.org/officeDocument/2006/relationships/hyperlink" Target="http://books.toscrape.com/media/cache/fe/a1/fea18082a98781b8e87bdf99065f4887.jpg" TargetMode="External"/><Relationship Id="rId1239" Type="http://schemas.openxmlformats.org/officeDocument/2006/relationships/hyperlink" Target="http://books.toscrape.com/media/cache/89/e8/89e87f1e98993377949855563aa1f982.jpg" TargetMode="External"/><Relationship Id="rId1793" Type="http://schemas.openxmlformats.org/officeDocument/2006/relationships/hyperlink" Target="http://books.toscrape.com/media/cache/10/f6/10f6ebfa89b070ba39ad7c4c872c96ea.jpg" TargetMode="External"/><Relationship Id="rId85" Type="http://schemas.openxmlformats.org/officeDocument/2006/relationships/hyperlink" Target="http://books.toscrape.com/media/cache/f6/8e/f68e6ae2f9da04fccbde8442b0a1b52a.jpg" TargetMode="External"/><Relationship Id="rId816" Type="http://schemas.openxmlformats.org/officeDocument/2006/relationships/hyperlink" Target="https://books.toscrape.com/catalogue/trespassing-across-america-one-mans-epic-never-done-before-and-sort-of-illegal-hike-across-the-heartland_291/index.html" TargetMode="External"/><Relationship Id="rId1001" Type="http://schemas.openxmlformats.org/officeDocument/2006/relationships/hyperlink" Target="http://books.toscrape.com/media/cache/2f/9f/2f9ff4e4be85da448b02108171b54c3b.jpg" TargetMode="External"/><Relationship Id="rId1446" Type="http://schemas.openxmlformats.org/officeDocument/2006/relationships/hyperlink" Target="https://books.toscrape.com/catalogue/the-rose-the-dagger-the-wrath-and-the-dawn-2_278/index.html" TargetMode="External"/><Relationship Id="rId1653" Type="http://schemas.openxmlformats.org/officeDocument/2006/relationships/hyperlink" Target="http://books.toscrape.com/media/cache/5e/ca/5eca840ed2d6f0f0d2f795922cb76741.jpg" TargetMode="External"/><Relationship Id="rId1860" Type="http://schemas.openxmlformats.org/officeDocument/2006/relationships/hyperlink" Target="https://books.toscrape.com/catalogue/vegan-vegetarian-omnivore-dinner-for-everyone-at-the-table_297/index.html" TargetMode="External"/><Relationship Id="rId1306" Type="http://schemas.openxmlformats.org/officeDocument/2006/relationships/hyperlink" Target="https://books.toscrape.com/catalogue/team-of-rivals-the-political-genius-of-abraham-lincoln_488/index.html" TargetMode="External"/><Relationship Id="rId1513" Type="http://schemas.openxmlformats.org/officeDocument/2006/relationships/hyperlink" Target="http://books.toscrape.com/media/cache/8e/dc/8edc314a67ed5ddad7bd0a2f30ad3238.jpg" TargetMode="External"/><Relationship Id="rId1720" Type="http://schemas.openxmlformats.org/officeDocument/2006/relationships/hyperlink" Target="https://books.toscrape.com/catalogue/old-school-diary-of-a-wimpy-kid-10_723/index.html" TargetMode="External"/><Relationship Id="rId1958" Type="http://schemas.openxmlformats.org/officeDocument/2006/relationships/hyperlink" Target="https://books.toscrape.com/catalogue/how-to-be-miserable-40-strategies-you-already-use_897/index.html" TargetMode="External"/><Relationship Id="rId12" Type="http://schemas.openxmlformats.org/officeDocument/2006/relationships/hyperlink" Target="https://books.toscrape.com/catalogue/a-summer-in-europe_458/index.html" TargetMode="External"/><Relationship Id="rId1818" Type="http://schemas.openxmlformats.org/officeDocument/2006/relationships/hyperlink" Target="https://books.toscrape.com/catalogue/the-nerdy-nummies-cookbook-sweet-treats-for-the-geek-in-all-of-us_853/index.html" TargetMode="External"/><Relationship Id="rId161" Type="http://schemas.openxmlformats.org/officeDocument/2006/relationships/hyperlink" Target="http://books.toscrape.com/media/cache/67/f8/67f83a06f77d0ff3b06cb8ac04839422.jpg" TargetMode="External"/><Relationship Id="rId399" Type="http://schemas.openxmlformats.org/officeDocument/2006/relationships/hyperlink" Target="http://books.toscrape.com/media/cache/a3/50/a35037c93fbc48a1a62dc74c71f62779.jpg" TargetMode="External"/><Relationship Id="rId259" Type="http://schemas.openxmlformats.org/officeDocument/2006/relationships/hyperlink" Target="http://books.toscrape.com/media/cache/31/3f/313fb7d006c8c507d63ce7e96b56d925.jpg" TargetMode="External"/><Relationship Id="rId466" Type="http://schemas.openxmlformats.org/officeDocument/2006/relationships/hyperlink" Target="https://books.toscrape.com/catalogue/the-vacationers_863/index.html" TargetMode="External"/><Relationship Id="rId673" Type="http://schemas.openxmlformats.org/officeDocument/2006/relationships/hyperlink" Target="http://books.toscrape.com/media/cache/17/19/1719475c51206a410a90fe5f3708df4c.jpg" TargetMode="External"/><Relationship Id="rId880" Type="http://schemas.openxmlformats.org/officeDocument/2006/relationships/hyperlink" Target="https://books.toscrape.com/catalogue/how-music-works_979/index.html" TargetMode="External"/><Relationship Id="rId1096" Type="http://schemas.openxmlformats.org/officeDocument/2006/relationships/hyperlink" Target="https://books.toscrape.com/catalogue/if-i-stay-if-i-stay-1_379/index.html" TargetMode="External"/><Relationship Id="rId119" Type="http://schemas.openxmlformats.org/officeDocument/2006/relationships/hyperlink" Target="http://books.toscrape.com/media/cache/15/59/155942710c3ae4bd4ed622df9a999b99.jpg" TargetMode="External"/><Relationship Id="rId326" Type="http://schemas.openxmlformats.org/officeDocument/2006/relationships/hyperlink" Target="https://books.toscrape.com/catalogue/alice-in-wonderland-alices-adventures-in-wonderland-1_5/index.html" TargetMode="External"/><Relationship Id="rId533" Type="http://schemas.openxmlformats.org/officeDocument/2006/relationships/hyperlink" Target="http://books.toscrape.com/media/cache/65/6d/656d264685962b55ff14fb310b0ae747.jpg" TargetMode="External"/><Relationship Id="rId978" Type="http://schemas.openxmlformats.org/officeDocument/2006/relationships/hyperlink" Target="https://books.toscrape.com/catalogue/the-wright-brothers_769/index.html" TargetMode="External"/><Relationship Id="rId1163" Type="http://schemas.openxmlformats.org/officeDocument/2006/relationships/hyperlink" Target="http://books.toscrape.com/media/cache/60/4b/604b6a188b8ad3cfaeda67039399fcb6.jpg" TargetMode="External"/><Relationship Id="rId1370" Type="http://schemas.openxmlformats.org/officeDocument/2006/relationships/hyperlink" Target="https://books.toscrape.com/catalogue/the-republic_78/index.html" TargetMode="External"/><Relationship Id="rId740" Type="http://schemas.openxmlformats.org/officeDocument/2006/relationships/hyperlink" Target="https://books.toscrape.com/catalogue/snatched-how-a-drug-queen-went-undercover-for-the-dea-and-was-kidnapped-by-colombian-guerillas_631/index.html" TargetMode="External"/><Relationship Id="rId838" Type="http://schemas.openxmlformats.org/officeDocument/2006/relationships/hyperlink" Target="https://books.toscrape.com/catalogue/its-never-too-late-to-begin-again-discovering-creativity-and-meaning-at-midlife-and-beyond_179/index.html" TargetMode="External"/><Relationship Id="rId1023" Type="http://schemas.openxmlformats.org/officeDocument/2006/relationships/hyperlink" Target="http://books.toscrape.com/media/cache/b3/f9/b3f9298d93e133db3e178d7c2d4130af.jpg" TargetMode="External"/><Relationship Id="rId1468" Type="http://schemas.openxmlformats.org/officeDocument/2006/relationships/hyperlink" Target="https://books.toscrape.com/catalogue/sister-sable-the-mad-queen-1_54/index.html" TargetMode="External"/><Relationship Id="rId1675" Type="http://schemas.openxmlformats.org/officeDocument/2006/relationships/hyperlink" Target="http://books.toscrape.com/media/cache/7a/e9/7ae92da23efc2f0f4633f9d2cde370f3.jpg" TargetMode="External"/><Relationship Id="rId1882" Type="http://schemas.openxmlformats.org/officeDocument/2006/relationships/hyperlink" Target="https://books.toscrape.com/catalogue/the-third-wave-an-entrepreneurs-vision-of-the-future_862/index.html" TargetMode="External"/><Relationship Id="rId600" Type="http://schemas.openxmlformats.org/officeDocument/2006/relationships/hyperlink" Target="https://books.toscrape.com/catalogue/once-was-a-time_724/index.html" TargetMode="External"/><Relationship Id="rId1230" Type="http://schemas.openxmlformats.org/officeDocument/2006/relationships/hyperlink" Target="https://books.toscrape.com/catalogue/do-androids-dream-of-electric-sheep-blade-runner-1_149/index.html" TargetMode="External"/><Relationship Id="rId1328" Type="http://schemas.openxmlformats.org/officeDocument/2006/relationships/hyperlink" Target="https://books.toscrape.com/catalogue/evicted-poverty-and-profit-in-the-american-city_372/index.html" TargetMode="External"/><Relationship Id="rId1535" Type="http://schemas.openxmlformats.org/officeDocument/2006/relationships/hyperlink" Target="http://books.toscrape.com/media/cache/0e/ea/0eea83f8c3d5d3bf8538f046e2a4c67d.jpg" TargetMode="External"/><Relationship Id="rId905" Type="http://schemas.openxmlformats.org/officeDocument/2006/relationships/hyperlink" Target="http://books.toscrape.com/media/cache/a0/7e/a07ed8f1c23f7b4baf7102722680bd30.jpg" TargetMode="External"/><Relationship Id="rId1742" Type="http://schemas.openxmlformats.org/officeDocument/2006/relationships/hyperlink" Target="https://books.toscrape.com/catalogue/the-loney_756/index.html" TargetMode="External"/><Relationship Id="rId34" Type="http://schemas.openxmlformats.org/officeDocument/2006/relationships/hyperlink" Target="https://books.toscrape.com/catalogue/the-last-mile-amos-decker-2_754/index.html" TargetMode="External"/><Relationship Id="rId1602" Type="http://schemas.openxmlformats.org/officeDocument/2006/relationships/hyperlink" Target="https://books.toscrape.com/catalogue/sorting-the-beef-from-the-bull-the-science-of-food-fraud-forensics_736/index.html" TargetMode="External"/><Relationship Id="rId183" Type="http://schemas.openxmlformats.org/officeDocument/2006/relationships/hyperlink" Target="http://books.toscrape.com/media/cache/51/e4/51e472da0b7be65921345af6d4ca9e51.jpg" TargetMode="External"/><Relationship Id="rId390" Type="http://schemas.openxmlformats.org/officeDocument/2006/relationships/hyperlink" Target="https://books.toscrape.com/catalogue/a-walk-to-remember_312/index.html" TargetMode="External"/><Relationship Id="rId1907" Type="http://schemas.openxmlformats.org/officeDocument/2006/relationships/hyperlink" Target="http://books.toscrape.com/media/cache/d7/cb/d7cbdb36b54398ba3876488726befc3d.jpg" TargetMode="External"/><Relationship Id="rId250" Type="http://schemas.openxmlformats.org/officeDocument/2006/relationships/hyperlink" Target="https://books.toscrape.com/catalogue/black-butler-vol-1-black-butler-1_130/index.html" TargetMode="External"/><Relationship Id="rId488" Type="http://schemas.openxmlformats.org/officeDocument/2006/relationships/hyperlink" Target="https://books.toscrape.com/catalogue/mr-mercedes-bill-hodges-trilogy-1_717/index.html" TargetMode="External"/><Relationship Id="rId695" Type="http://schemas.openxmlformats.org/officeDocument/2006/relationships/hyperlink" Target="http://books.toscrape.com/media/cache/38/ea/38ea04e1e16ebef78fd2595771fe2287.jpg" TargetMode="External"/><Relationship Id="rId110" Type="http://schemas.openxmlformats.org/officeDocument/2006/relationships/hyperlink" Target="https://books.toscrape.com/catalogue/the-invention-of-wings_448/index.html" TargetMode="External"/><Relationship Id="rId348" Type="http://schemas.openxmlformats.org/officeDocument/2006/relationships/hyperlink" Target="https://books.toscrape.com/catalogue/beyond-good-and-evil_6/index.html" TargetMode="External"/><Relationship Id="rId555" Type="http://schemas.openxmlformats.org/officeDocument/2006/relationships/hyperlink" Target="http://books.toscrape.com/media/cache/95/27/9527e680e56bb3f8d9bf4e8882a3b723.jpg" TargetMode="External"/><Relationship Id="rId762" Type="http://schemas.openxmlformats.org/officeDocument/2006/relationships/hyperlink" Target="https://books.toscrape.com/catalogue/smarter-faster-better-the-secrets-of-being-productive-in-life-and-business_543/index.html" TargetMode="External"/><Relationship Id="rId1185" Type="http://schemas.openxmlformats.org/officeDocument/2006/relationships/hyperlink" Target="http://books.toscrape.com/media/cache/82/30/82301a313be5a9ef4cedce8c79a54669.jpg" TargetMode="External"/><Relationship Id="rId1392" Type="http://schemas.openxmlformats.org/officeDocument/2006/relationships/hyperlink" Target="https://books.toscrape.com/catalogue/avatar-the-last-airbender-smoke-and-shadow-part-3-smoke-and-shadow-3_881/index.html" TargetMode="External"/><Relationship Id="rId208" Type="http://schemas.openxmlformats.org/officeDocument/2006/relationships/hyperlink" Target="https://books.toscrape.com/catalogue/el-deafo_691/index.html" TargetMode="External"/><Relationship Id="rId415" Type="http://schemas.openxmlformats.org/officeDocument/2006/relationships/hyperlink" Target="http://books.toscrape.com/media/cache/b6/42/b642b7415804929612c29d87656edea1.jpg" TargetMode="External"/><Relationship Id="rId622" Type="http://schemas.openxmlformats.org/officeDocument/2006/relationships/hyperlink" Target="https://books.toscrape.com/catalogue/the-day-the-crayons-came-home-crayons_241/index.html" TargetMode="External"/><Relationship Id="rId1045" Type="http://schemas.openxmlformats.org/officeDocument/2006/relationships/hyperlink" Target="http://books.toscrape.com/media/cache/e8/d4/e8d47e80b92650728b837930cc578d63.jpg" TargetMode="External"/><Relationship Id="rId1252" Type="http://schemas.openxmlformats.org/officeDocument/2006/relationships/hyperlink" Target="https://books.toscrape.com/catalogue/the-art-forger_930/index.html" TargetMode="External"/><Relationship Id="rId1697" Type="http://schemas.openxmlformats.org/officeDocument/2006/relationships/hyperlink" Target="http://books.toscrape.com/media/cache/f0/9f/f09fd4a3200b94db86364f308ac02530.jpg" TargetMode="External"/><Relationship Id="rId927" Type="http://schemas.openxmlformats.org/officeDocument/2006/relationships/hyperlink" Target="http://books.toscrape.com/media/cache/6d/7b/6d7b69b4edcdf5b6b075d6fa53bf74bc.jpg" TargetMode="External"/><Relationship Id="rId1112" Type="http://schemas.openxmlformats.org/officeDocument/2006/relationships/hyperlink" Target="https://books.toscrape.com/catalogue/the-shining-the-shining-1_354/index.html" TargetMode="External"/><Relationship Id="rId1557" Type="http://schemas.openxmlformats.org/officeDocument/2006/relationships/hyperlink" Target="http://books.toscrape.com/media/cache/1e/12/1e12b33f2f3988b23f895d2319ef7af8.jpg" TargetMode="External"/><Relationship Id="rId1764" Type="http://schemas.openxmlformats.org/officeDocument/2006/relationships/hyperlink" Target="https://books.toscrape.com/catalogue/salems-lot_309/index.html" TargetMode="External"/><Relationship Id="rId1971" Type="http://schemas.openxmlformats.org/officeDocument/2006/relationships/hyperlink" Target="http://books.toscrape.com/media/cache/5d/34/5d344393618369df3f560e018b1d9853.jpg" TargetMode="External"/><Relationship Id="rId56" Type="http://schemas.openxmlformats.org/officeDocument/2006/relationships/hyperlink" Target="https://books.toscrape.com/catalogue/playing-with-fire_602/index.html" TargetMode="External"/><Relationship Id="rId1417" Type="http://schemas.openxmlformats.org/officeDocument/2006/relationships/hyperlink" Target="http://books.toscrape.com/media/cache/9d/9b/9d9bf1a3155fb3736d2fe12799dcca95.jpg" TargetMode="External"/><Relationship Id="rId1624" Type="http://schemas.openxmlformats.org/officeDocument/2006/relationships/hyperlink" Target="https://books.toscrape.com/catalogue/the-selfish-gene_81/index.html" TargetMode="External"/><Relationship Id="rId1831" Type="http://schemas.openxmlformats.org/officeDocument/2006/relationships/hyperlink" Target="http://books.toscrape.com/media/cache/4e/92/4e92fef6b2d96fb732480c484dcb1a98.jpg" TargetMode="External"/><Relationship Id="rId1929" Type="http://schemas.openxmlformats.org/officeDocument/2006/relationships/hyperlink" Target="http://books.toscrape.com/media/cache/8d/1f/8d1f11673fbe46f47f27b9a4c8efbf8a.jpg" TargetMode="External"/><Relationship Id="rId272" Type="http://schemas.openxmlformats.org/officeDocument/2006/relationships/hyperlink" Target="https://books.toscrape.com/catalogue/rat-queens-vol-1-sass-sorcery-rat-queens-collected-editions-1-5_46/index.html" TargetMode="External"/><Relationship Id="rId577" Type="http://schemas.openxmlformats.org/officeDocument/2006/relationships/hyperlink" Target="http://books.toscrape.com/media/cache/fb/6c/fb6c914f1da870442031095c85f4cf80.jpg" TargetMode="External"/><Relationship Id="rId132" Type="http://schemas.openxmlformats.org/officeDocument/2006/relationships/hyperlink" Target="https://books.toscrape.com/catalogue/the-secret-healer_80/index.html" TargetMode="External"/><Relationship Id="rId784" Type="http://schemas.openxmlformats.org/officeDocument/2006/relationships/hyperlink" Target="https://books.toscrape.com/catalogue/finding-god-in-the-ruins-how-god-redeems-pain_466/index.html" TargetMode="External"/><Relationship Id="rId991" Type="http://schemas.openxmlformats.org/officeDocument/2006/relationships/hyperlink" Target="http://books.toscrape.com/media/cache/bb/80/bb80ecf408c9ecf1cc3652fa8947d245.jpg" TargetMode="External"/><Relationship Id="rId1067" Type="http://schemas.openxmlformats.org/officeDocument/2006/relationships/hyperlink" Target="http://books.toscrape.com/media/cache/24/10/2410311e3603f15637eccedd14ba1130.jpg" TargetMode="External"/><Relationship Id="rId437" Type="http://schemas.openxmlformats.org/officeDocument/2006/relationships/hyperlink" Target="http://books.toscrape.com/media/cache/e3/e9/e3e95f631eb64252324768ce795b50d7.jpg" TargetMode="External"/><Relationship Id="rId644" Type="http://schemas.openxmlformats.org/officeDocument/2006/relationships/hyperlink" Target="https://books.toscrape.com/catalogue/you-are-what-you-love-the-spiritual-power-of-habit_872/index.html" TargetMode="External"/><Relationship Id="rId851" Type="http://schemas.openxmlformats.org/officeDocument/2006/relationships/hyperlink" Target="http://books.toscrape.com/media/cache/3a/bd/3abdfc779aede13dbd2eefe34f91dbb1.jpg" TargetMode="External"/><Relationship Id="rId1274" Type="http://schemas.openxmlformats.org/officeDocument/2006/relationships/hyperlink" Target="https://books.toscrape.com/catalogue/cell_674/index.html" TargetMode="External"/><Relationship Id="rId1481" Type="http://schemas.openxmlformats.org/officeDocument/2006/relationships/hyperlink" Target="http://books.toscrape.com/media/cache/e9/e3/e9e3736effeb4982324dd0e4e64b2e81.jpg" TargetMode="External"/><Relationship Id="rId1579" Type="http://schemas.openxmlformats.org/officeDocument/2006/relationships/hyperlink" Target="http://books.toscrape.com/media/cache/86/36/8636b9056ea6930c153cd1d5b4aed36a.jpg" TargetMode="External"/><Relationship Id="rId504" Type="http://schemas.openxmlformats.org/officeDocument/2006/relationships/hyperlink" Target="https://books.toscrape.com/catalogue/the-silent-sister-riley-macpherson-1_641/index.html" TargetMode="External"/><Relationship Id="rId711" Type="http://schemas.openxmlformats.org/officeDocument/2006/relationships/hyperlink" Target="http://books.toscrape.com/media/cache/c4/d7/c4d78673f6228b246d5d547c29eaa58b.jpg" TargetMode="External"/><Relationship Id="rId949" Type="http://schemas.openxmlformats.org/officeDocument/2006/relationships/hyperlink" Target="http://books.toscrape.com/media/cache/1d/ae/1dae4577eb25fcec3f88e4cbb3fc726a.jpg" TargetMode="External"/><Relationship Id="rId1134" Type="http://schemas.openxmlformats.org/officeDocument/2006/relationships/hyperlink" Target="https://books.toscrape.com/catalogue/the-paris-wife_269/index.html" TargetMode="External"/><Relationship Id="rId1341" Type="http://schemas.openxmlformats.org/officeDocument/2006/relationships/hyperlink" Target="http://books.toscrape.com/media/cache/fb/c5/fbc5ed73ca9452af655115c7bd006e83.jpg" TargetMode="External"/><Relationship Id="rId1786" Type="http://schemas.openxmlformats.org/officeDocument/2006/relationships/hyperlink" Target="https://books.toscrape.com/catalogue/1491-new-revelations-of-the-americas-before-columbus_650/index.html" TargetMode="External"/><Relationship Id="rId1993" Type="http://schemas.openxmlformats.org/officeDocument/2006/relationships/hyperlink" Target="http://books.toscrape.com/media/cache/a6/3b/a63b2576d798c2041c602561499a26aa.jpg" TargetMode="External"/><Relationship Id="rId78" Type="http://schemas.openxmlformats.org/officeDocument/2006/relationships/hyperlink" Target="https://books.toscrape.com/catalogue/the-no-1-ladies-detective-agency-no-1-ladies-detective-agency-1_76/index.html" TargetMode="External"/><Relationship Id="rId809" Type="http://schemas.openxmlformats.org/officeDocument/2006/relationships/hyperlink" Target="http://books.toscrape.com/media/cache/fd/26/fd264a20852bbecf647475d968ac0409.jpg" TargetMode="External"/><Relationship Id="rId1201" Type="http://schemas.openxmlformats.org/officeDocument/2006/relationships/hyperlink" Target="http://books.toscrape.com/media/cache/72/9f/729f5f6a75746782c336537730256f66.jpg" TargetMode="External"/><Relationship Id="rId1439" Type="http://schemas.openxmlformats.org/officeDocument/2006/relationships/hyperlink" Target="http://books.toscrape.com/media/cache/ca/56/ca565814dfe2d9f73d3d6b1ad7265984.jpg" TargetMode="External"/><Relationship Id="rId1646" Type="http://schemas.openxmlformats.org/officeDocument/2006/relationships/hyperlink" Target="https://books.toscrape.com/catalogue/quarter-life-poetry-poems-for-the-young-broke-and-hangry_727/index.html" TargetMode="External"/><Relationship Id="rId1853" Type="http://schemas.openxmlformats.org/officeDocument/2006/relationships/hyperlink" Target="http://books.toscrape.com/media/cache/71/21/712105c4429489160c7a6f9e4824fcc6.jpg" TargetMode="External"/><Relationship Id="rId1506" Type="http://schemas.openxmlformats.org/officeDocument/2006/relationships/hyperlink" Target="https://books.toscrape.com/catalogue/library-of-souls-miss-peregrines-peculiar-children-3_816/index.html" TargetMode="External"/><Relationship Id="rId1713" Type="http://schemas.openxmlformats.org/officeDocument/2006/relationships/hyperlink" Target="http://books.toscrape.com/media/cache/3c/b9/3cb9c84d2a6a66f8bb6601d4f33deaa0.jpg" TargetMode="External"/><Relationship Id="rId1920" Type="http://schemas.openxmlformats.org/officeDocument/2006/relationships/hyperlink" Target="https://books.toscrape.com/catalogue/you-you-1_784/index.html" TargetMode="External"/><Relationship Id="rId294" Type="http://schemas.openxmlformats.org/officeDocument/2006/relationships/hyperlink" Target="https://books.toscrape.com/catalogue/the-pilgrims-progress_353/index.html" TargetMode="External"/><Relationship Id="rId154" Type="http://schemas.openxmlformats.org/officeDocument/2006/relationships/hyperlink" Target="https://books.toscrape.com/catalogue/pop-gun-war-volume-1-gift_918/index.html" TargetMode="External"/><Relationship Id="rId361" Type="http://schemas.openxmlformats.org/officeDocument/2006/relationships/hyperlink" Target="http://books.toscrape.com/media/cache/58/bb/58bb81b052b6ad90adcd57e95da99a50.jpg" TargetMode="External"/><Relationship Id="rId599" Type="http://schemas.openxmlformats.org/officeDocument/2006/relationships/hyperlink" Target="http://books.toscrape.com/media/cache/e6/5e/e65e45701ce6d2da8c5cf31d6208ff02.jpg" TargetMode="External"/><Relationship Id="rId459" Type="http://schemas.openxmlformats.org/officeDocument/2006/relationships/hyperlink" Target="http://books.toscrape.com/media/cache/8c/54/8c54a50576c204b80165a13545f73028.jpg" TargetMode="External"/><Relationship Id="rId666" Type="http://schemas.openxmlformats.org/officeDocument/2006/relationships/hyperlink" Target="https://books.toscrape.com/catalogue/throwing-rocks-at-the-google-bus-how-growth-became-the-enemy-of-prosperity_948/index.html" TargetMode="External"/><Relationship Id="rId873" Type="http://schemas.openxmlformats.org/officeDocument/2006/relationships/hyperlink" Target="http://books.toscrape.com/media/cache/5b/82/5b827f00893b7119360e8a67d939e0b5.jpg" TargetMode="External"/><Relationship Id="rId1089" Type="http://schemas.openxmlformats.org/officeDocument/2006/relationships/hyperlink" Target="http://books.toscrape.com/media/cache/01/d2/01d245f56c1d9a397caa3d956573616e.jpg" TargetMode="External"/><Relationship Id="rId1296" Type="http://schemas.openxmlformats.org/officeDocument/2006/relationships/hyperlink" Target="https://books.toscrape.com/catalogue/watchmen_579/index.html" TargetMode="External"/><Relationship Id="rId221" Type="http://schemas.openxmlformats.org/officeDocument/2006/relationships/hyperlink" Target="http://books.toscrape.com/media/cache/cd/b5/cdb5bd3a70cd857879120b4a90192bda.jpg" TargetMode="External"/><Relationship Id="rId319" Type="http://schemas.openxmlformats.org/officeDocument/2006/relationships/hyperlink" Target="http://books.toscrape.com/media/cache/a8/57/a857deea83c7d4c66e2920e1cf5d8fe0.jpg" TargetMode="External"/><Relationship Id="rId526" Type="http://schemas.openxmlformats.org/officeDocument/2006/relationships/hyperlink" Target="https://books.toscrape.com/catalogue/the-bourne-identity-jason-bourne-1_492/index.html" TargetMode="External"/><Relationship Id="rId1156" Type="http://schemas.openxmlformats.org/officeDocument/2006/relationships/hyperlink" Target="https://books.toscrape.com/catalogue/packing-for-mars-the-curious-science-of-life-in-the-void_205/index.html" TargetMode="External"/><Relationship Id="rId1363" Type="http://schemas.openxmlformats.org/officeDocument/2006/relationships/hyperlink" Target="http://books.toscrape.com/media/cache/e9/6e/e96eeedd915f4af106df0977404a0b8f.jpg" TargetMode="External"/><Relationship Id="rId733" Type="http://schemas.openxmlformats.org/officeDocument/2006/relationships/hyperlink" Target="http://books.toscrape.com/media/cache/db/8d/db8dda82c57fd0c2b466d40c04ed6075.jpg" TargetMode="External"/><Relationship Id="rId940" Type="http://schemas.openxmlformats.org/officeDocument/2006/relationships/hyperlink" Target="https://books.toscrape.com/catalogue/the-bridge-to-consciousness-im-writing-the-bridge-between-science-and-our-old-and-new-beliefs_840/index.html" TargetMode="External"/><Relationship Id="rId1016" Type="http://schemas.openxmlformats.org/officeDocument/2006/relationships/hyperlink" Target="https://books.toscrape.com/catalogue/the-three-searches-meaning-and-the-story_649/index.html" TargetMode="External"/><Relationship Id="rId1570" Type="http://schemas.openxmlformats.org/officeDocument/2006/relationships/hyperlink" Target="https://books.toscrape.com/catalogue/two-boys-kissing_294/index.html" TargetMode="External"/><Relationship Id="rId1668" Type="http://schemas.openxmlformats.org/officeDocument/2006/relationships/hyperlink" Target="https://books.toscrape.com/catalogue/feathers-displays-of-brilliant-plumage_695/index.html" TargetMode="External"/><Relationship Id="rId1875" Type="http://schemas.openxmlformats.org/officeDocument/2006/relationships/hyperlink" Target="http://books.toscrape.com/media/cache/33/93/339372341b88e027734e97fa1ddb26fc.jpg" TargetMode="External"/><Relationship Id="rId800" Type="http://schemas.openxmlformats.org/officeDocument/2006/relationships/hyperlink" Target="https://books.toscrape.com/catalogue/the-jazz-of-physics-the-secret-link-between-music-and-the-structure-of-the-universe_350/index.html" TargetMode="External"/><Relationship Id="rId1223" Type="http://schemas.openxmlformats.org/officeDocument/2006/relationships/hyperlink" Target="http://books.toscrape.com/media/cache/b9/af/b9afd75c09ff7bf82c9a158a34cb993d.jpg" TargetMode="External"/><Relationship Id="rId1430" Type="http://schemas.openxmlformats.org/officeDocument/2006/relationships/hyperlink" Target="https://books.toscrape.com/catalogue/tell-the-wind-and-fire_396/index.html" TargetMode="External"/><Relationship Id="rId1528" Type="http://schemas.openxmlformats.org/officeDocument/2006/relationships/hyperlink" Target="https://books.toscrape.com/catalogue/stars-above-the-lunar-chronicles-45_632/index.html" TargetMode="External"/><Relationship Id="rId1735" Type="http://schemas.openxmlformats.org/officeDocument/2006/relationships/hyperlink" Target="http://books.toscrape.com/media/cache/57/4c/574cbab555bb7d21e50b20267383e45d.jpg" TargetMode="External"/><Relationship Id="rId1942" Type="http://schemas.openxmlformats.org/officeDocument/2006/relationships/hyperlink" Target="https://books.toscrape.com/catalogue/the-four-agreements-a-practical-guide-to-personal-freedom_970/index.html" TargetMode="External"/><Relationship Id="rId27" Type="http://schemas.openxmlformats.org/officeDocument/2006/relationships/hyperlink" Target="http://books.toscrape.com/media/cache/9d/f2/9df248dcefeaba9eeb519a59b248f72c.jpg" TargetMode="External"/><Relationship Id="rId1802" Type="http://schemas.openxmlformats.org/officeDocument/2006/relationships/hyperlink" Target="https://books.toscrape.com/catalogue/americas-war-for-the-greater-middle-east-a-military-history_361/index.html" TargetMode="External"/><Relationship Id="rId176" Type="http://schemas.openxmlformats.org/officeDocument/2006/relationships/hyperlink" Target="https://books.toscrape.com/catalogue/codename-baboushka-volume-1-the-conclave-of-death_887/index.html" TargetMode="External"/><Relationship Id="rId383" Type="http://schemas.openxmlformats.org/officeDocument/2006/relationships/hyperlink" Target="http://books.toscrape.com/media/cache/b0/be/b0be8b72b97ba3185f7d55235d0be76f.jpg" TargetMode="External"/><Relationship Id="rId590" Type="http://schemas.openxmlformats.org/officeDocument/2006/relationships/hyperlink" Target="https://books.toscrape.com/catalogue/the-white-cat-and-the-monk-a-retelling-of-the-poem-pangur-ban_865/index.html" TargetMode="External"/><Relationship Id="rId243" Type="http://schemas.openxmlformats.org/officeDocument/2006/relationships/hyperlink" Target="http://books.toscrape.com/media/cache/39/99/3999845b6800427aad3d45041586a171.jpg" TargetMode="External"/><Relationship Id="rId450" Type="http://schemas.openxmlformats.org/officeDocument/2006/relationships/hyperlink" Target="https://books.toscrape.com/catalogue/the-edge-of-reason-bridget-jones-2_63/index.html" TargetMode="External"/><Relationship Id="rId688" Type="http://schemas.openxmlformats.org/officeDocument/2006/relationships/hyperlink" Target="https://books.toscrape.com/catalogue/the-omnivores-dilemma-a-natural-history-of-four-meals_854/index.html" TargetMode="External"/><Relationship Id="rId895" Type="http://schemas.openxmlformats.org/officeDocument/2006/relationships/hyperlink" Target="http://books.toscrape.com/media/cache/9b/61/9b6155b8013ed9e05ef8a85b4117165b.jpg" TargetMode="External"/><Relationship Id="rId1080" Type="http://schemas.openxmlformats.org/officeDocument/2006/relationships/hyperlink" Target="https://books.toscrape.com/catalogue/ship-leaves-harbor-essays-on-travel-by-a-recovering-journeyman_438/index.html" TargetMode="External"/><Relationship Id="rId103" Type="http://schemas.openxmlformats.org/officeDocument/2006/relationships/hyperlink" Target="http://books.toscrape.com/media/cache/b3/d9/b3d90aca157d5a250becc8b255a37251.jpg" TargetMode="External"/><Relationship Id="rId310" Type="http://schemas.openxmlformats.org/officeDocument/2006/relationships/hyperlink" Target="https://books.toscrape.com/catalogue/the-complete-stories-and-poems-the-works-of-edgar-allan-poe-cameo-edition_238/index.html" TargetMode="External"/><Relationship Id="rId548" Type="http://schemas.openxmlformats.org/officeDocument/2006/relationships/hyperlink" Target="https://books.toscrape.com/catalogue/atlas-shrugged_314/index.html" TargetMode="External"/><Relationship Id="rId755" Type="http://schemas.openxmlformats.org/officeDocument/2006/relationships/hyperlink" Target="http://books.toscrape.com/media/cache/66/95/6695cfb7ba5e0a6ef995300db6762fb6.jpg" TargetMode="External"/><Relationship Id="rId962" Type="http://schemas.openxmlformats.org/officeDocument/2006/relationships/hyperlink" Target="https://books.toscrape.com/catalogue/done-rubbed-out-reightman-bailey-1_803/index.html" TargetMode="External"/><Relationship Id="rId1178" Type="http://schemas.openxmlformats.org/officeDocument/2006/relationships/hyperlink" Target="https://books.toscrape.com/catalogue/dead-wake-the-last-crossing-of-the-lusitania_147/index.html" TargetMode="External"/><Relationship Id="rId1385" Type="http://schemas.openxmlformats.org/officeDocument/2006/relationships/hyperlink" Target="http://books.toscrape.com/media/cache/db/01/db01b38d3200a5faff4ead42791416e4.jpg" TargetMode="External"/><Relationship Id="rId1592" Type="http://schemas.openxmlformats.org/officeDocument/2006/relationships/hyperlink" Target="https://books.toscrape.com/catalogue/girl-online-on-tour-girl-online-2_101/index.html" TargetMode="External"/><Relationship Id="rId91" Type="http://schemas.openxmlformats.org/officeDocument/2006/relationships/hyperlink" Target="http://books.toscrape.com/media/cache/ec/65/ec651ed66822d4b68938afa645b1ece2.jpg" TargetMode="External"/><Relationship Id="rId408" Type="http://schemas.openxmlformats.org/officeDocument/2006/relationships/hyperlink" Target="https://books.toscrape.com/catalogue/listen-to-me-fusion-1_29/index.html" TargetMode="External"/><Relationship Id="rId615" Type="http://schemas.openxmlformats.org/officeDocument/2006/relationships/hyperlink" Target="http://books.toscrape.com/media/cache/42/48/424876ee529de5b557ebd69286c87343.jpg" TargetMode="External"/><Relationship Id="rId822" Type="http://schemas.openxmlformats.org/officeDocument/2006/relationships/hyperlink" Target="https://books.toscrape.com/catalogue/spilled-milk-based-on-a-true-story_225/index.html" TargetMode="External"/><Relationship Id="rId1038" Type="http://schemas.openxmlformats.org/officeDocument/2006/relationships/hyperlink" Target="https://books.toscrape.com/catalogue/modern-day-fables_565/index.html" TargetMode="External"/><Relationship Id="rId1245" Type="http://schemas.openxmlformats.org/officeDocument/2006/relationships/hyperlink" Target="http://books.toscrape.com/media/cache/bf/31/bf31c4b40f6b2622330155fb9113a3bb.jpg" TargetMode="External"/><Relationship Id="rId1452" Type="http://schemas.openxmlformats.org/officeDocument/2006/relationships/hyperlink" Target="https://books.toscrape.com/catalogue/heir-to-the-sky_166/index.html" TargetMode="External"/><Relationship Id="rId1897" Type="http://schemas.openxmlformats.org/officeDocument/2006/relationships/hyperlink" Target="http://books.toscrape.com/media/cache/46/1c/461cf454be3aac0b4cd066247c892679.jpg" TargetMode="External"/><Relationship Id="rId1105" Type="http://schemas.openxmlformats.org/officeDocument/2006/relationships/hyperlink" Target="http://books.toscrape.com/media/cache/16/67/16674db55d7c7c37bf19e1aed4a8cc57.jpg" TargetMode="External"/><Relationship Id="rId1312" Type="http://schemas.openxmlformats.org/officeDocument/2006/relationships/hyperlink" Target="https://books.toscrape.com/catalogue/the-joy-of-cooking_449/index.html" TargetMode="External"/><Relationship Id="rId1757" Type="http://schemas.openxmlformats.org/officeDocument/2006/relationships/hyperlink" Target="http://books.toscrape.com/media/cache/d2/d8/d2d818d6654086560072fe1d42189636.jpg" TargetMode="External"/><Relationship Id="rId1964" Type="http://schemas.openxmlformats.org/officeDocument/2006/relationships/hyperlink" Target="https://books.toscrape.com/catalogue/how-to-stop-worrying-and-start-living_431/index.html" TargetMode="External"/><Relationship Id="rId49" Type="http://schemas.openxmlformats.org/officeDocument/2006/relationships/hyperlink" Target="http://books.toscrape.com/media/cache/b2/c5/b2c501b848bccd9cc375771f53c0fb6e.jpg" TargetMode="External"/><Relationship Id="rId1617" Type="http://schemas.openxmlformats.org/officeDocument/2006/relationships/hyperlink" Target="http://books.toscrape.com/media/cache/47/cd/47cd27d1ae8935f974541829eea328f2.jpg" TargetMode="External"/><Relationship Id="rId1824" Type="http://schemas.openxmlformats.org/officeDocument/2006/relationships/hyperlink" Target="https://books.toscrape.com/catalogue/deliciously-ella-every-day-quick-and-easy-recipes-for-gluten-free-snacks-packed-lunches-and-simple-meals_801/index.html" TargetMode="External"/><Relationship Id="rId198" Type="http://schemas.openxmlformats.org/officeDocument/2006/relationships/hyperlink" Target="https://books.toscrape.com/catalogue/so-cute-it-hurts-vol-6-so-cute-it-hurts-6_734/index.html" TargetMode="External"/><Relationship Id="rId265" Type="http://schemas.openxmlformats.org/officeDocument/2006/relationships/hyperlink" Target="http://books.toscrape.com/media/cache/e5/0f/e50f35f47d84efaa739eff59b3dd4f7c.jpg" TargetMode="External"/><Relationship Id="rId472" Type="http://schemas.openxmlformats.org/officeDocument/2006/relationships/hyperlink" Target="https://books.toscrape.com/catalogue/the-time-keeper_766/index.html" TargetMode="External"/><Relationship Id="rId125" Type="http://schemas.openxmlformats.org/officeDocument/2006/relationships/hyperlink" Target="http://books.toscrape.com/media/cache/15/ea/15eaabd188af8916c4a37d135f7b8952.jpg" TargetMode="External"/><Relationship Id="rId332" Type="http://schemas.openxmlformats.org/officeDocument/2006/relationships/hyperlink" Target="https://books.toscrape.com/catalogue/the-stranger_861/index.html" TargetMode="External"/><Relationship Id="rId777" Type="http://schemas.openxmlformats.org/officeDocument/2006/relationships/hyperlink" Target="http://books.toscrape.com/media/cache/73/ee/73ee61bd8724a36a83b691bb7b1a70b8.jpg" TargetMode="External"/><Relationship Id="rId984" Type="http://schemas.openxmlformats.org/officeDocument/2006/relationships/hyperlink" Target="https://books.toscrape.com/catalogue/the-power-of-habit-why-we-do-what-we-do-in-life-and-business_760/index.html" TargetMode="External"/><Relationship Id="rId637" Type="http://schemas.openxmlformats.org/officeDocument/2006/relationships/hyperlink" Target="http://books.toscrape.com/media/cache/3c/db/3cdb7121cf09e7c5e3436cfff9834a67.jpg" TargetMode="External"/><Relationship Id="rId844" Type="http://schemas.openxmlformats.org/officeDocument/2006/relationships/hyperlink" Target="https://books.toscrape.com/catalogue/i-am-malala-the-girl-who-stood-up-for-education-and-was-shot-by-the-taliban_172/index.html" TargetMode="External"/><Relationship Id="rId1267" Type="http://schemas.openxmlformats.org/officeDocument/2006/relationships/hyperlink" Target="http://books.toscrape.com/media/cache/24/86/248641d1d03b4dbfe3a7db4e20552973.jpg" TargetMode="External"/><Relationship Id="rId1474" Type="http://schemas.openxmlformats.org/officeDocument/2006/relationships/hyperlink" Target="https://books.toscrape.com/catalogue/one-second-seven-7_41/index.html" TargetMode="External"/><Relationship Id="rId1681" Type="http://schemas.openxmlformats.org/officeDocument/2006/relationships/hyperlink" Target="http://books.toscrape.com/media/cache/4b/2a/4b2a574e8382dcac92d046d30d2c27fc.jpg" TargetMode="External"/><Relationship Id="rId704" Type="http://schemas.openxmlformats.org/officeDocument/2006/relationships/hyperlink" Target="https://books.toscrape.com/catalogue/whole-lotta-creativity-going-on-60-fun-and-unusual-exercises-to-awaken-and-strengthen-your-creativity_780/index.html" TargetMode="External"/><Relationship Id="rId911" Type="http://schemas.openxmlformats.org/officeDocument/2006/relationships/hyperlink" Target="http://books.toscrape.com/media/cache/b1/4b/b14be641ab97a330891455a769d52fd3.jpg" TargetMode="External"/><Relationship Id="rId1127" Type="http://schemas.openxmlformats.org/officeDocument/2006/relationships/hyperlink" Target="http://books.toscrape.com/media/cache/d3/34/d3347aba8346ccff1dcf3751b4e5b9ab.jpg" TargetMode="External"/><Relationship Id="rId1334" Type="http://schemas.openxmlformats.org/officeDocument/2006/relationships/hyperlink" Target="https://books.toscrape.com/catalogue/the-tipping-point-how-little-things-can-make-a-big-difference_284/index.html" TargetMode="External"/><Relationship Id="rId1541" Type="http://schemas.openxmlformats.org/officeDocument/2006/relationships/hyperlink" Target="http://books.toscrape.com/media/cache/7c/eb/7cebcafb82ec5f208d1613b35337d59d.jpg" TargetMode="External"/><Relationship Id="rId1779" Type="http://schemas.openxmlformats.org/officeDocument/2006/relationships/hyperlink" Target="http://books.toscrape.com/media/cache/77/79/777988a85de2269905bd8c2070a3cf58.jpg" TargetMode="External"/><Relationship Id="rId1986" Type="http://schemas.openxmlformats.org/officeDocument/2006/relationships/hyperlink" Target="https://books.toscrape.com/catalogue/10-day-green-smoothie-cleanse-lose-up-to-15-pounds-in-10-days_581/index.html" TargetMode="External"/><Relationship Id="rId40" Type="http://schemas.openxmlformats.org/officeDocument/2006/relationships/hyperlink" Target="https://books.toscrape.com/catalogue/a-time-of-torment-charlie-parker-14_657/index.html" TargetMode="External"/><Relationship Id="rId1401" Type="http://schemas.openxmlformats.org/officeDocument/2006/relationships/hyperlink" Target="http://books.toscrape.com/media/cache/ac/1a/ac1a0546d9cdf6cd82ab7712a6c418df.jpg" TargetMode="External"/><Relationship Id="rId1639" Type="http://schemas.openxmlformats.org/officeDocument/2006/relationships/hyperlink" Target="http://books.toscrape.com/media/cache/18/ac/18ac3f16b10a5fc47e603d93335e3f24.jpg" TargetMode="External"/><Relationship Id="rId1846" Type="http://schemas.openxmlformats.org/officeDocument/2006/relationships/hyperlink" Target="https://books.toscrape.com/catalogue/naturally-lean-125-nourishing-gluten-free-plant-based-recipes-all-under-300-calories_479/index.html" TargetMode="External"/><Relationship Id="rId1706" Type="http://schemas.openxmlformats.org/officeDocument/2006/relationships/hyperlink" Target="https://books.toscrape.com/catalogue/me-talk-pretty-one-day_193/index.html" TargetMode="External"/><Relationship Id="rId1913" Type="http://schemas.openxmlformats.org/officeDocument/2006/relationships/hyperlink" Target="http://books.toscrape.com/media/cache/27/92/2792ef951651ff1eae40a410cac41e0f.jpg" TargetMode="External"/><Relationship Id="rId287" Type="http://schemas.openxmlformats.org/officeDocument/2006/relationships/hyperlink" Target="http://books.toscrape.com/media/cache/30/98/309814b6eeba469f4c741147aaaa076a.jpg" TargetMode="External"/><Relationship Id="rId494" Type="http://schemas.openxmlformats.org/officeDocument/2006/relationships/hyperlink" Target="https://books.toscrape.com/catalogue/eight-hundred-grapes_690/index.html" TargetMode="External"/><Relationship Id="rId147" Type="http://schemas.openxmlformats.org/officeDocument/2006/relationships/hyperlink" Target="http://books.toscrape.com/media/cache/60/3c/603c8f3dd299efe67616a53e5bfb1d03.jpg" TargetMode="External"/><Relationship Id="rId354" Type="http://schemas.openxmlformats.org/officeDocument/2006/relationships/hyperlink" Target="https://books.toscrape.com/catalogue/her-backup-boyfriend-the-sorensen-family-1_896/index.html" TargetMode="External"/><Relationship Id="rId799" Type="http://schemas.openxmlformats.org/officeDocument/2006/relationships/hyperlink" Target="http://books.toscrape.com/media/cache/f3/d1/f3d18f7fa858139e133fe4809d3827b5.jpg" TargetMode="External"/><Relationship Id="rId1191" Type="http://schemas.openxmlformats.org/officeDocument/2006/relationships/hyperlink" Target="http://books.toscrape.com/media/cache/94/31/9431e2494b4b32721b037c6f6dce9a03.jpg" TargetMode="External"/><Relationship Id="rId561" Type="http://schemas.openxmlformats.org/officeDocument/2006/relationships/hyperlink" Target="http://books.toscrape.com/media/cache/9b/37/9b37bcfb1a44dabbef36f5bf899df4b0.jpg" TargetMode="External"/><Relationship Id="rId659" Type="http://schemas.openxmlformats.org/officeDocument/2006/relationships/hyperlink" Target="http://books.toscrape.com/media/cache/f5/3c/f53c7d21723c860cfbca2b539bc55b8f.jpg" TargetMode="External"/><Relationship Id="rId866" Type="http://schemas.openxmlformats.org/officeDocument/2006/relationships/hyperlink" Target="https://books.toscrape.com/catalogue/h-is-for-hawk_102/index.html" TargetMode="External"/><Relationship Id="rId1289" Type="http://schemas.openxmlformats.org/officeDocument/2006/relationships/hyperlink" Target="http://books.toscrape.com/media/cache/b3/0b/b30bf2a60739293261c9a997c7ae2ef6.jpg" TargetMode="External"/><Relationship Id="rId1496" Type="http://schemas.openxmlformats.org/officeDocument/2006/relationships/hyperlink" Target="https://books.toscrape.com/catalogue/obsidian-lux-1_911/index.html" TargetMode="External"/><Relationship Id="rId214" Type="http://schemas.openxmlformats.org/officeDocument/2006/relationships/hyperlink" Target="https://books.toscrape.com/catalogue/adulthood-is-a-myth-a-sarahs-scribbles-collection_659/index.html" TargetMode="External"/><Relationship Id="rId421" Type="http://schemas.openxmlformats.org/officeDocument/2006/relationships/hyperlink" Target="http://books.toscrape.com/media/cache/b9/ef/b9efe934eaeb1f51ad31a971188d7bc3.jpg" TargetMode="External"/><Relationship Id="rId519" Type="http://schemas.openxmlformats.org/officeDocument/2006/relationships/hyperlink" Target="http://books.toscrape.com/media/cache/f3/28/f3285723c344576168d60806d266979a.jpg" TargetMode="External"/><Relationship Id="rId1051" Type="http://schemas.openxmlformats.org/officeDocument/2006/relationships/hyperlink" Target="http://books.toscrape.com/media/cache/4e/04/4e0497a5aa3d442acef6a3e5d0d3447c.jpg" TargetMode="External"/><Relationship Id="rId1149" Type="http://schemas.openxmlformats.org/officeDocument/2006/relationships/hyperlink" Target="http://books.toscrape.com/media/cache/d7/4d/d74ddd5fd851eb01a201e7de7f4d5832.jpg" TargetMode="External"/><Relationship Id="rId1356" Type="http://schemas.openxmlformats.org/officeDocument/2006/relationships/hyperlink" Target="https://books.toscrape.com/catalogue/sarahs-key_217/index.html" TargetMode="External"/><Relationship Id="rId726" Type="http://schemas.openxmlformats.org/officeDocument/2006/relationships/hyperlink" Target="https://books.toscrape.com/catalogue/eaternity-more-than-150-deliciously-easy-vegan-recipes-for-a-long-healthy-satisfied-joyful-life_689/index.html" TargetMode="External"/><Relationship Id="rId933" Type="http://schemas.openxmlformats.org/officeDocument/2006/relationships/hyperlink" Target="http://books.toscrape.com/media/cache/65/1e/651e956a041bf4b91bfba1374f0f91e7.jpg" TargetMode="External"/><Relationship Id="rId1009" Type="http://schemas.openxmlformats.org/officeDocument/2006/relationships/hyperlink" Target="http://books.toscrape.com/media/cache/d1/6b/d16b11b4c957d39bea33a43a96bf9e4c.jpg" TargetMode="External"/><Relationship Id="rId1563" Type="http://schemas.openxmlformats.org/officeDocument/2006/relationships/hyperlink" Target="http://books.toscrape.com/media/cache/9b/c8/9bc86bc10a6beea536422bbe82e076fb.jpg" TargetMode="External"/><Relationship Id="rId1770" Type="http://schemas.openxmlformats.org/officeDocument/2006/relationships/hyperlink" Target="https://books.toscrape.com/catalogue/house-of-leaves_169/index.html" TargetMode="External"/><Relationship Id="rId1868" Type="http://schemas.openxmlformats.org/officeDocument/2006/relationships/hyperlink" Target="https://books.toscrape.com/catalogue/redeeming-love_826/index.html" TargetMode="External"/><Relationship Id="rId62" Type="http://schemas.openxmlformats.org/officeDocument/2006/relationships/hyperlink" Target="https://books.toscrape.com/catalogue/delivering-the-truth-quaker-midwife-mystery-1_464/index.html" TargetMode="External"/><Relationship Id="rId1216" Type="http://schemas.openxmlformats.org/officeDocument/2006/relationships/hyperlink" Target="https://books.toscrape.com/catalogue/sleeping-giants-themis-files-1_604/index.html" TargetMode="External"/><Relationship Id="rId1423" Type="http://schemas.openxmlformats.org/officeDocument/2006/relationships/hyperlink" Target="http://books.toscrape.com/media/cache/c3/1a/c31af6fddfa452d9d746a599f35dcc01.jpg" TargetMode="External"/><Relationship Id="rId1630" Type="http://schemas.openxmlformats.org/officeDocument/2006/relationships/hyperlink" Target="https://books.toscrape.com/catalogue/shakespeares-sonnets_989/index.html" TargetMode="External"/><Relationship Id="rId1728" Type="http://schemas.openxmlformats.org/officeDocument/2006/relationships/hyperlink" Target="https://books.toscrape.com/catalogue/toddlers-are-aholes-its-not-your-fault_503/index.html" TargetMode="External"/><Relationship Id="rId1935" Type="http://schemas.openxmlformats.org/officeDocument/2006/relationships/hyperlink" Target="http://books.toscrape.com/media/cache/17/db/17db3de71e8217d4277a9328b04f56cf.jpg" TargetMode="External"/><Relationship Id="rId169" Type="http://schemas.openxmlformats.org/officeDocument/2006/relationships/hyperlink" Target="http://books.toscrape.com/media/cache/f7/4d/f74db5141becf01083abc03c078f4922.jpg" TargetMode="External"/><Relationship Id="rId376" Type="http://schemas.openxmlformats.org/officeDocument/2006/relationships/hyperlink" Target="https://books.toscrape.com/catalogue/off-the-hook-fishing-for-trouble-1_601/index.html" TargetMode="External"/><Relationship Id="rId583" Type="http://schemas.openxmlformats.org/officeDocument/2006/relationships/hyperlink" Target="http://books.toscrape.com/media/cache/af/2f/af2fe2419ea136f2cd567aa92082c3ae.jpg" TargetMode="External"/><Relationship Id="rId790" Type="http://schemas.openxmlformats.org/officeDocument/2006/relationships/hyperlink" Target="https://books.toscrape.com/catalogue/girl-interrupted_429/index.html" TargetMode="External"/><Relationship Id="rId4" Type="http://schemas.openxmlformats.org/officeDocument/2006/relationships/hyperlink" Target="https://books.toscrape.com/catalogue/full-moon-over-noahs-ark-an-odyssey-to-mount-ararat-and-beyond_811/index.html" TargetMode="External"/><Relationship Id="rId236" Type="http://schemas.openxmlformats.org/officeDocument/2006/relationships/hyperlink" Target="https://books.toscrape.com/catalogue/the-sandman-vol-3-dream-country-the-sandman-volumes-3_279/index.html" TargetMode="External"/><Relationship Id="rId443" Type="http://schemas.openxmlformats.org/officeDocument/2006/relationships/hyperlink" Target="http://books.toscrape.com/media/cache/82/ed/82ed95c8c6c3ee6171fe3b55d766a9ec.jpg" TargetMode="External"/><Relationship Id="rId650" Type="http://schemas.openxmlformats.org/officeDocument/2006/relationships/hyperlink" Target="https://books.toscrape.com/catalogue/a-history-of-god-the-4000-year-quest-of-judaism-christianity-and-islam_310/index.html" TargetMode="External"/><Relationship Id="rId888" Type="http://schemas.openxmlformats.org/officeDocument/2006/relationships/hyperlink" Target="https://books.toscrape.com/catalogue/chronicles-vol-1_462/index.html" TargetMode="External"/><Relationship Id="rId1073" Type="http://schemas.openxmlformats.org/officeDocument/2006/relationships/hyperlink" Target="http://books.toscrape.com/media/cache/2f/b6/2fb66b628ee51169b91cdfce8b68d929.jpg" TargetMode="External"/><Relationship Id="rId1280" Type="http://schemas.openxmlformats.org/officeDocument/2006/relationships/hyperlink" Target="https://books.toscrape.com/catalogue/a-peoples-history-of-the-united-states_654/index.html" TargetMode="External"/><Relationship Id="rId303" Type="http://schemas.openxmlformats.org/officeDocument/2006/relationships/hyperlink" Target="http://books.toscrape.com/media/cache/73/b9/73b9d68a89e6d037f1afdc70f96bad09.jpg" TargetMode="External"/><Relationship Id="rId748" Type="http://schemas.openxmlformats.org/officeDocument/2006/relationships/hyperlink" Target="https://books.toscrape.com/catalogue/a-mothers-reckoning-living-in-the-aftermath-of-tragedy_585/index.html" TargetMode="External"/><Relationship Id="rId955" Type="http://schemas.openxmlformats.org/officeDocument/2006/relationships/hyperlink" Target="http://books.toscrape.com/media/cache/c6/50/c650e687398b368f4a16276f6d00144b.jpg" TargetMode="External"/><Relationship Id="rId1140" Type="http://schemas.openxmlformats.org/officeDocument/2006/relationships/hyperlink" Target="https://books.toscrape.com/catalogue/the-goldfinch_252/index.html" TargetMode="External"/><Relationship Id="rId1378" Type="http://schemas.openxmlformats.org/officeDocument/2006/relationships/hyperlink" Target="https://books.toscrape.com/catalogue/the-communist-manifesto_61/index.html" TargetMode="External"/><Relationship Id="rId1585" Type="http://schemas.openxmlformats.org/officeDocument/2006/relationships/hyperlink" Target="http://books.toscrape.com/media/cache/86/3c/863c3b48499a99392aace127df8b43e5.jpg" TargetMode="External"/><Relationship Id="rId1792" Type="http://schemas.openxmlformats.org/officeDocument/2006/relationships/hyperlink" Target="https://books.toscrape.com/catalogue/a-short-history-of-nearly-everything_457/index.html" TargetMode="External"/><Relationship Id="rId84" Type="http://schemas.openxmlformats.org/officeDocument/2006/relationships/hyperlink" Target="https://books.toscrape.com/catalogue/blood-defense-samantha-brinkman-1_8/index.html" TargetMode="External"/><Relationship Id="rId510" Type="http://schemas.openxmlformats.org/officeDocument/2006/relationships/hyperlink" Target="https://books.toscrape.com/catalogue/mothering-sunday_600/index.html" TargetMode="External"/><Relationship Id="rId608" Type="http://schemas.openxmlformats.org/officeDocument/2006/relationships/hyperlink" Target="https://books.toscrape.com/catalogue/shrunken-treasures-literary-classics-short-sweet-and-silly_484/index.html" TargetMode="External"/><Relationship Id="rId815" Type="http://schemas.openxmlformats.org/officeDocument/2006/relationships/hyperlink" Target="http://books.toscrape.com/media/cache/fb/65/fb6511ce55f5cf2ebf22a90655ad7c42.jpg" TargetMode="External"/><Relationship Id="rId1238" Type="http://schemas.openxmlformats.org/officeDocument/2006/relationships/hyperlink" Target="https://books.toscrape.com/catalogue/the-book-of-basketball-the-nba-according-to-the-sports-guy_232/index.html" TargetMode="External"/><Relationship Id="rId1445" Type="http://schemas.openxmlformats.org/officeDocument/2006/relationships/hyperlink" Target="http://books.toscrape.com/media/cache/a9/b6/a9b62c069312790dd2d408b0b57a2976.jpg" TargetMode="External"/><Relationship Id="rId1652" Type="http://schemas.openxmlformats.org/officeDocument/2006/relationships/hyperlink" Target="https://books.toscrape.com/catalogue/howl-and-other-poems_522/index.html" TargetMode="External"/><Relationship Id="rId1000" Type="http://schemas.openxmlformats.org/officeDocument/2006/relationships/hyperlink" Target="https://books.toscrape.com/catalogue/daily-fantasy-sports_683/index.html" TargetMode="External"/><Relationship Id="rId1305" Type="http://schemas.openxmlformats.org/officeDocument/2006/relationships/hyperlink" Target="http://books.toscrape.com/media/cache/be/22/be229bc9bc4655c7cb2c906998d5ef2e.jpg" TargetMode="External"/><Relationship Id="rId1957" Type="http://schemas.openxmlformats.org/officeDocument/2006/relationships/hyperlink" Target="http://books.toscrape.com/media/cache/b0/9d/b09d7cb6aa8ae112dd457e588762d293.jpg" TargetMode="External"/><Relationship Id="rId1512" Type="http://schemas.openxmlformats.org/officeDocument/2006/relationships/hyperlink" Target="https://books.toscrape.com/catalogue/until-friday-night-the-field-party-1_775/index.html" TargetMode="External"/><Relationship Id="rId1817" Type="http://schemas.openxmlformats.org/officeDocument/2006/relationships/hyperlink" Target="http://books.toscrape.com/media/cache/41/57/4157492623f9552e3efdc858a19968f3.jpg" TargetMode="External"/><Relationship Id="rId11" Type="http://schemas.openxmlformats.org/officeDocument/2006/relationships/hyperlink" Target="http://books.toscrape.com/media/cache/6c/e3/6ce3003931701c7a3fd5354917538ea9.jpg" TargetMode="External"/><Relationship Id="rId398" Type="http://schemas.openxmlformats.org/officeDocument/2006/relationships/hyperlink" Target="https://books.toscrape.com/catalogue/best-of-my-love-fools-gold-20_127/index.html" TargetMode="External"/><Relationship Id="rId160" Type="http://schemas.openxmlformats.org/officeDocument/2006/relationships/hyperlink" Target="https://books.toscrape.com/catalogue/orange-the-complete-collection-1-orange-the-complete-collection-1_914/index.html" TargetMode="External"/><Relationship Id="rId258" Type="http://schemas.openxmlformats.org/officeDocument/2006/relationships/hyperlink" Target="https://books.toscrape.com/catalogue/fruits-basket-vol-2-fruits-basket-2_100/index.html" TargetMode="External"/><Relationship Id="rId465" Type="http://schemas.openxmlformats.org/officeDocument/2006/relationships/hyperlink" Target="http://books.toscrape.com/media/cache/34/c9/34c988a76c3cd7c04566d3030d8e7331.jpg" TargetMode="External"/><Relationship Id="rId672" Type="http://schemas.openxmlformats.org/officeDocument/2006/relationships/hyperlink" Target="https://books.toscrape.com/catalogue/the-electric-pencil-drawings-from-inside-state-hospital-no-3_933/index.html" TargetMode="External"/><Relationship Id="rId1095" Type="http://schemas.openxmlformats.org/officeDocument/2006/relationships/hyperlink" Target="http://books.toscrape.com/media/cache/c2/62/c262c55a104878043319173d79986c89.jpg" TargetMode="External"/><Relationship Id="rId118" Type="http://schemas.openxmlformats.org/officeDocument/2006/relationships/hyperlink" Target="https://books.toscrape.com/catalogue/voyager-outlander-3_299/index.html" TargetMode="External"/><Relationship Id="rId325" Type="http://schemas.openxmlformats.org/officeDocument/2006/relationships/hyperlink" Target="http://books.toscrape.com/media/cache/99/df/99df494c230127c3d5ff53153d1f23a3.jpg" TargetMode="External"/><Relationship Id="rId532" Type="http://schemas.openxmlformats.org/officeDocument/2006/relationships/hyperlink" Target="https://books.toscrape.com/catalogue/me-before-you-me-before-you-1_434/index.html" TargetMode="External"/><Relationship Id="rId977" Type="http://schemas.openxmlformats.org/officeDocument/2006/relationships/hyperlink" Target="http://books.toscrape.com/media/cache/51/98/51985c3a61a47b8de85239b9e3b2a938.jpg" TargetMode="External"/><Relationship Id="rId1162" Type="http://schemas.openxmlformats.org/officeDocument/2006/relationships/hyperlink" Target="https://books.toscrape.com/catalogue/morning-star-red-rising-3_196/index.html" TargetMode="External"/><Relationship Id="rId837" Type="http://schemas.openxmlformats.org/officeDocument/2006/relationships/hyperlink" Target="http://books.toscrape.com/media/cache/27/f5/27f54466115767b767133ee034543cb5.jpg" TargetMode="External"/><Relationship Id="rId1022" Type="http://schemas.openxmlformats.org/officeDocument/2006/relationships/hyperlink" Target="https://books.toscrape.com/catalogue/eleanor-park_616/index.html" TargetMode="External"/><Relationship Id="rId1467" Type="http://schemas.openxmlformats.org/officeDocument/2006/relationships/hyperlink" Target="http://books.toscrape.com/media/cache/26/47/2647baddb86f91b6f7ea2fb8052edd62.jpg" TargetMode="External"/><Relationship Id="rId1674" Type="http://schemas.openxmlformats.org/officeDocument/2006/relationships/hyperlink" Target="https://books.toscrape.com/catalogue/history-of-beauty_521/index.html" TargetMode="External"/><Relationship Id="rId1881" Type="http://schemas.openxmlformats.org/officeDocument/2006/relationships/hyperlink" Target="http://books.toscrape.com/media/cache/0f/76/0f76b00ea914ced1822d8ac3480c485f.jpg" TargetMode="External"/><Relationship Id="rId904" Type="http://schemas.openxmlformats.org/officeDocument/2006/relationships/hyperlink" Target="https://books.toscrape.com/catalogue/the-boys-in-the-boat-nine-americans-and-their-epic-quest-for-gold-at-the-1936-berlin-olympics_992/index.html" TargetMode="External"/><Relationship Id="rId1327" Type="http://schemas.openxmlformats.org/officeDocument/2006/relationships/hyperlink" Target="http://books.toscrape.com/media/cache/db/27/db27a90497bcb1b1d8e59dec06264256.jpg" TargetMode="External"/><Relationship Id="rId1534" Type="http://schemas.openxmlformats.org/officeDocument/2006/relationships/hyperlink" Target="https://books.toscrape.com/catalogue/the-alien-club_569/index.html" TargetMode="External"/><Relationship Id="rId1741" Type="http://schemas.openxmlformats.org/officeDocument/2006/relationships/hyperlink" Target="http://books.toscrape.com/media/cache/84/cc/84cc7f93a8c6c766a6297a23227e68e8.jpg" TargetMode="External"/><Relationship Id="rId1979" Type="http://schemas.openxmlformats.org/officeDocument/2006/relationships/hyperlink" Target="http://books.toscrape.com/media/cache/59/13/5913f74507084d0cd47e2b73fd806f9e.jpg" TargetMode="External"/><Relationship Id="rId33" Type="http://schemas.openxmlformats.org/officeDocument/2006/relationships/hyperlink" Target="http://books.toscrape.com/media/cache/e6/dc/e6dcc8f75214eb14edc1ce09c98f3d71.jpg" TargetMode="External"/><Relationship Id="rId1601" Type="http://schemas.openxmlformats.org/officeDocument/2006/relationships/hyperlink" Target="http://books.toscrape.com/media/cache/5d/a5/5da545b9d44464af8b3d0a9511a050ca.jpg" TargetMode="External"/><Relationship Id="rId1839" Type="http://schemas.openxmlformats.org/officeDocument/2006/relationships/hyperlink" Target="http://books.toscrape.com/media/cache/7d/b4/7db4a7faaa0ea5134cabbb517bdd6cc7.jpg" TargetMode="External"/><Relationship Id="rId182" Type="http://schemas.openxmlformats.org/officeDocument/2006/relationships/hyperlink" Target="https://books.toscrape.com/catalogue/the-shadow-hero-the-shadow-hero_860/index.html" TargetMode="External"/><Relationship Id="rId1906" Type="http://schemas.openxmlformats.org/officeDocument/2006/relationships/hyperlink" Target="https://books.toscrape.com/catalogue/setting-the-world-on-fire-the-brief-astonishing-life-of-st-catherine-of-siena_603/index.html" TargetMode="External"/><Relationship Id="rId487" Type="http://schemas.openxmlformats.org/officeDocument/2006/relationships/hyperlink" Target="http://books.toscrape.com/media/cache/65/7f/657f9a3b7c0579c7fa499dddddd59422.jpg" TargetMode="External"/><Relationship Id="rId694" Type="http://schemas.openxmlformats.org/officeDocument/2006/relationships/hyperlink" Target="https://books.toscrape.com/catalogue/so-youve-been-publicly-shamed_832/index.html" TargetMode="External"/><Relationship Id="rId347" Type="http://schemas.openxmlformats.org/officeDocument/2006/relationships/hyperlink" Target="http://books.toscrape.com/media/cache/d1/7f/d17f326e3fcaf84c37d6d51e3470bcc6.jpg" TargetMode="External"/><Relationship Id="rId999" Type="http://schemas.openxmlformats.org/officeDocument/2006/relationships/hyperlink" Target="http://books.toscrape.com/media/cache/f6/65/f6656d023fae1a6219bbe85219d59fd2.jpg" TargetMode="External"/><Relationship Id="rId1184" Type="http://schemas.openxmlformats.org/officeDocument/2006/relationships/hyperlink" Target="https://books.toscrape.com/catalogue/breaking-dawn-twilight-4_136/index.html" TargetMode="External"/><Relationship Id="rId554" Type="http://schemas.openxmlformats.org/officeDocument/2006/relationships/hyperlink" Target="https://books.toscrape.com/catalogue/the-infinities_257/index.html" TargetMode="External"/><Relationship Id="rId761" Type="http://schemas.openxmlformats.org/officeDocument/2006/relationships/hyperlink" Target="http://books.toscrape.com/media/cache/16/65/1665c94f1ec5580132a16c3bdfd0c421.jpg" TargetMode="External"/><Relationship Id="rId859" Type="http://schemas.openxmlformats.org/officeDocument/2006/relationships/hyperlink" Target="http://books.toscrape.com/media/cache/39/51/3951dc08d449aa692ce82eefb692254e.jpg" TargetMode="External"/><Relationship Id="rId1391" Type="http://schemas.openxmlformats.org/officeDocument/2006/relationships/hyperlink" Target="http://books.toscrape.com/media/cache/9f/25/9f25ffe4229a32d1368b3dfe248c3343.jpg" TargetMode="External"/><Relationship Id="rId1489" Type="http://schemas.openxmlformats.org/officeDocument/2006/relationships/hyperlink" Target="http://books.toscrape.com/media/cache/6b/07/6b07b77236b7c80f42bd90bf325e69f6.jpg" TargetMode="External"/><Relationship Id="rId1696" Type="http://schemas.openxmlformats.org/officeDocument/2006/relationships/hyperlink" Target="https://books.toscrape.com/catalogue/the-argonauts_837/index.html" TargetMode="External"/><Relationship Id="rId207" Type="http://schemas.openxmlformats.org/officeDocument/2006/relationships/hyperlink" Target="http://books.toscrape.com/media/cache/95/4b/954b63f24b0e4c1c5ce494b33f694b73.jpg" TargetMode="External"/><Relationship Id="rId414" Type="http://schemas.openxmlformats.org/officeDocument/2006/relationships/hyperlink" Target="https://books.toscrape.com/catalogue/deep-under-walker-security-1_15/index.html" TargetMode="External"/><Relationship Id="rId621" Type="http://schemas.openxmlformats.org/officeDocument/2006/relationships/hyperlink" Target="http://books.toscrape.com/media/cache/34/b2/34b2631bafd148bcd8dcd850a4b75971.jpg" TargetMode="External"/><Relationship Id="rId1044" Type="http://schemas.openxmlformats.org/officeDocument/2006/relationships/hyperlink" Target="https://books.toscrape.com/catalogue/left-behind-left-behind-1_529/index.html" TargetMode="External"/><Relationship Id="rId1251" Type="http://schemas.openxmlformats.org/officeDocument/2006/relationships/hyperlink" Target="http://books.toscrape.com/media/cache/f5/3b/f53bc7b18914c97de7c23967293be119.jpg" TargetMode="External"/><Relationship Id="rId1349" Type="http://schemas.openxmlformats.org/officeDocument/2006/relationships/hyperlink" Target="http://books.toscrape.com/media/cache/fc/42/fc42d56ac8d3ee46bfea880d0cf46a5e.jpg" TargetMode="External"/><Relationship Id="rId719" Type="http://schemas.openxmlformats.org/officeDocument/2006/relationships/hyperlink" Target="http://books.toscrape.com/media/cache/2c/15/2c157b05b7b7014be2a05a5bdeca80e7.jpg" TargetMode="External"/><Relationship Id="rId926" Type="http://schemas.openxmlformats.org/officeDocument/2006/relationships/hyperlink" Target="https://books.toscrape.com/catalogue/tracing-numbers-on-a-train_869/index.html" TargetMode="External"/><Relationship Id="rId1111" Type="http://schemas.openxmlformats.org/officeDocument/2006/relationships/hyperlink" Target="http://books.toscrape.com/media/cache/ea/cb/eacbd43aaf46f527416aa5d6561b29ad.jpg" TargetMode="External"/><Relationship Id="rId1556" Type="http://schemas.openxmlformats.org/officeDocument/2006/relationships/hyperlink" Target="https://books.toscrape.com/catalogue/tell-me-three-things_395/index.html" TargetMode="External"/><Relationship Id="rId1763" Type="http://schemas.openxmlformats.org/officeDocument/2006/relationships/hyperlink" Target="http://books.toscrape.com/media/cache/d3/55/d35568710e773adf06a0bc756a99f66d.jpg" TargetMode="External"/><Relationship Id="rId1970" Type="http://schemas.openxmlformats.org/officeDocument/2006/relationships/hyperlink" Target="https://books.toscrape.com/catalogue/unqualified-how-god-uses-broken-people-to-do-big-things_873/index.html" TargetMode="External"/><Relationship Id="rId55" Type="http://schemas.openxmlformats.org/officeDocument/2006/relationships/hyperlink" Target="http://books.toscrape.com/media/cache/09/02/0902666ade8ab8183363e53c108e5069.jpg" TargetMode="External"/><Relationship Id="rId1209" Type="http://schemas.openxmlformats.org/officeDocument/2006/relationships/hyperlink" Target="http://books.toscrape.com/media/cache/02/7a/027a1f131d94c38f9e785f5d85a109c7.jpg" TargetMode="External"/><Relationship Id="rId1416" Type="http://schemas.openxmlformats.org/officeDocument/2006/relationships/hyperlink" Target="https://books.toscrape.com/catalogue/the-star-touched-queen_642/index.html" TargetMode="External"/><Relationship Id="rId1623" Type="http://schemas.openxmlformats.org/officeDocument/2006/relationships/hyperlink" Target="http://books.toscrape.com/media/cache/d7/63/d763b806d6f0fb6580f16d08e00bdba6.jpg" TargetMode="External"/><Relationship Id="rId1830" Type="http://schemas.openxmlformats.org/officeDocument/2006/relationships/hyperlink" Target="https://books.toscrape.com/catalogue/barefoot-contessa-back-to-basics_667/index.html" TargetMode="External"/><Relationship Id="rId1928" Type="http://schemas.openxmlformats.org/officeDocument/2006/relationships/hyperlink" Target="https://books.toscrape.com/catalogue/killing-floor-jack-reacher-1_382/index.html" TargetMode="External"/><Relationship Id="rId271" Type="http://schemas.openxmlformats.org/officeDocument/2006/relationships/hyperlink" Target="http://books.toscrape.com/media/cache/70/da/70daa09e4ddebe1d60f50720c0b49976.jpg" TargetMode="External"/><Relationship Id="rId131" Type="http://schemas.openxmlformats.org/officeDocument/2006/relationships/hyperlink" Target="http://books.toscrape.com/media/cache/3e/59/3e59b2225c72d3dcf40a306e2b983314.jpg" TargetMode="External"/><Relationship Id="rId369" Type="http://schemas.openxmlformats.org/officeDocument/2006/relationships/hyperlink" Target="http://books.toscrape.com/media/cache/3d/4d/3d4d8e92429144f6c807adc4b15b7f80.jpg" TargetMode="External"/><Relationship Id="rId576" Type="http://schemas.openxmlformats.org/officeDocument/2006/relationships/hyperlink" Target="https://books.toscrape.com/catalogue/the-silent-wife_83/index.html" TargetMode="External"/><Relationship Id="rId783" Type="http://schemas.openxmlformats.org/officeDocument/2006/relationships/hyperlink" Target="http://books.toscrape.com/media/cache/da/0f/da0f0c01b1b9819fa7cb5e27a295351f.jpg" TargetMode="External"/><Relationship Id="rId990" Type="http://schemas.openxmlformats.org/officeDocument/2006/relationships/hyperlink" Target="https://books.toscrape.com/catalogue/living-leadership-by-insight-a-good-leader-achieves-a-great-leader-builds-monuments_709/index.html" TargetMode="External"/><Relationship Id="rId229" Type="http://schemas.openxmlformats.org/officeDocument/2006/relationships/hyperlink" Target="http://books.toscrape.com/media/cache/20/99/20995345e7a87cdfb4503283ae991e84.jpg" TargetMode="External"/><Relationship Id="rId436" Type="http://schemas.openxmlformats.org/officeDocument/2006/relationships/hyperlink" Target="https://books.toscrape.com/catalogue/twenties-girl_292/index.html" TargetMode="External"/><Relationship Id="rId643" Type="http://schemas.openxmlformats.org/officeDocument/2006/relationships/hyperlink" Target="http://books.toscrape.com/media/cache/52/9b/529bf0d806ae2ab02bf23da4326b24c3.jpg" TargetMode="External"/><Relationship Id="rId1066" Type="http://schemas.openxmlformats.org/officeDocument/2006/relationships/hyperlink" Target="https://books.toscrape.com/catalogue/steal-like-an-artist-10-things-nobody-told-you-about-being-creative_487/index.html" TargetMode="External"/><Relationship Id="rId1273" Type="http://schemas.openxmlformats.org/officeDocument/2006/relationships/hyperlink" Target="http://books.toscrape.com/media/cache/03/da/03da11f81eda5e742df8a39e90c21c70.jpg" TargetMode="External"/><Relationship Id="rId1480" Type="http://schemas.openxmlformats.org/officeDocument/2006/relationships/hyperlink" Target="https://books.toscrape.com/catalogue/the-mistake-off-campus-2_851/index.html" TargetMode="External"/><Relationship Id="rId850" Type="http://schemas.openxmlformats.org/officeDocument/2006/relationships/hyperlink" Target="https://books.toscrape.com/catalogue/brave-enough_135/index.html" TargetMode="External"/><Relationship Id="rId948" Type="http://schemas.openxmlformats.org/officeDocument/2006/relationships/hyperlink" Target="https://books.toscrape.com/catalogue/poses-for-artists-volume-1-dynamic-and-sitting-poses-an-essential-reference-for-figure-drawing-and-the-human-form_825/index.html" TargetMode="External"/><Relationship Id="rId1133" Type="http://schemas.openxmlformats.org/officeDocument/2006/relationships/hyperlink" Target="http://books.toscrape.com/media/cache/c4/81/c481876e0c0057308366ba37f7413b7e.jpg" TargetMode="External"/><Relationship Id="rId1578" Type="http://schemas.openxmlformats.org/officeDocument/2006/relationships/hyperlink" Target="https://books.toscrape.com/catalogue/legend-legend-1_184/index.html" TargetMode="External"/><Relationship Id="rId1785" Type="http://schemas.openxmlformats.org/officeDocument/2006/relationships/hyperlink" Target="http://books.toscrape.com/media/cache/2d/d2/2dd235d80326531092c70e191d630c7d.jpg" TargetMode="External"/><Relationship Id="rId1992" Type="http://schemas.openxmlformats.org/officeDocument/2006/relationships/hyperlink" Target="https://books.toscrape.com/catalogue/why-the-right-went-wrong-conservatism-from-goldwater-to-the-tea-party-and-beyond_781/index.html" TargetMode="External"/><Relationship Id="rId77" Type="http://schemas.openxmlformats.org/officeDocument/2006/relationships/hyperlink" Target="http://books.toscrape.com/media/cache/62/8c/628c0151226402726149c98549671250.jpg" TargetMode="External"/><Relationship Id="rId503" Type="http://schemas.openxmlformats.org/officeDocument/2006/relationships/hyperlink" Target="http://books.toscrape.com/media/cache/98/df/98df70802a22c17dac6026645da4ab87.jpg" TargetMode="External"/><Relationship Id="rId710" Type="http://schemas.openxmlformats.org/officeDocument/2006/relationships/hyperlink" Target="https://books.toscrape.com/catalogue/the-literature-book-big-ideas-simply-explained_755/index.html" TargetMode="External"/><Relationship Id="rId808" Type="http://schemas.openxmlformats.org/officeDocument/2006/relationships/hyperlink" Target="https://books.toscrape.com/catalogue/we-the-people-the-modern-day-figures-who-have-reshaped-and-affirmed-the-founding-fathers-vision-of-america_302/index.html" TargetMode="External"/><Relationship Id="rId1340" Type="http://schemas.openxmlformats.org/officeDocument/2006/relationships/hyperlink" Target="https://books.toscrape.com/catalogue/the-hitchhikers-guide-to-the-galaxy-hitchhikers-guide-to-the-galaxy-1_255/index.html" TargetMode="External"/><Relationship Id="rId1438" Type="http://schemas.openxmlformats.org/officeDocument/2006/relationships/hyperlink" Target="https://books.toscrape.com/catalogue/paper-and-fire-the-great-library-2_339/index.html" TargetMode="External"/><Relationship Id="rId1645" Type="http://schemas.openxmlformats.org/officeDocument/2006/relationships/hyperlink" Target="http://books.toscrape.com/media/cache/68/92/68922093080c377fa521ba64d8d372e1.jpg" TargetMode="External"/><Relationship Id="rId1200" Type="http://schemas.openxmlformats.org/officeDocument/2006/relationships/hyperlink" Target="https://books.toscrape.com/catalogue/on-the-road-duluoz-legend_40/index.html" TargetMode="External"/><Relationship Id="rId1852" Type="http://schemas.openxmlformats.org/officeDocument/2006/relationships/hyperlink" Target="https://books.toscrape.com/catalogue/the-barefoot-contessa-cookbook_440/index.html" TargetMode="External"/><Relationship Id="rId1505" Type="http://schemas.openxmlformats.org/officeDocument/2006/relationships/hyperlink" Target="http://books.toscrape.com/media/cache/79/7a/797a5468a7d06aba28d1cc7342b1f2ba.jpg" TargetMode="External"/><Relationship Id="rId1712" Type="http://schemas.openxmlformats.org/officeDocument/2006/relationships/hyperlink" Target="https://books.toscrape.com/catalogue/a-heartbreaking-work-of-staggering-genius_115/index.html" TargetMode="External"/><Relationship Id="rId293" Type="http://schemas.openxmlformats.org/officeDocument/2006/relationships/hyperlink" Target="http://books.toscrape.com/media/cache/91/2a/912acfe6ee354d9d9bf3c1fa517c4252.jpg" TargetMode="External"/><Relationship Id="rId153" Type="http://schemas.openxmlformats.org/officeDocument/2006/relationships/hyperlink" Target="http://books.toscrape.com/media/cache/6f/7b/6f7b3b8445b943f4ff7426360daefb88.jpg" TargetMode="External"/><Relationship Id="rId360" Type="http://schemas.openxmlformats.org/officeDocument/2006/relationships/hyperlink" Target="https://books.toscrape.com/catalogue/the-wedding-dress_864/index.html" TargetMode="External"/><Relationship Id="rId598" Type="http://schemas.openxmlformats.org/officeDocument/2006/relationships/hyperlink" Target="https://books.toscrape.com/catalogue/rain-fish_728/index.html" TargetMode="External"/><Relationship Id="rId220" Type="http://schemas.openxmlformats.org/officeDocument/2006/relationships/hyperlink" Target="https://books.toscrape.com/catalogue/fruits-basket-vol-7-fruits-basket-7_468/index.html" TargetMode="External"/><Relationship Id="rId458" Type="http://schemas.openxmlformats.org/officeDocument/2006/relationships/hyperlink" Target="https://books.toscrape.com/catalogue/we-love-you-charlie-freeman_954/index.html" TargetMode="External"/><Relationship Id="rId665" Type="http://schemas.openxmlformats.org/officeDocument/2006/relationships/hyperlink" Target="http://books.toscrape.com/media/cache/f4/21/f4210912ca58ef35f8ad120fe3dfed38.jpg" TargetMode="External"/><Relationship Id="rId872" Type="http://schemas.openxmlformats.org/officeDocument/2006/relationships/hyperlink" Target="https://books.toscrape.com/catalogue/the-end-of-the-jesus-era-an-investigation-1_64/index.html" TargetMode="External"/><Relationship Id="rId1088" Type="http://schemas.openxmlformats.org/officeDocument/2006/relationships/hyperlink" Target="https://books.toscrape.com/catalogue/the-dream-thieves-the-raven-cycle-2_400/index.html" TargetMode="External"/><Relationship Id="rId1295" Type="http://schemas.openxmlformats.org/officeDocument/2006/relationships/hyperlink" Target="http://books.toscrape.com/media/cache/a0/76/a07621adcf3e13b4d3bcdc0474ab2098.jpg" TargetMode="External"/><Relationship Id="rId318" Type="http://schemas.openxmlformats.org/officeDocument/2006/relationships/hyperlink" Target="https://books.toscrape.com/catalogue/the-little-prince_72/index.html" TargetMode="External"/><Relationship Id="rId525" Type="http://schemas.openxmlformats.org/officeDocument/2006/relationships/hyperlink" Target="http://books.toscrape.com/media/cache/fe/a4/fea443d174c2c9f0c7903f6c6a3ecc62.jpg" TargetMode="External"/><Relationship Id="rId732" Type="http://schemas.openxmlformats.org/officeDocument/2006/relationships/hyperlink" Target="https://books.toscrape.com/catalogue/abstract-city_658/index.html" TargetMode="External"/><Relationship Id="rId1155" Type="http://schemas.openxmlformats.org/officeDocument/2006/relationships/hyperlink" Target="http://books.toscrape.com/media/cache/f1/33/f13365561defe8ad6f80c26d2216633c.jpg" TargetMode="External"/><Relationship Id="rId1362" Type="http://schemas.openxmlformats.org/officeDocument/2006/relationships/hyperlink" Target="https://books.toscrape.com/catalogue/fire-bound-sea-havensisters-of-the-heart-5_157/index.html" TargetMode="External"/><Relationship Id="rId99" Type="http://schemas.openxmlformats.org/officeDocument/2006/relationships/hyperlink" Target="http://books.toscrape.com/media/cache/06/ac/06ac98df817412ce2419c4509fa98c80.jpg" TargetMode="External"/><Relationship Id="rId1015" Type="http://schemas.openxmlformats.org/officeDocument/2006/relationships/hyperlink" Target="http://books.toscrape.com/media/cache/35/ec/35ec45c2c5ed5eceb29fe5823ee9744e.jpg" TargetMode="External"/><Relationship Id="rId1222" Type="http://schemas.openxmlformats.org/officeDocument/2006/relationships/hyperlink" Target="https://books.toscrape.com/catalogue/the-restaurant-at-the-end-of-the-universe-hitchhikers-guide-to-the-galaxy-2_275/index.html" TargetMode="External"/><Relationship Id="rId1667" Type="http://schemas.openxmlformats.org/officeDocument/2006/relationships/hyperlink" Target="http://books.toscrape.com/media/cache/0a/d4/0ad48326a0d2dbda145c94e1d50ef673.jpg" TargetMode="External"/><Relationship Id="rId1874" Type="http://schemas.openxmlformats.org/officeDocument/2006/relationships/hyperlink" Target="https://books.toscrape.com/catalogue/like-never-before-walker-family-2_476/index.html" TargetMode="External"/><Relationship Id="rId1527" Type="http://schemas.openxmlformats.org/officeDocument/2006/relationships/hyperlink" Target="http://books.toscrape.com/media/cache/8f/22/8f221677f6d28eba048ebb505fcfd90a.jpg" TargetMode="External"/><Relationship Id="rId1734" Type="http://schemas.openxmlformats.org/officeDocument/2006/relationships/hyperlink" Target="https://books.toscrape.com/catalogue/lamb-the-gospel-according-to-biff-christs-childhood-pal_182/index.html" TargetMode="External"/><Relationship Id="rId1941" Type="http://schemas.openxmlformats.org/officeDocument/2006/relationships/hyperlink" Target="http://books.toscrape.com/media/cache/2b/1b/2b1bfecae9d512cb6ee943ccf786216f.jpg" TargetMode="External"/><Relationship Id="rId26" Type="http://schemas.openxmlformats.org/officeDocument/2006/relationships/hyperlink" Target="https://books.toscrape.com/catalogue/in-a-dark-dark-wood_963/index.html" TargetMode="External"/><Relationship Id="rId175" Type="http://schemas.openxmlformats.org/officeDocument/2006/relationships/hyperlink" Target="http://books.toscrape.com/media/cache/ed/a5/eda54d1bfcdd39488013f7aae1eaf659.jpg" TargetMode="External"/><Relationship Id="rId1801" Type="http://schemas.openxmlformats.org/officeDocument/2006/relationships/hyperlink" Target="http://books.toscrape.com/media/cache/da/0c/da0ca0d6586f8164b7a96d4c807a6c7f.jpg" TargetMode="External"/><Relationship Id="rId382" Type="http://schemas.openxmlformats.org/officeDocument/2006/relationships/hyperlink" Target="https://books.toscrape.com/catalogue/a-girls-guide-to-moving-on-new-beginnings-2_359/index.html" TargetMode="External"/><Relationship Id="rId687" Type="http://schemas.openxmlformats.org/officeDocument/2006/relationships/hyperlink" Target="http://books.toscrape.com/media/cache/3d/9d/3d9d46815a4be5e5e6f5e641d8268961.jpg" TargetMode="External"/><Relationship Id="rId242" Type="http://schemas.openxmlformats.org/officeDocument/2006/relationships/hyperlink" Target="https://books.toscrape.com/catalogue/persepolis-the-story-of-a-childhood-persepolis-1-2_206/index.html" TargetMode="External"/><Relationship Id="rId894" Type="http://schemas.openxmlformats.org/officeDocument/2006/relationships/hyperlink" Target="https://books.toscrape.com/catalogue/no-one-here-gets-out-alive_336/index.html" TargetMode="External"/><Relationship Id="rId1177" Type="http://schemas.openxmlformats.org/officeDocument/2006/relationships/hyperlink" Target="http://books.toscrape.com/media/cache/18/6b/186b3ff364117b6771a99d18b944e801.jpg" TargetMode="External"/><Relationship Id="rId102" Type="http://schemas.openxmlformats.org/officeDocument/2006/relationships/hyperlink" Target="https://books.toscrape.com/catalogue/love-lies-and-spies_622/index.html" TargetMode="External"/><Relationship Id="rId547" Type="http://schemas.openxmlformats.org/officeDocument/2006/relationships/hyperlink" Target="http://books.toscrape.com/media/cache/9d/3c/9d3c5430a627260e4a8c9ca02c8a8924.jpg" TargetMode="External"/><Relationship Id="rId754" Type="http://schemas.openxmlformats.org/officeDocument/2006/relationships/hyperlink" Target="https://books.toscrape.com/catalogue/zero-to-one-notes-on-startups-or-how-to-build-the-future_555/index.html" TargetMode="External"/><Relationship Id="rId961" Type="http://schemas.openxmlformats.org/officeDocument/2006/relationships/hyperlink" Target="http://books.toscrape.com/media/cache/4e/af/4eaf0482e122cf9100b0fff61ea3441a.jpg" TargetMode="External"/><Relationship Id="rId1384" Type="http://schemas.openxmlformats.org/officeDocument/2006/relationships/hyperlink" Target="https://books.toscrape.com/catalogue/saga-volume-6-saga-collected-editions-6_924/index.html" TargetMode="External"/><Relationship Id="rId1591" Type="http://schemas.openxmlformats.org/officeDocument/2006/relationships/hyperlink" Target="http://books.toscrape.com/media/cache/5a/36/5a36c880b8762469cd3d67dc05427128.jpg" TargetMode="External"/><Relationship Id="rId1689" Type="http://schemas.openxmlformats.org/officeDocument/2006/relationships/hyperlink" Target="http://books.toscrape.com/media/cache/7d/9b/7d9ba3173dcc0194ec63f9c77d0763cb.jpg" TargetMode="External"/><Relationship Id="rId90" Type="http://schemas.openxmlformats.org/officeDocument/2006/relationships/hyperlink" Target="https://books.toscrape.com/catalogue/forever-and-forever-the-courtship-of-henry-longfellow-and-fanny-appleton_894/index.html" TargetMode="External"/><Relationship Id="rId407" Type="http://schemas.openxmlformats.org/officeDocument/2006/relationships/hyperlink" Target="http://books.toscrape.com/media/cache/98/85/9885b87053dcd05803ef58e9817e935a.jpg" TargetMode="External"/><Relationship Id="rId614" Type="http://schemas.openxmlformats.org/officeDocument/2006/relationships/hyperlink" Target="https://books.toscrape.com/catalogue/maybe-something-beautiful-how-art-transformed-a-neighborhood_386/index.html" TargetMode="External"/><Relationship Id="rId821" Type="http://schemas.openxmlformats.org/officeDocument/2006/relationships/hyperlink" Target="http://books.toscrape.com/media/cache/2e/a3/2ea30e892e0060412f854b31a4e72e47.jpg" TargetMode="External"/><Relationship Id="rId1037" Type="http://schemas.openxmlformats.org/officeDocument/2006/relationships/hyperlink" Target="http://books.toscrape.com/media/cache/53/da/53da160806b4854283b4477e5bf79522.jpg" TargetMode="External"/><Relationship Id="rId1244" Type="http://schemas.openxmlformats.org/officeDocument/2006/relationships/hyperlink" Target="https://books.toscrape.com/catalogue/settling-the-score-the-summer-games-1_50/index.html" TargetMode="External"/><Relationship Id="rId1451" Type="http://schemas.openxmlformats.org/officeDocument/2006/relationships/hyperlink" Target="http://books.toscrape.com/media/cache/36/39/36393f3294ab28afe4a2117fc987be75.jpg" TargetMode="External"/><Relationship Id="rId1896" Type="http://schemas.openxmlformats.org/officeDocument/2006/relationships/hyperlink" Target="https://books.toscrape.com/catalogue/the-e-myth-revisited-why-most-small-businesses-dont-work-and-what-to-do-about-it_545/index.html" TargetMode="External"/><Relationship Id="rId919" Type="http://schemas.openxmlformats.org/officeDocument/2006/relationships/hyperlink" Target="http://books.toscrape.com/media/cache/94/34/943490007d42c0bc066efc899dafa472.jpg" TargetMode="External"/><Relationship Id="rId1104" Type="http://schemas.openxmlformats.org/officeDocument/2006/relationships/hyperlink" Target="https://books.toscrape.com/catalogue/drama_371/index.html" TargetMode="External"/><Relationship Id="rId1311" Type="http://schemas.openxmlformats.org/officeDocument/2006/relationships/hyperlink" Target="http://books.toscrape.com/media/cache/2c/81/2c8137d1d0a3ebb2f74d7abf45916606.jpg" TargetMode="External"/><Relationship Id="rId1549" Type="http://schemas.openxmlformats.org/officeDocument/2006/relationships/hyperlink" Target="http://books.toscrape.com/media/cache/0c/f9/0cf93861d70a35c3d8deaa265a630e35.jpg" TargetMode="External"/><Relationship Id="rId1756" Type="http://schemas.openxmlformats.org/officeDocument/2006/relationships/hyperlink" Target="https://books.toscrape.com/catalogue/night-shift-night-shift-1-20_335/index.html" TargetMode="External"/><Relationship Id="rId1963" Type="http://schemas.openxmlformats.org/officeDocument/2006/relationships/hyperlink" Target="http://books.toscrape.com/media/cache/64/0c/640cfc86cd3943cef402dc6082497eec.jpg" TargetMode="External"/><Relationship Id="rId48" Type="http://schemas.openxmlformats.org/officeDocument/2006/relationships/hyperlink" Target="https://books.toscrape.com/catalogue/most-wanted_623/index.html" TargetMode="External"/><Relationship Id="rId1409" Type="http://schemas.openxmlformats.org/officeDocument/2006/relationships/hyperlink" Target="http://books.toscrape.com/media/cache/b7/d5/b7d558f31dc9803aeb6c76009fdea5bc.jpg" TargetMode="External"/><Relationship Id="rId1616" Type="http://schemas.openxmlformats.org/officeDocument/2006/relationships/hyperlink" Target="https://books.toscrape.com/catalogue/the-elegant-universe-superstrings-hidden-dimensions-and-the-quest-for-the-ultimate-theory_245/index.html" TargetMode="External"/><Relationship Id="rId1823" Type="http://schemas.openxmlformats.org/officeDocument/2006/relationships/hyperlink" Target="http://books.toscrape.com/media/cache/38/c3/38c342d52a30a8eb38b34668e9777222.jpg" TargetMode="External"/><Relationship Id="rId197" Type="http://schemas.openxmlformats.org/officeDocument/2006/relationships/hyperlink" Target="http://books.toscrape.com/media/cache/53/ea/53ead08572cc44510da38edf559722d1.jpg" TargetMode="External"/><Relationship Id="rId264" Type="http://schemas.openxmlformats.org/officeDocument/2006/relationships/hyperlink" Target="https://books.toscrape.com/catalogue/the-sandman-vol-1-preludes-and-nocturnes-the-sandman-volumes-1_79/index.html" TargetMode="External"/><Relationship Id="rId471" Type="http://schemas.openxmlformats.org/officeDocument/2006/relationships/hyperlink" Target="http://books.toscrape.com/media/cache/37/d1/37d108ff5b19028a52ddd73dba35d543.jpg" TargetMode="External"/><Relationship Id="rId124" Type="http://schemas.openxmlformats.org/officeDocument/2006/relationships/hyperlink" Target="https://books.toscrape.com/catalogue/the-guernsey-literary-and-potato-peel-pie-society_253/index.html" TargetMode="External"/><Relationship Id="rId569" Type="http://schemas.openxmlformats.org/officeDocument/2006/relationships/hyperlink" Target="http://books.toscrape.com/media/cache/c5/3f/c53fd6a9300ac091351e3830273a4d42.jpg" TargetMode="External"/><Relationship Id="rId776" Type="http://schemas.openxmlformats.org/officeDocument/2006/relationships/hyperlink" Target="https://books.toscrape.com/catalogue/between-the-world-and-me_513/index.html" TargetMode="External"/><Relationship Id="rId983" Type="http://schemas.openxmlformats.org/officeDocument/2006/relationships/hyperlink" Target="http://books.toscrape.com/media/cache/03/be/03beffe578a7839374f7060639ce914d.jpg" TargetMode="External"/><Relationship Id="rId1199" Type="http://schemas.openxmlformats.org/officeDocument/2006/relationships/hyperlink" Target="http://books.toscrape.com/media/cache/7f/9b/7f9bc0563de554998e2d93b7edec4921.jpg" TargetMode="External"/><Relationship Id="rId331" Type="http://schemas.openxmlformats.org/officeDocument/2006/relationships/hyperlink" Target="http://books.toscrape.com/media/cache/c8/1a/c81aea97de1daaa0081d96f8564c204c.jpg" TargetMode="External"/><Relationship Id="rId429" Type="http://schemas.openxmlformats.org/officeDocument/2006/relationships/hyperlink" Target="http://books.toscrape.com/media/cache/2f/71/2f710e4c53d98e47b73e4d34702a6751.jpg" TargetMode="External"/><Relationship Id="rId636" Type="http://schemas.openxmlformats.org/officeDocument/2006/relationships/hyperlink" Target="https://books.toscrape.com/catalogue/diary-of-a-minecraft-zombie-book-1-a-scare-of-a-dare-an-unofficial-minecraft-book_99/index.html" TargetMode="External"/><Relationship Id="rId1059" Type="http://schemas.openxmlformats.org/officeDocument/2006/relationships/hyperlink" Target="http://books.toscrape.com/media/cache/21/69/21697f1564ae6776ca9280b17455c1b6.jpg" TargetMode="External"/><Relationship Id="rId1266" Type="http://schemas.openxmlformats.org/officeDocument/2006/relationships/hyperlink" Target="https://books.toscrape.com/catalogue/the-immortal-life-of-henrietta-lacks_753/index.html" TargetMode="External"/><Relationship Id="rId1473" Type="http://schemas.openxmlformats.org/officeDocument/2006/relationships/hyperlink" Target="http://books.toscrape.com/media/cache/70/ad/70ad2de442bc3ffe36660ccabfe46148.jpg" TargetMode="External"/><Relationship Id="rId843" Type="http://schemas.openxmlformats.org/officeDocument/2006/relationships/hyperlink" Target="http://books.toscrape.com/media/cache/69/07/69077c48327b2702f44adc035fcc1ce4.jpg" TargetMode="External"/><Relationship Id="rId1126" Type="http://schemas.openxmlformats.org/officeDocument/2006/relationships/hyperlink" Target="https://books.toscrape.com/catalogue/world-war-z-an-oral-history-of-the-zombie-war_306/index.html" TargetMode="External"/><Relationship Id="rId1680" Type="http://schemas.openxmlformats.org/officeDocument/2006/relationships/hyperlink" Target="https://books.toscrape.com/catalogue/ways-of-seeing_94/index.html" TargetMode="External"/><Relationship Id="rId1778" Type="http://schemas.openxmlformats.org/officeDocument/2006/relationships/hyperlink" Target="https://books.toscrape.com/catalogue/political-suicide-missteps-peccadilloes-bad-calls-backroom-hijinx-sordid-pasts-rotten-breaks-and-just-plain-dumb-mistakes-in-the-annals-of-american-politics_917/index.html" TargetMode="External"/><Relationship Id="rId1985" Type="http://schemas.openxmlformats.org/officeDocument/2006/relationships/hyperlink" Target="http://books.toscrape.com/media/cache/79/84/7984ef7c568a60372f430c1ddae64034.jpg" TargetMode="External"/><Relationship Id="rId703" Type="http://schemas.openxmlformats.org/officeDocument/2006/relationships/hyperlink" Target="http://books.toscrape.com/media/cache/e3/d5/e3d59328474571d53aad7d07144e2ef0.jpg" TargetMode="External"/><Relationship Id="rId910" Type="http://schemas.openxmlformats.org/officeDocument/2006/relationships/hyperlink" Target="https://books.toscrape.com/catalogue/aladdin-and-his-wonderful-lamp_973/index.html" TargetMode="External"/><Relationship Id="rId1333" Type="http://schemas.openxmlformats.org/officeDocument/2006/relationships/hyperlink" Target="http://books.toscrape.com/media/cache/ba/ab/baab7240d3d472f4f868ae8b4481365b.jpg" TargetMode="External"/><Relationship Id="rId1540" Type="http://schemas.openxmlformats.org/officeDocument/2006/relationships/hyperlink" Target="https://books.toscrape.com/catalogue/my-life-next-door-my-life-next-door_535/index.html" TargetMode="External"/><Relationship Id="rId1638" Type="http://schemas.openxmlformats.org/officeDocument/2006/relationships/hyperlink" Target="https://books.toscrape.com/catalogue/untitled-collection-sabbath-poems-2014_953/index.html" TargetMode="External"/><Relationship Id="rId1400" Type="http://schemas.openxmlformats.org/officeDocument/2006/relationships/hyperlink" Target="https://books.toscrape.com/catalogue/hollow-city-miss-peregrines-peculiar-children-2_813/index.html" TargetMode="External"/><Relationship Id="rId1845" Type="http://schemas.openxmlformats.org/officeDocument/2006/relationships/hyperlink" Target="http://books.toscrape.com/media/cache/5b/46/5b466903acc905deb89019c0407848c4.jpg" TargetMode="External"/><Relationship Id="rId1705" Type="http://schemas.openxmlformats.org/officeDocument/2006/relationships/hyperlink" Target="http://books.toscrape.com/media/cache/61/b2/61b220c2079a45a7975a397c8849e00e.jpg" TargetMode="External"/><Relationship Id="rId1912" Type="http://schemas.openxmlformats.org/officeDocument/2006/relationships/hyperlink" Target="https://books.toscrape.com/catalogue/the-rise-of-theodore-roosevelt-theodore-roosevelt-1_276/index.html" TargetMode="External"/><Relationship Id="rId286" Type="http://schemas.openxmlformats.org/officeDocument/2006/relationships/hyperlink" Target="https://books.toscrape.com/catalogue/bleach-vol-1-strawberry-and-the-soul-reapers-bleach-1_7/index.html" TargetMode="External"/><Relationship Id="rId493" Type="http://schemas.openxmlformats.org/officeDocument/2006/relationships/hyperlink" Target="http://books.toscrape.com/media/cache/5b/34/5b34d6d54467af2d5e44a5f91031adf2.jpg" TargetMode="External"/><Relationship Id="rId146" Type="http://schemas.openxmlformats.org/officeDocument/2006/relationships/hyperlink" Target="https://books.toscrape.com/catalogue/the-nameless-city-the-nameless-city-1_940/index.html" TargetMode="External"/><Relationship Id="rId353" Type="http://schemas.openxmlformats.org/officeDocument/2006/relationships/hyperlink" Target="http://books.toscrape.com/media/cache/41/ee/41ee38c1d15f0139a3fb17b730dc4347.jpg" TargetMode="External"/><Relationship Id="rId560" Type="http://schemas.openxmlformats.org/officeDocument/2006/relationships/hyperlink" Target="https://books.toscrape.com/catalogue/the-art-of-fielding_228/index.html" TargetMode="External"/><Relationship Id="rId798" Type="http://schemas.openxmlformats.org/officeDocument/2006/relationships/hyperlink" Target="https://books.toscrape.com/catalogue/data-a-love-story-how-i-gamed-online-dating-to-meet-my-match_367/index.html" TargetMode="External"/><Relationship Id="rId1190" Type="http://schemas.openxmlformats.org/officeDocument/2006/relationships/hyperlink" Target="https://books.toscrape.com/catalogue/the-zombie-room_87/index.html" TargetMode="External"/><Relationship Id="rId213" Type="http://schemas.openxmlformats.org/officeDocument/2006/relationships/hyperlink" Target="http://books.toscrape.com/media/cache/bd/b8/bdb8adf93cb0a6778930ccd543dd9b37.jpg" TargetMode="External"/><Relationship Id="rId420" Type="http://schemas.openxmlformats.org/officeDocument/2006/relationships/hyperlink" Target="https://books.toscrape.com/catalogue/i-had-a-nice-time-and-other-lies-how-to-find-love-sht-like-that_814/index.html" TargetMode="External"/><Relationship Id="rId658" Type="http://schemas.openxmlformats.org/officeDocument/2006/relationships/hyperlink" Target="https://books.toscrape.com/catalogue/the-five-love-languages-how-to-express-heartfelt-commitment-to-your-mate_969/index.html" TargetMode="External"/><Relationship Id="rId865" Type="http://schemas.openxmlformats.org/officeDocument/2006/relationships/hyperlink" Target="http://books.toscrape.com/media/cache/14/00/140096c16c6e0b5d6df9d19f9493e8a5.jpg" TargetMode="External"/><Relationship Id="rId1050" Type="http://schemas.openxmlformats.org/officeDocument/2006/relationships/hyperlink" Target="https://books.toscrape.com/catalogue/heaven-is-for-real-a-little-boys-astounding-story-of-his-trip-to-heaven-and-back_520/index.html" TargetMode="External"/><Relationship Id="rId1288" Type="http://schemas.openxmlformats.org/officeDocument/2006/relationships/hyperlink" Target="https://books.toscrape.com/catalogue/the-gray-rhino-how-to-recognize-and-act-on-the-obvious-dangers-we-ignore_638/index.html" TargetMode="External"/><Relationship Id="rId1495" Type="http://schemas.openxmlformats.org/officeDocument/2006/relationships/hyperlink" Target="http://books.toscrape.com/media/cache/88/3f/883fb0f2304efca8724c629f03a4b82a.jpg" TargetMode="External"/><Relationship Id="rId518" Type="http://schemas.openxmlformats.org/officeDocument/2006/relationships/hyperlink" Target="https://books.toscrape.com/catalogue/the-shack_576/index.html" TargetMode="External"/><Relationship Id="rId725" Type="http://schemas.openxmlformats.org/officeDocument/2006/relationships/hyperlink" Target="http://books.toscrape.com/media/cache/8e/93/8e93f7095bcb98006b620dae07ef5514.jpg" TargetMode="External"/><Relationship Id="rId932" Type="http://schemas.openxmlformats.org/officeDocument/2006/relationships/hyperlink" Target="https://books.toscrape.com/catalogue/the-psychopath-test-a-journey-through-the-madness-industry_857/index.html" TargetMode="External"/><Relationship Id="rId1148" Type="http://schemas.openxmlformats.org/officeDocument/2006/relationships/hyperlink" Target="https://books.toscrape.com/catalogue/the-book-thief_233/index.html" TargetMode="External"/><Relationship Id="rId1355" Type="http://schemas.openxmlformats.org/officeDocument/2006/relationships/hyperlink" Target="http://books.toscrape.com/media/cache/36/94/3694ded38770738af6a6959636124331.jpg" TargetMode="External"/><Relationship Id="rId1562" Type="http://schemas.openxmlformats.org/officeDocument/2006/relationships/hyperlink" Target="https://books.toscrape.com/catalogue/isla-and-the-happily-ever-after-anna-and-the-french-kiss-3_380/index.html" TargetMode="External"/><Relationship Id="rId1008" Type="http://schemas.openxmlformats.org/officeDocument/2006/relationships/hyperlink" Target="https://books.toscrape.com/catalogue/city-of-ashes-the-mortal-instruments-2_675/index.html" TargetMode="External"/><Relationship Id="rId1215" Type="http://schemas.openxmlformats.org/officeDocument/2006/relationships/hyperlink" Target="http://books.toscrape.com/media/cache/ac/a5/aca5de2e61ca2754de496a75dea25f91.jpg" TargetMode="External"/><Relationship Id="rId1422" Type="http://schemas.openxmlformats.org/officeDocument/2006/relationships/hyperlink" Target="https://books.toscrape.com/catalogue/every-heart-a-doorway-every-heart-a-doorway-1_465/index.html" TargetMode="External"/><Relationship Id="rId1867" Type="http://schemas.openxmlformats.org/officeDocument/2006/relationships/hyperlink" Target="http://books.toscrape.com/media/cache/c9/74/c974d74fa0bd1735c6ae172d40b1c077.jpg" TargetMode="External"/><Relationship Id="rId61" Type="http://schemas.openxmlformats.org/officeDocument/2006/relationships/hyperlink" Target="http://books.toscrape.com/media/cache/5c/8a/5c8acde540a88aed464ab5c52bafcd83.jpg" TargetMode="External"/><Relationship Id="rId571" Type="http://schemas.openxmlformats.org/officeDocument/2006/relationships/hyperlink" Target="http://books.toscrape.com/media/cache/c9/b9/c9b9ce0ea36cc737d1693ac89c5d0361.jpg" TargetMode="External"/><Relationship Id="rId669" Type="http://schemas.openxmlformats.org/officeDocument/2006/relationships/hyperlink" Target="http://books.toscrape.com/media/cache/73/cb/73cb1236d96f455d712516fffeae2304.jpg" TargetMode="External"/><Relationship Id="rId876" Type="http://schemas.openxmlformats.org/officeDocument/2006/relationships/hyperlink" Target="https://books.toscrape.com/catalogue/rip-it-up-and-start-again_986/index.html" TargetMode="External"/><Relationship Id="rId1299" Type="http://schemas.openxmlformats.org/officeDocument/2006/relationships/hyperlink" Target="http://books.toscrape.com/media/cache/41/d7/41d75d4206b13bf107e86fa41f21afff.jpg" TargetMode="External"/><Relationship Id="rId1727" Type="http://schemas.openxmlformats.org/officeDocument/2006/relationships/hyperlink" Target="http://books.toscrape.com/media/cache/26/1a/261a092ddd76981beb23a601edf0868b.jpg" TargetMode="External"/><Relationship Id="rId1934" Type="http://schemas.openxmlformats.org/officeDocument/2006/relationships/hyperlink" Target="https://books.toscrape.com/catalogue/the-travelers_285/index.html" TargetMode="External"/><Relationship Id="rId19" Type="http://schemas.openxmlformats.org/officeDocument/2006/relationships/hyperlink" Target="http://books.toscrape.com/media/cache/c9/9a/c99a7a05537cd842eb4db83d537e3a4d.jpg" TargetMode="External"/><Relationship Id="rId224" Type="http://schemas.openxmlformats.org/officeDocument/2006/relationships/hyperlink" Target="https://books.toscrape.com/catalogue/death-note-vol-6-give-and-take-death-note-6_425/index.html" TargetMode="External"/><Relationship Id="rId431" Type="http://schemas.openxmlformats.org/officeDocument/2006/relationships/hyperlink" Target="http://books.toscrape.com/media/cache/d0/f8/d0f8f438caa5e7adc1c727da4f06ca64.jpg" TargetMode="External"/><Relationship Id="rId529" Type="http://schemas.openxmlformats.org/officeDocument/2006/relationships/hyperlink" Target="http://books.toscrape.com/media/cache/5e/4b/5e4b5ef50c54f173456606e70719cc84.jpg" TargetMode="External"/><Relationship Id="rId736" Type="http://schemas.openxmlformats.org/officeDocument/2006/relationships/hyperlink" Target="https://books.toscrape.com/catalogue/the-lonely-city-adventures-in-the-art-of-being-alone_639/index.html" TargetMode="External"/><Relationship Id="rId1061" Type="http://schemas.openxmlformats.org/officeDocument/2006/relationships/hyperlink" Target="http://books.toscrape.com/media/cache/00/f2/00f23edcef10a5ece4e179f08271f19c.jpg" TargetMode="External"/><Relationship Id="rId1159" Type="http://schemas.openxmlformats.org/officeDocument/2006/relationships/hyperlink" Target="http://books.toscrape.com/media/cache/3f/7a/3f7a775ec9fe618e122e3d3b4f91dc22.jpg" TargetMode="External"/><Relationship Id="rId1366" Type="http://schemas.openxmlformats.org/officeDocument/2006/relationships/hyperlink" Target="https://books.toscrape.com/catalogue/girlboss_113/index.html" TargetMode="External"/><Relationship Id="rId168" Type="http://schemas.openxmlformats.org/officeDocument/2006/relationships/hyperlink" Target="https://books.toscrape.com/catalogue/i-hate-fairyland-vol-1-madly-ever-after-i-hate-fairyland-compilations-1-5_899/index.html" TargetMode="External"/><Relationship Id="rId943" Type="http://schemas.openxmlformats.org/officeDocument/2006/relationships/hyperlink" Target="http://books.toscrape.com/media/cache/04/9d/049dafcbbc11bb61bb94e8b16f343936.jpg" TargetMode="External"/><Relationship Id="rId1019" Type="http://schemas.openxmlformats.org/officeDocument/2006/relationships/hyperlink" Target="http://books.toscrape.com/media/cache/43/19/4319716fa8ee2c315d07dc3c9c6762d2.jpg" TargetMode="External"/><Relationship Id="rId1573" Type="http://schemas.openxmlformats.org/officeDocument/2006/relationships/hyperlink" Target="http://books.toscrape.com/media/cache/af/82/af82a0cccc29dd467330dab0325807c8.jpg" TargetMode="External"/><Relationship Id="rId1780" Type="http://schemas.openxmlformats.org/officeDocument/2006/relationships/hyperlink" Target="https://books.toscrape.com/catalogue/thomas-jefferson-and-the-tripoli-pirates-the-forgotten-war-that-changed-american-history_867/index.html" TargetMode="External"/><Relationship Id="rId1878" Type="http://schemas.openxmlformats.org/officeDocument/2006/relationships/hyperlink" Target="https://books.toscrape.com/catalogue/if-i-run-if-i-run-1_174/index.html" TargetMode="External"/><Relationship Id="rId72" Type="http://schemas.openxmlformats.org/officeDocument/2006/relationships/hyperlink" Target="https://books.toscrape.com/catalogue/the-cuckoos-calling-cormoran-strike-1_239/index.html" TargetMode="External"/><Relationship Id="rId375" Type="http://schemas.openxmlformats.org/officeDocument/2006/relationships/hyperlink" Target="http://books.toscrape.com/media/cache/bc/21/bc214639946c501cd70ff6b752439c76.jpg" TargetMode="External"/><Relationship Id="rId582" Type="http://schemas.openxmlformats.org/officeDocument/2006/relationships/hyperlink" Target="https://books.toscrape.com/catalogue/bright-lines_11/index.html" TargetMode="External"/><Relationship Id="rId803" Type="http://schemas.openxmlformats.org/officeDocument/2006/relationships/hyperlink" Target="http://books.toscrape.com/media/cache/fd/51/fd513e918a0b34fb08bc67d1d7065e40.jpg" TargetMode="External"/><Relationship Id="rId1226" Type="http://schemas.openxmlformats.org/officeDocument/2006/relationships/hyperlink" Target="https://books.toscrape.com/catalogue/life-the-universe-and-everything-hitchhikers-guide-to-the-galaxy-3_189/index.html" TargetMode="External"/><Relationship Id="rId1433" Type="http://schemas.openxmlformats.org/officeDocument/2006/relationships/hyperlink" Target="http://books.toscrape.com/media/cache/be/f8/bef8aac75369fc2211515cd4c76d3518.jpg" TargetMode="External"/><Relationship Id="rId1640" Type="http://schemas.openxmlformats.org/officeDocument/2006/relationships/hyperlink" Target="https://books.toscrape.com/catalogue/poems-that-make-grown-women-cry_824/index.html" TargetMode="External"/><Relationship Id="rId1738" Type="http://schemas.openxmlformats.org/officeDocument/2006/relationships/hyperlink" Target="https://books.toscrape.com/catalogue/security_925/index.html" TargetMode="External"/><Relationship Id="rId3" Type="http://schemas.openxmlformats.org/officeDocument/2006/relationships/hyperlink" Target="http://books.toscrape.com/media/cache/fe/8a/fe8af6ceec7718986380c0fde9b3b34f.jpg" TargetMode="External"/><Relationship Id="rId235" Type="http://schemas.openxmlformats.org/officeDocument/2006/relationships/hyperlink" Target="http://books.toscrape.com/media/cache/df/96/df96b9a9739d2421620bfb3622f3c2d0.jpg" TargetMode="External"/><Relationship Id="rId442" Type="http://schemas.openxmlformats.org/officeDocument/2006/relationships/hyperlink" Target="https://books.toscrape.com/catalogue/the-devil-wears-prada-the-devil-wears-prada-1_243/index.html" TargetMode="External"/><Relationship Id="rId887" Type="http://schemas.openxmlformats.org/officeDocument/2006/relationships/hyperlink" Target="http://books.toscrape.com/media/cache/df/bd/dfbd53a5c4bcb1bf676bf2a86335adbb.jpg" TargetMode="External"/><Relationship Id="rId1072" Type="http://schemas.openxmlformats.org/officeDocument/2006/relationships/hyperlink" Target="https://books.toscrape.com/catalogue/the-perks-of-being-a-wallflower_453/index.html" TargetMode="External"/><Relationship Id="rId1500" Type="http://schemas.openxmlformats.org/officeDocument/2006/relationships/hyperlink" Target="https://books.toscrape.com/catalogue/a-fierce-and-subtle-poison_875/index.html" TargetMode="External"/><Relationship Id="rId1945" Type="http://schemas.openxmlformats.org/officeDocument/2006/relationships/hyperlink" Target="http://books.toscrape.com/media/cache/87/cd/87cd2aa5c4e38244ffcb17b84b0f6efd.jpg" TargetMode="External"/><Relationship Id="rId302" Type="http://schemas.openxmlformats.org/officeDocument/2006/relationships/hyperlink" Target="https://books.toscrape.com/catalogue/candide_316/index.html" TargetMode="External"/><Relationship Id="rId747" Type="http://schemas.openxmlformats.org/officeDocument/2006/relationships/hyperlink" Target="http://books.toscrape.com/media/cache/32/86/32861b2d37c7b8da7bbce3a86a27123b.jpg" TargetMode="External"/><Relationship Id="rId954" Type="http://schemas.openxmlformats.org/officeDocument/2006/relationships/hyperlink" Target="https://books.toscrape.com/catalogue/grumbles_812/index.html" TargetMode="External"/><Relationship Id="rId1377" Type="http://schemas.openxmlformats.org/officeDocument/2006/relationships/hyperlink" Target="http://books.toscrape.com/media/cache/b5/c7/b5c74ed5e387f2c13324e294c4b6412c.jpg" TargetMode="External"/><Relationship Id="rId1584" Type="http://schemas.openxmlformats.org/officeDocument/2006/relationships/hyperlink" Target="https://books.toscrape.com/catalogue/cinder-the-lunar-chronicles-1_139/index.html" TargetMode="External"/><Relationship Id="rId1791" Type="http://schemas.openxmlformats.org/officeDocument/2006/relationships/hyperlink" Target="http://books.toscrape.com/media/cache/17/aa/17aa3d17bae02fa1d0e2a831c0c0e58b.jpg" TargetMode="External"/><Relationship Id="rId1805" Type="http://schemas.openxmlformats.org/officeDocument/2006/relationships/hyperlink" Target="http://books.toscrape.com/media/cache/f5/b7/f5b783f6cfdfe30895d912f9e337bb22.jpg" TargetMode="External"/><Relationship Id="rId83" Type="http://schemas.openxmlformats.org/officeDocument/2006/relationships/hyperlink" Target="http://books.toscrape.com/media/cache/ea/12/ea12c82131832c5d772fdbd3cb56ced7.jpg" TargetMode="External"/><Relationship Id="rId179" Type="http://schemas.openxmlformats.org/officeDocument/2006/relationships/hyperlink" Target="http://books.toscrape.com/media/cache/9d/1d/9d1d68362670066b155936e37d61bc5b.jpg" TargetMode="External"/><Relationship Id="rId386" Type="http://schemas.openxmlformats.org/officeDocument/2006/relationships/hyperlink" Target="https://books.toscrape.com/catalogue/dark-lover-black-dagger-brotherhood-1_319/index.html" TargetMode="External"/><Relationship Id="rId593" Type="http://schemas.openxmlformats.org/officeDocument/2006/relationships/hyperlink" Target="http://books.toscrape.com/media/cache/0f/65/0f65a1f2a3705c67b3d2a787ab3e8b99.jpg" TargetMode="External"/><Relationship Id="rId607" Type="http://schemas.openxmlformats.org/officeDocument/2006/relationships/hyperlink" Target="http://books.toscrape.com/media/cache/7b/b9/7bb9386b43f2aeaa6eaf042df1b4e96f.jpg" TargetMode="External"/><Relationship Id="rId814" Type="http://schemas.openxmlformats.org/officeDocument/2006/relationships/hyperlink" Target="https://books.toscrape.com/catalogue/under-the-banner-of-heaven-a-story-of-violent-faith_295/index.html" TargetMode="External"/><Relationship Id="rId1237" Type="http://schemas.openxmlformats.org/officeDocument/2006/relationships/hyperlink" Target="http://books.toscrape.com/media/cache/73/bb/73bbe0a70806f8a732b9a7a7a343c5ec.jpg" TargetMode="External"/><Relationship Id="rId1444" Type="http://schemas.openxmlformats.org/officeDocument/2006/relationships/hyperlink" Target="https://books.toscrape.com/catalogue/harry-potter-and-the-chamber-of-secrets-harry-potter-2_325/index.html" TargetMode="External"/><Relationship Id="rId1651" Type="http://schemas.openxmlformats.org/officeDocument/2006/relationships/hyperlink" Target="http://books.toscrape.com/media/cache/09/8e/098e81fcea9f6b4c15f6d207301c0085.jpg" TargetMode="External"/><Relationship Id="rId1889" Type="http://schemas.openxmlformats.org/officeDocument/2006/relationships/hyperlink" Target="http://books.toscrape.com/media/cache/fe/1a/fe1afbd5caf79c3c957bfc5cf46f141e.jpg" TargetMode="External"/><Relationship Id="rId246" Type="http://schemas.openxmlformats.org/officeDocument/2006/relationships/hyperlink" Target="https://books.toscrape.com/catalogue/grayson-vol-3-nemesis-grayson-3_164/index.html" TargetMode="External"/><Relationship Id="rId453" Type="http://schemas.openxmlformats.org/officeDocument/2006/relationships/hyperlink" Target="http://books.toscrape.com/media/cache/ee/cf/eecfe998905e455df12064dba399c075.jpg" TargetMode="External"/><Relationship Id="rId660" Type="http://schemas.openxmlformats.org/officeDocument/2006/relationships/hyperlink" Target="https://books.toscrape.com/catalogue/reasons-to-stay-alive_959/index.html" TargetMode="External"/><Relationship Id="rId898" Type="http://schemas.openxmlformats.org/officeDocument/2006/relationships/hyperlink" Target="https://books.toscrape.com/catalogue/old-records-never-die-one-mans-quest-for-his-vinyl-and-his-past_39/index.html" TargetMode="External"/><Relationship Id="rId1083" Type="http://schemas.openxmlformats.org/officeDocument/2006/relationships/hyperlink" Target="http://books.toscrape.com/media/cache/1f/5a/1f5a1bea2bd3e38dc105a7fe33a08826.jpg" TargetMode="External"/><Relationship Id="rId1290" Type="http://schemas.openxmlformats.org/officeDocument/2006/relationships/hyperlink" Target="https://books.toscrape.com/catalogue/the-children_633/index.html" TargetMode="External"/><Relationship Id="rId1304" Type="http://schemas.openxmlformats.org/officeDocument/2006/relationships/hyperlink" Target="https://books.toscrape.com/catalogue/the-drowning-girls_494/index.html" TargetMode="External"/><Relationship Id="rId1511" Type="http://schemas.openxmlformats.org/officeDocument/2006/relationships/hyperlink" Target="http://books.toscrape.com/media/cache/e1/24/e1249f72129bd4b788ffd0cdd7834c24.jpg" TargetMode="External"/><Relationship Id="rId1749" Type="http://schemas.openxmlformats.org/officeDocument/2006/relationships/hyperlink" Target="http://books.toscrape.com/media/cache/03/83/0383a7f9cce4ab8fa1c5db6e69b169c6.jpg" TargetMode="External"/><Relationship Id="rId1956" Type="http://schemas.openxmlformats.org/officeDocument/2006/relationships/hyperlink" Target="https://books.toscrape.com/catalogue/online-marketing-for-busy-authors-a-step-by-step-guide_913/index.html" TargetMode="External"/><Relationship Id="rId106" Type="http://schemas.openxmlformats.org/officeDocument/2006/relationships/hyperlink" Target="https://books.toscrape.com/catalogue/lilac-girls_597/index.html" TargetMode="External"/><Relationship Id="rId313" Type="http://schemas.openxmlformats.org/officeDocument/2006/relationships/hyperlink" Target="http://books.toscrape.com/media/cache/6f/b0/6fb0c3064656f888125ab577b6a01867.jpg" TargetMode="External"/><Relationship Id="rId758" Type="http://schemas.openxmlformats.org/officeDocument/2006/relationships/hyperlink" Target="https://books.toscrape.com/catalogue/when-breath-becomes-air_553/index.html" TargetMode="External"/><Relationship Id="rId965" Type="http://schemas.openxmlformats.org/officeDocument/2006/relationships/hyperlink" Target="http://books.toscrape.com/media/cache/43/78/4378757ed2632f2473e7455ae9717820.jpg" TargetMode="External"/><Relationship Id="rId1150" Type="http://schemas.openxmlformats.org/officeDocument/2006/relationships/hyperlink" Target="https://books.toscrape.com/catalogue/the-autobiography-of-malcolm-x_230/index.html" TargetMode="External"/><Relationship Id="rId1388" Type="http://schemas.openxmlformats.org/officeDocument/2006/relationships/hyperlink" Target="https://books.toscrape.com/catalogue/masks-and-shadows_909/index.html" TargetMode="External"/><Relationship Id="rId1595" Type="http://schemas.openxmlformats.org/officeDocument/2006/relationships/hyperlink" Target="http://books.toscrape.com/media/cache/0b/9f/0b9f43b6b5cf8053dd2c68ecafe70b8a.jpg" TargetMode="External"/><Relationship Id="rId1609" Type="http://schemas.openxmlformats.org/officeDocument/2006/relationships/hyperlink" Target="http://books.toscrape.com/media/cache/d5/45/d54527d34174d5dd7eaeaaffdfcb3c5c.jpg" TargetMode="External"/><Relationship Id="rId1816" Type="http://schemas.openxmlformats.org/officeDocument/2006/relationships/hyperlink" Target="https://books.toscrape.com/catalogue/layered-baking-building-and-styling-spectacular-cakes_904/index.html" TargetMode="External"/><Relationship Id="rId10" Type="http://schemas.openxmlformats.org/officeDocument/2006/relationships/hyperlink" Target="https://books.toscrape.com/catalogue/under-the-tuscan-sun_504/index.html" TargetMode="External"/><Relationship Id="rId94" Type="http://schemas.openxmlformats.org/officeDocument/2006/relationships/hyperlink" Target="https://books.toscrape.com/catalogue/the-house-by-the-lake_846/index.html" TargetMode="External"/><Relationship Id="rId397" Type="http://schemas.openxmlformats.org/officeDocument/2006/relationships/hyperlink" Target="http://books.toscrape.com/media/cache/c1/0a/c10a83087db24c35f88555f2b8511e9e.jpg" TargetMode="External"/><Relationship Id="rId520" Type="http://schemas.openxmlformats.org/officeDocument/2006/relationships/hyperlink" Target="https://books.toscrape.com/catalogue/the-high-mountains-of-portugal_547/index.html" TargetMode="External"/><Relationship Id="rId618" Type="http://schemas.openxmlformats.org/officeDocument/2006/relationships/hyperlink" Target="https://books.toscrape.com/catalogue/the-thing-about-jellyfish_283/index.html" TargetMode="External"/><Relationship Id="rId825" Type="http://schemas.openxmlformats.org/officeDocument/2006/relationships/hyperlink" Target="http://books.toscrape.com/media/cache/7c/7f/7c7f3a48d03cdbdd87c07482711b72f9.jpg" TargetMode="External"/><Relationship Id="rId1248" Type="http://schemas.openxmlformats.org/officeDocument/2006/relationships/hyperlink" Target="https://books.toscrape.com/catalogue/the-torch-is-passed-a-harding-family-story_945/index.html" TargetMode="External"/><Relationship Id="rId1455" Type="http://schemas.openxmlformats.org/officeDocument/2006/relationships/hyperlink" Target="http://books.toscrape.com/media/cache/f2/53/f253cb694eae2cc512e395f2d54eefd5.jpg" TargetMode="External"/><Relationship Id="rId1662" Type="http://schemas.openxmlformats.org/officeDocument/2006/relationships/hyperlink" Target="https://books.toscrape.com/catalogue/twenty-love-poems-and-a-song-of-despair_91/index.html" TargetMode="External"/><Relationship Id="rId257" Type="http://schemas.openxmlformats.org/officeDocument/2006/relationships/hyperlink" Target="http://books.toscrape.com/media/cache/87/36/8736be56d958f5d8d855108afb206c9f.jpg" TargetMode="External"/><Relationship Id="rId464" Type="http://schemas.openxmlformats.org/officeDocument/2006/relationships/hyperlink" Target="https://books.toscrape.com/catalogue/tuesday-nights-in-1980_870/index.html" TargetMode="External"/><Relationship Id="rId1010" Type="http://schemas.openxmlformats.org/officeDocument/2006/relationships/hyperlink" Target="https://books.toscrape.com/catalogue/carry-on-warrior-thoughts-on-life-unarmed_672/index.html" TargetMode="External"/><Relationship Id="rId1094" Type="http://schemas.openxmlformats.org/officeDocument/2006/relationships/hyperlink" Target="https://books.toscrape.com/catalogue/remember-me_391/index.html" TargetMode="External"/><Relationship Id="rId1108" Type="http://schemas.openxmlformats.org/officeDocument/2006/relationships/hyperlink" Target="https://books.toscrape.com/catalogue/alight-the-generations-trilogy-2_360/index.html" TargetMode="External"/><Relationship Id="rId1315" Type="http://schemas.openxmlformats.org/officeDocument/2006/relationships/hyperlink" Target="http://books.toscrape.com/media/cache/30/35/3035b6c5dc0a48a83fbe84eb37e76f10.jpg" TargetMode="External"/><Relationship Id="rId1967" Type="http://schemas.openxmlformats.org/officeDocument/2006/relationships/hyperlink" Target="http://books.toscrape.com/media/cache/6d/72/6d72120f94d38e356612c8a78e82a53d.jpg" TargetMode="External"/><Relationship Id="rId117" Type="http://schemas.openxmlformats.org/officeDocument/2006/relationships/hyperlink" Target="http://books.toscrape.com/media/cache/6e/22/6e22497cbecedef59be86d1328e4b044.jpg" TargetMode="External"/><Relationship Id="rId671" Type="http://schemas.openxmlformats.org/officeDocument/2006/relationships/hyperlink" Target="http://books.toscrape.com/media/cache/b1/0f/b10faf0dee8994865437ffc79682dc2f.jpg" TargetMode="External"/><Relationship Id="rId769" Type="http://schemas.openxmlformats.org/officeDocument/2006/relationships/hyperlink" Target="http://books.toscrape.com/media/cache/06/bf/06bf33339562e138906eef6793ef53cd.jpg" TargetMode="External"/><Relationship Id="rId976" Type="http://schemas.openxmlformats.org/officeDocument/2006/relationships/hyperlink" Target="https://books.toscrape.com/catalogue/unbroken-a-world-war-ii-story-of-survival-resilience-and-redemption_774/index.html" TargetMode="External"/><Relationship Id="rId1399" Type="http://schemas.openxmlformats.org/officeDocument/2006/relationships/hyperlink" Target="http://books.toscrape.com/media/cache/4c/fd/4cfd83a011f60d38b140642a441ce01a.jpg" TargetMode="External"/><Relationship Id="rId324" Type="http://schemas.openxmlformats.org/officeDocument/2006/relationships/hyperlink" Target="https://books.toscrape.com/catalogue/emma_17/index.html" TargetMode="External"/><Relationship Id="rId531" Type="http://schemas.openxmlformats.org/officeDocument/2006/relationships/hyperlink" Target="http://books.toscrape.com/media/cache/81/c3/81c36cb2510dc47892dde52f3989a53f.jpg" TargetMode="External"/><Relationship Id="rId629" Type="http://schemas.openxmlformats.org/officeDocument/2006/relationships/hyperlink" Target="http://books.toscrape.com/media/cache/38/91/38916e718a4a117d62cbb8e10c7443ff.jpg" TargetMode="External"/><Relationship Id="rId1161" Type="http://schemas.openxmlformats.org/officeDocument/2006/relationships/hyperlink" Target="http://books.toscrape.com/media/cache/53/4b/534bffd5988b0ddf6b587de76fa63d9a.jpg" TargetMode="External"/><Relationship Id="rId1259" Type="http://schemas.openxmlformats.org/officeDocument/2006/relationships/hyperlink" Target="http://books.toscrape.com/media/cache/78/cb/78cb28a3e8804131e8e0c3f7b8deb2fc.jpg" TargetMode="External"/><Relationship Id="rId1466" Type="http://schemas.openxmlformats.org/officeDocument/2006/relationships/hyperlink" Target="https://books.toscrape.com/catalogue/the-mirror-the-maze-the-wrath-and-the-dawn-15_73/index.html" TargetMode="External"/><Relationship Id="rId836" Type="http://schemas.openxmlformats.org/officeDocument/2006/relationships/hyperlink" Target="https://books.toscrape.com/catalogue/lets-pretend-this-never-happened-a-mostly-true-memoir_185/index.html" TargetMode="External"/><Relationship Id="rId1021" Type="http://schemas.openxmlformats.org/officeDocument/2006/relationships/hyperlink" Target="http://books.toscrape.com/media/cache/15/58/1558d3175d91e870644b8029bac93e13.jpg" TargetMode="External"/><Relationship Id="rId1119" Type="http://schemas.openxmlformats.org/officeDocument/2006/relationships/hyperlink" Target="http://books.toscrape.com/media/cache/e7/3f/e73ff548ede8f14e62854878d86a604f.jpg" TargetMode="External"/><Relationship Id="rId1673" Type="http://schemas.openxmlformats.org/officeDocument/2006/relationships/hyperlink" Target="http://books.toscrape.com/media/cache/cb/74/cb74d2953d5249143c3c2e3c281daf6f.jpg" TargetMode="External"/><Relationship Id="rId1880" Type="http://schemas.openxmlformats.org/officeDocument/2006/relationships/hyperlink" Target="https://books.toscrape.com/catalogue/the-dirty-little-secrets-of-getting-your-dream-job_994/index.html" TargetMode="External"/><Relationship Id="rId1978" Type="http://schemas.openxmlformats.org/officeDocument/2006/relationships/hyperlink" Target="https://books.toscrape.com/catalogue/the-grownup_546/index.html" TargetMode="External"/><Relationship Id="rId903" Type="http://schemas.openxmlformats.org/officeDocument/2006/relationships/hyperlink" Target="http://books.toscrape.com/media/cache/d1/2d/d12d26739b5369a6b5b3024e4d08f907.jpg" TargetMode="External"/><Relationship Id="rId1326" Type="http://schemas.openxmlformats.org/officeDocument/2006/relationships/hyperlink" Target="https://books.toscrape.com/catalogue/find-her-detective-dd-warren-8_373/index.html" TargetMode="External"/><Relationship Id="rId1533" Type="http://schemas.openxmlformats.org/officeDocument/2006/relationships/hyperlink" Target="http://books.toscrape.com/media/cache/15/7c/157c526f6978d80e039e1362ae898fc8.jpg" TargetMode="External"/><Relationship Id="rId1740" Type="http://schemas.openxmlformats.org/officeDocument/2006/relationships/hyperlink" Target="https://books.toscrape.com/catalogue/follow-you-home_809/index.html" TargetMode="External"/><Relationship Id="rId32" Type="http://schemas.openxmlformats.org/officeDocument/2006/relationships/hyperlink" Target="https://books.toscrape.com/catalogue/the-murder-of-roger-ackroyd-hercule-poirot-4_852/index.html" TargetMode="External"/><Relationship Id="rId1600" Type="http://schemas.openxmlformats.org/officeDocument/2006/relationships/hyperlink" Target="https://books.toscrape.com/catalogue/immunity-how-elie-metchnikoff-changed-the-course-of-modern-medicine_900/index.html" TargetMode="External"/><Relationship Id="rId1838" Type="http://schemas.openxmlformats.org/officeDocument/2006/relationships/hyperlink" Target="https://books.toscrape.com/catalogue/a-la-mode-120-recipes-in-60-pairings-pies-tarts-cakes-crisps-and-more-topped-with-ice-cream-gelato-frozen-custard-and-more_611/index.html" TargetMode="External"/><Relationship Id="rId181" Type="http://schemas.openxmlformats.org/officeDocument/2006/relationships/hyperlink" Target="http://books.toscrape.com/media/cache/c3/d2/c3d2356443efca9bcad78eba8d249fc1.jpg" TargetMode="External"/><Relationship Id="rId1905" Type="http://schemas.openxmlformats.org/officeDocument/2006/relationships/hyperlink" Target="http://books.toscrape.com/media/cache/86/54/86546f67cb4a3112b15b03a4ec2e7255.jpg" TargetMode="External"/><Relationship Id="rId279" Type="http://schemas.openxmlformats.org/officeDocument/2006/relationships/hyperlink" Target="http://books.toscrape.com/media/cache/66/97/6697a03eedbac77c2e957788e48b70a8.jpg" TargetMode="External"/><Relationship Id="rId486" Type="http://schemas.openxmlformats.org/officeDocument/2006/relationships/hyperlink" Target="https://books.toscrape.com/catalogue/my-mrs-brown_719/index.html" TargetMode="External"/><Relationship Id="rId693" Type="http://schemas.openxmlformats.org/officeDocument/2006/relationships/hyperlink" Target="http://books.toscrape.com/media/cache/9d/15/9d150a1d5832bb9e3b82bbc1541912d6.jpg" TargetMode="External"/><Relationship Id="rId139" Type="http://schemas.openxmlformats.org/officeDocument/2006/relationships/hyperlink" Target="http://books.toscrape.com/media/cache/97/27/97275841c81e66d53bf9313cba06f23e.jpg" TargetMode="External"/><Relationship Id="rId346" Type="http://schemas.openxmlformats.org/officeDocument/2006/relationships/hyperlink" Target="https://books.toscrape.com/catalogue/meditations_33/index.html" TargetMode="External"/><Relationship Id="rId553" Type="http://schemas.openxmlformats.org/officeDocument/2006/relationships/hyperlink" Target="http://books.toscrape.com/media/cache/c8/9e/c89ec72cf70f8d37e049223b90708a5a.jpg" TargetMode="External"/><Relationship Id="rId760" Type="http://schemas.openxmlformats.org/officeDocument/2006/relationships/hyperlink" Target="https://books.toscrape.com/catalogue/the-midnight-assassin-panic-scandal-and-the-hunt-for-americas-first-serial-killer_549/index.html" TargetMode="External"/><Relationship Id="rId998" Type="http://schemas.openxmlformats.org/officeDocument/2006/relationships/hyperlink" Target="https://books.toscrape.com/catalogue/every-last-word_693/index.html" TargetMode="External"/><Relationship Id="rId1183" Type="http://schemas.openxmlformats.org/officeDocument/2006/relationships/hyperlink" Target="http://books.toscrape.com/media/cache/7f/14/7f14ab5b29802231676c975915fdaa46.jpg" TargetMode="External"/><Relationship Id="rId1390" Type="http://schemas.openxmlformats.org/officeDocument/2006/relationships/hyperlink" Target="https://books.toscrape.com/catalogue/crown-of-midnight-throne-of-glass-2_888/index.html" TargetMode="External"/><Relationship Id="rId206" Type="http://schemas.openxmlformats.org/officeDocument/2006/relationships/hyperlink" Target="https://books.toscrape.com/catalogue/lowriders-to-the-center-of-the-earth-lowriders-in-space-2_712/index.html" TargetMode="External"/><Relationship Id="rId413" Type="http://schemas.openxmlformats.org/officeDocument/2006/relationships/hyperlink" Target="http://books.toscrape.com/media/cache/b6/bd/b6bd7cd6500f96e717c147deb8d89af2.jpg" TargetMode="External"/><Relationship Id="rId858" Type="http://schemas.openxmlformats.org/officeDocument/2006/relationships/hyperlink" Target="https://books.toscrape.com/catalogue/are-we-smart-enough-to-know-how-smart-animals-are_121/index.html" TargetMode="External"/><Relationship Id="rId1043" Type="http://schemas.openxmlformats.org/officeDocument/2006/relationships/hyperlink" Target="http://books.toscrape.com/media/cache/11/74/11749e999f6ba7b9ef9408c624d1d71a.jpg" TargetMode="External"/><Relationship Id="rId1488" Type="http://schemas.openxmlformats.org/officeDocument/2006/relationships/hyperlink" Target="https://books.toscrape.com/catalogue/off-sides-off-1_38/index.html" TargetMode="External"/><Relationship Id="rId1695" Type="http://schemas.openxmlformats.org/officeDocument/2006/relationships/hyperlink" Target="http://books.toscrape.com/media/cache/22/d0/22d01c710471f94dabfa41083fa3cf4e.jpg" TargetMode="External"/><Relationship Id="rId620" Type="http://schemas.openxmlformats.org/officeDocument/2006/relationships/hyperlink" Target="https://books.toscrape.com/catalogue/the-lonely-ones_261/index.html" TargetMode="External"/><Relationship Id="rId718" Type="http://schemas.openxmlformats.org/officeDocument/2006/relationships/hyperlink" Target="https://books.toscrape.com/catalogue/looking-for-lovely-collecting-the-moments-that-matter_710/index.html" TargetMode="External"/><Relationship Id="rId925" Type="http://schemas.openxmlformats.org/officeDocument/2006/relationships/hyperlink" Target="http://books.toscrape.com/media/cache/0a/05/0a0514153dac092aac76b097b495f908.jpg" TargetMode="External"/><Relationship Id="rId1250" Type="http://schemas.openxmlformats.org/officeDocument/2006/relationships/hyperlink" Target="https://books.toscrape.com/catalogue/the-mindfulness-and-acceptance-workbook-for-anxiety-a-guide-to-breaking-free-from-anxiety-phobias-and-worry-using-acceptance-and-commitment-therapy_937/index.html" TargetMode="External"/><Relationship Id="rId1348" Type="http://schemas.openxmlformats.org/officeDocument/2006/relationships/hyperlink" Target="https://books.toscrape.com/catalogue/the-catcher-in-the-rye_236/index.html" TargetMode="External"/><Relationship Id="rId1555" Type="http://schemas.openxmlformats.org/officeDocument/2006/relationships/hyperlink" Target="http://books.toscrape.com/media/cache/92/a5/92a5e01c5067f65f03b316a328459f9f.jpg" TargetMode="External"/><Relationship Id="rId1762" Type="http://schemas.openxmlformats.org/officeDocument/2006/relationships/hyperlink" Target="https://books.toscrape.com/catalogue/it_330/index.html" TargetMode="External"/><Relationship Id="rId1110" Type="http://schemas.openxmlformats.org/officeDocument/2006/relationships/hyperlink" Target="https://books.toscrape.com/catalogue/vogue-colors-a-to-z-a-fashion-coloring-book_355/index.html" TargetMode="External"/><Relationship Id="rId1208" Type="http://schemas.openxmlformats.org/officeDocument/2006/relationships/hyperlink" Target="https://books.toscrape.com/catalogue/join_902/index.html" TargetMode="External"/><Relationship Id="rId1415" Type="http://schemas.openxmlformats.org/officeDocument/2006/relationships/hyperlink" Target="http://books.toscrape.com/media/cache/dc/57/dc57f908a0a2e130a5c065893a9005dd.jpg" TargetMode="External"/><Relationship Id="rId54" Type="http://schemas.openxmlformats.org/officeDocument/2006/relationships/hyperlink" Target="https://books.toscrape.com/catalogue/the-widow_609/index.html" TargetMode="External"/><Relationship Id="rId1622" Type="http://schemas.openxmlformats.org/officeDocument/2006/relationships/hyperlink" Target="https://books.toscrape.com/catalogue/seven-brief-lessons-on-physics_219/index.html" TargetMode="External"/><Relationship Id="rId1927" Type="http://schemas.openxmlformats.org/officeDocument/2006/relationships/hyperlink" Target="http://books.toscrape.com/media/cache/b1/5b/b15b4c864b762133cdaf69b58ba55d76.jpg" TargetMode="External"/><Relationship Id="rId270" Type="http://schemas.openxmlformats.org/officeDocument/2006/relationships/hyperlink" Target="https://books.toscrape.com/catalogue/saga-volume-1-saga-collected-editions-1_48/index.html" TargetMode="External"/><Relationship Id="rId130" Type="http://schemas.openxmlformats.org/officeDocument/2006/relationships/hyperlink" Target="https://books.toscrape.com/catalogue/while-you-were-mine_97/index.html" TargetMode="External"/><Relationship Id="rId368" Type="http://schemas.openxmlformats.org/officeDocument/2006/relationships/hyperlink" Target="https://books.toscrape.com/catalogue/the-wedding-pact-the-omalleys-2_767/index.html" TargetMode="External"/><Relationship Id="rId575" Type="http://schemas.openxmlformats.org/officeDocument/2006/relationships/hyperlink" Target="http://books.toscrape.com/media/cache/a6/37/a6378b97d817267de38ba58dfd0db412.jpg" TargetMode="External"/><Relationship Id="rId782" Type="http://schemas.openxmlformats.org/officeDocument/2006/relationships/hyperlink" Target="https://books.toscrape.com/catalogue/for-the-love-fighting-for-grace-in-a-world-of-impossible-standards_467/index.html" TargetMode="External"/><Relationship Id="rId228" Type="http://schemas.openxmlformats.org/officeDocument/2006/relationships/hyperlink" Target="https://books.toscrape.com/catalogue/death-note-vol-5-whiteout-death-note-5_368/index.html" TargetMode="External"/><Relationship Id="rId435" Type="http://schemas.openxmlformats.org/officeDocument/2006/relationships/hyperlink" Target="http://books.toscrape.com/media/cache/49/ec/49ec020f1dfa44313313495b809f74f1.jpg" TargetMode="External"/><Relationship Id="rId642" Type="http://schemas.openxmlformats.org/officeDocument/2006/relationships/hyperlink" Target="https://books.toscrape.com/catalogue/dont-be-a-jerk-and-other-practical-advice-from-dogen-japans-greatest-zen-master_890/index.html" TargetMode="External"/><Relationship Id="rId1065" Type="http://schemas.openxmlformats.org/officeDocument/2006/relationships/hyperlink" Target="http://books.toscrape.com/media/cache/6c/ea/6cea146ec9b4ee83061108782aef7d32.jpg" TargetMode="External"/><Relationship Id="rId1272" Type="http://schemas.openxmlformats.org/officeDocument/2006/relationships/hyperlink" Target="https://books.toscrape.com/catalogue/code-name-verity-code-name-verity-1_680/index.html" TargetMode="External"/><Relationship Id="rId502" Type="http://schemas.openxmlformats.org/officeDocument/2006/relationships/hyperlink" Target="https://books.toscrape.com/catalogue/a-man-called-ove_653/index.html" TargetMode="External"/><Relationship Id="rId947" Type="http://schemas.openxmlformats.org/officeDocument/2006/relationships/hyperlink" Target="http://books.toscrape.com/media/cache/a4/10/a4108800f6337c5aa13b104b252d52b8.jpg" TargetMode="External"/><Relationship Id="rId1132" Type="http://schemas.openxmlformats.org/officeDocument/2006/relationships/hyperlink" Target="https://books.toscrape.com/catalogue/twilight-twilight-1_293/index.html" TargetMode="External"/><Relationship Id="rId1577" Type="http://schemas.openxmlformats.org/officeDocument/2006/relationships/hyperlink" Target="http://books.toscrape.com/media/cache/57/8f/578f1512a0f0a9d3c2ab9543f7b4506f.jpg" TargetMode="External"/><Relationship Id="rId1784" Type="http://schemas.openxmlformats.org/officeDocument/2006/relationships/hyperlink" Target="https://books.toscrape.com/catalogue/a-distant-mirror-the-calamitous-14th-century_652/index.html" TargetMode="External"/><Relationship Id="rId1991" Type="http://schemas.openxmlformats.org/officeDocument/2006/relationships/hyperlink" Target="http://books.toscrape.com/media/cache/cd/64/cd64ccda3382d62fea8167eaadd6c9a0.jpg" TargetMode="External"/><Relationship Id="rId76" Type="http://schemas.openxmlformats.org/officeDocument/2006/relationships/hyperlink" Target="https://books.toscrape.com/catalogue/career-of-evil-cormoran-strike-3_137/index.html" TargetMode="External"/><Relationship Id="rId807" Type="http://schemas.openxmlformats.org/officeDocument/2006/relationships/hyperlink" Target="http://books.toscrape.com/media/cache/b9/45/b945e870e5188ce6dabbf79ed98b10f1.jpg" TargetMode="External"/><Relationship Id="rId1437" Type="http://schemas.openxmlformats.org/officeDocument/2006/relationships/hyperlink" Target="http://books.toscrape.com/media/cache/b6/3b/b63bd741fc6ada1e60a33db14bde0277.jpg" TargetMode="External"/><Relationship Id="rId1644" Type="http://schemas.openxmlformats.org/officeDocument/2006/relationships/hyperlink" Target="https://books.toscrape.com/catalogue/salt_731/index.html" TargetMode="External"/><Relationship Id="rId1851" Type="http://schemas.openxmlformats.org/officeDocument/2006/relationships/hyperlink" Target="http://books.toscrape.com/media/cache/5f/c1/5fc1de838c428ae58f3a9ec08825d179.jpg" TargetMode="External"/><Relationship Id="rId1504" Type="http://schemas.openxmlformats.org/officeDocument/2006/relationships/hyperlink" Target="https://books.toscrape.com/catalogue/nightingale-sing_823/index.html" TargetMode="External"/><Relationship Id="rId1711" Type="http://schemas.openxmlformats.org/officeDocument/2006/relationships/hyperlink" Target="http://books.toscrape.com/media/cache/47/f3/47f3d4f1e85773bf41ba64a036e37994.jpg" TargetMode="External"/><Relationship Id="rId1949" Type="http://schemas.openxmlformats.org/officeDocument/2006/relationships/hyperlink" Target="http://books.toscrape.com/media/cache/80/43/804385d2b49e2f9e26a7d88b8ccaf62d.jpg" TargetMode="External"/><Relationship Id="rId292" Type="http://schemas.openxmlformats.org/officeDocument/2006/relationships/hyperlink" Target="https://books.toscrape.com/catalogue/the-metamorphosis_409/index.html" TargetMode="External"/><Relationship Id="rId1809" Type="http://schemas.openxmlformats.org/officeDocument/2006/relationships/hyperlink" Target="http://books.toscrape.com/media/cache/fd/af/fdaf3c3104c559941c01e840fecd2659.jpg" TargetMode="External"/><Relationship Id="rId597" Type="http://schemas.openxmlformats.org/officeDocument/2006/relationships/hyperlink" Target="http://books.toscrape.com/media/cache/ea/1f/ea1f22fa3179f3f84fbadd24fe89a1fd.jpg" TargetMode="External"/><Relationship Id="rId152" Type="http://schemas.openxmlformats.org/officeDocument/2006/relationships/hyperlink" Target="https://books.toscrape.com/catalogue/princess-jellyfish-2-in-1-omnibus-vol-01-princess-jellyfish-2-in-1-omnibus-1_920/index.html" TargetMode="External"/><Relationship Id="rId457" Type="http://schemas.openxmlformats.org/officeDocument/2006/relationships/hyperlink" Target="http://books.toscrape.com/media/cache/87/a2/87a2fddd7f6b240c0351e1eb950b6716.jpg" TargetMode="External"/><Relationship Id="rId1087" Type="http://schemas.openxmlformats.org/officeDocument/2006/relationships/hyperlink" Target="http://books.toscrape.com/media/cache/77/1a/771a0d24c0ed726761a4ad4a4327e7d8.jpg" TargetMode="External"/><Relationship Id="rId1294" Type="http://schemas.openxmlformats.org/officeDocument/2006/relationships/hyperlink" Target="https://books.toscrape.com/catalogue/without-shame_580/index.html" TargetMode="External"/><Relationship Id="rId664" Type="http://schemas.openxmlformats.org/officeDocument/2006/relationships/hyperlink" Target="https://books.toscrape.com/catalogue/unseen-city-the-majesty-of-pigeons-the-discreet-charm-of-snails-other-wonders-of-the-urban-wilderness_952/index.html" TargetMode="External"/><Relationship Id="rId871" Type="http://schemas.openxmlformats.org/officeDocument/2006/relationships/hyperlink" Target="http://books.toscrape.com/media/cache/fa/9d/fa9db3f9dfc5a859c091d1262a56a89f.jpg" TargetMode="External"/><Relationship Id="rId969" Type="http://schemas.openxmlformats.org/officeDocument/2006/relationships/hyperlink" Target="http://books.toscrape.com/media/cache/c3/6f/c36fd57aa9fc55ab3ea56b6e08b59c8d.jpg" TargetMode="External"/><Relationship Id="rId1599" Type="http://schemas.openxmlformats.org/officeDocument/2006/relationships/hyperlink" Target="http://books.toscrape.com/media/cache/e1/1e/e11e7e9514a123aee2415a1def85e638.jpg" TargetMode="External"/><Relationship Id="rId317" Type="http://schemas.openxmlformats.org/officeDocument/2006/relationships/hyperlink" Target="http://books.toscrape.com/media/cache/c0/d6/c0d67625e62981155f5e1f553bda1a94.jpg" TargetMode="External"/><Relationship Id="rId524" Type="http://schemas.openxmlformats.org/officeDocument/2006/relationships/hyperlink" Target="https://books.toscrape.com/catalogue/hystopia-a-novel_523/index.html" TargetMode="External"/><Relationship Id="rId731" Type="http://schemas.openxmlformats.org/officeDocument/2006/relationships/hyperlink" Target="http://books.toscrape.com/media/cache/5f/5e/5f5e2741d6c84f05fdd5adf8ba0d5642.jpg" TargetMode="External"/><Relationship Id="rId1154" Type="http://schemas.openxmlformats.org/officeDocument/2006/relationships/hyperlink" Target="https://books.toscrape.com/catalogue/quiet-the-power-of-introverts-in-a-world-that-cant-stop-talking_208/index.html" TargetMode="External"/><Relationship Id="rId1361" Type="http://schemas.openxmlformats.org/officeDocument/2006/relationships/hyperlink" Target="http://books.toscrape.com/media/cache/33/fb/33fba23401f34bd8cd5287f5ca640502.jpg" TargetMode="External"/><Relationship Id="rId1459" Type="http://schemas.openxmlformats.org/officeDocument/2006/relationships/hyperlink" Target="http://books.toscrape.com/media/cache/0b/c8/0bc884c23d4204aec7bbf35d5e8849f6.jpg" TargetMode="External"/><Relationship Id="rId98" Type="http://schemas.openxmlformats.org/officeDocument/2006/relationships/hyperlink" Target="https://books.toscrape.com/catalogue/the-marriage-of-opposites_759/index.html" TargetMode="External"/><Relationship Id="rId829" Type="http://schemas.openxmlformats.org/officeDocument/2006/relationships/hyperlink" Target="http://books.toscrape.com/media/cache/b2/45/b245b0b715de260634e66a05a024cc52.jpg" TargetMode="External"/><Relationship Id="rId1014" Type="http://schemas.openxmlformats.org/officeDocument/2006/relationships/hyperlink" Target="https://books.toscrape.com/catalogue/angels-demons-robert-langdon-1_661/index.html" TargetMode="External"/><Relationship Id="rId1221" Type="http://schemas.openxmlformats.org/officeDocument/2006/relationships/hyperlink" Target="http://books.toscrape.com/media/cache/aa/8f/aa8fc991d84aca12ed94a0a2fa1099e5.jpg" TargetMode="External"/><Relationship Id="rId1666" Type="http://schemas.openxmlformats.org/officeDocument/2006/relationships/hyperlink" Target="https://books.toscrape.com/catalogue/wall-and-piece_971/index.html" TargetMode="External"/><Relationship Id="rId1873" Type="http://schemas.openxmlformats.org/officeDocument/2006/relationships/hyperlink" Target="http://books.toscrape.com/media/cache/1b/38/1b3825668326e82038ba33bca646e0f3.jpg" TargetMode="External"/><Relationship Id="rId1319" Type="http://schemas.openxmlformats.org/officeDocument/2006/relationships/hyperlink" Target="http://books.toscrape.com/media/cache/d7/ce/d7ce17649c77c9addfcf265012d0436e.jpg" TargetMode="External"/><Relationship Id="rId1526" Type="http://schemas.openxmlformats.org/officeDocument/2006/relationships/hyperlink" Target="https://books.toscrape.com/catalogue/the-epidemic-the-program-06_636/index.html" TargetMode="External"/><Relationship Id="rId1733" Type="http://schemas.openxmlformats.org/officeDocument/2006/relationships/hyperlink" Target="http://books.toscrape.com/media/cache/c4/69/c469440eeffdd84ac3f4b09bd575c548.jpg" TargetMode="External"/><Relationship Id="rId1940" Type="http://schemas.openxmlformats.org/officeDocument/2006/relationships/hyperlink" Target="https://books.toscrape.com/catalogue/we-are-all-completely-beside-ourselves_301/index.html" TargetMode="External"/><Relationship Id="rId25" Type="http://schemas.openxmlformats.org/officeDocument/2006/relationships/hyperlink" Target="http://books.toscrape.com/media/cache/95/84/95840dfd67c020067c99d70451147e20.jpg" TargetMode="External"/><Relationship Id="rId1800" Type="http://schemas.openxmlformats.org/officeDocument/2006/relationships/hyperlink" Target="https://books.toscrape.com/catalogue/the-hiding-place_406/index.html" TargetMode="External"/><Relationship Id="rId174" Type="http://schemas.openxmlformats.org/officeDocument/2006/relationships/hyperlink" Target="https://books.toscrape.com/catalogue/danganronpa-volume-1_889/index.html" TargetMode="External"/><Relationship Id="rId381" Type="http://schemas.openxmlformats.org/officeDocument/2006/relationships/hyperlink" Target="http://books.toscrape.com/media/cache/17/94/17940ad8d367ea5f28db57e7fc32dac9.jpg" TargetMode="External"/><Relationship Id="rId241" Type="http://schemas.openxmlformats.org/officeDocument/2006/relationships/hyperlink" Target="http://books.toscrape.com/media/cache/9d/5f/9d5f4a231a2ee898ed76f603b3e40163.jpg" TargetMode="External"/><Relationship Id="rId479" Type="http://schemas.openxmlformats.org/officeDocument/2006/relationships/hyperlink" Target="http://books.toscrape.com/media/cache/a3/eb/a3ebe1ca5df0d3ff3e3d2b8fb8b2a551.jpg" TargetMode="External"/><Relationship Id="rId686" Type="http://schemas.openxmlformats.org/officeDocument/2006/relationships/hyperlink" Target="https://books.toscrape.com/catalogue/the-power-of-now-a-guide-to-spiritual-enlightenment_855/index.html" TargetMode="External"/><Relationship Id="rId893" Type="http://schemas.openxmlformats.org/officeDocument/2006/relationships/hyperlink" Target="http://books.toscrape.com/media/cache/8e/9b/8e9be254974e64a8a3d365a1571e3ec2.jpg" TargetMode="External"/><Relationship Id="rId339" Type="http://schemas.openxmlformats.org/officeDocument/2006/relationships/hyperlink" Target="http://books.toscrape.com/media/cache/3b/28/3b28ec3663a81d36272a08e5a49644f2.jpg" TargetMode="External"/><Relationship Id="rId546" Type="http://schemas.openxmlformats.org/officeDocument/2006/relationships/hyperlink" Target="https://books.toscrape.com/catalogue/digital-fortress_369/index.html" TargetMode="External"/><Relationship Id="rId753" Type="http://schemas.openxmlformats.org/officeDocument/2006/relationships/hyperlink" Target="http://books.toscrape.com/media/cache/f3/00/f30001f2851f82c266e2faa77bcdd924.jpg" TargetMode="External"/><Relationship Id="rId1176" Type="http://schemas.openxmlformats.org/officeDocument/2006/relationships/hyperlink" Target="https://books.toscrape.com/catalogue/dracula_150/index.html" TargetMode="External"/><Relationship Id="rId1383" Type="http://schemas.openxmlformats.org/officeDocument/2006/relationships/hyperlink" Target="http://books.toscrape.com/media/cache/4a/99/4a996ae54711cea37e370428b54f8b19.jpg" TargetMode="External"/><Relationship Id="rId101" Type="http://schemas.openxmlformats.org/officeDocument/2006/relationships/hyperlink" Target="http://books.toscrape.com/media/cache/5c/19/5c19785278eaa6bf984ce6659847abc3.jpg" TargetMode="External"/><Relationship Id="rId406" Type="http://schemas.openxmlformats.org/officeDocument/2006/relationships/hyperlink" Target="https://books.toscrape.com/catalogue/my-perfect-mistake-over-the-top-1_35/index.html" TargetMode="External"/><Relationship Id="rId960" Type="http://schemas.openxmlformats.org/officeDocument/2006/relationships/hyperlink" Target="https://books.toscrape.com/catalogue/drive-the-surprising-truth-about-what-motivates-us_804/index.html" TargetMode="External"/><Relationship Id="rId1036" Type="http://schemas.openxmlformats.org/officeDocument/2006/relationships/hyperlink" Target="https://books.toscrape.com/catalogue/nano-what-now-finding-your-editing-process-revising-your-nanowrimo-book-and-building-a-writing-career-through-publishing-and-beyond_566/index.html" TargetMode="External"/><Relationship Id="rId1243" Type="http://schemas.openxmlformats.org/officeDocument/2006/relationships/hyperlink" Target="http://books.toscrape.com/media/cache/95/c4/95c41c1765b517d6240bd674a02676b1.jpg" TargetMode="External"/><Relationship Id="rId1590" Type="http://schemas.openxmlformats.org/officeDocument/2006/relationships/hyperlink" Target="https://books.toscrape.com/catalogue/new-moon-twilight-2_105/index.html" TargetMode="External"/><Relationship Id="rId1688" Type="http://schemas.openxmlformats.org/officeDocument/2006/relationships/hyperlink" Target="https://books.toscrape.com/catalogue/an-unquiet-mind-a-memoir-of-moods-and-madness_422/index.html" TargetMode="External"/><Relationship Id="rId1895" Type="http://schemas.openxmlformats.org/officeDocument/2006/relationships/hyperlink" Target="http://books.toscrape.com/media/cache/a5/7e/a57ef7bdbaf704fca07ab6dd125b54f9.jpg" TargetMode="External"/><Relationship Id="rId613" Type="http://schemas.openxmlformats.org/officeDocument/2006/relationships/hyperlink" Target="http://books.toscrape.com/media/cache/89/9a/899a07816ced14262169345493bbbe51.jpg" TargetMode="External"/><Relationship Id="rId820" Type="http://schemas.openxmlformats.org/officeDocument/2006/relationships/hyperlink" Target="https://books.toscrape.com/catalogue/stiff-the-curious-lives-of-human-cadavers_226/index.html" TargetMode="External"/><Relationship Id="rId918" Type="http://schemas.openxmlformats.org/officeDocument/2006/relationships/hyperlink" Target="https://books.toscrape.com/catalogue/soul-reader_926/index.html" TargetMode="External"/><Relationship Id="rId1450" Type="http://schemas.openxmlformats.org/officeDocument/2006/relationships/hyperlink" Target="https://books.toscrape.com/catalogue/midnight-riot-peter-grant-rivers-of-london-books-1_194/index.html" TargetMode="External"/><Relationship Id="rId1548" Type="http://schemas.openxmlformats.org/officeDocument/2006/relationships/hyperlink" Target="https://books.toscrape.com/catalogue/will-grayson-will-grayson-will-grayson-will-grayson_419/index.html" TargetMode="External"/><Relationship Id="rId1755" Type="http://schemas.openxmlformats.org/officeDocument/2006/relationships/hyperlink" Target="http://books.toscrape.com/media/cache/b8/84/b8843e0c3fbadb1682b095c99eda7f7a.jpg" TargetMode="External"/><Relationship Id="rId1103" Type="http://schemas.openxmlformats.org/officeDocument/2006/relationships/hyperlink" Target="http://books.toscrape.com/media/cache/46/04/4604cba3ffbb4936dd3edb9cbfe26393.jpg" TargetMode="External"/><Relationship Id="rId1310" Type="http://schemas.openxmlformats.org/officeDocument/2006/relationships/hyperlink" Target="https://books.toscrape.com/catalogue/good-in-bed-cannie-shapiro-1_469/index.html" TargetMode="External"/><Relationship Id="rId1408" Type="http://schemas.openxmlformats.org/officeDocument/2006/relationships/hyperlink" Target="https://books.toscrape.com/catalogue/island-of-dragons-unwanteds-7_705/index.html" TargetMode="External"/><Relationship Id="rId1962" Type="http://schemas.openxmlformats.org/officeDocument/2006/relationships/hyperlink" Target="https://books.toscrape.com/catalogue/you-are-a-badass-how-to-stop-doubting-your-greatness-and-start-living-an-awesome-life_508/index.html" TargetMode="External"/><Relationship Id="rId47" Type="http://schemas.openxmlformats.org/officeDocument/2006/relationships/hyperlink" Target="http://books.toscrape.com/media/cache/fa/b5/fab5e650b19b76c5f5d1ce3a626376b1.jpg" TargetMode="External"/><Relationship Id="rId1615" Type="http://schemas.openxmlformats.org/officeDocument/2006/relationships/hyperlink" Target="http://books.toscrape.com/media/cache/5e/db/5edba3f8d50df6306bc5aa3f2516bd0c.jpg" TargetMode="External"/><Relationship Id="rId1822" Type="http://schemas.openxmlformats.org/officeDocument/2006/relationships/hyperlink" Target="https://books.toscrape.com/catalogue/the-cookies-cups-cookbook-125-sweet-savory-recipes-reminding-you-to-always-eat-dessert-first_841/index.html" TargetMode="External"/><Relationship Id="rId196" Type="http://schemas.openxmlformats.org/officeDocument/2006/relationships/hyperlink" Target="https://books.toscrape.com/catalogue/superman-vol-1-before-truth-superman-by-gene-luen-yang-1_739/index.html" TargetMode="External"/><Relationship Id="rId263" Type="http://schemas.openxmlformats.org/officeDocument/2006/relationships/hyperlink" Target="http://books.toscrape.com/media/cache/35/18/3518d80c6b73f9c76e9713af42b9c8e1.jpg" TargetMode="External"/><Relationship Id="rId470" Type="http://schemas.openxmlformats.org/officeDocument/2006/relationships/hyperlink" Target="https://books.toscrape.com/catalogue/finders-keepers-bill-hodges-trilogy-2_807/index.html" TargetMode="External"/><Relationship Id="rId123" Type="http://schemas.openxmlformats.org/officeDocument/2006/relationships/hyperlink" Target="http://books.toscrape.com/media/cache/98/e3/98e3925e5e6a66acf2cde918fc147205.jpg" TargetMode="External"/><Relationship Id="rId330" Type="http://schemas.openxmlformats.org/officeDocument/2006/relationships/hyperlink" Target="https://books.toscrape.com/catalogue/the-death-of-humanity-and-the-case-for-life_932/index.html" TargetMode="External"/><Relationship Id="rId568" Type="http://schemas.openxmlformats.org/officeDocument/2006/relationships/hyperlink" Target="https://books.toscrape.com/catalogue/crazy-rich-asians-crazy-rich-asians-1_143/index.html" TargetMode="External"/><Relationship Id="rId775" Type="http://schemas.openxmlformats.org/officeDocument/2006/relationships/hyperlink" Target="http://books.toscrape.com/media/cache/35/5f/355fa36362b722a241788d687fbc91af.jpg" TargetMode="External"/><Relationship Id="rId982" Type="http://schemas.openxmlformats.org/officeDocument/2006/relationships/hyperlink" Target="https://books.toscrape.com/catalogue/the-rosie-project-don-tillman-1_761/index.html" TargetMode="External"/><Relationship Id="rId1198" Type="http://schemas.openxmlformats.org/officeDocument/2006/relationships/hyperlink" Target="https://books.toscrape.com/catalogue/paradise-lost-paradise-1_45/index.html" TargetMode="External"/><Relationship Id="rId428" Type="http://schemas.openxmlformats.org/officeDocument/2006/relationships/hyperlink" Target="https://books.toscrape.com/catalogue/meternity_478/index.html" TargetMode="External"/><Relationship Id="rId635" Type="http://schemas.openxmlformats.org/officeDocument/2006/relationships/hyperlink" Target="http://books.toscrape.com/media/cache/a8/9a/a89a1b7ffea60884f203877bb89f6ef4.jpg" TargetMode="External"/><Relationship Id="rId842" Type="http://schemas.openxmlformats.org/officeDocument/2006/relationships/hyperlink" Target="https://books.toscrape.com/catalogue/in-the-garden-of-beasts-love-terror-and-an-american-family-in-hitlers-berlin_175/index.html" TargetMode="External"/><Relationship Id="rId1058" Type="http://schemas.openxmlformats.org/officeDocument/2006/relationships/hyperlink" Target="https://books.toscrape.com/catalogue/the-year-of-living-biblically-one-mans-humble-quest-to-follow-the-bible-as-literally-as-possible_502/index.html" TargetMode="External"/><Relationship Id="rId1265" Type="http://schemas.openxmlformats.org/officeDocument/2006/relationships/hyperlink" Target="http://books.toscrape.com/media/cache/92/4d/924d855a0ad5774410b0bb7c71afa788.jpg" TargetMode="External"/><Relationship Id="rId1472" Type="http://schemas.openxmlformats.org/officeDocument/2006/relationships/hyperlink" Target="https://books.toscrape.com/catalogue/origins-alphas-05_42/index.html" TargetMode="External"/><Relationship Id="rId702" Type="http://schemas.openxmlformats.org/officeDocument/2006/relationships/hyperlink" Target="https://books.toscrape.com/catalogue/agnostic-a-spirited-manifesto_786/index.html" TargetMode="External"/><Relationship Id="rId1125" Type="http://schemas.openxmlformats.org/officeDocument/2006/relationships/hyperlink" Target="http://books.toscrape.com/media/cache/12/1a/121ae6f29c52eb01f2bec02407bc3e57.jpg" TargetMode="External"/><Relationship Id="rId1332" Type="http://schemas.openxmlformats.org/officeDocument/2006/relationships/hyperlink" Target="https://books.toscrape.com/catalogue/a-clash-of-kings-a-song-of-ice-and-fire-2_356/index.html" TargetMode="External"/><Relationship Id="rId1777" Type="http://schemas.openxmlformats.org/officeDocument/2006/relationships/hyperlink" Target="http://books.toscrape.com/media/cache/31/e6/31e6e0a41e62858180b268c27b20a770.jpg" TargetMode="External"/><Relationship Id="rId1984" Type="http://schemas.openxmlformats.org/officeDocument/2006/relationships/hyperlink" Target="https://books.toscrape.com/catalogue/eat-fat-get-thin_688/index.html" TargetMode="External"/><Relationship Id="rId69" Type="http://schemas.openxmlformats.org/officeDocument/2006/relationships/hyperlink" Target="http://books.toscrape.com/media/cache/dd/29/dd29147b962e4480491cac5bce41e4e4.jpg" TargetMode="External"/><Relationship Id="rId1637" Type="http://schemas.openxmlformats.org/officeDocument/2006/relationships/hyperlink" Target="http://books.toscrape.com/media/cache/65/6e/656e79dfd4f8b6bf19ffde2c75ceda81.jpg" TargetMode="External"/><Relationship Id="rId1844" Type="http://schemas.openxmlformats.org/officeDocument/2006/relationships/hyperlink" Target="https://books.toscrape.com/catalogue/32-yolks_510/index.html" TargetMode="External"/><Relationship Id="rId1704" Type="http://schemas.openxmlformats.org/officeDocument/2006/relationships/hyperlink" Target="https://books.toscrape.com/catalogue/running-with-scissors_215/index.html" TargetMode="External"/><Relationship Id="rId285" Type="http://schemas.openxmlformats.org/officeDocument/2006/relationships/hyperlink" Target="http://books.toscrape.com/media/cache/48/b0/48b07e2daa02d7e5485aa546dec5a25e.jpg" TargetMode="External"/><Relationship Id="rId1911" Type="http://schemas.openxmlformats.org/officeDocument/2006/relationships/hyperlink" Target="http://books.toscrape.com/media/cache/4c/09/4c090b85892f532210e44d84b752b64d.jpg" TargetMode="External"/><Relationship Id="rId492" Type="http://schemas.openxmlformats.org/officeDocument/2006/relationships/hyperlink" Target="https://books.toscrape.com/catalogue/eligible-the-austen-project-4_692/index.html" TargetMode="External"/><Relationship Id="rId797" Type="http://schemas.openxmlformats.org/officeDocument/2006/relationships/hyperlink" Target="http://books.toscrape.com/media/cache/f2/c5/f2c56824a5aef38387350243762216eb.jpg" TargetMode="External"/><Relationship Id="rId145" Type="http://schemas.openxmlformats.org/officeDocument/2006/relationships/hyperlink" Target="http://books.toscrape.com/media/cache/19/de/19deee0778c2406da04a4dd0ea09188f.jpg" TargetMode="External"/><Relationship Id="rId352" Type="http://schemas.openxmlformats.org/officeDocument/2006/relationships/hyperlink" Target="https://books.toscrape.com/catalogue/black-dust_976/index.html" TargetMode="External"/><Relationship Id="rId1287" Type="http://schemas.openxmlformats.org/officeDocument/2006/relationships/hyperlink" Target="http://books.toscrape.com/media/cache/39/a9/39a9cca83d84bff87903d4addbef4941.jpg" TargetMode="External"/><Relationship Id="rId212" Type="http://schemas.openxmlformats.org/officeDocument/2006/relationships/hyperlink" Target="https://books.toscrape.com/catalogue/art-ops-vol-1_664/index.html" TargetMode="External"/><Relationship Id="rId657" Type="http://schemas.openxmlformats.org/officeDocument/2006/relationships/hyperlink" Target="http://books.toscrape.com/media/cache/7c/10/7c10101fe1759c5a17ba57e4bef9e764.jpg" TargetMode="External"/><Relationship Id="rId864" Type="http://schemas.openxmlformats.org/officeDocument/2006/relationships/hyperlink" Target="https://books.toscrape.com/catalogue/kindle-paperwhite-users-guide_103/index.html" TargetMode="External"/><Relationship Id="rId1494" Type="http://schemas.openxmlformats.org/officeDocument/2006/relationships/hyperlink" Target="https://books.toscrape.com/catalogue/the-natural-history-of-us-the-fine-art-of-pretending-2_941/index.html" TargetMode="External"/><Relationship Id="rId1799" Type="http://schemas.openxmlformats.org/officeDocument/2006/relationships/hyperlink" Target="http://books.toscrape.com/media/cache/74/92/74927818a922712c13999a8043f7f35c.jpg" TargetMode="External"/><Relationship Id="rId517" Type="http://schemas.openxmlformats.org/officeDocument/2006/relationships/hyperlink" Target="http://books.toscrape.com/media/cache/4c/ae/4cae2beda2d1c5f851f8971f94fdbc91.jpg" TargetMode="External"/><Relationship Id="rId724" Type="http://schemas.openxmlformats.org/officeDocument/2006/relationships/hyperlink" Target="https://books.toscrape.com/catalogue/far-away-places-on-the-brink-of-change-seven-continents-twenty-five-years_694/index.html" TargetMode="External"/><Relationship Id="rId931" Type="http://schemas.openxmlformats.org/officeDocument/2006/relationships/hyperlink" Target="http://books.toscrape.com/media/cache/dd/63/dd637b4e7cb403932e6a29397d877e4e.jpg" TargetMode="External"/><Relationship Id="rId1147" Type="http://schemas.openxmlformats.org/officeDocument/2006/relationships/hyperlink" Target="http://books.toscrape.com/media/cache/54/0b/540bd6b063db9cc37fcfa7d9d8a97c7d.jpg" TargetMode="External"/><Relationship Id="rId1354" Type="http://schemas.openxmlformats.org/officeDocument/2006/relationships/hyperlink" Target="https://books.toscrape.com/catalogue/seven-days-in-the-art-world_220/index.html" TargetMode="External"/><Relationship Id="rId1561" Type="http://schemas.openxmlformats.org/officeDocument/2006/relationships/hyperlink" Target="http://books.toscrape.com/media/cache/61/ff/61ffcc9619675c79b1f0b568d6ee870c.jpg" TargetMode="External"/><Relationship Id="rId60" Type="http://schemas.openxmlformats.org/officeDocument/2006/relationships/hyperlink" Target="https://books.toscrape.com/catalogue/the-bachelor-girls-guide-to-murder-herringford-and-watts-mysteries-1_491/index.html" TargetMode="External"/><Relationship Id="rId1007" Type="http://schemas.openxmlformats.org/officeDocument/2006/relationships/hyperlink" Target="http://books.toscrape.com/media/cache/f0/90/f090a59e89a8d38bb1bcdc2137b18262.jpg" TargetMode="External"/><Relationship Id="rId1214" Type="http://schemas.openxmlformats.org/officeDocument/2006/relationships/hyperlink" Target="https://books.toscrape.com/catalogue/soft-apocalypse_833/index.html" TargetMode="External"/><Relationship Id="rId1421" Type="http://schemas.openxmlformats.org/officeDocument/2006/relationships/hyperlink" Target="http://books.toscrape.com/media/cache/b8/d7/b8d7eab895dac4551905c5f85849bb32.jpg" TargetMode="External"/><Relationship Id="rId1659" Type="http://schemas.openxmlformats.org/officeDocument/2006/relationships/hyperlink" Target="http://books.toscrape.com/media/cache/cf/3b/cf3b0341f5f4f4ad2c1439c11d32a9b1.jpg" TargetMode="External"/><Relationship Id="rId1866" Type="http://schemas.openxmlformats.org/officeDocument/2006/relationships/hyperlink" Target="https://books.toscrape.com/catalogue/hungry-girl-clean-hungry-easy-all-natural-recipes-for-healthy-eating-in-the-real-world_171/index.html" TargetMode="External"/><Relationship Id="rId1519" Type="http://schemas.openxmlformats.org/officeDocument/2006/relationships/hyperlink" Target="http://books.toscrape.com/media/cache/78/11/78112d48a74583a7acc24a2b46a9f59d.jpg" TargetMode="External"/><Relationship Id="rId1726" Type="http://schemas.openxmlformats.org/officeDocument/2006/relationships/hyperlink" Target="https://books.toscrape.com/catalogue/dress-your-family-in-corduroy-and-denim_562/index.html" TargetMode="External"/><Relationship Id="rId1933" Type="http://schemas.openxmlformats.org/officeDocument/2006/relationships/hyperlink" Target="http://books.toscrape.com/media/cache/42/a3/42a345bdcb3e13d5922ff79cd1c07d0e.jpg" TargetMode="External"/><Relationship Id="rId18" Type="http://schemas.openxmlformats.org/officeDocument/2006/relationships/hyperlink" Target="https://books.toscrape.com/catalogue/the-road-to-little-dribbling-adventures-of-an-american-in-britain-notes-from-a-small-island-2_277/index.html" TargetMode="External"/><Relationship Id="rId167" Type="http://schemas.openxmlformats.org/officeDocument/2006/relationships/hyperlink" Target="http://books.toscrape.com/media/cache/58/e2/58e2097169e92a95d973da420ce7cc98.jpg" TargetMode="External"/><Relationship Id="rId374" Type="http://schemas.openxmlformats.org/officeDocument/2006/relationships/hyperlink" Target="https://books.toscrape.com/catalogue/take-me-home-tonight-rock-star-romance-3_605/index.html" TargetMode="External"/><Relationship Id="rId581" Type="http://schemas.openxmlformats.org/officeDocument/2006/relationships/hyperlink" Target="http://books.toscrape.com/media/cache/26/4f/264f79395041ac4b88038030da0433cd.jpg" TargetMode="External"/><Relationship Id="rId234" Type="http://schemas.openxmlformats.org/officeDocument/2006/relationships/hyperlink" Target="https://books.toscrape.com/catalogue/the-wicked-the-divine-vol-3-commercial-suicide-the-wicked-the-divine_287/index.html" TargetMode="External"/><Relationship Id="rId679" Type="http://schemas.openxmlformats.org/officeDocument/2006/relationships/hyperlink" Target="http://books.toscrape.com/media/cache/15/97/15972684c6f44f1be5e751d2e067cc16.jpg" TargetMode="External"/><Relationship Id="rId886" Type="http://schemas.openxmlformats.org/officeDocument/2006/relationships/hyperlink" Target="https://books.toscrape.com/catalogue/kill-em-and-leave-searching-for-james-brown-and-the-american-soul_528/index.html" TargetMode="External"/><Relationship Id="rId2" Type="http://schemas.openxmlformats.org/officeDocument/2006/relationships/hyperlink" Target="https://books.toscrape.com/catalogue/its-only-the-himalayas_981/index.html" TargetMode="External"/><Relationship Id="rId441" Type="http://schemas.openxmlformats.org/officeDocument/2006/relationships/hyperlink" Target="http://books.toscrape.com/media/cache/21/ac/21acb843702d1448519cc8bf0d5da728.jpg" TargetMode="External"/><Relationship Id="rId539" Type="http://schemas.openxmlformats.org/officeDocument/2006/relationships/hyperlink" Target="http://books.toscrape.com/media/cache/4a/96/4a96cd8c43ea6c74d5b8d9ce1d47c187.jpg" TargetMode="External"/><Relationship Id="rId746" Type="http://schemas.openxmlformats.org/officeDocument/2006/relationships/hyperlink" Target="https://books.toscrape.com/catalogue/mother-can-you-not_599/index.html" TargetMode="External"/><Relationship Id="rId1071" Type="http://schemas.openxmlformats.org/officeDocument/2006/relationships/hyperlink" Target="http://books.toscrape.com/media/cache/28/21/28219255776fb162c82ebac3cdddcf90.jpg" TargetMode="External"/><Relationship Id="rId1169" Type="http://schemas.openxmlformats.org/officeDocument/2006/relationships/hyperlink" Target="http://books.toscrape.com/media/cache/73/21/7321b201d1c51a1c3b777a72c4bc0ea9.jpg" TargetMode="External"/><Relationship Id="rId1376" Type="http://schemas.openxmlformats.org/officeDocument/2006/relationships/hyperlink" Target="https://books.toscrape.com/catalogue/the-iliad_69/index.html" TargetMode="External"/><Relationship Id="rId1583" Type="http://schemas.openxmlformats.org/officeDocument/2006/relationships/hyperlink" Target="http://books.toscrape.com/media/cache/55/2d/552d4630bed694b33b042990e30722d3.jpg" TargetMode="External"/><Relationship Id="rId301" Type="http://schemas.openxmlformats.org/officeDocument/2006/relationships/hyperlink" Target="http://books.toscrape.com/media/cache/e7/7d/e77d917c495e649216225bd47e006482.jpg" TargetMode="External"/><Relationship Id="rId953" Type="http://schemas.openxmlformats.org/officeDocument/2006/relationships/hyperlink" Target="http://books.toscrape.com/media/cache/20/78/207840aea0c8e2be66d998b80c6a59d3.jpg" TargetMode="External"/><Relationship Id="rId1029" Type="http://schemas.openxmlformats.org/officeDocument/2006/relationships/hyperlink" Target="http://books.toscrape.com/media/cache/c1/76/c176e12e5d560240086270fa6b762d5d.jpg" TargetMode="External"/><Relationship Id="rId1236" Type="http://schemas.openxmlformats.org/officeDocument/2006/relationships/hyperlink" Target="https://books.toscrape.com/catalogue/having-the-barbarians-baby-ice-planet-barbarians-75_23/index.html" TargetMode="External"/><Relationship Id="rId1790" Type="http://schemas.openxmlformats.org/officeDocument/2006/relationships/hyperlink" Target="https://books.toscrape.com/catalogue/most-blessed-of-the-patriarchs-thomas-jefferson-and-the-empire-of-the-imagination_509/index.html" TargetMode="External"/><Relationship Id="rId1888" Type="http://schemas.openxmlformats.org/officeDocument/2006/relationships/hyperlink" Target="https://books.toscrape.com/catalogue/made-to-stick-why-some-ideas-survive-and-others-die_715/index.html" TargetMode="External"/><Relationship Id="rId82" Type="http://schemas.openxmlformats.org/officeDocument/2006/relationships/hyperlink" Target="https://books.toscrape.com/catalogue/the-girl-in-the-ice-dci-erika-foster-1_65/index.html" TargetMode="External"/><Relationship Id="rId606" Type="http://schemas.openxmlformats.org/officeDocument/2006/relationships/hyperlink" Target="https://books.toscrape.com/catalogue/the-whale_501/index.html" TargetMode="External"/><Relationship Id="rId813" Type="http://schemas.openxmlformats.org/officeDocument/2006/relationships/hyperlink" Target="http://books.toscrape.com/media/cache/0a/44/0a44a38a50b7d61facccae446cf30630.jpg" TargetMode="External"/><Relationship Id="rId1443" Type="http://schemas.openxmlformats.org/officeDocument/2006/relationships/hyperlink" Target="http://books.toscrape.com/media/cache/9e/3c/9e3c81f9694c5832a24bf590c2a0b610.jpg" TargetMode="External"/><Relationship Id="rId1650" Type="http://schemas.openxmlformats.org/officeDocument/2006/relationships/hyperlink" Target="https://books.toscrape.com/catalogue/les-fleurs-du-mal_530/index.html" TargetMode="External"/><Relationship Id="rId1748" Type="http://schemas.openxmlformats.org/officeDocument/2006/relationships/hyperlink" Target="https://books.toscrape.com/catalogue/psycho-sanitarium-psycho-15_628/index.html" TargetMode="External"/><Relationship Id="rId1303" Type="http://schemas.openxmlformats.org/officeDocument/2006/relationships/hyperlink" Target="http://books.toscrape.com/media/cache/8f/83/8f83b65ba6a734aa7f40675b74a17c21.jpg" TargetMode="External"/><Relationship Id="rId1510" Type="http://schemas.openxmlformats.org/officeDocument/2006/relationships/hyperlink" Target="https://books.toscrape.com/catalogue/wild-swans_782/index.html" TargetMode="External"/><Relationship Id="rId1955" Type="http://schemas.openxmlformats.org/officeDocument/2006/relationships/hyperlink" Target="http://books.toscrape.com/media/cache/49/e1/49e1f207b2149e34390a2c6aa7cfc113.jpg" TargetMode="External"/><Relationship Id="rId1608" Type="http://schemas.openxmlformats.org/officeDocument/2006/relationships/hyperlink" Target="https://books.toscrape.com/catalogue/diary-of-a-citizen-scientist-chasing-tiger-beetles-and-other-new-ways-of-engaging-the-world_517/index.html" TargetMode="External"/><Relationship Id="rId1815" Type="http://schemas.openxmlformats.org/officeDocument/2006/relationships/hyperlink" Target="http://books.toscrape.com/media/cache/73/06/7306b860c7887dfb2a4b0083e2d6bf0d.jpg" TargetMode="External"/><Relationship Id="rId189" Type="http://schemas.openxmlformats.org/officeDocument/2006/relationships/hyperlink" Target="http://books.toscrape.com/media/cache/b6/6a/b66a733a0fd2c0ed2cffaf5d2d9dd146.jpg" TargetMode="External"/><Relationship Id="rId396" Type="http://schemas.openxmlformats.org/officeDocument/2006/relationships/hyperlink" Target="https://books.toscrape.com/catalogue/reservations-for-two_211/index.html" TargetMode="External"/><Relationship Id="rId256" Type="http://schemas.openxmlformats.org/officeDocument/2006/relationships/hyperlink" Target="https://books.toscrape.com/catalogue/saga-volume-2-saga-collected-editions-2_107/index.html" TargetMode="External"/><Relationship Id="rId463" Type="http://schemas.openxmlformats.org/officeDocument/2006/relationships/hyperlink" Target="http://books.toscrape.com/media/cache/a3/ad/a3ade5edecde67449329c1ebb016c049.jpg" TargetMode="External"/><Relationship Id="rId670" Type="http://schemas.openxmlformats.org/officeDocument/2006/relationships/hyperlink" Target="https://books.toscrape.com/catalogue/the-gutsy-girl-escapades-for-your-life-of-epic-adventure_934/index.html" TargetMode="External"/><Relationship Id="rId1093" Type="http://schemas.openxmlformats.org/officeDocument/2006/relationships/hyperlink" Target="http://books.toscrape.com/media/cache/56/6c/566cf3ec6a006c333f64c3f70992874d.jpg" TargetMode="External"/><Relationship Id="rId116" Type="http://schemas.openxmlformats.org/officeDocument/2006/relationships/hyperlink" Target="https://books.toscrape.com/catalogue/girl-with-a-pearl-earring_322/index.html" TargetMode="External"/><Relationship Id="rId323" Type="http://schemas.openxmlformats.org/officeDocument/2006/relationships/hyperlink" Target="http://books.toscrape.com/media/cache/ae/98/ae98d08a6f427491dd8eda6b51af41fe.jpg" TargetMode="External"/><Relationship Id="rId530" Type="http://schemas.openxmlformats.org/officeDocument/2006/relationships/hyperlink" Target="https://books.toscrape.com/catalogue/memoirs-of-a-geisha_477/index.html" TargetMode="External"/><Relationship Id="rId768" Type="http://schemas.openxmlformats.org/officeDocument/2006/relationships/hyperlink" Target="https://books.toscrape.com/catalogue/love-that-boy-what-two-presidents-eight-road-trips-and-my-son-taught-me-about-a-parents-expectations_532/index.html" TargetMode="External"/><Relationship Id="rId975" Type="http://schemas.openxmlformats.org/officeDocument/2006/relationships/hyperlink" Target="http://books.toscrape.com/media/cache/e6/95/e6956bac63c9e1e6df6dac4db3a0ec0d.jpg" TargetMode="External"/><Relationship Id="rId1160" Type="http://schemas.openxmlformats.org/officeDocument/2006/relationships/hyperlink" Target="https://books.toscrape.com/catalogue/one-for-the-money-stephanie-plum-1_201/index.html" TargetMode="External"/><Relationship Id="rId1398" Type="http://schemas.openxmlformats.org/officeDocument/2006/relationships/hyperlink" Target="https://books.toscrape.com/catalogue/the-glittering-court-the-glittering-court-1_845/index.html" TargetMode="External"/><Relationship Id="rId628" Type="http://schemas.openxmlformats.org/officeDocument/2006/relationships/hyperlink" Target="https://books.toscrape.com/catalogue/horrible-bear_168/index.html" TargetMode="External"/><Relationship Id="rId835" Type="http://schemas.openxmlformats.org/officeDocument/2006/relationships/hyperlink" Target="http://books.toscrape.com/media/cache/f5/8a/f58a15a50b2d70a4a8fd4fa6485a7009.jpg" TargetMode="External"/><Relationship Id="rId1258" Type="http://schemas.openxmlformats.org/officeDocument/2006/relationships/hyperlink" Target="https://books.toscrape.com/catalogue/shobu-samurai-project-aryoku-3_830/index.html" TargetMode="External"/><Relationship Id="rId1465" Type="http://schemas.openxmlformats.org/officeDocument/2006/relationships/hyperlink" Target="http://books.toscrape.com/media/cache/61/8a/618a23dc5a492a4aa8b15ba4bf80c781.jpg" TargetMode="External"/><Relationship Id="rId1672" Type="http://schemas.openxmlformats.org/officeDocument/2006/relationships/hyperlink" Target="https://books.toscrape.com/catalogue/the-new-drawing-on-the-right-side-of-the-brain_550/index.html" TargetMode="External"/><Relationship Id="rId1020" Type="http://schemas.openxmlformats.org/officeDocument/2006/relationships/hyperlink" Target="https://books.toscrape.com/catalogue/how-to-speak-golf-an-illustrated-guide-to-links-lingo_621/index.html" TargetMode="External"/><Relationship Id="rId1118" Type="http://schemas.openxmlformats.org/officeDocument/2006/relationships/hyperlink" Target="https://books.toscrape.com/catalogue/mockingjay-the-hunger-games-3_333/index.html" TargetMode="External"/><Relationship Id="rId1325" Type="http://schemas.openxmlformats.org/officeDocument/2006/relationships/hyperlink" Target="http://books.toscrape.com/media/cache/48/4d/484d8afc2cf8b77a45fa4fec0a5e7b89.jpg" TargetMode="External"/><Relationship Id="rId1532" Type="http://schemas.openxmlformats.org/officeDocument/2006/relationships/hyperlink" Target="https://books.toscrape.com/catalogue/exit-pursued-by-a-bear_591/index.html" TargetMode="External"/><Relationship Id="rId1977" Type="http://schemas.openxmlformats.org/officeDocument/2006/relationships/hyperlink" Target="http://books.toscrape.com/media/cache/7e/cc/7ecc23cfaa84fb015a5333f2a5d97f23.jpg" TargetMode="External"/><Relationship Id="rId902" Type="http://schemas.openxmlformats.org/officeDocument/2006/relationships/hyperlink" Target="https://books.toscrape.com/catalogue/the-coming-woman-a-novel-based-on-the-life-of-the-infamous-feminist-victoria-woodhull_993/index.html" TargetMode="External"/><Relationship Id="rId1837" Type="http://schemas.openxmlformats.org/officeDocument/2006/relationships/hyperlink" Target="http://books.toscrape.com/media/cache/f4/9c/f49c0d70aedc01b5eb0988d35c77550c.jpg" TargetMode="External"/><Relationship Id="rId31" Type="http://schemas.openxmlformats.org/officeDocument/2006/relationships/hyperlink" Target="http://books.toscrape.com/media/cache/86/38/8638ba095b3b32e0abdef170e7bc4fd6.jpg" TargetMode="External"/><Relationship Id="rId180" Type="http://schemas.openxmlformats.org/officeDocument/2006/relationships/hyperlink" Target="https://books.toscrape.com/catalogue/bitch-planet-vol-1-extraordinary-machine-bitch-planet-collected-editions_882/index.html" TargetMode="External"/><Relationship Id="rId278" Type="http://schemas.openxmlformats.org/officeDocument/2006/relationships/hyperlink" Target="https://books.toscrape.com/catalogue/ms-marvel-vol-1-no-normal-ms-marvel-2014-2015-1_34/index.html" TargetMode="External"/><Relationship Id="rId1904" Type="http://schemas.openxmlformats.org/officeDocument/2006/relationships/hyperlink" Target="https://books.toscrape.com/catalogue/louisa-the-extraordinary-life-of-mrs-adams_818/index.html" TargetMode="External"/><Relationship Id="rId485" Type="http://schemas.openxmlformats.org/officeDocument/2006/relationships/hyperlink" Target="http://books.toscrape.com/media/cache/2d/a3/2da3464fa2010bebedfba9eca77e42be.jpg" TargetMode="External"/><Relationship Id="rId692" Type="http://schemas.openxmlformats.org/officeDocument/2006/relationships/hyperlink" Target="https://books.toscrape.com/catalogue/the-artists-way-a-spiritual-path-to-higher-creativity_839/index.html" TargetMode="External"/><Relationship Id="rId138" Type="http://schemas.openxmlformats.org/officeDocument/2006/relationships/hyperlink" Target="https://books.toscrape.com/catalogue/a-spys-devotion-the-regency-spies-of-london-1_3/index.html" TargetMode="External"/><Relationship Id="rId345" Type="http://schemas.openxmlformats.org/officeDocument/2006/relationships/hyperlink" Target="http://books.toscrape.com/media/cache/90/f7/90f79652caecac36bc97bf7b769c8fc4.jpg" TargetMode="External"/><Relationship Id="rId552" Type="http://schemas.openxmlformats.org/officeDocument/2006/relationships/hyperlink" Target="https://books.toscrape.com/catalogue/the-nightingale_267/index.html" TargetMode="External"/><Relationship Id="rId997" Type="http://schemas.openxmlformats.org/officeDocument/2006/relationships/hyperlink" Target="http://books.toscrape.com/media/cache/c8/2d/c82df316ba150c761cd0b42b05930697.jpg" TargetMode="External"/><Relationship Id="rId1182" Type="http://schemas.openxmlformats.org/officeDocument/2006/relationships/hyperlink" Target="https://books.toscrape.com/catalogue/dark-places_144/index.html" TargetMode="External"/><Relationship Id="rId205" Type="http://schemas.openxmlformats.org/officeDocument/2006/relationships/hyperlink" Target="http://books.toscrape.com/media/cache/30/d0/30d033fe3d7be21522498ce2b30d58d6.jpg" TargetMode="External"/><Relationship Id="rId412" Type="http://schemas.openxmlformats.org/officeDocument/2006/relationships/hyperlink" Target="https://books.toscrape.com/catalogue/fighting-fate-fighting-6_18/index.html" TargetMode="External"/><Relationship Id="rId857" Type="http://schemas.openxmlformats.org/officeDocument/2006/relationships/hyperlink" Target="http://books.toscrape.com/media/cache/18/c1/18c1089811f55295b689bda892628fee.jpg" TargetMode="External"/><Relationship Id="rId1042" Type="http://schemas.openxmlformats.org/officeDocument/2006/relationships/hyperlink" Target="https://books.toscrape.com/catalogue/the-martian-the-martian-1_548/index.html" TargetMode="External"/><Relationship Id="rId1487" Type="http://schemas.openxmlformats.org/officeDocument/2006/relationships/hyperlink" Target="http://books.toscrape.com/media/cache/4a/58/4a58f6feb21b7194911eddb020766583.jpg" TargetMode="External"/><Relationship Id="rId1694" Type="http://schemas.openxmlformats.org/officeDocument/2006/relationships/hyperlink" Target="https://books.toscrape.com/catalogue/8-keys-to-mental-health-through-exercise_114/index.html" TargetMode="External"/><Relationship Id="rId717" Type="http://schemas.openxmlformats.org/officeDocument/2006/relationships/hyperlink" Target="http://books.toscrape.com/media/cache/f8/c7/f8c761844f257fed04cce95f9506cba4.jpg" TargetMode="External"/><Relationship Id="rId924" Type="http://schemas.openxmlformats.org/officeDocument/2006/relationships/hyperlink" Target="https://books.toscrape.com/catalogue/a-piece-of-sky-a-grain-of-rice-a-memoir-in-four-meditations_878/index.html" TargetMode="External"/><Relationship Id="rId1347" Type="http://schemas.openxmlformats.org/officeDocument/2006/relationships/hyperlink" Target="http://books.toscrape.com/media/cache/b4/54/b4540e3eb2e980d0c2b45c5c4432f28b.jpg" TargetMode="External"/><Relationship Id="rId1554" Type="http://schemas.openxmlformats.org/officeDocument/2006/relationships/hyperlink" Target="https://books.toscrape.com/catalogue/the-darkest-corners_399/index.html" TargetMode="External"/><Relationship Id="rId1761" Type="http://schemas.openxmlformats.org/officeDocument/2006/relationships/hyperlink" Target="http://books.toscrape.com/media/cache/f9/40/f9409b5717cc44f29aa444d85ad26bdc.jpg" TargetMode="External"/><Relationship Id="rId1999" Type="http://schemas.openxmlformats.org/officeDocument/2006/relationships/hyperlink" Target="http://books.toscrape.com/media/cache/2b/50/2b50fa031b2411a94bc68de0bbdd96fb.jpg" TargetMode="External"/><Relationship Id="rId53" Type="http://schemas.openxmlformats.org/officeDocument/2006/relationships/hyperlink" Target="http://books.toscrape.com/media/cache/e4/37/e43737572b04c7ad28b35f3da29eb8dd.jpg" TargetMode="External"/><Relationship Id="rId1207" Type="http://schemas.openxmlformats.org/officeDocument/2006/relationships/hyperlink" Target="http://books.toscrape.com/media/cache/df/64/df642e483f7ae23de6888c73f05e2014.jpg" TargetMode="External"/><Relationship Id="rId1414" Type="http://schemas.openxmlformats.org/officeDocument/2006/relationships/hyperlink" Target="https://books.toscrape.com/catalogue/searching-for-meaning-in-gailana_648/index.html" TargetMode="External"/><Relationship Id="rId1621" Type="http://schemas.openxmlformats.org/officeDocument/2006/relationships/hyperlink" Target="http://books.toscrape.com/media/cache/ae/f9/aef933758e39ba5e4327b2152478bb1a.jpg" TargetMode="External"/><Relationship Id="rId1859" Type="http://schemas.openxmlformats.org/officeDocument/2006/relationships/hyperlink" Target="http://books.toscrape.com/media/cache/a1/c7/a1c7dfc9ebc338043cb0420a49f58f5e.jpg" TargetMode="External"/><Relationship Id="rId1719" Type="http://schemas.openxmlformats.org/officeDocument/2006/relationships/hyperlink" Target="http://books.toscrape.com/media/cache/55/82/5582626cb185a8eb2914c15d5287afbd.jpg" TargetMode="External"/><Relationship Id="rId1926" Type="http://schemas.openxmlformats.org/officeDocument/2006/relationships/hyperlink" Target="https://books.toscrape.com/catalogue/give-it-back_430/index.html" TargetMode="External"/><Relationship Id="rId367" Type="http://schemas.openxmlformats.org/officeDocument/2006/relationships/hyperlink" Target="http://books.toscrape.com/media/cache/21/53/21539e305aa09ec40b36daa43db3f2fe.jpg" TargetMode="External"/><Relationship Id="rId574" Type="http://schemas.openxmlformats.org/officeDocument/2006/relationships/hyperlink" Target="https://books.toscrape.com/catalogue/when-im-gone_95/index.html" TargetMode="External"/><Relationship Id="rId227" Type="http://schemas.openxmlformats.org/officeDocument/2006/relationships/hyperlink" Target="http://books.toscrape.com/media/cache/93/d9/93d98563d32936ffd8db2c19f7857478.jpg" TargetMode="External"/><Relationship Id="rId781" Type="http://schemas.openxmlformats.org/officeDocument/2006/relationships/hyperlink" Target="http://books.toscrape.com/media/cache/a9/f4/a9f4d0f649833b477383263a8c5fb217.jpg" TargetMode="External"/><Relationship Id="rId879" Type="http://schemas.openxmlformats.org/officeDocument/2006/relationships/hyperlink" Target="http://books.toscrape.com/media/cache/1d/40/1d4087ff0a63f09fae9cd8433d21c2c4.jpg" TargetMode="External"/><Relationship Id="rId434" Type="http://schemas.openxmlformats.org/officeDocument/2006/relationships/hyperlink" Target="https://books.toscrape.com/catalogue/can-you-keep-a-secret_315/index.html" TargetMode="External"/><Relationship Id="rId641" Type="http://schemas.openxmlformats.org/officeDocument/2006/relationships/hyperlink" Target="http://books.toscrape.com/media/cache/a7/9c/a79cac7aec3816fb754c1aedd2e82986.jpg" TargetMode="External"/><Relationship Id="rId739" Type="http://schemas.openxmlformats.org/officeDocument/2006/relationships/hyperlink" Target="http://books.toscrape.com/media/cache/17/95/17955609393fb4348e2321228d3e3e4f.jpg" TargetMode="External"/><Relationship Id="rId1064" Type="http://schemas.openxmlformats.org/officeDocument/2006/relationships/hyperlink" Target="https://books.toscrape.com/catalogue/the-7-habits-of-highly-effective-people-powerful-lessons-in-personal-change_489/index.html" TargetMode="External"/><Relationship Id="rId1271" Type="http://schemas.openxmlformats.org/officeDocument/2006/relationships/hyperlink" Target="http://books.toscrape.com/media/cache/65/9a/659ada7d88e3bda8db70f7e5312a39e2.jpg" TargetMode="External"/><Relationship Id="rId1369" Type="http://schemas.openxmlformats.org/officeDocument/2006/relationships/hyperlink" Target="http://books.toscrape.com/media/cache/ab/bf/abbf443d42de3bad8d145794534934bb.jpg" TargetMode="External"/><Relationship Id="rId1576" Type="http://schemas.openxmlformats.org/officeDocument/2006/relationships/hyperlink" Target="https://books.toscrape.com/catalogue/scarlet-the-lunar-chronicles-2_218/index.html" TargetMode="External"/><Relationship Id="rId501" Type="http://schemas.openxmlformats.org/officeDocument/2006/relationships/hyperlink" Target="http://books.toscrape.com/media/cache/e9/e2/e9e22f047d6733f6c9dbbb8bf5342b09.jpg" TargetMode="External"/><Relationship Id="rId946" Type="http://schemas.openxmlformats.org/officeDocument/2006/relationships/hyperlink" Target="https://books.toscrape.com/catalogue/romero-and-juliet-a-tragic-tale-of-love-and-zombies_827/index.html" TargetMode="External"/><Relationship Id="rId1131" Type="http://schemas.openxmlformats.org/officeDocument/2006/relationships/hyperlink" Target="http://books.toscrape.com/media/cache/05/22/05220e25687e267099f0aeb329b6f3cc.jpg" TargetMode="External"/><Relationship Id="rId1229" Type="http://schemas.openxmlformats.org/officeDocument/2006/relationships/hyperlink" Target="http://books.toscrape.com/media/cache/c7/a3/c7a3d04df9cbc857b149cd76d32e3030.jpg" TargetMode="External"/><Relationship Id="rId1783" Type="http://schemas.openxmlformats.org/officeDocument/2006/relationships/hyperlink" Target="http://books.toscrape.com/media/cache/d8/0a/d80ac19cd0aef94c5ac257b1eb3c1d37.jpg" TargetMode="External"/><Relationship Id="rId1990" Type="http://schemas.openxmlformats.org/officeDocument/2006/relationships/hyperlink" Target="https://books.toscrape.com/catalogue/libertarianism-for-beginners_982/index.html" TargetMode="External"/><Relationship Id="rId75" Type="http://schemas.openxmlformats.org/officeDocument/2006/relationships/hyperlink" Target="http://books.toscrape.com/media/cache/40/f8/40f897ffbfda6e88e5763c157cfd0930.jpg" TargetMode="External"/><Relationship Id="rId806" Type="http://schemas.openxmlformats.org/officeDocument/2006/relationships/hyperlink" Target="https://books.toscrape.com/catalogue/god-is-not-great-how-religion-poisons-everything_323/index.html" TargetMode="External"/><Relationship Id="rId1436" Type="http://schemas.openxmlformats.org/officeDocument/2006/relationships/hyperlink" Target="https://books.toscrape.com/catalogue/the-beast-black-dagger-brotherhood-14_342/index.html" TargetMode="External"/><Relationship Id="rId1643" Type="http://schemas.openxmlformats.org/officeDocument/2006/relationships/hyperlink" Target="http://books.toscrape.com/media/cache/c9/92/c9924f9637aef6d9fc8e165be62f69ee.jpg" TargetMode="External"/><Relationship Id="rId1850" Type="http://schemas.openxmlformats.org/officeDocument/2006/relationships/hyperlink" Target="https://books.toscrape.com/catalogue/how-to-be-a-domestic-goddess-baking-and-the-art-of-comfort-cooking_470/index.html" TargetMode="External"/><Relationship Id="rId1503" Type="http://schemas.openxmlformats.org/officeDocument/2006/relationships/hyperlink" Target="http://books.toscrape.com/media/cache/97/e6/97e65c8381cc80ba1107c3ce81c4878d.jpg" TargetMode="External"/><Relationship Id="rId1710" Type="http://schemas.openxmlformats.org/officeDocument/2006/relationships/hyperlink" Target="https://books.toscrape.com/catalogue/life-without-a-recipe_188/index.html" TargetMode="External"/><Relationship Id="rId1948" Type="http://schemas.openxmlformats.org/officeDocument/2006/relationships/hyperlink" Target="https://books.toscrape.com/catalogue/if-i-gave-you-gods-phone-number-searching-for-spirituality-in-america_564/index.html" TargetMode="External"/><Relationship Id="rId291" Type="http://schemas.openxmlformats.org/officeDocument/2006/relationships/hyperlink" Target="http://books.toscrape.com/media/cache/9b/33/9b33c3c40c8d27054a3edf96cbf6a2fb.jpg" TargetMode="External"/><Relationship Id="rId1808" Type="http://schemas.openxmlformats.org/officeDocument/2006/relationships/hyperlink" Target="https://books.toscrape.com/catalogue/foolproof-preserving-a-guide-to-small-batch-jams-jellies-pickles-condiments-and-more-a-foolproof-guide-to-making-small-batch-jams-jellies-pickles-condiments-and-more_978/index.html" TargetMode="External"/><Relationship Id="rId151" Type="http://schemas.openxmlformats.org/officeDocument/2006/relationships/hyperlink" Target="http://books.toscrape.com/media/cache/6c/8f/6c8ffe949fb650ba60eff25be1692881.jpg" TargetMode="External"/><Relationship Id="rId389" Type="http://schemas.openxmlformats.org/officeDocument/2006/relationships/hyperlink" Target="http://books.toscrape.com/media/cache/fe/a9/fea9278c15f5ad41f5d478196cf4132d.jpg" TargetMode="External"/><Relationship Id="rId596" Type="http://schemas.openxmlformats.org/officeDocument/2006/relationships/hyperlink" Target="https://books.toscrape.com/catalogue/twenty-yawns_773/index.html" TargetMode="External"/><Relationship Id="rId249" Type="http://schemas.openxmlformats.org/officeDocument/2006/relationships/hyperlink" Target="http://books.toscrape.com/media/cache/86/bb/86bb13ef73474e6e96acea6e5ff44231.jpg" TargetMode="External"/><Relationship Id="rId456" Type="http://schemas.openxmlformats.org/officeDocument/2006/relationships/hyperlink" Target="https://books.toscrape.com/catalogue/private-paris-private-10_958/index.html" TargetMode="External"/><Relationship Id="rId663" Type="http://schemas.openxmlformats.org/officeDocument/2006/relationships/hyperlink" Target="http://books.toscrape.com/media/cache/88/a4/88a4b5f7236b8a36ba972be5ebe4f252.jpg" TargetMode="External"/><Relationship Id="rId870" Type="http://schemas.openxmlformats.org/officeDocument/2006/relationships/hyperlink" Target="https://books.toscrape.com/catalogue/the-tumor_85/index.html" TargetMode="External"/><Relationship Id="rId1086" Type="http://schemas.openxmlformats.org/officeDocument/2006/relationships/hyperlink" Target="https://books.toscrape.com/catalogue/the-fault-in-our-stars_403/index.html" TargetMode="External"/><Relationship Id="rId1293" Type="http://schemas.openxmlformats.org/officeDocument/2006/relationships/hyperlink" Target="http://books.toscrape.com/media/cache/6c/21/6c21a47589ec756b9ed27e2f331c08de.jpg" TargetMode="External"/><Relationship Id="rId109" Type="http://schemas.openxmlformats.org/officeDocument/2006/relationships/hyperlink" Target="http://books.toscrape.com/media/cache/7a/b0/7ab00e6956f540bfe0018656d5bfe1e4.jpg" TargetMode="External"/><Relationship Id="rId316" Type="http://schemas.openxmlformats.org/officeDocument/2006/relationships/hyperlink" Target="https://books.toscrape.com/catalogue/the-story-of-hong-gildong_84/index.html" TargetMode="External"/><Relationship Id="rId523" Type="http://schemas.openxmlformats.org/officeDocument/2006/relationships/hyperlink" Target="http://books.toscrape.com/media/cache/23/2f/232fdac6b00cd3c7cd2b2336ff3b730e.jpg" TargetMode="External"/><Relationship Id="rId968" Type="http://schemas.openxmlformats.org/officeDocument/2006/relationships/hyperlink" Target="https://books.toscrape.com/catalogue/anonymous_790/index.html" TargetMode="External"/><Relationship Id="rId1153" Type="http://schemas.openxmlformats.org/officeDocument/2006/relationships/hyperlink" Target="http://books.toscrape.com/media/cache/15/fd/15fd39b56579a9038ad1233ceb91951d.jpg" TargetMode="External"/><Relationship Id="rId1598" Type="http://schemas.openxmlformats.org/officeDocument/2006/relationships/hyperlink" Target="https://books.toscrape.com/catalogue/the-most-perfect-thing-inside-and-outside-a-birds-egg_938/index.html" TargetMode="External"/><Relationship Id="rId97" Type="http://schemas.openxmlformats.org/officeDocument/2006/relationships/hyperlink" Target="http://books.toscrape.com/media/cache/33/8e/338e196723f3fb10d5c6990fe54be61d.jpg" TargetMode="External"/><Relationship Id="rId730" Type="http://schemas.openxmlformats.org/officeDocument/2006/relationships/hyperlink" Target="https://books.toscrape.com/catalogue/brain-on-fire-my-month-of-madness_669/index.html" TargetMode="External"/><Relationship Id="rId828" Type="http://schemas.openxmlformats.org/officeDocument/2006/relationships/hyperlink" Target="https://books.toscrape.com/catalogue/notes-from-a-small-island-notes-from-a-small-island-1_200/index.html" TargetMode="External"/><Relationship Id="rId1013" Type="http://schemas.openxmlformats.org/officeDocument/2006/relationships/hyperlink" Target="http://books.toscrape.com/media/cache/c2/fd/c2fd7fed7aa38d095127d2ec62726b17.jpg" TargetMode="External"/><Relationship Id="rId1360" Type="http://schemas.openxmlformats.org/officeDocument/2006/relationships/hyperlink" Target="https://books.toscrape.com/catalogue/manuscript-found-in-accra_192/index.html" TargetMode="External"/><Relationship Id="rId1458" Type="http://schemas.openxmlformats.org/officeDocument/2006/relationships/hyperlink" Target="https://books.toscrape.com/catalogue/ash_123/index.html" TargetMode="External"/><Relationship Id="rId1665" Type="http://schemas.openxmlformats.org/officeDocument/2006/relationships/hyperlink" Target="http://books.toscrape.com/media/cache/df/34/df346322ddfdd3b4da0e34cad17f49dc.jpg" TargetMode="External"/><Relationship Id="rId1872" Type="http://schemas.openxmlformats.org/officeDocument/2006/relationships/hyperlink" Target="https://books.toscrape.com/catalogue/shadows-of-the-past-logan-point-1_541/index.html" TargetMode="External"/><Relationship Id="rId1220" Type="http://schemas.openxmlformats.org/officeDocument/2006/relationships/hyperlink" Target="https://books.toscrape.com/catalogue/foundation-foundation-publication-order-1_375/index.html" TargetMode="External"/><Relationship Id="rId1318" Type="http://schemas.openxmlformats.org/officeDocument/2006/relationships/hyperlink" Target="https://books.toscrape.com/catalogue/pride-and-prejudice_437/index.html" TargetMode="External"/><Relationship Id="rId1525" Type="http://schemas.openxmlformats.org/officeDocument/2006/relationships/hyperlink" Target="http://books.toscrape.com/media/cache/b6/2f/b62f16c69886271a55d3717883323283.jpg" TargetMode="External"/><Relationship Id="rId1732" Type="http://schemas.openxmlformats.org/officeDocument/2006/relationships/hyperlink" Target="https://books.toscrape.com/catalogue/naked_197/index.html" TargetMode="External"/><Relationship Id="rId24" Type="http://schemas.openxmlformats.org/officeDocument/2006/relationships/hyperlink" Target="https://books.toscrape.com/catalogue/sharp-objects_997/index.html" TargetMode="External"/><Relationship Id="rId173" Type="http://schemas.openxmlformats.org/officeDocument/2006/relationships/hyperlink" Target="http://books.toscrape.com/media/cache/ce/39/ce3942d9a10b6a17805136ace7c140fa.jpg" TargetMode="External"/><Relationship Id="rId380" Type="http://schemas.openxmlformats.org/officeDocument/2006/relationships/hyperlink" Target="https://books.toscrape.com/catalogue/sit-stay-love_486/index.html" TargetMode="External"/><Relationship Id="rId240" Type="http://schemas.openxmlformats.org/officeDocument/2006/relationships/hyperlink" Target="https://books.toscrape.com/catalogue/prodigy-the-graphic-novel-legend-the-graphic-novel-2_207/index.html" TargetMode="External"/><Relationship Id="rId478" Type="http://schemas.openxmlformats.org/officeDocument/2006/relationships/hyperlink" Target="https://books.toscrape.com/catalogue/take-me-with-you_741/index.html" TargetMode="External"/><Relationship Id="rId685" Type="http://schemas.openxmlformats.org/officeDocument/2006/relationships/hyperlink" Target="http://books.toscrape.com/media/cache/13/2a/132a17f55f0048a2f2df748c9f5ce4e4.jpg" TargetMode="External"/><Relationship Id="rId892" Type="http://schemas.openxmlformats.org/officeDocument/2006/relationships/hyperlink" Target="https://books.toscrape.com/catalogue/orchestra-of-exiles-the-story-of-bronislaw-huberman-the-israel-philharmonic-and-the-one-thousand-jews-he-saved-from-nazi-horrors_337/index.html" TargetMode="External"/><Relationship Id="rId100" Type="http://schemas.openxmlformats.org/officeDocument/2006/relationships/hyperlink" Target="https://books.toscrape.com/catalogue/glory-over-everything-beyond-the-kitchen-house_696/index.html" TargetMode="External"/><Relationship Id="rId338" Type="http://schemas.openxmlformats.org/officeDocument/2006/relationships/hyperlink" Target="https://books.toscrape.com/catalogue/at-the-existentialist-cafe-freedom-being-and-apricot-cocktails-with-jean-paul-sartre-simone-de-beauvoir-albert-camus-martin-heidegger-edmund-husserl-karl-jaspers-maurice-merleau-ponty-and-others_459/index.html" TargetMode="External"/><Relationship Id="rId545" Type="http://schemas.openxmlformats.org/officeDocument/2006/relationships/hyperlink" Target="http://books.toscrape.com/media/cache/86/78/86786e20ec80b5b3ec66657870750b73.jpg" TargetMode="External"/><Relationship Id="rId752" Type="http://schemas.openxmlformats.org/officeDocument/2006/relationships/hyperlink" Target="https://books.toscrape.com/catalogue/chernobyl-012340-the-incredible-true-story-of-the-worlds-worst-nuclear-disaster_560/index.html" TargetMode="External"/><Relationship Id="rId1175" Type="http://schemas.openxmlformats.org/officeDocument/2006/relationships/hyperlink" Target="http://books.toscrape.com/media/cache/16/0e/160e4bca2350f51d5ec2fe4a0f88543a.jpg" TargetMode="External"/><Relationship Id="rId1382" Type="http://schemas.openxmlformats.org/officeDocument/2006/relationships/hyperlink" Target="https://books.toscrape.com/catalogue/unicorn-tracks_951/index.html" TargetMode="External"/><Relationship Id="rId405" Type="http://schemas.openxmlformats.org/officeDocument/2006/relationships/hyperlink" Target="http://books.toscrape.com/media/cache/2e/fa/2efa13faabc899f61c2a181ab0de7ef8.jpg" TargetMode="External"/><Relationship Id="rId612" Type="http://schemas.openxmlformats.org/officeDocument/2006/relationships/hyperlink" Target="https://books.toscrape.com/catalogue/playing-from-the-heart_481/index.html" TargetMode="External"/><Relationship Id="rId1035" Type="http://schemas.openxmlformats.org/officeDocument/2006/relationships/hyperlink" Target="http://books.toscrape.com/media/cache/61/7b/617bd5deaa5ea47ae717cb81c9a81ce8.jpg" TargetMode="External"/><Relationship Id="rId1242" Type="http://schemas.openxmlformats.org/officeDocument/2006/relationships/hyperlink" Target="https://books.toscrape.com/catalogue/sugar-rush-offensive-line-2_108/index.html" TargetMode="External"/><Relationship Id="rId1687" Type="http://schemas.openxmlformats.org/officeDocument/2006/relationships/hyperlink" Target="http://books.toscrape.com/media/cache/e5/65/e56540f5e29286f3d7a1e3eb1912b61f.jpg" TargetMode="External"/><Relationship Id="rId1894" Type="http://schemas.openxmlformats.org/officeDocument/2006/relationships/hyperlink" Target="https://books.toscrape.com/catalogue/born-for-this-how-to-find-the-work-you-were-meant-to-do_588/index.html" TargetMode="External"/><Relationship Id="rId917" Type="http://schemas.openxmlformats.org/officeDocument/2006/relationships/hyperlink" Target="http://books.toscrape.com/media/cache/cc/5e/cc5e82c2205da748c6c19fbc1876586b.jpg" TargetMode="External"/><Relationship Id="rId1102" Type="http://schemas.openxmlformats.org/officeDocument/2006/relationships/hyperlink" Target="https://books.toscrape.com/catalogue/fool-me-once_374/index.html" TargetMode="External"/><Relationship Id="rId1547" Type="http://schemas.openxmlformats.org/officeDocument/2006/relationships/hyperlink" Target="http://books.toscrape.com/media/cache/b9/e6/b9e66a23fe4b95c426409bad86058152.jpg" TargetMode="External"/><Relationship Id="rId1754" Type="http://schemas.openxmlformats.org/officeDocument/2006/relationships/hyperlink" Target="https://books.toscrape.com/catalogue/dracula-the-un-dead_370/index.html" TargetMode="External"/><Relationship Id="rId1961" Type="http://schemas.openxmlformats.org/officeDocument/2006/relationships/hyperlink" Target="http://books.toscrape.com/media/cache/73/7e/737e4921bc14d72245aad1f21d7a3eef.jpg" TargetMode="External"/><Relationship Id="rId46" Type="http://schemas.openxmlformats.org/officeDocument/2006/relationships/hyperlink" Target="https://books.toscrape.com/catalogue/murder-at-the-42nd-street-library-raymond-ambler-1_624/index.html" TargetMode="External"/><Relationship Id="rId1407" Type="http://schemas.openxmlformats.org/officeDocument/2006/relationships/hyperlink" Target="http://books.toscrape.com/media/cache/0f/65/0f6563cce3cc893cde20b088f6fd4107.jpg" TargetMode="External"/><Relationship Id="rId1614" Type="http://schemas.openxmlformats.org/officeDocument/2006/relationships/hyperlink" Target="https://books.toscrape.com/catalogue/peak-secrets-from-the-new-science-of-expertise_389/index.html" TargetMode="External"/><Relationship Id="rId1821" Type="http://schemas.openxmlformats.org/officeDocument/2006/relationships/hyperlink" Target="http://books.toscrape.com/media/cache/81/37/81374b88e925ba998c4049abcf805196.jpg" TargetMode="External"/><Relationship Id="rId195" Type="http://schemas.openxmlformats.org/officeDocument/2006/relationships/hyperlink" Target="http://books.toscrape.com/media/cache/31/32/3132ce8535ec612bf8588a5bc62998d4.jpg" TargetMode="External"/><Relationship Id="rId1919" Type="http://schemas.openxmlformats.org/officeDocument/2006/relationships/hyperlink" Target="http://books.toscrape.com/media/cache/f2/f1/f2f19169771a8a8e1a4b72f22e799de8.jpg" TargetMode="External"/><Relationship Id="rId262" Type="http://schemas.openxmlformats.org/officeDocument/2006/relationships/hyperlink" Target="https://books.toscrape.com/catalogue/the-wicked-the-divine-vol-1-the-faust-act-the-wicked-the-divine_86/index.html" TargetMode="External"/><Relationship Id="rId567" Type="http://schemas.openxmlformats.org/officeDocument/2006/relationships/hyperlink" Target="http://books.toscrape.com/media/cache/05/37/053789bf4a9b520bf76fc9eea14e780e.jpg" TargetMode="External"/><Relationship Id="rId1197" Type="http://schemas.openxmlformats.org/officeDocument/2006/relationships/hyperlink" Target="http://books.toscrape.com/media/cache/56/36/5636eec07534db6e8bc55ed562bad042.jpg" TargetMode="External"/><Relationship Id="rId122" Type="http://schemas.openxmlformats.org/officeDocument/2006/relationships/hyperlink" Target="https://books.toscrape.com/catalogue/the-last-painting-of-sara-de-vos_259/index.html" TargetMode="External"/><Relationship Id="rId774" Type="http://schemas.openxmlformats.org/officeDocument/2006/relationships/hyperlink" Target="https://books.toscrape.com/catalogue/brazen-the-courage-to-find-the-you-thats-been-hiding_514/index.html" TargetMode="External"/><Relationship Id="rId981" Type="http://schemas.openxmlformats.org/officeDocument/2006/relationships/hyperlink" Target="http://books.toscrape.com/media/cache/45/db/45db8e5d17ac3683cce97977d162dc94.jpg" TargetMode="External"/><Relationship Id="rId1057" Type="http://schemas.openxmlformats.org/officeDocument/2006/relationships/hyperlink" Target="http://books.toscrape.com/media/cache/e3/b8/e3b8b5a65135abbd9bdbd7a98baa1077.jpg" TargetMode="External"/><Relationship Id="rId427" Type="http://schemas.openxmlformats.org/officeDocument/2006/relationships/hyperlink" Target="http://books.toscrape.com/media/cache/e3/33/e33394096291284ed1f80c5b13c4e1f3.jpg" TargetMode="External"/><Relationship Id="rId634" Type="http://schemas.openxmlformats.org/officeDocument/2006/relationships/hyperlink" Target="https://books.toscrape.com/catalogue/are-we-there-yet_122/index.html" TargetMode="External"/><Relationship Id="rId841" Type="http://schemas.openxmlformats.org/officeDocument/2006/relationships/hyperlink" Target="http://books.toscrape.com/media/cache/b5/a2/b5a295c15ac586c6daa84e6e20f47b06.jpg" TargetMode="External"/><Relationship Id="rId1264" Type="http://schemas.openxmlformats.org/officeDocument/2006/relationships/hyperlink" Target="https://books.toscrape.com/catalogue/the-song-of-achilles_762/index.html" TargetMode="External"/><Relationship Id="rId1471" Type="http://schemas.openxmlformats.org/officeDocument/2006/relationships/hyperlink" Target="http://books.toscrape.com/media/cache/ad/78/ad789235c675d02b730b57a166d910b5.jpg" TargetMode="External"/><Relationship Id="rId1569" Type="http://schemas.openxmlformats.org/officeDocument/2006/relationships/hyperlink" Target="http://books.toscrape.com/media/cache/a0/29/a029efdcb7e61cc2fed1f7404cf065a0.jpg" TargetMode="External"/><Relationship Id="rId701" Type="http://schemas.openxmlformats.org/officeDocument/2006/relationships/hyperlink" Target="http://books.toscrape.com/media/cache/66/03/6603ceb9ac44fb012f8bf54383bc0165.jpg" TargetMode="External"/><Relationship Id="rId939" Type="http://schemas.openxmlformats.org/officeDocument/2006/relationships/hyperlink" Target="http://books.toscrape.com/media/cache/39/c7/39c7bebcde5d9643ede71ac8ee87ee69.jpg" TargetMode="External"/><Relationship Id="rId1124" Type="http://schemas.openxmlformats.org/officeDocument/2006/relationships/hyperlink" Target="https://books.toscrape.com/catalogue/zero-history-blue-ant-3_308/index.html" TargetMode="External"/><Relationship Id="rId1331" Type="http://schemas.openxmlformats.org/officeDocument/2006/relationships/hyperlink" Target="http://books.toscrape.com/media/cache/6d/73/6d739416776a66c258ef0cb35f3eb9e1.jpg" TargetMode="External"/><Relationship Id="rId1776" Type="http://schemas.openxmlformats.org/officeDocument/2006/relationships/hyperlink" Target="https://books.toscrape.com/catalogue/the-age-of-genius-the-seventeenth-century-and-the-birth-of-the-modern-mind_929/index.html" TargetMode="External"/><Relationship Id="rId1983" Type="http://schemas.openxmlformats.org/officeDocument/2006/relationships/hyperlink" Target="http://books.toscrape.com/media/cache/a7/6b/a76b04d5de0b2f8f038c9ac27f4d2a42.jpg" TargetMode="External"/><Relationship Id="rId68" Type="http://schemas.openxmlformats.org/officeDocument/2006/relationships/hyperlink" Target="https://books.toscrape.com/catalogue/the-silkworm-cormoran-strike-2_280/index.html" TargetMode="External"/><Relationship Id="rId1429" Type="http://schemas.openxmlformats.org/officeDocument/2006/relationships/hyperlink" Target="http://books.toscrape.com/media/cache/bf/77/bf77b0c1f1bda1cd7297325066a7f337.jpg" TargetMode="External"/><Relationship Id="rId1636" Type="http://schemas.openxmlformats.org/officeDocument/2006/relationships/hyperlink" Target="https://books.toscrape.com/catalogue/slow-states-of-collapse-poems_960/index.html" TargetMode="External"/><Relationship Id="rId1843" Type="http://schemas.openxmlformats.org/officeDocument/2006/relationships/hyperlink" Target="http://books.toscrape.com/media/cache/76/03/76038c9e795babed29d370097247c9a6.jpg" TargetMode="External"/><Relationship Id="rId1703" Type="http://schemas.openxmlformats.org/officeDocument/2006/relationships/hyperlink" Target="http://books.toscrape.com/media/cache/4c/e1/4ce1ed40df359e001020e1ea55674381.jpg" TargetMode="External"/><Relationship Id="rId1910" Type="http://schemas.openxmlformats.org/officeDocument/2006/relationships/hyperlink" Target="https://books.toscrape.com/catalogue/benjamin-franklin-an-american-life_460/index.html" TargetMode="External"/><Relationship Id="rId284" Type="http://schemas.openxmlformats.org/officeDocument/2006/relationships/hyperlink" Target="https://books.toscrape.com/catalogue/fruits-basket-vol-1-fruits-basket-1_21/index.html" TargetMode="External"/><Relationship Id="rId491" Type="http://schemas.openxmlformats.org/officeDocument/2006/relationships/hyperlink" Target="http://books.toscrape.com/media/cache/0a/9a/0a9a0b211bee87b544bd97a8320a0b73.jpg" TargetMode="External"/><Relationship Id="rId144" Type="http://schemas.openxmlformats.org/officeDocument/2006/relationships/hyperlink" Target="https://books.toscrape.com/catalogue/this-one-summer_947/index.html" TargetMode="External"/><Relationship Id="rId589" Type="http://schemas.openxmlformats.org/officeDocument/2006/relationships/hyperlink" Target="http://books.toscrape.com/media/cache/49/0e/490e049133ee9f398e6a70f25c12e308.jpg" TargetMode="External"/><Relationship Id="rId796" Type="http://schemas.openxmlformats.org/officeDocument/2006/relationships/hyperlink" Target="https://books.toscrape.com/catalogue/my-mother-was-nuts_388/index.html" TargetMode="External"/><Relationship Id="rId351" Type="http://schemas.openxmlformats.org/officeDocument/2006/relationships/hyperlink" Target="http://books.toscrape.com/media/cache/a4/0a/a40af95beab828af1a4757ad1ee17da3.jpg" TargetMode="External"/><Relationship Id="rId449" Type="http://schemas.openxmlformats.org/officeDocument/2006/relationships/hyperlink" Target="http://books.toscrape.com/media/cache/a1/4f/a14f3bc2743e3956cb10fddaaf62a1f9.jpg" TargetMode="External"/><Relationship Id="rId656" Type="http://schemas.openxmlformats.org/officeDocument/2006/relationships/hyperlink" Target="https://books.toscrape.com/catalogue/worlds-elsewhere-journeys-around-shakespeares-globe_972/index.html" TargetMode="External"/><Relationship Id="rId863" Type="http://schemas.openxmlformats.org/officeDocument/2006/relationships/hyperlink" Target="http://books.toscrape.com/media/cache/06/71/0671e3db3053c0dc22122eda29d6734c.jpg" TargetMode="External"/><Relationship Id="rId1079" Type="http://schemas.openxmlformats.org/officeDocument/2006/relationships/hyperlink" Target="http://books.toscrape.com/media/cache/1e/d2/1ed2c2f8f406ed7ed90a58f73d4f1058.jpg" TargetMode="External"/><Relationship Id="rId1286" Type="http://schemas.openxmlformats.org/officeDocument/2006/relationships/hyperlink" Target="https://books.toscrape.com/catalogue/the-midnight-watch-a-novel-of-the-titanic-and-the-californian_640/index.html" TargetMode="External"/><Relationship Id="rId1493" Type="http://schemas.openxmlformats.org/officeDocument/2006/relationships/hyperlink" Target="http://books.toscrape.com/media/cache/da/b8/dab87c14168f3ce18530447ec6437361.jpg" TargetMode="External"/><Relationship Id="rId211" Type="http://schemas.openxmlformats.org/officeDocument/2006/relationships/hyperlink" Target="http://books.toscrape.com/media/cache/36/36/3636bc73e33a70300d8265667373d622.jpg" TargetMode="External"/><Relationship Id="rId309" Type="http://schemas.openxmlformats.org/officeDocument/2006/relationships/hyperlink" Target="http://books.toscrape.com/media/cache/55/2d/552d55d44dcc0f27e98b3e7dc3959e1a.jpg" TargetMode="External"/><Relationship Id="rId516" Type="http://schemas.openxmlformats.org/officeDocument/2006/relationships/hyperlink" Target="https://books.toscrape.com/catalogue/112263_583/index.html" TargetMode="External"/><Relationship Id="rId1146" Type="http://schemas.openxmlformats.org/officeDocument/2006/relationships/hyperlink" Target="https://books.toscrape.com/catalogue/the-demon-haunted-world-science-as-a-candle-in-the-dark_242/index.html" TargetMode="External"/><Relationship Id="rId1798" Type="http://schemas.openxmlformats.org/officeDocument/2006/relationships/hyperlink" Target="https://books.toscrape.com/catalogue/the-mathews-men-seven-brothers-and-the-war-against-hitlers-u-boats_408/index.html" TargetMode="External"/><Relationship Id="rId723" Type="http://schemas.openxmlformats.org/officeDocument/2006/relationships/hyperlink" Target="http://books.toscrape.com/media/cache/65/c4/65c4530fe298242e8b64c9ab8dd0c2d6.jpg" TargetMode="External"/><Relationship Id="rId930" Type="http://schemas.openxmlformats.org/officeDocument/2006/relationships/hyperlink" Target="https://books.toscrape.com/catalogue/the-secret-the-secret-1_859/index.html" TargetMode="External"/><Relationship Id="rId1006" Type="http://schemas.openxmlformats.org/officeDocument/2006/relationships/hyperlink" Target="https://books.toscrape.com/catalogue/city-of-bones-the-mortal-instruments-1_676/index.html" TargetMode="External"/><Relationship Id="rId1353" Type="http://schemas.openxmlformats.org/officeDocument/2006/relationships/hyperlink" Target="http://books.toscrape.com/media/cache/92/2f/922f6fcd3282a0da76cc14fc13ae2411.jpg" TargetMode="External"/><Relationship Id="rId1560" Type="http://schemas.openxmlformats.org/officeDocument/2006/relationships/hyperlink" Target="https://books.toscrape.com/catalogue/kill-the-boy-band_381/index.html" TargetMode="External"/><Relationship Id="rId1658" Type="http://schemas.openxmlformats.org/officeDocument/2006/relationships/hyperlink" Target="https://books.toscrape.com/catalogue/the-crossover_398/index.html" TargetMode="External"/><Relationship Id="rId1865" Type="http://schemas.openxmlformats.org/officeDocument/2006/relationships/hyperlink" Target="http://books.toscrape.com/media/cache/54/63/54630f76b730d2d00dc8d75921992af2.jpg" TargetMode="External"/><Relationship Id="rId1213" Type="http://schemas.openxmlformats.org/officeDocument/2006/relationships/hyperlink" Target="http://books.toscrape.com/media/cache/61/ca/61ca5ab6bc514b9527af9f805fa03c31.jpg" TargetMode="External"/><Relationship Id="rId1420" Type="http://schemas.openxmlformats.org/officeDocument/2006/relationships/hyperlink" Target="https://books.toscrape.com/catalogue/kings-folly-the-kinsman-chronicles-1_473/index.html" TargetMode="External"/><Relationship Id="rId1518" Type="http://schemas.openxmlformats.org/officeDocument/2006/relationships/hyperlink" Target="https://books.toscrape.com/catalogue/my-kind-of-crazy_718/index.html" TargetMode="External"/><Relationship Id="rId1725" Type="http://schemas.openxmlformats.org/officeDocument/2006/relationships/hyperlink" Target="http://books.toscrape.com/media/cache/9c/2b/9c2bdd3040938c144345a115fb906562.jpg" TargetMode="External"/><Relationship Id="rId1932" Type="http://schemas.openxmlformats.org/officeDocument/2006/relationships/hyperlink" Target="https://books.toscrape.com/catalogue/far-from-true-promise-falls-trilogy-2_320/index.html" TargetMode="External"/><Relationship Id="rId17" Type="http://schemas.openxmlformats.org/officeDocument/2006/relationships/hyperlink" Target="http://books.toscrape.com/media/cache/26/f5/26f5d20239a45046e756c6d09611b3ea.jpg" TargetMode="External"/><Relationship Id="rId166" Type="http://schemas.openxmlformats.org/officeDocument/2006/relationships/hyperlink" Target="https://books.toscrape.com/catalogue/lumberjanes-vol-3-a-terrible-plan-lumberjanes-9-12_905/index.html" TargetMode="External"/><Relationship Id="rId373" Type="http://schemas.openxmlformats.org/officeDocument/2006/relationships/hyperlink" Target="http://books.toscrape.com/media/cache/33/72/337240d247fdf020755566e4477e17ca.jpg" TargetMode="External"/><Relationship Id="rId580" Type="http://schemas.openxmlformats.org/officeDocument/2006/relationships/hyperlink" Target="https://books.toscrape.com/catalogue/kitchens-of-the-great-midwest_28/index.html" TargetMode="External"/><Relationship Id="rId1" Type="http://schemas.openxmlformats.org/officeDocument/2006/relationships/hyperlink" Target="http://books.toscrape.com/media/cache/6d/41/6d418a73cc7d4ecfd75ca11d854041db.jpg" TargetMode="External"/><Relationship Id="rId233" Type="http://schemas.openxmlformats.org/officeDocument/2006/relationships/hyperlink" Target="http://books.toscrape.com/media/cache/33/cb/33cb44fb2984e4d09dc2263c50b36927.jpg" TargetMode="External"/><Relationship Id="rId440" Type="http://schemas.openxmlformats.org/officeDocument/2006/relationships/hyperlink" Target="https://books.toscrape.com/catalogue/the-nanny-diaries-nanny-1_265/index.html" TargetMode="External"/><Relationship Id="rId678" Type="http://schemas.openxmlformats.org/officeDocument/2006/relationships/hyperlink" Target="https://books.toscrape.com/catalogue/in-the-country-we-love-my-family-divided_901/index.html" TargetMode="External"/><Relationship Id="rId885" Type="http://schemas.openxmlformats.org/officeDocument/2006/relationships/hyperlink" Target="http://books.toscrape.com/media/cache/d4/8e/d48ee3fe30d6d9b9cc550b76dae5984a.jpg" TargetMode="External"/><Relationship Id="rId1070" Type="http://schemas.openxmlformats.org/officeDocument/2006/relationships/hyperlink" Target="https://books.toscrape.com/catalogue/the-sound-of-love_455/index.html" TargetMode="External"/><Relationship Id="rId300" Type="http://schemas.openxmlformats.org/officeDocument/2006/relationships/hyperlink" Target="https://books.toscrape.com/catalogue/gone-with-the-wind_324/index.html" TargetMode="External"/><Relationship Id="rId538" Type="http://schemas.openxmlformats.org/officeDocument/2006/relationships/hyperlink" Target="https://books.toscrape.com/catalogue/the-firm_404/index.html" TargetMode="External"/><Relationship Id="rId745" Type="http://schemas.openxmlformats.org/officeDocument/2006/relationships/hyperlink" Target="http://books.toscrape.com/media/cache/88/b4/88b464746c5882cc605827a0521ddcea.jpg" TargetMode="External"/><Relationship Id="rId952" Type="http://schemas.openxmlformats.org/officeDocument/2006/relationships/hyperlink" Target="https://books.toscrape.com/catalogue/large-print-heart-of-the-pride_815/index.html" TargetMode="External"/><Relationship Id="rId1168" Type="http://schemas.openxmlformats.org/officeDocument/2006/relationships/hyperlink" Target="https://books.toscrape.com/catalogue/is-everyone-hanging-out-without-me-and-other-concerns_178/index.html" TargetMode="External"/><Relationship Id="rId1375" Type="http://schemas.openxmlformats.org/officeDocument/2006/relationships/hyperlink" Target="http://books.toscrape.com/media/cache/9e/14/9e14dd99b3b2f07f5a43ee2e007c1c26.jpg" TargetMode="External"/><Relationship Id="rId1582" Type="http://schemas.openxmlformats.org/officeDocument/2006/relationships/hyperlink" Target="https://books.toscrape.com/catalogue/golden-heart-of-dread-3_161/index.html" TargetMode="External"/><Relationship Id="rId81" Type="http://schemas.openxmlformats.org/officeDocument/2006/relationships/hyperlink" Target="http://books.toscrape.com/media/cache/83/54/835421d17d99c89fd99d07e17806357b.jpg" TargetMode="External"/><Relationship Id="rId605" Type="http://schemas.openxmlformats.org/officeDocument/2006/relationships/hyperlink" Target="http://books.toscrape.com/media/cache/6c/df/6cdf7a3ee6cfd5ecbcfd37bd7a5c42e3.jpg" TargetMode="External"/><Relationship Id="rId812" Type="http://schemas.openxmlformats.org/officeDocument/2006/relationships/hyperlink" Target="https://books.toscrape.com/catalogue/unstuffed-decluttering-your-home-mind-and-soul_296/index.html" TargetMode="External"/><Relationship Id="rId1028" Type="http://schemas.openxmlformats.org/officeDocument/2006/relationships/hyperlink" Target="https://books.toscrape.com/catalogue/unlimited-intuition-now_578/index.html" TargetMode="External"/><Relationship Id="rId1235" Type="http://schemas.openxmlformats.org/officeDocument/2006/relationships/hyperlink" Target="http://books.toscrape.com/media/cache/13/8a/138a09170e0431cce98921b857a6eeb5.jpg" TargetMode="External"/><Relationship Id="rId1442" Type="http://schemas.openxmlformats.org/officeDocument/2006/relationships/hyperlink" Target="https://books.toscrape.com/catalogue/harry-potter-and-the-half-blood-prince-harry-potter-6_326/index.html" TargetMode="External"/><Relationship Id="rId1887" Type="http://schemas.openxmlformats.org/officeDocument/2006/relationships/hyperlink" Target="http://books.toscrape.com/media/cache/1e/3e/1e3e1572e17ade03b21c44617fbc4d68.jpg" TargetMode="External"/><Relationship Id="rId1302" Type="http://schemas.openxmlformats.org/officeDocument/2006/relationships/hyperlink" Target="https://books.toscrape.com/catalogue/the-glass-castle_496/index.html" TargetMode="External"/><Relationship Id="rId1747" Type="http://schemas.openxmlformats.org/officeDocument/2006/relationships/hyperlink" Target="http://books.toscrape.com/media/cache/91/98/9198cedbd37561f2aa343d3eb04ee703.jpg" TargetMode="External"/><Relationship Id="rId1954" Type="http://schemas.openxmlformats.org/officeDocument/2006/relationships/hyperlink" Target="https://books.toscrape.com/catalogue/logan-kade-fallen-crest-high-55_384/index.html" TargetMode="External"/><Relationship Id="rId39" Type="http://schemas.openxmlformats.org/officeDocument/2006/relationships/hyperlink" Target="http://books.toscrape.com/media/cache/f1/37/f137a410ed7d6fcfce17d081caf97915.jpg" TargetMode="External"/><Relationship Id="rId1607" Type="http://schemas.openxmlformats.org/officeDocument/2006/relationships/hyperlink" Target="http://books.toscrape.com/media/cache/29/5c/295ca7f5981786e8b2c6616d10158808.jpg" TargetMode="External"/><Relationship Id="rId1814" Type="http://schemas.openxmlformats.org/officeDocument/2006/relationships/hyperlink" Target="https://books.toscrape.com/catalogue/mama-tried-traditional-italian-cooking-for-the-screwed-crude-vegan-and-tattooed_908/index.html" TargetMode="External"/><Relationship Id="rId188" Type="http://schemas.openxmlformats.org/officeDocument/2006/relationships/hyperlink" Target="https://books.toscrape.com/catalogue/batman-the-dark-knight-returns-batman_792/index.html" TargetMode="External"/><Relationship Id="rId395" Type="http://schemas.openxmlformats.org/officeDocument/2006/relationships/hyperlink" Target="http://books.toscrape.com/media/cache/7a/13/7a13d10c37d4b975145bfa493f69fbf0.jpg" TargetMode="External"/><Relationship Id="rId255" Type="http://schemas.openxmlformats.org/officeDocument/2006/relationships/hyperlink" Target="http://books.toscrape.com/media/cache/bd/1e/bd1e9e86b838676121bc4954ab40712a.jpg" TargetMode="External"/><Relationship Id="rId462" Type="http://schemas.openxmlformats.org/officeDocument/2006/relationships/hyperlink" Target="https://books.toscrape.com/catalogue/the-murder-that-never-was-forensic-instincts-5_939/index.html" TargetMode="External"/><Relationship Id="rId1092" Type="http://schemas.openxmlformats.org/officeDocument/2006/relationships/hyperlink" Target="https://books.toscrape.com/catalogue/shiver-the-wolves-of-mercy-falls-1_392/index.html" TargetMode="External"/><Relationship Id="rId1397" Type="http://schemas.openxmlformats.org/officeDocument/2006/relationships/hyperlink" Target="http://books.toscrape.com/media/cache/2f/21/2f21c9ffd0962092ce337ecd1b338f5b.jpg" TargetMode="External"/><Relationship Id="rId115" Type="http://schemas.openxmlformats.org/officeDocument/2006/relationships/hyperlink" Target="http://books.toscrape.com/media/cache/b1/5e/b15ec9da5c7b28e2d11347dd2e8c20e5.jpg" TargetMode="External"/><Relationship Id="rId322" Type="http://schemas.openxmlformats.org/officeDocument/2006/relationships/hyperlink" Target="https://books.toscrape.com/catalogue/of-mice-and-men_37/index.html" TargetMode="External"/><Relationship Id="rId767" Type="http://schemas.openxmlformats.org/officeDocument/2006/relationships/hyperlink" Target="http://books.toscrape.com/media/cache/00/6e/006e242a10f2e27b71edfd1ca8020318.jpg" TargetMode="External"/><Relationship Id="rId974" Type="http://schemas.openxmlformats.org/officeDocument/2006/relationships/hyperlink" Target="https://books.toscrape.com/catalogue/v-for-vendetta-v-for-vendetta-complete_776/index.html" TargetMode="External"/><Relationship Id="rId627" Type="http://schemas.openxmlformats.org/officeDocument/2006/relationships/hyperlink" Target="http://books.toscrape.com/media/cache/9f/9c/9f9c8afb3befd7ab2629c76983445766.jpg" TargetMode="External"/><Relationship Id="rId834" Type="http://schemas.openxmlformats.org/officeDocument/2006/relationships/hyperlink" Target="https://books.toscrape.com/catalogue/letter-to-a-christian-nation_186/index.html" TargetMode="External"/><Relationship Id="rId1257" Type="http://schemas.openxmlformats.org/officeDocument/2006/relationships/hyperlink" Target="http://books.toscrape.com/media/cache/f3/7f/f37f3173a97baeac6b6421c54a6df7b5.jpg" TargetMode="External"/><Relationship Id="rId1464" Type="http://schemas.openxmlformats.org/officeDocument/2006/relationships/hyperlink" Target="https://books.toscrape.com/catalogue/the-silent-twin-detective-jennifer-knight-3_82/index.html" TargetMode="External"/><Relationship Id="rId1671" Type="http://schemas.openxmlformats.org/officeDocument/2006/relationships/hyperlink" Target="http://books.toscrape.com/media/cache/0a/8f/0a8f6461714ec9868dea0d37c5da5a81.jpg" TargetMode="External"/><Relationship Id="rId901" Type="http://schemas.openxmlformats.org/officeDocument/2006/relationships/hyperlink" Target="http://books.toscrape.com/media/cache/97/36/9736132a43b8e6e3989932218ef309ed.jpg" TargetMode="External"/><Relationship Id="rId1117" Type="http://schemas.openxmlformats.org/officeDocument/2006/relationships/hyperlink" Target="http://books.toscrape.com/media/cache/42/5a/425a156d129df73861380d9fe49c1533.jpg" TargetMode="External"/><Relationship Id="rId1324" Type="http://schemas.openxmlformats.org/officeDocument/2006/relationships/hyperlink" Target="https://books.toscrape.com/catalogue/the-raven-king-the-raven-cycle-4_412/index.html" TargetMode="External"/><Relationship Id="rId1531" Type="http://schemas.openxmlformats.org/officeDocument/2006/relationships/hyperlink" Target="http://books.toscrape.com/media/cache/fc/8c/fc8c996d0976a29c5c37bc11923a02f1.jpg" TargetMode="External"/><Relationship Id="rId1769" Type="http://schemas.openxmlformats.org/officeDocument/2006/relationships/hyperlink" Target="http://books.toscrape.com/media/cache/20/c2/20c2ff61355569b4f84e2f847e37db25.jpg" TargetMode="External"/><Relationship Id="rId1976" Type="http://schemas.openxmlformats.org/officeDocument/2006/relationships/hyperlink" Target="https://books.toscrape.com/catalogue/silence-in-the-dark-logan-point-4_542/index.html" TargetMode="External"/><Relationship Id="rId30" Type="http://schemas.openxmlformats.org/officeDocument/2006/relationships/hyperlink" Target="https://books.toscrape.com/catalogue/a-murder-in-time_877/index.html" TargetMode="External"/><Relationship Id="rId1629" Type="http://schemas.openxmlformats.org/officeDocument/2006/relationships/hyperlink" Target="http://books.toscrape.com/media/cache/4d/7a/4d7a79a8be80a529b277ed5c4d8ba482.jpg" TargetMode="External"/><Relationship Id="rId1836" Type="http://schemas.openxmlformats.org/officeDocument/2006/relationships/hyperlink" Target="https://books.toscrape.com/catalogue/everyday-italian-125-simple-and-delicious-recipes_618/index.html" TargetMode="External"/><Relationship Id="rId1903" Type="http://schemas.openxmlformats.org/officeDocument/2006/relationships/hyperlink" Target="http://books.toscrape.com/media/cache/ec/2a/ec2a7df6fdafc7e6f97b6c6da7980584.jpg" TargetMode="External"/><Relationship Id="rId277" Type="http://schemas.openxmlformats.org/officeDocument/2006/relationships/hyperlink" Target="http://books.toscrape.com/media/cache/99/f5/99f511d2d38ef356701341d405a1cca2.jpg" TargetMode="External"/><Relationship Id="rId484" Type="http://schemas.openxmlformats.org/officeDocument/2006/relationships/hyperlink" Target="https://books.toscrape.com/catalogue/my-name-is-lucy-barton_720/index.html" TargetMode="External"/><Relationship Id="rId137" Type="http://schemas.openxmlformats.org/officeDocument/2006/relationships/hyperlink" Target="http://books.toscrape.com/media/cache/f9/6b/f96b60a7614c4e3e868b82f6811efc7c.jpg" TargetMode="External"/><Relationship Id="rId344" Type="http://schemas.openxmlformats.org/officeDocument/2006/relationships/hyperlink" Target="https://books.toscrape.com/catalogue/the-nicomachean-ethics_75/index.html" TargetMode="External"/><Relationship Id="rId691" Type="http://schemas.openxmlformats.org/officeDocument/2006/relationships/hyperlink" Target="http://books.toscrape.com/media/cache/3b/41/3b414b6d0340a0cbbd05be0942ddaada.jpg" TargetMode="External"/><Relationship Id="rId789" Type="http://schemas.openxmlformats.org/officeDocument/2006/relationships/hyperlink" Target="http://books.toscrape.com/media/cache/9d/6c/9d6c5f23127bf494bc226daa02bc7daf.jpg" TargetMode="External"/><Relationship Id="rId996" Type="http://schemas.openxmlformats.org/officeDocument/2006/relationships/hyperlink" Target="https://books.toscrape.com/catalogue/greek-mythic-history_698/index.html" TargetMode="External"/><Relationship Id="rId551" Type="http://schemas.openxmlformats.org/officeDocument/2006/relationships/hyperlink" Target="http://books.toscrape.com/media/cache/c6/ac/c6ac29eaf9e7de9de175d014d2132428.jpg" TargetMode="External"/><Relationship Id="rId649" Type="http://schemas.openxmlformats.org/officeDocument/2006/relationships/hyperlink" Target="http://books.toscrape.com/media/cache/fd/99/fd996fdccb07aa8759f1388a0dea343a.jpg" TargetMode="External"/><Relationship Id="rId856" Type="http://schemas.openxmlformats.org/officeDocument/2006/relationships/hyperlink" Target="https://books.toscrape.com/catalogue/black-flags-the-rise-of-isis_131/index.html" TargetMode="External"/><Relationship Id="rId1181" Type="http://schemas.openxmlformats.org/officeDocument/2006/relationships/hyperlink" Target="http://books.toscrape.com/media/cache/48/77/48772730eb8ab688bcded3c230049e60.jpg" TargetMode="External"/><Relationship Id="rId1279" Type="http://schemas.openxmlformats.org/officeDocument/2006/relationships/hyperlink" Target="http://books.toscrape.com/media/cache/bd/93/bd930adc47ee0dc240f8134f70f431ad.jpg" TargetMode="External"/><Relationship Id="rId1486" Type="http://schemas.openxmlformats.org/officeDocument/2006/relationships/hyperlink" Target="https://books.toscrape.com/catalogue/shameless_52/index.html" TargetMode="External"/><Relationship Id="rId204" Type="http://schemas.openxmlformats.org/officeDocument/2006/relationships/hyperlink" Target="https://books.toscrape.com/catalogue/naruto-3-in-1-edition-vol-14-includes-vols-40-41-42-naruto-omnibus-14_721/index.html" TargetMode="External"/><Relationship Id="rId411" Type="http://schemas.openxmlformats.org/officeDocument/2006/relationships/hyperlink" Target="http://books.toscrape.com/media/cache/ba/a6/baa64eeda5e10952da4610f8efc1be76.jpg" TargetMode="External"/><Relationship Id="rId509" Type="http://schemas.openxmlformats.org/officeDocument/2006/relationships/hyperlink" Target="http://books.toscrape.com/media/cache/9b/1a/9b1a03d05c16c71050daefad8840ec91.jpg" TargetMode="External"/><Relationship Id="rId1041" Type="http://schemas.openxmlformats.org/officeDocument/2006/relationships/hyperlink" Target="http://books.toscrape.com/media/cache/2e/58/2e5841f29d7212ba8df7dc1323689318.jpg" TargetMode="External"/><Relationship Id="rId1139" Type="http://schemas.openxmlformats.org/officeDocument/2006/relationships/hyperlink" Target="http://books.toscrape.com/media/cache/d3/af/d3afd585a95c0b8b59f73f2948cef8c8.jpg" TargetMode="External"/><Relationship Id="rId1346" Type="http://schemas.openxmlformats.org/officeDocument/2006/relationships/hyperlink" Target="https://books.toscrape.com/catalogue/the-complete-poems_237/index.html" TargetMode="External"/><Relationship Id="rId1693" Type="http://schemas.openxmlformats.org/officeDocument/2006/relationships/hyperlink" Target="http://books.toscrape.com/media/cache/37/5e/375e0267fe12e7aa1f9f7f2bd2711ecb.jpg" TargetMode="External"/><Relationship Id="rId1998" Type="http://schemas.openxmlformats.org/officeDocument/2006/relationships/hyperlink" Target="https://books.toscrape.com/catalogue/dark-notes_800/index.html" TargetMode="External"/><Relationship Id="rId716" Type="http://schemas.openxmlformats.org/officeDocument/2006/relationships/hyperlink" Target="https://books.toscrape.com/catalogue/no-dream-is-too-high-life-lessons-from-a-man-who-walked-on-the-moon_722/index.html" TargetMode="External"/><Relationship Id="rId923" Type="http://schemas.openxmlformats.org/officeDocument/2006/relationships/hyperlink" Target="http://books.toscrape.com/media/cache/09/6d/096df83de35d408278fdc9108d930b5f.jpg" TargetMode="External"/><Relationship Id="rId1553" Type="http://schemas.openxmlformats.org/officeDocument/2006/relationships/hyperlink" Target="http://books.toscrape.com/media/cache/8c/64/8c64037f38663260b91c275078ee882d.jpg" TargetMode="External"/><Relationship Id="rId1760" Type="http://schemas.openxmlformats.org/officeDocument/2006/relationships/hyperlink" Target="https://books.toscrape.com/catalogue/misery_332/index.html" TargetMode="External"/><Relationship Id="rId1858" Type="http://schemas.openxmlformats.org/officeDocument/2006/relationships/hyperlink" Target="https://books.toscrape.com/catalogue/mexican-today-new-and-rediscovered-recipes-for-contemporary-kitchens_387/index.html" TargetMode="External"/><Relationship Id="rId52" Type="http://schemas.openxmlformats.org/officeDocument/2006/relationships/hyperlink" Target="https://books.toscrape.com/catalogue/boar-island-anna-pigeon-19_613/index.html" TargetMode="External"/><Relationship Id="rId1206" Type="http://schemas.openxmlformats.org/officeDocument/2006/relationships/hyperlink" Target="https://books.toscrape.com/catalogue/mesaerion-the-best-science-fiction-stories-1800-1849_983/index.html" TargetMode="External"/><Relationship Id="rId1413" Type="http://schemas.openxmlformats.org/officeDocument/2006/relationships/hyperlink" Target="http://books.toscrape.com/media/cache/9e/b4/9eb4396139c421fc9f832011c68adb2c.jpg" TargetMode="External"/><Relationship Id="rId1620" Type="http://schemas.openxmlformats.org/officeDocument/2006/relationships/hyperlink" Target="https://books.toscrape.com/catalogue/surely-youre-joking-mr-feynman-adventures-of-a-curious-character_227/index.html" TargetMode="External"/><Relationship Id="rId1718" Type="http://schemas.openxmlformats.org/officeDocument/2006/relationships/hyperlink" Target="https://books.toscrape.com/catalogue/the-long-haul-diary-of-a-wimpy-kid-9_757/index.html" TargetMode="External"/><Relationship Id="rId1925" Type="http://schemas.openxmlformats.org/officeDocument/2006/relationships/hyperlink" Target="http://books.toscrape.com/media/cache/15/d4/15d444bf7fc91c7ced84e73ec99d711d.jpg" TargetMode="External"/><Relationship Id="rId299" Type="http://schemas.openxmlformats.org/officeDocument/2006/relationships/hyperlink" Target="http://books.toscrape.com/media/cache/ac/ee/acee20cff19be38cc3efc5e9b50afae4.jpg" TargetMode="External"/><Relationship Id="rId159" Type="http://schemas.openxmlformats.org/officeDocument/2006/relationships/hyperlink" Target="http://books.toscrape.com/media/cache/33/0b/330bf57e3f2e70548f87d39cb956f7eb.jpg" TargetMode="External"/><Relationship Id="rId366" Type="http://schemas.openxmlformats.org/officeDocument/2006/relationships/hyperlink" Target="https://books.toscrape.com/catalogue/doing-it-over-most-likely-to-1_802/index.html" TargetMode="External"/><Relationship Id="rId573" Type="http://schemas.openxmlformats.org/officeDocument/2006/relationships/hyperlink" Target="http://books.toscrape.com/media/cache/f8/dd/f8ddbaef30884ed017b662b4069b78d4.jpg" TargetMode="External"/><Relationship Id="rId780" Type="http://schemas.openxmlformats.org/officeDocument/2006/relationships/hyperlink" Target="https://books.toscrape.com/catalogue/a-murder-over-a-girl-justice-gender-junior-high_511/index.html" TargetMode="External"/><Relationship Id="rId226" Type="http://schemas.openxmlformats.org/officeDocument/2006/relationships/hyperlink" Target="https://books.toscrape.com/catalogue/fruits-basket-vol-5-fruits-basket-5_376/index.html" TargetMode="External"/><Relationship Id="rId433" Type="http://schemas.openxmlformats.org/officeDocument/2006/relationships/hyperlink" Target="http://books.toscrape.com/media/cache/e1/24/e124fe015a3ffa6857eb35c39e89cd61.jpg" TargetMode="External"/><Relationship Id="rId878" Type="http://schemas.openxmlformats.org/officeDocument/2006/relationships/hyperlink" Target="https://books.toscrape.com/catalogue/our-band-could-be-your-life-scenes-from-the-american-indie-underground-1981-1991_985/index.html" TargetMode="External"/><Relationship Id="rId1063" Type="http://schemas.openxmlformats.org/officeDocument/2006/relationships/hyperlink" Target="http://books.toscrape.com/media/cache/08/3a/083ad6c527d14b1621806d17ed6f13e9.jpg" TargetMode="External"/><Relationship Id="rId1270" Type="http://schemas.openxmlformats.org/officeDocument/2006/relationships/hyperlink" Target="https://books.toscrape.com/catalogue/more-than-music-chasing-the-dream-1_716/index.html" TargetMode="External"/><Relationship Id="rId640" Type="http://schemas.openxmlformats.org/officeDocument/2006/relationships/hyperlink" Target="https://books.toscrape.com/catalogue/charlie-and-the-chocolate-factory-charlie-bucket-1_13/index.html" TargetMode="External"/><Relationship Id="rId738" Type="http://schemas.openxmlformats.org/officeDocument/2006/relationships/hyperlink" Target="https://books.toscrape.com/catalogue/the-diary-of-a-young-girl_634/index.html" TargetMode="External"/><Relationship Id="rId945" Type="http://schemas.openxmlformats.org/officeDocument/2006/relationships/hyperlink" Target="http://books.toscrape.com/media/cache/21/bc/21bc2104d32569a0dbbb81923480d749.jpg" TargetMode="External"/><Relationship Id="rId1368" Type="http://schemas.openxmlformats.org/officeDocument/2006/relationships/hyperlink" Target="https://books.toscrape.com/catalogue/the-sense-of-an-ending_111/index.html" TargetMode="External"/><Relationship Id="rId1575" Type="http://schemas.openxmlformats.org/officeDocument/2006/relationships/hyperlink" Target="http://books.toscrape.com/media/cache/97/04/9704e3b9203e9b029134d0b86c17613b.jpg" TargetMode="External"/><Relationship Id="rId1782" Type="http://schemas.openxmlformats.org/officeDocument/2006/relationships/hyperlink" Target="https://books.toscrape.com/catalogue/zealot-the-life-and-times-of-jesus-of-nazareth_785/index.html" TargetMode="External"/><Relationship Id="rId74" Type="http://schemas.openxmlformats.org/officeDocument/2006/relationships/hyperlink" Target="https://books.toscrape.com/catalogue/extreme-prey-lucas-davenport-26_154/index.html" TargetMode="External"/><Relationship Id="rId500" Type="http://schemas.openxmlformats.org/officeDocument/2006/relationships/hyperlink" Target="https://books.toscrape.com/catalogue/balloon-animals_665/index.html" TargetMode="External"/><Relationship Id="rId805" Type="http://schemas.openxmlformats.org/officeDocument/2006/relationships/hyperlink" Target="http://books.toscrape.com/media/cache/ff/b8/ffb857154e4bc8af56f33d7277cb9939.jpg" TargetMode="External"/><Relationship Id="rId1130" Type="http://schemas.openxmlformats.org/officeDocument/2006/relationships/hyperlink" Target="https://books.toscrape.com/catalogue/whered-you-go-bernadette_304/index.html" TargetMode="External"/><Relationship Id="rId1228" Type="http://schemas.openxmlformats.org/officeDocument/2006/relationships/hyperlink" Target="https://books.toscrape.com/catalogue/dune-dune-1_151/index.html" TargetMode="External"/><Relationship Id="rId1435" Type="http://schemas.openxmlformats.org/officeDocument/2006/relationships/hyperlink" Target="http://books.toscrape.com/media/cache/d4/76/d4761761d26eb7fe1ba0a9480913a8ca.jpg" TargetMode="External"/><Relationship Id="rId1642" Type="http://schemas.openxmlformats.org/officeDocument/2006/relationships/hyperlink" Target="https://books.toscrape.com/catalogue/night-sky-with-exit-wounds_822/index.html" TargetMode="External"/><Relationship Id="rId1947" Type="http://schemas.openxmlformats.org/officeDocument/2006/relationships/hyperlink" Target="http://books.toscrape.com/media/cache/91/1a/911a12f954fc65fc4cc0e8a8f8b30750.jpg" TargetMode="External"/><Relationship Id="rId1502" Type="http://schemas.openxmlformats.org/officeDocument/2006/relationships/hyperlink" Target="https://books.toscrape.com/catalogue/scarlett-epstein-hates-it-here_828/index.html" TargetMode="External"/><Relationship Id="rId1807" Type="http://schemas.openxmlformats.org/officeDocument/2006/relationships/hyperlink" Target="http://books.toscrape.com/media/cache/9f/58/9f58d3ff6d58589eaf325b1a33c303a0.jpg" TargetMode="External"/><Relationship Id="rId290" Type="http://schemas.openxmlformats.org/officeDocument/2006/relationships/hyperlink" Target="https://books.toscrape.com/catalogue/the-secret-garden_413/index.html" TargetMode="External"/><Relationship Id="rId388" Type="http://schemas.openxmlformats.org/officeDocument/2006/relationships/hyperlink" Target="https://books.toscrape.com/catalogue/changing-the-game-play-by-play-2_317/index.html" TargetMode="External"/><Relationship Id="rId150" Type="http://schemas.openxmlformats.org/officeDocument/2006/relationships/hyperlink" Target="https://books.toscrape.com/catalogue/rat-queens-vol-3-demons-rat-queens-collected-editions-11-15_921/index.html" TargetMode="External"/><Relationship Id="rId595" Type="http://schemas.openxmlformats.org/officeDocument/2006/relationships/hyperlink" Target="http://books.toscrape.com/media/cache/40/d7/40d7f9433c2f23370659c925a45fdcad.jpg" TargetMode="External"/><Relationship Id="rId248" Type="http://schemas.openxmlformats.org/officeDocument/2006/relationships/hyperlink" Target="https://books.toscrape.com/catalogue/fruits-basket-vol-3-fruits-basket-3_159/index.html" TargetMode="External"/><Relationship Id="rId455" Type="http://schemas.openxmlformats.org/officeDocument/2006/relationships/hyperlink" Target="http://books.toscrape.com/media/cache/05/87/0587ab519222a61f803fa4570c325ad2.jpg" TargetMode="External"/><Relationship Id="rId662" Type="http://schemas.openxmlformats.org/officeDocument/2006/relationships/hyperlink" Target="https://books.toscrape.com/catalogue/higherselfie-wake-up-your-life-free-your-soul-find-your-tribe_957/index.html" TargetMode="External"/><Relationship Id="rId1085" Type="http://schemas.openxmlformats.org/officeDocument/2006/relationships/hyperlink" Target="http://books.toscrape.com/media/cache/4f/96/4f96ae30d8aefab78b9c8005197eb85f.jpg" TargetMode="External"/><Relationship Id="rId1292" Type="http://schemas.openxmlformats.org/officeDocument/2006/relationships/hyperlink" Target="https://books.toscrape.com/catalogue/one-with-you-crossfire-5_626/index.html" TargetMode="External"/><Relationship Id="rId108" Type="http://schemas.openxmlformats.org/officeDocument/2006/relationships/hyperlink" Target="https://books.toscrape.com/catalogue/the-constant-princess-the-tudor-court-1_493/index.html" TargetMode="External"/><Relationship Id="rId315" Type="http://schemas.openxmlformats.org/officeDocument/2006/relationships/hyperlink" Target="http://books.toscrape.com/media/cache/b5/5b/b55be7e5c18b62cef6ebeae404f7f643.jpg" TargetMode="External"/><Relationship Id="rId522" Type="http://schemas.openxmlformats.org/officeDocument/2006/relationships/hyperlink" Target="https://books.toscrape.com/catalogue/millers-valley_534/index.html" TargetMode="External"/><Relationship Id="rId967" Type="http://schemas.openxmlformats.org/officeDocument/2006/relationships/hyperlink" Target="http://books.toscrape.com/media/cache/31/07/31070621fa42e300a9aab403293bad92.jpg" TargetMode="External"/><Relationship Id="rId1152" Type="http://schemas.openxmlformats.org/officeDocument/2006/relationships/hyperlink" Target="https://books.toscrape.com/catalogue/shopaholic-baby-shopaholic-5_221/index.html" TargetMode="External"/><Relationship Id="rId1597" Type="http://schemas.openxmlformats.org/officeDocument/2006/relationships/hyperlink" Target="http://books.toscrape.com/media/cache/a3/9e/a39e7c5c9fc61c2ae0f81116aa8cbb0e.jpg" TargetMode="External"/><Relationship Id="rId96" Type="http://schemas.openxmlformats.org/officeDocument/2006/relationships/hyperlink" Target="https://books.toscrape.com/catalogue/mrs-houdini_821/index.html" TargetMode="External"/><Relationship Id="rId827" Type="http://schemas.openxmlformats.org/officeDocument/2006/relationships/hyperlink" Target="http://books.toscrape.com/media/cache/8f/40/8f40ba4f73d2c70e0ccc15d77dc3c220.jpg" TargetMode="External"/><Relationship Id="rId1012" Type="http://schemas.openxmlformats.org/officeDocument/2006/relationships/hyperlink" Target="https://books.toscrape.com/catalogue/carrie_671/index.html" TargetMode="External"/><Relationship Id="rId1457" Type="http://schemas.openxmlformats.org/officeDocument/2006/relationships/hyperlink" Target="http://books.toscrape.com/media/cache/20/ea/20ea16f618488e65f6abc5535fa77610.jpg" TargetMode="External"/><Relationship Id="rId1664" Type="http://schemas.openxmlformats.org/officeDocument/2006/relationships/hyperlink" Target="https://books.toscrape.com/catalogue/vampire-knight-vol-1-vampire-knight-1_93/index.html" TargetMode="External"/><Relationship Id="rId1871" Type="http://schemas.openxmlformats.org/officeDocument/2006/relationships/hyperlink" Target="http://books.toscrape.com/media/cache/61/3a/613ac19c2232f1d9adc5943291a5e860.jpg" TargetMode="External"/><Relationship Id="rId1317" Type="http://schemas.openxmlformats.org/officeDocument/2006/relationships/hyperlink" Target="http://books.toscrape.com/media/cache/6a/87/6a8706826789aa47fbbb8a2459b4c616.jpg" TargetMode="External"/><Relationship Id="rId1524" Type="http://schemas.openxmlformats.org/officeDocument/2006/relationships/hyperlink" Target="https://books.toscrape.com/catalogue/aristotle-and-dante-discover-the-secrets-of-the-universe-aristotle-and-dante-discover-the-secrets-of-the-universe-1_663/index.html" TargetMode="External"/><Relationship Id="rId1731" Type="http://schemas.openxmlformats.org/officeDocument/2006/relationships/hyperlink" Target="http://books.toscrape.com/media/cache/80/2b/802b92421a7314b0a6afef8a9754cf5c.jpg" TargetMode="External"/><Relationship Id="rId1969" Type="http://schemas.openxmlformats.org/officeDocument/2006/relationships/hyperlink" Target="http://books.toscrape.com/media/cache/e4/f8/e4f8c1c5954e09cb6c485d9db824eeb1.jpg" TargetMode="External"/><Relationship Id="rId23" Type="http://schemas.openxmlformats.org/officeDocument/2006/relationships/hyperlink" Target="http://books.toscrape.com/media/cache/c0/59/c05972805aa7201171b8fc71a5b00292.jpg" TargetMode="External"/><Relationship Id="rId1829" Type="http://schemas.openxmlformats.org/officeDocument/2006/relationships/hyperlink" Target="http://books.toscrape.com/media/cache/29/b1/29b1f537504f37527f1bf8182559684e.jpg" TargetMode="External"/><Relationship Id="rId172" Type="http://schemas.openxmlformats.org/officeDocument/2006/relationships/hyperlink" Target="https://books.toscrape.com/catalogue/giant-days-vol-2-giant-days-5-8_895/index.html" TargetMode="External"/><Relationship Id="rId477" Type="http://schemas.openxmlformats.org/officeDocument/2006/relationships/hyperlink" Target="http://books.toscrape.com/media/cache/bd/ad/bdad8933d15df7d7c6f3a16a9315048b.jpg" TargetMode="External"/><Relationship Id="rId684" Type="http://schemas.openxmlformats.org/officeDocument/2006/relationships/hyperlink" Target="https://books.toscrape.com/catalogue/algorithms-to-live-by-the-computer-science-of-human-decisions_880/index.html" TargetMode="External"/><Relationship Id="rId337" Type="http://schemas.openxmlformats.org/officeDocument/2006/relationships/hyperlink" Target="http://books.toscrape.com/media/cache/ce/da/ceda6d577d0609261f997bd99872013b.jpg" TargetMode="External"/><Relationship Id="rId891" Type="http://schemas.openxmlformats.org/officeDocument/2006/relationships/hyperlink" Target="http://books.toscrape.com/media/cache/b5/94/b59425287ce6b186715fa7b01054c2bf.jpg" TargetMode="External"/><Relationship Id="rId989" Type="http://schemas.openxmlformats.org/officeDocument/2006/relationships/hyperlink" Target="http://books.toscrape.com/media/cache/b3/20/b3201b03b2fd03915b1f85522be971af.jpg" TargetMode="External"/><Relationship Id="rId544" Type="http://schemas.openxmlformats.org/officeDocument/2006/relationships/hyperlink" Target="https://books.toscrape.com/catalogue/last-one-home-new-beginnings-1_383/index.html" TargetMode="External"/><Relationship Id="rId751" Type="http://schemas.openxmlformats.org/officeDocument/2006/relationships/hyperlink" Target="http://books.toscrape.com/media/cache/58/4a/584ac01e05ae76b1672f25a53384c617.jpg" TargetMode="External"/><Relationship Id="rId849" Type="http://schemas.openxmlformats.org/officeDocument/2006/relationships/hyperlink" Target="http://books.toscrape.com/media/cache/52/f5/52f5c0cb27e1f26b2639ff3f78acf833.jpg" TargetMode="External"/><Relationship Id="rId1174" Type="http://schemas.openxmlformats.org/officeDocument/2006/relationships/hyperlink" Target="https://books.toscrape.com/catalogue/eclipse-twilight-3_152/index.html" TargetMode="External"/><Relationship Id="rId1381" Type="http://schemas.openxmlformats.org/officeDocument/2006/relationships/hyperlink" Target="http://books.toscrape.com/media/cache/9b/09/9b0935dc936c92900c2dc5d2114da72f.jpg" TargetMode="External"/><Relationship Id="rId1479" Type="http://schemas.openxmlformats.org/officeDocument/2006/relationships/hyperlink" Target="http://books.toscrape.com/media/cache/95/49/9549db6862283a388659611bda63b97b.jpg" TargetMode="External"/><Relationship Id="rId1686" Type="http://schemas.openxmlformats.org/officeDocument/2006/relationships/hyperlink" Target="https://books.toscrape.com/catalogue/it-didnt-start-with-you-how-inherited-family-trauma-shapes-who-we-are-and-how-to-end-the-cycle_593/index.html" TargetMode="External"/><Relationship Id="rId404" Type="http://schemas.openxmlformats.org/officeDocument/2006/relationships/hyperlink" Target="https://books.toscrape.com/catalogue/rhythm-chord-malykhin_47/index.html" TargetMode="External"/><Relationship Id="rId611" Type="http://schemas.openxmlformats.org/officeDocument/2006/relationships/hyperlink" Target="http://books.toscrape.com/media/cache/b6/ba/b6ba2393c312701f1471db91eb73284d.jpg" TargetMode="External"/><Relationship Id="rId1034" Type="http://schemas.openxmlformats.org/officeDocument/2006/relationships/hyperlink" Target="https://books.toscrape.com/catalogue/the-flowers-lied_573/index.html" TargetMode="External"/><Relationship Id="rId1241" Type="http://schemas.openxmlformats.org/officeDocument/2006/relationships/hyperlink" Target="http://books.toscrape.com/media/cache/10/65/106598cd8f3437c26a92cbda0a5a08bb.jpg" TargetMode="External"/><Relationship Id="rId1339" Type="http://schemas.openxmlformats.org/officeDocument/2006/relationships/hyperlink" Target="http://books.toscrape.com/media/cache/f4/00/f4000d1f2348894ec00679674a5b5d4f.jpg" TargetMode="External"/><Relationship Id="rId1893" Type="http://schemas.openxmlformats.org/officeDocument/2006/relationships/hyperlink" Target="http://books.toscrape.com/media/cache/9f/e7/9fe7f6432f216b166cb36f16130f20f6.jpg" TargetMode="External"/><Relationship Id="rId709" Type="http://schemas.openxmlformats.org/officeDocument/2006/relationships/hyperlink" Target="http://books.toscrape.com/media/cache/b7/95/b79552e4f08ebad6516f6ddefbb7bd92.jpg" TargetMode="External"/><Relationship Id="rId916" Type="http://schemas.openxmlformats.org/officeDocument/2006/relationships/hyperlink" Target="https://books.toscrape.com/catalogue/the-inefficiency-assassin-time-management-tactics-for-working-smarter-not-longer_935/index.html" TargetMode="External"/><Relationship Id="rId1101" Type="http://schemas.openxmlformats.org/officeDocument/2006/relationships/hyperlink" Target="http://books.toscrape.com/media/cache/2e/ba/2eba785f249284b61928d98972c1b2ca.jpg" TargetMode="External"/><Relationship Id="rId1546" Type="http://schemas.openxmlformats.org/officeDocument/2006/relationships/hyperlink" Target="https://books.toscrape.com/catalogue/tell-the-wolves-im-home_439/index.html" TargetMode="External"/><Relationship Id="rId1753" Type="http://schemas.openxmlformats.org/officeDocument/2006/relationships/hyperlink" Target="http://books.toscrape.com/media/cache/b1/f2/b1f25fa4623b3ee2db6fb6d6e27c6fb5.jpg" TargetMode="External"/><Relationship Id="rId1960" Type="http://schemas.openxmlformats.org/officeDocument/2006/relationships/hyperlink" Target="https://books.toscrape.com/catalogue/overload-how-to-unplug-unwind-and-unleash-yourself-from-the-pressure-of-stress_725/index.html" TargetMode="External"/><Relationship Id="rId45" Type="http://schemas.openxmlformats.org/officeDocument/2006/relationships/hyperlink" Target="http://books.toscrape.com/media/cache/19/74/19748437aac103dbdeb1918062728726.jpg" TargetMode="External"/><Relationship Id="rId1406" Type="http://schemas.openxmlformats.org/officeDocument/2006/relationships/hyperlink" Target="https://books.toscrape.com/catalogue/the-bane-chronicles-the-bane-chronicles-1-11_746/index.html" TargetMode="External"/><Relationship Id="rId1613" Type="http://schemas.openxmlformats.org/officeDocument/2006/relationships/hyperlink" Target="http://books.toscrape.com/media/cache/7c/04/7c04c7a92b5ba83361eba81fa364a2ca.jpg" TargetMode="External"/><Relationship Id="rId1820" Type="http://schemas.openxmlformats.org/officeDocument/2006/relationships/hyperlink" Target="https://books.toscrape.com/catalogue/the-love-and-lemons-cookbook-an-apple-to-zucchini-celebration-of-impromptu-cooking_849/index.html" TargetMode="External"/><Relationship Id="rId194" Type="http://schemas.openxmlformats.org/officeDocument/2006/relationships/hyperlink" Target="https://books.toscrape.com/catalogue/through-the-woods_772/index.html" TargetMode="External"/><Relationship Id="rId1918" Type="http://schemas.openxmlformats.org/officeDocument/2006/relationships/hyperlink" Target="https://books.toscrape.com/catalogue/behind-closed-doors_962/index.html" TargetMode="External"/><Relationship Id="rId261" Type="http://schemas.openxmlformats.org/officeDocument/2006/relationships/hyperlink" Target="http://books.toscrape.com/media/cache/2a/29/2a296946d7a2ed3829e57d6b155be43b.jpg" TargetMode="External"/><Relationship Id="rId499" Type="http://schemas.openxmlformats.org/officeDocument/2006/relationships/hyperlink" Target="http://books.toscrape.com/media/cache/f3/fc/f3fc38185b3b6ede38fd9dea2590c01f.jpg" TargetMode="External"/><Relationship Id="rId359" Type="http://schemas.openxmlformats.org/officeDocument/2006/relationships/hyperlink" Target="http://books.toscrape.com/media/cache/29/3b/293bd9cd6fe1f8c82d1688aefe6cc5f7.jpg" TargetMode="External"/><Relationship Id="rId566" Type="http://schemas.openxmlformats.org/officeDocument/2006/relationships/hyperlink" Target="https://books.toscrape.com/catalogue/inferno-robert-langdon-4_176/index.html" TargetMode="External"/><Relationship Id="rId773" Type="http://schemas.openxmlformats.org/officeDocument/2006/relationships/hyperlink" Target="http://books.toscrape.com/media/cache/4c/54/4c5479ee2b9edd4b2f22b888d139b08f.jpg" TargetMode="External"/><Relationship Id="rId1196" Type="http://schemas.openxmlformats.org/officeDocument/2006/relationships/hyperlink" Target="https://books.toscrape.com/catalogue/shatter-me-shatter-me-1_53/index.html" TargetMode="External"/><Relationship Id="rId121" Type="http://schemas.openxmlformats.org/officeDocument/2006/relationships/hyperlink" Target="http://books.toscrape.com/media/cache/1c/e4/1ce4c2573d65ebdc3c85d9a6592d57b1.jpg" TargetMode="External"/><Relationship Id="rId219" Type="http://schemas.openxmlformats.org/officeDocument/2006/relationships/hyperlink" Target="http://books.toscrape.com/media/cache/c3/36/c3366ab246bf5e4baec15cdf55915b69.jpg" TargetMode="External"/><Relationship Id="rId426" Type="http://schemas.openxmlformats.org/officeDocument/2006/relationships/hyperlink" Target="https://books.toscrape.com/catalogue/grey-fifty-shades-4_592/index.html" TargetMode="External"/><Relationship Id="rId633" Type="http://schemas.openxmlformats.org/officeDocument/2006/relationships/hyperlink" Target="http://books.toscrape.com/media/cache/5d/c7/5dc7a906a9257824ae5aca5e33dfb0cd.jpg" TargetMode="External"/><Relationship Id="rId980" Type="http://schemas.openxmlformats.org/officeDocument/2006/relationships/hyperlink" Target="https://books.toscrape.com/catalogue/the-songs-of-the-gods_763/index.html" TargetMode="External"/><Relationship Id="rId1056" Type="http://schemas.openxmlformats.org/officeDocument/2006/relationships/hyperlink" Target="https://books.toscrape.com/catalogue/wildlife-of-new-york-a-five-borough-coloring-book_507/index.html" TargetMode="External"/><Relationship Id="rId1263" Type="http://schemas.openxmlformats.org/officeDocument/2006/relationships/hyperlink" Target="http://books.toscrape.com/media/cache/4e/56/4e56783b21a3a5c73e32e59241a351ac.jpg" TargetMode="External"/><Relationship Id="rId840" Type="http://schemas.openxmlformats.org/officeDocument/2006/relationships/hyperlink" Target="https://books.toscrape.com/catalogue/into-the-wild_177/index.html" TargetMode="External"/><Relationship Id="rId938" Type="http://schemas.openxmlformats.org/officeDocument/2006/relationships/hyperlink" Target="https://books.toscrape.com/catalogue/the-emerald-mystery_842/index.html" TargetMode="External"/><Relationship Id="rId1470" Type="http://schemas.openxmlformats.org/officeDocument/2006/relationships/hyperlink" Target="https://books.toscrape.com/catalogue/shadow-rites-jane-yellowrock-10_51/index.html" TargetMode="External"/><Relationship Id="rId1568" Type="http://schemas.openxmlformats.org/officeDocument/2006/relationships/hyperlink" Target="https://books.toscrape.com/catalogue/walk-the-edge-thunder-road-2_300/index.html" TargetMode="External"/><Relationship Id="rId1775" Type="http://schemas.openxmlformats.org/officeDocument/2006/relationships/hyperlink" Target="http://books.toscrape.com/media/cache/2e/65/2e654066306042f4c462ba4d048650d9.jpg" TargetMode="External"/><Relationship Id="rId67" Type="http://schemas.openxmlformats.org/officeDocument/2006/relationships/hyperlink" Target="http://books.toscrape.com/media/cache/fa/d2/fad227281b25d606782218a33323991b.jpg" TargetMode="External"/><Relationship Id="rId700" Type="http://schemas.openxmlformats.org/officeDocument/2006/relationships/hyperlink" Target="https://books.toscrape.com/catalogue/becoming-wise-an-inquiry-into-the-mystery-and-art-of-living_795/index.html" TargetMode="External"/><Relationship Id="rId1123" Type="http://schemas.openxmlformats.org/officeDocument/2006/relationships/hyperlink" Target="http://books.toscrape.com/media/cache/c6/e9/c6e99bbab7370aec1922a3b37b5acbe2.jpg" TargetMode="External"/><Relationship Id="rId1330" Type="http://schemas.openxmlformats.org/officeDocument/2006/relationships/hyperlink" Target="https://books.toscrape.com/catalogue/a-game-of-thrones-a-song-of-ice-and-fire-1_358/index.html" TargetMode="External"/><Relationship Id="rId1428" Type="http://schemas.openxmlformats.org/officeDocument/2006/relationships/hyperlink" Target="https://books.toscrape.com/catalogue/the-false-prince-the-ascendance-trilogy-1_402/index.html" TargetMode="External"/><Relationship Id="rId1635" Type="http://schemas.openxmlformats.org/officeDocument/2006/relationships/hyperlink" Target="http://books.toscrape.com/media/cache/db/ac/dbac3faca8a799824f5725d66c0fcce3.jpg" TargetMode="External"/><Relationship Id="rId1982" Type="http://schemas.openxmlformats.org/officeDocument/2006/relationships/hyperlink" Target="https://books.toscrape.com/catalogue/the-bulletproof-diet-lose-up-to-a-pound-a-day-reclaim-energy-and-focus-upgrade-your-life_931/index.html" TargetMode="External"/><Relationship Id="rId1842" Type="http://schemas.openxmlformats.org/officeDocument/2006/relationships/hyperlink" Target="https://books.toscrape.com/catalogue/the-moosewood-cookbook-recipes-from-moosewood-restaurant-ithaca-new-york_574/index.html" TargetMode="External"/><Relationship Id="rId1702" Type="http://schemas.openxmlformats.org/officeDocument/2006/relationships/hyperlink" Target="https://books.toscrape.com/catalogue/approval-junkie-adventures-in-caring-too-much_363/index.html" TargetMode="External"/><Relationship Id="rId283" Type="http://schemas.openxmlformats.org/officeDocument/2006/relationships/hyperlink" Target="http://books.toscrape.com/media/cache/03/c5/03c51e2b5bf51a3f55deecbf8c9e8515.jpg" TargetMode="External"/><Relationship Id="rId490" Type="http://schemas.openxmlformats.org/officeDocument/2006/relationships/hyperlink" Target="https://books.toscrape.com/catalogue/i-am-pilgrim-pilgrim-1_703/index.html" TargetMode="External"/><Relationship Id="rId143" Type="http://schemas.openxmlformats.org/officeDocument/2006/relationships/hyperlink" Target="http://books.toscrape.com/media/cache/ee/43/ee4364a59d66bafb1b3264419ab3ed9e.jpg" TargetMode="External"/><Relationship Id="rId350" Type="http://schemas.openxmlformats.org/officeDocument/2006/relationships/hyperlink" Target="https://books.toscrape.com/catalogue/chase-me-paris-nights-2_977/index.html" TargetMode="External"/><Relationship Id="rId588" Type="http://schemas.openxmlformats.org/officeDocument/2006/relationships/hyperlink" Target="https://books.toscrape.com/catalogue/the-secret-of-dreadwillow-carse_944/index.html" TargetMode="External"/><Relationship Id="rId795" Type="http://schemas.openxmlformats.org/officeDocument/2006/relationships/hyperlink" Target="http://books.toscrape.com/media/cache/65/67/6567e9868a3d1196f32c063c0f73ea01.jpg" TargetMode="External"/><Relationship Id="rId9" Type="http://schemas.openxmlformats.org/officeDocument/2006/relationships/hyperlink" Target="http://books.toscrape.com/media/cache/45/21/4521c581ba727f5c835e34860cbf53e5.jpg" TargetMode="External"/><Relationship Id="rId210" Type="http://schemas.openxmlformats.org/officeDocument/2006/relationships/hyperlink" Target="https://books.toscrape.com/catalogue/batman-europa_668/index.html" TargetMode="External"/><Relationship Id="rId448" Type="http://schemas.openxmlformats.org/officeDocument/2006/relationships/hyperlink" Target="https://books.toscrape.com/catalogue/ive-got-your-number_173/index.html" TargetMode="External"/><Relationship Id="rId655" Type="http://schemas.openxmlformats.org/officeDocument/2006/relationships/hyperlink" Target="http://books.toscrape.com/media/cache/7b/d9/7bd93db091d736d0c6ff9d578e3ba3d7.jpg" TargetMode="External"/><Relationship Id="rId862" Type="http://schemas.openxmlformats.org/officeDocument/2006/relationships/hyperlink" Target="https://books.toscrape.com/catalogue/the-suffragettes-little-black-classics-96_112/index.html" TargetMode="External"/><Relationship Id="rId1078" Type="http://schemas.openxmlformats.org/officeDocument/2006/relationships/hyperlink" Target="https://books.toscrape.com/catalogue/the-fellowship-of-the-ring-the-lord-of-the-rings-1_442/index.html" TargetMode="External"/><Relationship Id="rId1285" Type="http://schemas.openxmlformats.org/officeDocument/2006/relationships/hyperlink" Target="http://books.toscrape.com/media/cache/d8/63/d8630e50f24c22765c9591a9297ff2e1.jpg" TargetMode="External"/><Relationship Id="rId1492" Type="http://schemas.openxmlformats.org/officeDocument/2006/relationships/hyperlink" Target="https://books.toscrape.com/catalogue/set-me-free_988/index.html" TargetMode="External"/><Relationship Id="rId308" Type="http://schemas.openxmlformats.org/officeDocument/2006/relationships/hyperlink" Target="https://books.toscrape.com/catalogue/the-picture-of-dorian-gray_270/index.html" TargetMode="External"/><Relationship Id="rId515" Type="http://schemas.openxmlformats.org/officeDocument/2006/relationships/hyperlink" Target="http://books.toscrape.com/media/cache/4c/4c/4c4ce2398c6ad6c074e8061f739964cc.jpg" TargetMode="External"/><Relationship Id="rId722" Type="http://schemas.openxmlformats.org/officeDocument/2006/relationships/hyperlink" Target="https://books.toscrape.com/catalogue/hamilton-the-revolution_699/index.html" TargetMode="External"/><Relationship Id="rId1145" Type="http://schemas.openxmlformats.org/officeDocument/2006/relationships/hyperlink" Target="http://books.toscrape.com/media/cache/f2/a1/f2a18461821c1842a4bc8041de6a8d40.jpg" TargetMode="External"/><Relationship Id="rId1352" Type="http://schemas.openxmlformats.org/officeDocument/2006/relationships/hyperlink" Target="https://books.toscrape.com/catalogue/the-blind-side-evolution-of-a-game_231/index.html" TargetMode="External"/><Relationship Id="rId1797" Type="http://schemas.openxmlformats.org/officeDocument/2006/relationships/hyperlink" Target="http://books.toscrape.com/media/cache/52/74/5274c64fbcb7ce4bbf427ed751f6cada.jpg" TargetMode="External"/><Relationship Id="rId89" Type="http://schemas.openxmlformats.org/officeDocument/2006/relationships/hyperlink" Target="http://books.toscrape.com/media/cache/f9/9e/f99e760b894d10c6e5ed578618918367.jpg" TargetMode="External"/><Relationship Id="rId1005" Type="http://schemas.openxmlformats.org/officeDocument/2006/relationships/hyperlink" Target="http://books.toscrape.com/media/cache/7e/98/7e987ded586edb92faf57a0af78f1498.jpg" TargetMode="External"/><Relationship Id="rId1212" Type="http://schemas.openxmlformats.org/officeDocument/2006/relationships/hyperlink" Target="https://books.toscrape.com/catalogue/the-project_856/index.html" TargetMode="External"/><Relationship Id="rId1657" Type="http://schemas.openxmlformats.org/officeDocument/2006/relationships/hyperlink" Target="http://books.toscrape.com/media/cache/25/fe/25fe373b974387a66ff1dea80f023ccb.jpg" TargetMode="External"/><Relationship Id="rId1864" Type="http://schemas.openxmlformats.org/officeDocument/2006/relationships/hyperlink" Target="https://books.toscrape.com/catalogue/the-art-of-simple-food-notes-lessons-and-recipes-from-a-delicious-revolution_229/index.html" TargetMode="External"/><Relationship Id="rId1517" Type="http://schemas.openxmlformats.org/officeDocument/2006/relationships/hyperlink" Target="http://books.toscrape.com/media/cache/2b/38/2b38dc9b90299a9755fb15bed3293342.jpg" TargetMode="External"/><Relationship Id="rId1724" Type="http://schemas.openxmlformats.org/officeDocument/2006/relationships/hyperlink" Target="https://books.toscrape.com/catalogue/hyperbole-and-a-half-unfortunate-situations-flawed-coping-mechanisms-mayhem-and-other-things-that-happened_702/index.html" TargetMode="External"/><Relationship Id="rId16" Type="http://schemas.openxmlformats.org/officeDocument/2006/relationships/hyperlink" Target="https://books.toscrape.com/catalogue/a-year-in-provence-provence-1_421/index.html" TargetMode="External"/><Relationship Id="rId1931" Type="http://schemas.openxmlformats.org/officeDocument/2006/relationships/hyperlink" Target="http://books.toscrape.com/media/cache/9c/aa/9caacda3ff43984447ee22712e7e9ca9.jpg" TargetMode="External"/><Relationship Id="rId165" Type="http://schemas.openxmlformats.org/officeDocument/2006/relationships/hyperlink" Target="http://books.toscrape.com/media/cache/d6/9b/d69b7020c4210e12882ffca0428919a2.jpg" TargetMode="External"/><Relationship Id="rId372" Type="http://schemas.openxmlformats.org/officeDocument/2006/relationships/hyperlink" Target="https://books.toscrape.com/catalogue/dirty-dive-bar-1_615/index.html" TargetMode="External"/><Relationship Id="rId677" Type="http://schemas.openxmlformats.org/officeDocument/2006/relationships/hyperlink" Target="http://books.toscrape.com/media/cache/11/08/1108a8d9ebccd9cd474012121c32a7f5.jpg" TargetMode="External"/><Relationship Id="rId232" Type="http://schemas.openxmlformats.org/officeDocument/2006/relationships/hyperlink" Target="https://books.toscrape.com/catalogue/fruits-basket-vol-4-fruits-basket-4_321/index.html" TargetMode="External"/><Relationship Id="rId884" Type="http://schemas.openxmlformats.org/officeDocument/2006/relationships/hyperlink" Target="https://books.toscrape.com/catalogue/please-kill-me-the-uncensored-oral-history-of-punk_537/index.html" TargetMode="External"/><Relationship Id="rId537" Type="http://schemas.openxmlformats.org/officeDocument/2006/relationships/hyperlink" Target="http://books.toscrape.com/media/cache/30/64/3064d8c687f770efea3fabeac0cd2d6f.jpg" TargetMode="External"/><Relationship Id="rId744" Type="http://schemas.openxmlformats.org/officeDocument/2006/relationships/hyperlink" Target="https://books.toscrape.com/catalogue/the-sleep-revolution-transforming-your-life-one-night-at-a-time_608/index.html" TargetMode="External"/><Relationship Id="rId951" Type="http://schemas.openxmlformats.org/officeDocument/2006/relationships/hyperlink" Target="http://books.toscrape.com/media/cache/59/55/5955e9e333301e3eeb3b9575c2ad3659.jpg" TargetMode="External"/><Relationship Id="rId1167" Type="http://schemas.openxmlformats.org/officeDocument/2006/relationships/hyperlink" Target="http://books.toscrape.com/media/cache/80/4f/804fbcee4a4afa6498badaa12709c049.jpg" TargetMode="External"/><Relationship Id="rId1374" Type="http://schemas.openxmlformats.org/officeDocument/2006/relationships/hyperlink" Target="https://books.toscrape.com/catalogue/the-light-of-the-fireflies_71/index.html" TargetMode="External"/><Relationship Id="rId1581" Type="http://schemas.openxmlformats.org/officeDocument/2006/relationships/hyperlink" Target="http://books.toscrape.com/media/cache/c2/8b/c28ba565e29fd6879ccf4738fbf06696.jpg" TargetMode="External"/><Relationship Id="rId1679" Type="http://schemas.openxmlformats.org/officeDocument/2006/relationships/hyperlink" Target="http://books.toscrape.com/media/cache/a5/54/a5542b7abc8673ea8254a3fe93b23e4e.jpg" TargetMode="External"/><Relationship Id="rId80" Type="http://schemas.openxmlformats.org/officeDocument/2006/relationships/hyperlink" Target="https://books.toscrape.com/catalogue/the-girl-you-lost_66/index.html" TargetMode="External"/><Relationship Id="rId604" Type="http://schemas.openxmlformats.org/officeDocument/2006/relationships/hyperlink" Target="https://books.toscrape.com/catalogue/nap-a-roo_567/index.html" TargetMode="External"/><Relationship Id="rId811" Type="http://schemas.openxmlformats.org/officeDocument/2006/relationships/hyperlink" Target="http://books.toscrape.com/media/cache/68/2d/682d1c7c8aa1010bd138203ae9d2d10b.jpg" TargetMode="External"/><Relationship Id="rId1027" Type="http://schemas.openxmlformats.org/officeDocument/2006/relationships/hyperlink" Target="http://books.toscrape.com/media/cache/0a/82/0a82c1dfd5b32349b8ce23bf6186553b.jpg" TargetMode="External"/><Relationship Id="rId1234" Type="http://schemas.openxmlformats.org/officeDocument/2006/relationships/hyperlink" Target="https://books.toscrape.com/catalogue/the-last-girl-the-dominion-trilogy-1_70/index.html" TargetMode="External"/><Relationship Id="rId1441" Type="http://schemas.openxmlformats.org/officeDocument/2006/relationships/hyperlink" Target="http://books.toscrape.com/media/cache/06/ee/06ee91950f111a29d18bccb0c3418fb4.jpg" TargetMode="External"/><Relationship Id="rId1886" Type="http://schemas.openxmlformats.org/officeDocument/2006/relationships/hyperlink" Target="https://books.toscrape.com/catalogue/shoe-dog-a-memoir-by-the-creator-of-nike_831/index.html" TargetMode="External"/><Relationship Id="rId909" Type="http://schemas.openxmlformats.org/officeDocument/2006/relationships/hyperlink" Target="http://books.toscrape.com/media/cache/a8/3c/a83c460fab82f35a37c0846729485547.jpg" TargetMode="External"/><Relationship Id="rId1301" Type="http://schemas.openxmlformats.org/officeDocument/2006/relationships/hyperlink" Target="http://books.toscrape.com/media/cache/38/03/3803cd158a57e03763dc2200f81eba65.jpg" TargetMode="External"/><Relationship Id="rId1539" Type="http://schemas.openxmlformats.org/officeDocument/2006/relationships/hyperlink" Target="http://books.toscrape.com/media/cache/1a/2c/1a2c80cc391bc1422013e31682c5f649.jpg" TargetMode="External"/><Relationship Id="rId1746" Type="http://schemas.openxmlformats.org/officeDocument/2006/relationships/hyperlink" Target="https://books.toscrape.com/catalogue/doctor-sleep-the-shining-2_686/index.html" TargetMode="External"/><Relationship Id="rId1953" Type="http://schemas.openxmlformats.org/officeDocument/2006/relationships/hyperlink" Target="http://books.toscrape.com/media/cache/2b/44/2b4404e00c242bf1b8263bdd99c07354.jpg" TargetMode="External"/><Relationship Id="rId38" Type="http://schemas.openxmlformats.org/officeDocument/2006/relationships/hyperlink" Target="https://books.toscrape.com/catalogue/tastes-like-fear-di-marnie-rome-3_742/index.html" TargetMode="External"/><Relationship Id="rId1606" Type="http://schemas.openxmlformats.org/officeDocument/2006/relationships/hyperlink" Target="https://books.toscrape.com/catalogue/the-fabric-of-the-cosmos-space-time-and-the-texture-of-reality_572/index.html" TargetMode="External"/><Relationship Id="rId1813" Type="http://schemas.openxmlformats.org/officeDocument/2006/relationships/hyperlink" Target="http://books.toscrape.com/media/cache/48/19/48192cbef9101060e3787d87d7c8d7d1.jpg" TargetMode="External"/><Relationship Id="rId187" Type="http://schemas.openxmlformats.org/officeDocument/2006/relationships/hyperlink" Target="http://books.toscrape.com/media/cache/1e/38/1e381319aaf7cf69c27a5171520d53fe.jpg" TargetMode="External"/><Relationship Id="rId394" Type="http://schemas.openxmlformats.org/officeDocument/2006/relationships/hyperlink" Target="https://books.toscrape.com/catalogue/the-obsession_268/index.html" TargetMode="External"/><Relationship Id="rId254" Type="http://schemas.openxmlformats.org/officeDocument/2006/relationships/hyperlink" Target="https://books.toscrape.com/catalogue/the-sandman-vol-2-the-dolls-house-the-sandman-volumes-2_110/index.html" TargetMode="External"/><Relationship Id="rId699" Type="http://schemas.openxmlformats.org/officeDocument/2006/relationships/hyperlink" Target="http://books.toscrape.com/media/cache/33/65/3365a493bba6856798437c3e341a1e5d.jpg" TargetMode="External"/><Relationship Id="rId1091" Type="http://schemas.openxmlformats.org/officeDocument/2006/relationships/hyperlink" Target="http://books.toscrape.com/media/cache/79/57/79574d160951e6703343c593ef1bae98.jpg" TargetMode="External"/><Relationship Id="rId114" Type="http://schemas.openxmlformats.org/officeDocument/2006/relationships/hyperlink" Target="https://books.toscrape.com/catalogue/the-passion-of-dolssa_351/index.html" TargetMode="External"/><Relationship Id="rId461" Type="http://schemas.openxmlformats.org/officeDocument/2006/relationships/hyperlink" Target="http://books.toscrape.com/media/cache/29/e0/29e036acd8a6e3daa787ce2bc05bdbbb.jpg" TargetMode="External"/><Relationship Id="rId559" Type="http://schemas.openxmlformats.org/officeDocument/2006/relationships/hyperlink" Target="http://books.toscrape.com/media/cache/8a/fe/8afee4ecfc952010bcb70f72e4728d16.jpg" TargetMode="External"/><Relationship Id="rId766" Type="http://schemas.openxmlformats.org/officeDocument/2006/relationships/hyperlink" Target="https://books.toscrape.com/catalogue/mans-search-for-meaning_533/index.html" TargetMode="External"/><Relationship Id="rId1189" Type="http://schemas.openxmlformats.org/officeDocument/2006/relationships/hyperlink" Target="http://books.toscrape.com/media/cache/ca/4a/ca4a9ba7acfea039f1abeff1d95d9674.jpg" TargetMode="External"/><Relationship Id="rId1396" Type="http://schemas.openxmlformats.org/officeDocument/2006/relationships/hyperlink" Target="https://books.toscrape.com/catalogue/throne-of-glass-throne-of-glass-1_868/index.html" TargetMode="External"/><Relationship Id="rId321" Type="http://schemas.openxmlformats.org/officeDocument/2006/relationships/hyperlink" Target="http://books.toscrape.com/media/cache/a0/bb/a0bb0881c8ee6f5866804cf0a437853f.jpg" TargetMode="External"/><Relationship Id="rId419" Type="http://schemas.openxmlformats.org/officeDocument/2006/relationships/hyperlink" Target="http://books.toscrape.com/media/cache/60/e9/60e9df360fec611b15a1bbb4c28aad22.jpg" TargetMode="External"/><Relationship Id="rId626" Type="http://schemas.openxmlformats.org/officeDocument/2006/relationships/hyperlink" Target="https://books.toscrape.com/catalogue/red-the-true-story-of-red-riding-hood_210/index.html" TargetMode="External"/><Relationship Id="rId973" Type="http://schemas.openxmlformats.org/officeDocument/2006/relationships/hyperlink" Target="http://books.toscrape.com/media/cache/9d/3f/9d3f79bdbfe9a9caea353627b6685699.jpg" TargetMode="External"/><Relationship Id="rId1049" Type="http://schemas.openxmlformats.org/officeDocument/2006/relationships/hyperlink" Target="http://books.toscrape.com/media/cache/30/1d/301d6348c94fd869846aeadbeb15dad6.jpg" TargetMode="External"/><Relationship Id="rId1256" Type="http://schemas.openxmlformats.org/officeDocument/2006/relationships/hyperlink" Target="https://books.toscrape.com/catalogue/judo-seven-steps-to-black-belt-an-introductory-guide-for-beginners_903/index.html" TargetMode="External"/><Relationship Id="rId833" Type="http://schemas.openxmlformats.org/officeDocument/2006/relationships/hyperlink" Target="http://books.toscrape.com/media/cache/88/21/8821ea9cd21326e41e095619b822a4a8.jpg" TargetMode="External"/><Relationship Id="rId1116" Type="http://schemas.openxmlformats.org/officeDocument/2006/relationships/hyperlink" Target="https://books.toscrape.com/catalogue/outlander-outlander-1_338/index.html" TargetMode="External"/><Relationship Id="rId1463" Type="http://schemas.openxmlformats.org/officeDocument/2006/relationships/hyperlink" Target="http://books.toscrape.com/media/cache/c1/80/c1800f5a0eaaaea8c2283b129cbac4ae.jpg" TargetMode="External"/><Relationship Id="rId1670" Type="http://schemas.openxmlformats.org/officeDocument/2006/relationships/hyperlink" Target="https://books.toscrape.com/catalogue/art-and-fear-observations-on-the-perils-and-rewards-of-artmaking_559/index.html" TargetMode="External"/><Relationship Id="rId1768" Type="http://schemas.openxmlformats.org/officeDocument/2006/relationships/hyperlink" Target="https://books.toscrape.com/catalogue/the-girl-with-all-the-gifts_250/index.html" TargetMode="External"/><Relationship Id="rId900" Type="http://schemas.openxmlformats.org/officeDocument/2006/relationships/hyperlink" Target="https://books.toscrape.com/catalogue/forever-rockers-the-rocker-12_19/index.html" TargetMode="External"/><Relationship Id="rId1323" Type="http://schemas.openxmlformats.org/officeDocument/2006/relationships/hyperlink" Target="http://books.toscrape.com/media/cache/2f/7f/2f7f108c7b56c6adac8510eb43ff4f79.jpg" TargetMode="External"/><Relationship Id="rId1530" Type="http://schemas.openxmlformats.org/officeDocument/2006/relationships/hyperlink" Target="https://books.toscrape.com/catalogue/no-love-allowed-dodge-cove-1_625/index.html" TargetMode="External"/><Relationship Id="rId1628" Type="http://schemas.openxmlformats.org/officeDocument/2006/relationships/hyperlink" Target="https://books.toscrape.com/catalogue/the-black-maria_991/index.html" TargetMode="External"/><Relationship Id="rId1975" Type="http://schemas.openxmlformats.org/officeDocument/2006/relationships/hyperlink" Target="http://books.toscrape.com/media/cache/00/bf/00bf1ae17dde21c66e346dd9c393d6fa.jpg" TargetMode="External"/><Relationship Id="rId1835" Type="http://schemas.openxmlformats.org/officeDocument/2006/relationships/hyperlink" Target="http://books.toscrape.com/media/cache/4e/eb/4eebc29c9f3885800e6ae2c62c836145.jpg" TargetMode="External"/><Relationship Id="rId1902" Type="http://schemas.openxmlformats.org/officeDocument/2006/relationships/hyperlink" Target="https://books.toscrape.com/catalogue/rework_212/index.html" TargetMode="External"/><Relationship Id="rId276" Type="http://schemas.openxmlformats.org/officeDocument/2006/relationships/hyperlink" Target="https://books.toscrape.com/catalogue/ouran-high-school-host-club-vol-1-ouran-high-school-host-club-1_43/index.html" TargetMode="External"/><Relationship Id="rId483" Type="http://schemas.openxmlformats.org/officeDocument/2006/relationships/hyperlink" Target="http://books.toscrape.com/media/cache/28/db/28db43984c765a1d02fd3495f5c52eb6.jpg" TargetMode="External"/><Relationship Id="rId690" Type="http://schemas.openxmlformats.org/officeDocument/2006/relationships/hyperlink" Target="https://books.toscrape.com/catalogue/the-genius-of-birds_843/index.html" TargetMode="External"/><Relationship Id="rId136" Type="http://schemas.openxmlformats.org/officeDocument/2006/relationships/hyperlink" Target="https://books.toscrape.com/catalogue/lost-among-the-living_31/index.html" TargetMode="External"/><Relationship Id="rId343" Type="http://schemas.openxmlformats.org/officeDocument/2006/relationships/hyperlink" Target="http://books.toscrape.com/media/cache/16/f4/16f4518319f7dcadc23d020279f78545.jpg" TargetMode="External"/><Relationship Id="rId550" Type="http://schemas.openxmlformats.org/officeDocument/2006/relationships/hyperlink" Target="https://books.toscrape.com/catalogue/three-martini-lunch_290/index.html" TargetMode="External"/><Relationship Id="rId788" Type="http://schemas.openxmlformats.org/officeDocument/2006/relationships/hyperlink" Target="https://books.toscrape.com/catalogue/in-cold-blood_432/index.html" TargetMode="External"/><Relationship Id="rId995" Type="http://schemas.openxmlformats.org/officeDocument/2006/relationships/hyperlink" Target="http://books.toscrape.com/media/cache/b0/45/b04568c8b10a2aef00eaecafefac7ee0.jpg" TargetMode="External"/><Relationship Id="rId1180" Type="http://schemas.openxmlformats.org/officeDocument/2006/relationships/hyperlink" Target="https://books.toscrape.com/catalogue/david-and-goliath-underdogs-misfits-and-the-art-of-battling-giants_146/index.html" TargetMode="External"/><Relationship Id="rId203" Type="http://schemas.openxmlformats.org/officeDocument/2006/relationships/hyperlink" Target="http://books.toscrape.com/media/cache/0b/b8/0bb8bd42d6b58c7966ba67472a55f905.jpg" TargetMode="External"/><Relationship Id="rId648" Type="http://schemas.openxmlformats.org/officeDocument/2006/relationships/hyperlink" Target="https://books.toscrape.com/catalogue/the-book-of-mormon_571/index.html" TargetMode="External"/><Relationship Id="rId855" Type="http://schemas.openxmlformats.org/officeDocument/2006/relationships/hyperlink" Target="http://books.toscrape.com/media/cache/54/a3/54a3916506dc5bd1a6ea2200a3d0b28f.jpg" TargetMode="External"/><Relationship Id="rId1040" Type="http://schemas.openxmlformats.org/officeDocument/2006/relationships/hyperlink" Target="https://books.toscrape.com/catalogue/the-unlikely-pilgrimage-of-harold-fry-harold-fry-1_551/index.html" TargetMode="External"/><Relationship Id="rId1278" Type="http://schemas.openxmlformats.org/officeDocument/2006/relationships/hyperlink" Target="https://books.toscrape.com/catalogue/a-series-of-catastrophes-and-miracles-a-true-story-of-love-science-and-cancer_655/index.html" TargetMode="External"/><Relationship Id="rId1485" Type="http://schemas.openxmlformats.org/officeDocument/2006/relationships/hyperlink" Target="http://books.toscrape.com/media/cache/e2/52/e252988534e955a047c562376b8b95c0.jpg" TargetMode="External"/><Relationship Id="rId1692" Type="http://schemas.openxmlformats.org/officeDocument/2006/relationships/hyperlink" Target="https://books.toscrape.com/catalogue/civilization-and-its-discontents_140/index.html" TargetMode="External"/><Relationship Id="rId410" Type="http://schemas.openxmlformats.org/officeDocument/2006/relationships/hyperlink" Target="https://books.toscrape.com/catalogue/imperfect-harmony_26/index.html" TargetMode="External"/><Relationship Id="rId508" Type="http://schemas.openxmlformats.org/officeDocument/2006/relationships/hyperlink" Target="https://books.toscrape.com/catalogue/the-improbability-of-love_607/index.html" TargetMode="External"/><Relationship Id="rId715" Type="http://schemas.openxmlformats.org/officeDocument/2006/relationships/hyperlink" Target="http://books.toscrape.com/media/cache/c6/e5/c6e596ddbcd5d5f448d1bae14f2e09d3.jpg" TargetMode="External"/><Relationship Id="rId922" Type="http://schemas.openxmlformats.org/officeDocument/2006/relationships/hyperlink" Target="https://books.toscrape.com/catalogue/a-world-of-flavor-your-gluten-free-passport_879/index.html" TargetMode="External"/><Relationship Id="rId1138" Type="http://schemas.openxmlformats.org/officeDocument/2006/relationships/hyperlink" Target="https://books.toscrape.com/catalogue/the-lovers-dictionary_262/index.html" TargetMode="External"/><Relationship Id="rId1345" Type="http://schemas.openxmlformats.org/officeDocument/2006/relationships/hyperlink" Target="http://books.toscrape.com/media/cache/e5/cb/e5cb32b76ae2e45823f1d50446c9ae58.jpg" TargetMode="External"/><Relationship Id="rId1552" Type="http://schemas.openxmlformats.org/officeDocument/2006/relationships/hyperlink" Target="https://books.toscrape.com/catalogue/two-summers_415/index.html" TargetMode="External"/><Relationship Id="rId1997" Type="http://schemas.openxmlformats.org/officeDocument/2006/relationships/hyperlink" Target="http://books.toscrape.com/media/cache/1c/88/1c8807c42be085f3b061fe63f62a3c39.jpg" TargetMode="External"/><Relationship Id="rId1205" Type="http://schemas.openxmlformats.org/officeDocument/2006/relationships/hyperlink" Target="http://books.toscrape.com/media/cache/e8/1f/e81f850db9b9622c65619c9f15748de7.jpg" TargetMode="External"/><Relationship Id="rId1857" Type="http://schemas.openxmlformats.org/officeDocument/2006/relationships/hyperlink" Target="http://books.toscrape.com/media/cache/c2/19/c219b1be1e325abd2244ace190870569.jpg" TargetMode="External"/><Relationship Id="rId51" Type="http://schemas.openxmlformats.org/officeDocument/2006/relationships/hyperlink" Target="http://books.toscrape.com/media/cache/91/8c/918c2c95ae90495cdb0371a22b726d82.jpg" TargetMode="External"/><Relationship Id="rId1412" Type="http://schemas.openxmlformats.org/officeDocument/2006/relationships/hyperlink" Target="https://books.toscrape.com/catalogue/city-of-glass-the-mortal-instruments-3_678/index.html" TargetMode="External"/><Relationship Id="rId1717" Type="http://schemas.openxmlformats.org/officeDocument/2006/relationships/hyperlink" Target="http://books.toscrape.com/media/cache/b1/e6/b1e6c747381261cd6e60ac9d350c4bab.jpg" TargetMode="External"/><Relationship Id="rId1924" Type="http://schemas.openxmlformats.org/officeDocument/2006/relationships/hyperlink" Target="https://books.toscrape.com/catalogue/the-14th-colony-cotton-malone-11_744/index.html" TargetMode="External"/><Relationship Id="rId298" Type="http://schemas.openxmlformats.org/officeDocument/2006/relationships/hyperlink" Target="https://books.toscrape.com/catalogue/little-women-little-women-1_331/index.html" TargetMode="External"/><Relationship Id="rId158" Type="http://schemas.openxmlformats.org/officeDocument/2006/relationships/hyperlink" Target="https://books.toscrape.com/catalogue/outcast-vol-1-a-darkness-surrounds-him-outcast-1_915/index.html" TargetMode="External"/><Relationship Id="rId365" Type="http://schemas.openxmlformats.org/officeDocument/2006/relationships/hyperlink" Target="http://books.toscrape.com/media/cache/4b/91/4b91460323973e9e140626d00474d74c.jpg" TargetMode="External"/><Relationship Id="rId572" Type="http://schemas.openxmlformats.org/officeDocument/2006/relationships/hyperlink" Target="https://books.toscrape.com/catalogue/the-course-of-love_109/index.html" TargetMode="External"/><Relationship Id="rId225" Type="http://schemas.openxmlformats.org/officeDocument/2006/relationships/hyperlink" Target="http://books.toscrape.com/media/cache/8e/25/8e259f84683adbaa30452df5aaa142b3.jpg" TargetMode="External"/><Relationship Id="rId432" Type="http://schemas.openxmlformats.org/officeDocument/2006/relationships/hyperlink" Target="https://books.toscrape.com/catalogue/shopaholic-ties-the-knot-shopaholic-3_340/index.html" TargetMode="External"/><Relationship Id="rId877" Type="http://schemas.openxmlformats.org/officeDocument/2006/relationships/hyperlink" Target="http://books.toscrape.com/media/cache/ad/96/ad96e9c9f1664cbcb0e9627b007fb6f9.jpg" TargetMode="External"/><Relationship Id="rId1062" Type="http://schemas.openxmlformats.org/officeDocument/2006/relationships/hyperlink" Target="https://books.toscrape.com/catalogue/the-good-girl_497/index.html" TargetMode="External"/><Relationship Id="rId737" Type="http://schemas.openxmlformats.org/officeDocument/2006/relationships/hyperlink" Target="http://books.toscrape.com/media/cache/eb/26/eb2622ca0a304963d3bac0efa1bad775.jpg" TargetMode="External"/><Relationship Id="rId944" Type="http://schemas.openxmlformats.org/officeDocument/2006/relationships/hyperlink" Target="https://books.toscrape.com/catalogue/secrets-and-lace-fatal-hearts-1_829/index.html" TargetMode="External"/><Relationship Id="rId1367" Type="http://schemas.openxmlformats.org/officeDocument/2006/relationships/hyperlink" Target="http://books.toscrape.com/media/cache/c4/d2/c4d2764a45584960ee18de814191e21a.jpg" TargetMode="External"/><Relationship Id="rId1574" Type="http://schemas.openxmlformats.org/officeDocument/2006/relationships/hyperlink" Target="https://books.toscrape.com/catalogue/the-land-of-10000-madonnas_258/index.html" TargetMode="External"/><Relationship Id="rId1781" Type="http://schemas.openxmlformats.org/officeDocument/2006/relationships/hyperlink" Target="http://books.toscrape.com/media/cache/21/da/21dab5c065cfcde1bad7ded16a753102.jpg" TargetMode="External"/><Relationship Id="rId73" Type="http://schemas.openxmlformats.org/officeDocument/2006/relationships/hyperlink" Target="http://books.toscrape.com/media/cache/0a/b2/0ab24d35793497f6a72137191b91659e.jpg" TargetMode="External"/><Relationship Id="rId804" Type="http://schemas.openxmlformats.org/officeDocument/2006/relationships/hyperlink" Target="https://books.toscrape.com/catalogue/the-geography-of-bliss-one-grumps-search-for-the-happiest-places-in-the-world_346/index.html" TargetMode="External"/><Relationship Id="rId1227" Type="http://schemas.openxmlformats.org/officeDocument/2006/relationships/hyperlink" Target="http://books.toscrape.com/media/cache/63/a9/63a9a4e0c8e3c6ee2075a766b873cd31.jpg" TargetMode="External"/><Relationship Id="rId1434" Type="http://schemas.openxmlformats.org/officeDocument/2006/relationships/hyperlink" Target="https://books.toscrape.com/catalogue/the-demonists-demonist-1_345/index.html" TargetMode="External"/><Relationship Id="rId1641" Type="http://schemas.openxmlformats.org/officeDocument/2006/relationships/hyperlink" Target="http://books.toscrape.com/media/cache/ff/48/ff48b0696fb97b7f7b5c6d15e372cb70.jpg" TargetMode="External"/><Relationship Id="rId1879" Type="http://schemas.openxmlformats.org/officeDocument/2006/relationships/hyperlink" Target="http://books.toscrape.com/media/cache/e1/1b/e11bea016d0ae1d7e2dd46fb3cb870b7.jpg" TargetMode="External"/><Relationship Id="rId1501" Type="http://schemas.openxmlformats.org/officeDocument/2006/relationships/hyperlink" Target="http://books.toscrape.com/media/cache/7e/ba/7eba21a2ecaa4651e44f04a7cd808520.jpg" TargetMode="External"/><Relationship Id="rId1739" Type="http://schemas.openxmlformats.org/officeDocument/2006/relationships/hyperlink" Target="http://books.toscrape.com/media/cache/bb/c0/bbc0bdad3ad7f390017ea66bb7019579.jpg" TargetMode="External"/><Relationship Id="rId1946" Type="http://schemas.openxmlformats.org/officeDocument/2006/relationships/hyperlink" Target="https://books.toscrape.com/catalogue/chasing-heaven-what-dying-taught-me-about-living_797/index.html" TargetMode="External"/><Relationship Id="rId1806" Type="http://schemas.openxmlformats.org/officeDocument/2006/relationships/hyperlink" Target="https://books.toscrape.com/catalogue/house-of-lost-worlds-dinosaurs-dynasties-and-the-story-of-life-on-earth_170/index.html" TargetMode="External"/><Relationship Id="rId387" Type="http://schemas.openxmlformats.org/officeDocument/2006/relationships/hyperlink" Target="http://books.toscrape.com/media/cache/7a/6a/7a6a89af2f591d86df6f7c65649463db.jpg" TargetMode="External"/><Relationship Id="rId594" Type="http://schemas.openxmlformats.org/officeDocument/2006/relationships/hyperlink" Target="https://books.toscrape.com/catalogue/walt-disneys-alice-in-wonderland_777/index.html" TargetMode="External"/><Relationship Id="rId247" Type="http://schemas.openxmlformats.org/officeDocument/2006/relationships/hyperlink" Target="http://books.toscrape.com/media/cache/85/d2/85d2821dbc2d274f516582449199015e.jpg" TargetMode="External"/><Relationship Id="rId899" Type="http://schemas.openxmlformats.org/officeDocument/2006/relationships/hyperlink" Target="http://books.toscrape.com/media/cache/a2/fc/a2fc91793502f5c10b5826ad606de435.jpg" TargetMode="External"/><Relationship Id="rId1084" Type="http://schemas.openxmlformats.org/officeDocument/2006/relationships/hyperlink" Target="https://books.toscrape.com/catalogue/what-if-serious-scientific-answers-to-absurd-hypothetical-questions_416/index.html" TargetMode="External"/><Relationship Id="rId107" Type="http://schemas.openxmlformats.org/officeDocument/2006/relationships/hyperlink" Target="http://books.toscrape.com/media/cache/ed/52/ed52651826bb23d853aead2753c9befc.jpg" TargetMode="External"/><Relationship Id="rId454" Type="http://schemas.openxmlformats.org/officeDocument/2006/relationships/hyperlink" Target="https://books.toscrape.com/catalogue/soumission_998/index.html" TargetMode="External"/><Relationship Id="rId661" Type="http://schemas.openxmlformats.org/officeDocument/2006/relationships/hyperlink" Target="http://books.toscrape.com/media/cache/71/45/71451e3bba61a8d888a4a2c6526a4bcf.jpg" TargetMode="External"/><Relationship Id="rId759" Type="http://schemas.openxmlformats.org/officeDocument/2006/relationships/hyperlink" Target="http://books.toscrape.com/media/cache/38/ec/38ec5240eb37dfc9ebe54fa7584842ed.jpg" TargetMode="External"/><Relationship Id="rId966" Type="http://schemas.openxmlformats.org/officeDocument/2006/relationships/hyperlink" Target="https://books.toscrape.com/catalogue/ayumis-violin_791/index.html" TargetMode="External"/><Relationship Id="rId1291" Type="http://schemas.openxmlformats.org/officeDocument/2006/relationships/hyperlink" Target="http://books.toscrape.com/media/cache/98/f8/98f8b3354fc18ed6f42ff5c3f9b39056.jpg" TargetMode="External"/><Relationship Id="rId1389" Type="http://schemas.openxmlformats.org/officeDocument/2006/relationships/hyperlink" Target="http://books.toscrape.com/media/cache/b7/7d/b77d5e56daa3c22822abf1b8affbaef9.jpg" TargetMode="External"/><Relationship Id="rId1596" Type="http://schemas.openxmlformats.org/officeDocument/2006/relationships/hyperlink" Target="https://books.toscrape.com/catalogue/the-art-of-not-breathing_58/index.html" TargetMode="External"/><Relationship Id="rId314" Type="http://schemas.openxmlformats.org/officeDocument/2006/relationships/hyperlink" Target="https://books.toscrape.com/catalogue/and-then-there-were-none_119/index.html" TargetMode="External"/><Relationship Id="rId521" Type="http://schemas.openxmlformats.org/officeDocument/2006/relationships/hyperlink" Target="http://books.toscrape.com/media/cache/a8/b9/a8b940d9bf27d6aedad73f0230c14f56.jpg" TargetMode="External"/><Relationship Id="rId619" Type="http://schemas.openxmlformats.org/officeDocument/2006/relationships/hyperlink" Target="http://books.toscrape.com/media/cache/ff/f6/fff64acb3c65cbea2ac9209c2a57af17.jpg" TargetMode="External"/><Relationship Id="rId1151" Type="http://schemas.openxmlformats.org/officeDocument/2006/relationships/hyperlink" Target="http://books.toscrape.com/media/cache/75/b1/75b1b239670c929c4e17b9a67ebb6272.jpg" TargetMode="External"/><Relationship Id="rId1249" Type="http://schemas.openxmlformats.org/officeDocument/2006/relationships/hyperlink" Target="http://books.toscrape.com/media/cache/c9/eb/c9eb6ecf45abf796df0044600db65e55.jpg" TargetMode="External"/><Relationship Id="rId95" Type="http://schemas.openxmlformats.org/officeDocument/2006/relationships/hyperlink" Target="http://books.toscrape.com/media/cache/b4/45/b445dbc81ca3aff1321a6bf0d0fa231d.jpg" TargetMode="External"/><Relationship Id="rId826" Type="http://schemas.openxmlformats.org/officeDocument/2006/relationships/hyperlink" Target="https://books.toscrape.com/catalogue/outliers-the-story-of-success_204/index.html" TargetMode="External"/><Relationship Id="rId1011" Type="http://schemas.openxmlformats.org/officeDocument/2006/relationships/hyperlink" Target="http://books.toscrape.com/media/cache/6b/79/6b794e3dc0a32702b2132e2195f6c30f.jpg" TargetMode="External"/><Relationship Id="rId1109" Type="http://schemas.openxmlformats.org/officeDocument/2006/relationships/hyperlink" Target="http://books.toscrape.com/media/cache/09/db/09db3ae79413c88e4ca1aab30368d63d.jpg" TargetMode="External"/><Relationship Id="rId1456" Type="http://schemas.openxmlformats.org/officeDocument/2006/relationships/hyperlink" Target="https://books.toscrape.com/catalogue/darkfever-fever-1_145/index.html" TargetMode="External"/><Relationship Id="rId1663" Type="http://schemas.openxmlformats.org/officeDocument/2006/relationships/hyperlink" Target="http://books.toscrape.com/media/cache/39/82/39826643a2e100f9e763079d7d5867f4.jpg" TargetMode="External"/><Relationship Id="rId1870" Type="http://schemas.openxmlformats.org/officeDocument/2006/relationships/hyperlink" Target="https://books.toscrape.com/catalogue/close-to-you_798/index.html" TargetMode="External"/><Relationship Id="rId1968" Type="http://schemas.openxmlformats.org/officeDocument/2006/relationships/hyperlink" Target="https://books.toscrape.com/catalogue/the-girl-you-left-behind-the-girl-you-left-behind-1_443/index.html" TargetMode="External"/><Relationship Id="rId1316" Type="http://schemas.openxmlformats.org/officeDocument/2006/relationships/hyperlink" Target="https://books.toscrape.com/catalogue/the-god-delusion_444/index.html" TargetMode="External"/><Relationship Id="rId1523" Type="http://schemas.openxmlformats.org/officeDocument/2006/relationships/hyperlink" Target="http://books.toscrape.com/media/cache/e5/3a/e53a42b20d0c60634289aaad3fbb75c6.jpg" TargetMode="External"/><Relationship Id="rId1730" Type="http://schemas.openxmlformats.org/officeDocument/2006/relationships/hyperlink" Target="https://books.toscrape.com/catalogue/when-you-are-engulfed-in-flames_303/index.html" TargetMode="External"/><Relationship Id="rId22" Type="http://schemas.openxmlformats.org/officeDocument/2006/relationships/hyperlink" Target="https://books.toscrape.com/catalogue/1000-places-to-see-before-you-die_1/index.html" TargetMode="External"/><Relationship Id="rId1828" Type="http://schemas.openxmlformats.org/officeDocument/2006/relationships/hyperlink" Target="https://books.toscrape.com/catalogue/its-all-easy-healthy-delicious-weeknight-meals-in-under-30-minutes_706/index.html" TargetMode="External"/><Relationship Id="rId171" Type="http://schemas.openxmlformats.org/officeDocument/2006/relationships/hyperlink" Target="http://books.toscrape.com/media/cache/d0/6f/d06ff4e3b9daf93b18bb21f1af19b5eb.jpg" TargetMode="External"/><Relationship Id="rId269" Type="http://schemas.openxmlformats.org/officeDocument/2006/relationships/hyperlink" Target="http://books.toscrape.com/media/cache/86/01/860132d9f65dd9df2143fb9071a40115.jpg" TargetMode="External"/><Relationship Id="rId476" Type="http://schemas.openxmlformats.org/officeDocument/2006/relationships/hyperlink" Target="https://books.toscrape.com/catalogue/the-first-hostage-jb-collins-2_749/index.html" TargetMode="External"/><Relationship Id="rId683" Type="http://schemas.openxmlformats.org/officeDocument/2006/relationships/hyperlink" Target="http://books.toscrape.com/media/cache/28/ea/28ea530a8b7955e422df64beaed7871a.jpg" TargetMode="External"/><Relationship Id="rId890" Type="http://schemas.openxmlformats.org/officeDocument/2006/relationships/hyperlink" Target="https://books.toscrape.com/catalogue/this-is-your-brain-on-music-the-science-of-a-human-obsession_414/index.html" TargetMode="External"/><Relationship Id="rId129" Type="http://schemas.openxmlformats.org/officeDocument/2006/relationships/hyperlink" Target="http://books.toscrape.com/media/cache/4f/7c/4f7cde01c9711886ef5a8fa14996a52d.jpg" TargetMode="External"/><Relationship Id="rId336" Type="http://schemas.openxmlformats.org/officeDocument/2006/relationships/hyperlink" Target="https://books.toscrape.com/catalogue/kierkegaard-a-christian-missionary-to-christians_527/index.html" TargetMode="External"/><Relationship Id="rId543" Type="http://schemas.openxmlformats.org/officeDocument/2006/relationships/hyperlink" Target="http://books.toscrape.com/media/cache/0b/98/0b98d840b298be76c1a982a8d1f4688f.jpg" TargetMode="External"/><Relationship Id="rId988" Type="http://schemas.openxmlformats.org/officeDocument/2006/relationships/hyperlink" Target="https://books.toscrape.com/catalogue/luckiest-girl-alive_713/index.html" TargetMode="External"/><Relationship Id="rId1173" Type="http://schemas.openxmlformats.org/officeDocument/2006/relationships/hyperlink" Target="http://books.toscrape.com/media/cache/cf/04/cf0433b690aab40a7ceddb682c90a54b.jpg" TargetMode="External"/><Relationship Id="rId1380" Type="http://schemas.openxmlformats.org/officeDocument/2006/relationships/hyperlink" Target="https://books.toscrape.com/catalogue/lord-of-the-flies_30/index.html" TargetMode="External"/><Relationship Id="rId403" Type="http://schemas.openxmlformats.org/officeDocument/2006/relationships/hyperlink" Target="http://books.toscrape.com/media/cache/1e/c9/1ec952e4d14d37dc7b6d74fa07f1ea37.jpg" TargetMode="External"/><Relationship Id="rId750" Type="http://schemas.openxmlformats.org/officeDocument/2006/relationships/hyperlink" Target="https://books.toscrape.com/catalogue/10-happier-how-i-tamed-the-voice-in-my-head-reduced-stress-without-losing-my-edge-and-found-self-help-that-actually-works_582/index.html" TargetMode="External"/><Relationship Id="rId848" Type="http://schemas.openxmlformats.org/officeDocument/2006/relationships/hyperlink" Target="https://books.toscrape.com/catalogue/disrupted-my-misadventure-in-the-start-up-bubble_148/index.html" TargetMode="External"/><Relationship Id="rId1033" Type="http://schemas.openxmlformats.org/officeDocument/2006/relationships/hyperlink" Target="http://books.toscrape.com/media/cache/55/c8/55c84e8714aa026c409ac63dc2a01434.jpg" TargetMode="External"/><Relationship Id="rId1478" Type="http://schemas.openxmlformats.org/officeDocument/2006/relationships/hyperlink" Target="https://books.toscrape.com/catalogue/without-borders-wanderlove-1_956/index.html" TargetMode="External"/><Relationship Id="rId1685" Type="http://schemas.openxmlformats.org/officeDocument/2006/relationships/hyperlink" Target="http://books.toscrape.com/media/cache/d3/26/d326484793116ccc786957d31e4fe912.jpg" TargetMode="External"/><Relationship Id="rId1892" Type="http://schemas.openxmlformats.org/officeDocument/2006/relationships/hyperlink" Target="https://books.toscrape.com/catalogue/the-art-of-startup-fundraising_606/index.html" TargetMode="External"/><Relationship Id="rId610" Type="http://schemas.openxmlformats.org/officeDocument/2006/relationships/hyperlink" Target="https://books.toscrape.com/catalogue/raymie-nightingale_482/index.html" TargetMode="External"/><Relationship Id="rId708" Type="http://schemas.openxmlformats.org/officeDocument/2006/relationships/hyperlink" Target="https://books.toscrape.com/catalogue/the-year-of-magical-thinking_770/index.html" TargetMode="External"/><Relationship Id="rId915" Type="http://schemas.openxmlformats.org/officeDocument/2006/relationships/hyperlink" Target="http://books.toscrape.com/media/cache/a5/b8/a5b8d2d5165a06fc762e8eaf8b04f98f.jpg" TargetMode="External"/><Relationship Id="rId1240" Type="http://schemas.openxmlformats.org/officeDocument/2006/relationships/hyperlink" Target="https://books.toscrape.com/catalogue/friday-night-lights-a-town-a-team-and-a-dream_158/index.html" TargetMode="External"/><Relationship Id="rId1338" Type="http://schemas.openxmlformats.org/officeDocument/2006/relationships/hyperlink" Target="https://books.toscrape.com/catalogue/the-purpose-driven-life-what-on-earth-am-i-here-for_272/index.html" TargetMode="External"/><Relationship Id="rId1545" Type="http://schemas.openxmlformats.org/officeDocument/2006/relationships/hyperlink" Target="http://books.toscrape.com/media/cache/78/48/784872c69237efaf5df8c0282280ff05.jpg" TargetMode="External"/><Relationship Id="rId1100" Type="http://schemas.openxmlformats.org/officeDocument/2006/relationships/hyperlink" Target="https://books.toscrape.com/catalogue/harry-potter-and-the-deathly-hallows-harry-potter-7_377/index.html" TargetMode="External"/><Relationship Id="rId1405" Type="http://schemas.openxmlformats.org/officeDocument/2006/relationships/hyperlink" Target="http://books.toscrape.com/media/cache/e9/fe/e9fed5b725a6badd26ef93175fdc248b.jpg" TargetMode="External"/><Relationship Id="rId1752" Type="http://schemas.openxmlformats.org/officeDocument/2006/relationships/hyperlink" Target="https://books.toscrape.com/catalogue/red-dragon-hannibal-lecter-1_390/index.html" TargetMode="External"/><Relationship Id="rId44" Type="http://schemas.openxmlformats.org/officeDocument/2006/relationships/hyperlink" Target="https://books.toscrape.com/catalogue/poisonous-max-revere-novels-3_627/index.html" TargetMode="External"/><Relationship Id="rId1612" Type="http://schemas.openxmlformats.org/officeDocument/2006/relationships/hyperlink" Target="https://books.toscrape.com/catalogue/the-grand-design_405/index.html" TargetMode="External"/><Relationship Id="rId1917" Type="http://schemas.openxmlformats.org/officeDocument/2006/relationships/hyperlink" Target="http://books.toscrape.com/media/cache/a5/85/a58571db229f2e8f75ea38861eca7f39.jpg" TargetMode="External"/><Relationship Id="rId193" Type="http://schemas.openxmlformats.org/officeDocument/2006/relationships/hyperlink" Target="http://books.toscrape.com/media/cache/ac/07/ac07aa5cfd42e6192bb801a749263bba.jpg" TargetMode="External"/><Relationship Id="rId498" Type="http://schemas.openxmlformats.org/officeDocument/2006/relationships/hyperlink" Target="https://books.toscrape.com/catalogue/cometh-the-hour-the-clifton-chronicles-6_681/index.html" TargetMode="External"/><Relationship Id="rId260" Type="http://schemas.openxmlformats.org/officeDocument/2006/relationships/hyperlink" Target="https://books.toscrape.com/catalogue/y-the-last-man-vol-1-unmanned-y-the-last-man-1_98/index.html" TargetMode="External"/><Relationship Id="rId120" Type="http://schemas.openxmlformats.org/officeDocument/2006/relationships/hyperlink" Target="https://books.toscrape.com/catalogue/the-red-tent_273/index.html" TargetMode="External"/><Relationship Id="rId358" Type="http://schemas.openxmlformats.org/officeDocument/2006/relationships/hyperlink" Target="https://books.toscrape.com/catalogue/fifty-shades-darker-fifty-shades-2_892/index.html" TargetMode="External"/><Relationship Id="rId565" Type="http://schemas.openxmlformats.org/officeDocument/2006/relationships/hyperlink" Target="http://books.toscrape.com/media/cache/ec/15/ec15a39e6f193636635f20a7354b08f6.jpg" TargetMode="External"/><Relationship Id="rId772" Type="http://schemas.openxmlformats.org/officeDocument/2006/relationships/hyperlink" Target="https://books.toscrape.com/catalogue/i-will-find-you_524/index.html" TargetMode="External"/><Relationship Id="rId1195" Type="http://schemas.openxmlformats.org/officeDocument/2006/relationships/hyperlink" Target="http://books.toscrape.com/media/cache/37/40/37407ed591f1a8e5433fc6b9128d5d10.jpg" TargetMode="External"/><Relationship Id="rId218" Type="http://schemas.openxmlformats.org/officeDocument/2006/relationships/hyperlink" Target="https://books.toscrape.com/catalogue/roller-girl_540/index.html" TargetMode="External"/><Relationship Id="rId425" Type="http://schemas.openxmlformats.org/officeDocument/2006/relationships/hyperlink" Target="http://books.toscrape.com/media/cache/c8/06/c806501c08d2b2cd72f2362a3da6ab80.jpg" TargetMode="External"/><Relationship Id="rId632" Type="http://schemas.openxmlformats.org/officeDocument/2006/relationships/hyperlink" Target="https://books.toscrape.com/catalogue/counting-thyme_142/index.html" TargetMode="External"/><Relationship Id="rId1055" Type="http://schemas.openxmlformats.org/officeDocument/2006/relationships/hyperlink" Target="http://books.toscrape.com/media/cache/31/58/3158b1c362c0d9646e1696d2ed6c1ae1.jpg" TargetMode="External"/><Relationship Id="rId1262" Type="http://schemas.openxmlformats.org/officeDocument/2006/relationships/hyperlink" Target="https://books.toscrape.com/catalogue/the-white-queen-the-cousins-war-1_768/index.html" TargetMode="External"/><Relationship Id="rId937" Type="http://schemas.openxmlformats.org/officeDocument/2006/relationships/hyperlink" Target="http://books.toscrape.com/media/cache/bc/1f/bc1f79af87032748b75d12079f51c031.jpg" TargetMode="External"/><Relationship Id="rId1122" Type="http://schemas.openxmlformats.org/officeDocument/2006/relationships/hyperlink" Target="https://books.toscrape.com/catalogue/confessions-of-a-shopaholic-shopaholic-1_318/index.html" TargetMode="External"/><Relationship Id="rId1567" Type="http://schemas.openxmlformats.org/officeDocument/2006/relationships/hyperlink" Target="http://books.toscrape.com/media/cache/3f/c5/3fc5fbb8ab3099a5fae8f5d180605905.jpg" TargetMode="External"/><Relationship Id="rId1774" Type="http://schemas.openxmlformats.org/officeDocument/2006/relationships/hyperlink" Target="https://books.toscrape.com/catalogue/unbound-how-eight-technologies-made-us-human-transformed-society-and-brought-our-world-to-the-brink_950/index.html" TargetMode="External"/><Relationship Id="rId1981" Type="http://schemas.openxmlformats.org/officeDocument/2006/relationships/hyperlink" Target="http://books.toscrape.com/media/cache/9c/c6/9cc673854af8fd155953384b3cac334e.jpg" TargetMode="External"/><Relationship Id="rId66" Type="http://schemas.openxmlformats.org/officeDocument/2006/relationships/hyperlink" Target="https://books.toscrape.com/catalogue/in-the-woods-dublin-murder-squad-1_433/index.html" TargetMode="External"/><Relationship Id="rId1427" Type="http://schemas.openxmlformats.org/officeDocument/2006/relationships/hyperlink" Target="http://books.toscrape.com/media/cache/36/b1/36b1333456d4c6b28e90d1157d37bc0e.jpg" TargetMode="External"/><Relationship Id="rId1634" Type="http://schemas.openxmlformats.org/officeDocument/2006/relationships/hyperlink" Target="https://books.toscrape.com/catalogue/you-cant-bury-them-all-poems_961/index.html" TargetMode="External"/><Relationship Id="rId1841" Type="http://schemas.openxmlformats.org/officeDocument/2006/relationships/hyperlink" Target="http://books.toscrape.com/media/cache/c1/87/c187a9eb27d932f862ac06beec15c24c.jpg" TargetMode="External"/><Relationship Id="rId1939" Type="http://schemas.openxmlformats.org/officeDocument/2006/relationships/hyperlink" Target="http://books.toscrape.com/media/cache/8d/95/8d95f4fd1ea785555a28d6371444ce6d.jpg" TargetMode="External"/><Relationship Id="rId1701" Type="http://schemas.openxmlformats.org/officeDocument/2006/relationships/hyperlink" Target="http://books.toscrape.com/media/cache/96/6d/966d8d2afdead087cba0f29a69f89ba5.jpg" TargetMode="External"/><Relationship Id="rId282" Type="http://schemas.openxmlformats.org/officeDocument/2006/relationships/hyperlink" Target="https://books.toscrape.com/catalogue/giant-days-vol-1-giant-days-1-4_22/index.html" TargetMode="External"/><Relationship Id="rId587" Type="http://schemas.openxmlformats.org/officeDocument/2006/relationships/hyperlink" Target="http://books.toscrape.com/media/cache/7b/fd/7bfde4a3d6793f13e9a2d8851a398847.jpg" TargetMode="External"/><Relationship Id="rId8" Type="http://schemas.openxmlformats.org/officeDocument/2006/relationships/hyperlink" Target="https://books.toscrape.com/catalogue/vagabonding-an-uncommon-guide-to-the-art-of-long-term-world-travel_552/index.html" TargetMode="External"/><Relationship Id="rId142" Type="http://schemas.openxmlformats.org/officeDocument/2006/relationships/hyperlink" Target="https://books.toscrape.com/catalogue/tsubasa-world-chronicle-2-tsubasa-world-chronicle-2_949/index.html" TargetMode="External"/><Relationship Id="rId447" Type="http://schemas.openxmlformats.org/officeDocument/2006/relationships/hyperlink" Target="http://books.toscrape.com/media/cache/3d/40/3d407a69fe55223fb4cfec577a9a8ee2.jpg" TargetMode="External"/><Relationship Id="rId794" Type="http://schemas.openxmlformats.org/officeDocument/2006/relationships/hyperlink" Target="https://books.toscrape.com/catalogue/talking-to-girls-about-duran-duran-one-young-mans-quest-for-true-love-and-a-cooler-haircut_394/index.html" TargetMode="External"/><Relationship Id="rId1077" Type="http://schemas.openxmlformats.org/officeDocument/2006/relationships/hyperlink" Target="http://books.toscrape.com/media/cache/5d/9f/5d9f339be8d98f597ad33eee239119d8.jpg" TargetMode="External"/><Relationship Id="rId654" Type="http://schemas.openxmlformats.org/officeDocument/2006/relationships/hyperlink" Target="https://books.toscrape.com/catalogue/choosing-our-religion-the-spiritual-lives-of-americas-nones_14/index.html" TargetMode="External"/><Relationship Id="rId861" Type="http://schemas.openxmlformats.org/officeDocument/2006/relationships/hyperlink" Target="http://books.toscrape.com/media/cache/8f/39/8f399ee98cb1a7c77525123b00d4b3e0.jpg" TargetMode="External"/><Relationship Id="rId959" Type="http://schemas.openxmlformats.org/officeDocument/2006/relationships/hyperlink" Target="http://books.toscrape.com/media/cache/e9/48/e948a672efe721b408c8dd1f1f3ec529.jpg" TargetMode="External"/><Relationship Id="rId1284" Type="http://schemas.openxmlformats.org/officeDocument/2006/relationships/hyperlink" Target="https://books.toscrape.com/catalogue/rook_647/index.html" TargetMode="External"/><Relationship Id="rId1491" Type="http://schemas.openxmlformats.org/officeDocument/2006/relationships/hyperlink" Target="http://books.toscrape.com/media/cache/b8/e9/b8e91bd2fc74c3954118999238abb4b8.jpg" TargetMode="External"/><Relationship Id="rId1589" Type="http://schemas.openxmlformats.org/officeDocument/2006/relationships/hyperlink" Target="http://books.toscrape.com/media/cache/dc/d6/dcd6ccbed1f8003d5bf53e2791c5abe7.jpg" TargetMode="External"/><Relationship Id="rId307" Type="http://schemas.openxmlformats.org/officeDocument/2006/relationships/hyperlink" Target="http://books.toscrape.com/media/cache/67/29/67297ff3ae6cb02884c52e5250fe7c1a.jpg" TargetMode="External"/><Relationship Id="rId514" Type="http://schemas.openxmlformats.org/officeDocument/2006/relationships/hyperlink" Target="https://books.toscrape.com/catalogue/daredevils_590/index.html" TargetMode="External"/><Relationship Id="rId721" Type="http://schemas.openxmlformats.org/officeDocument/2006/relationships/hyperlink" Target="http://books.toscrape.com/media/cache/03/1f/031f508a4a8ef70743ea7e9d4f598d38.jpg" TargetMode="External"/><Relationship Id="rId1144" Type="http://schemas.openxmlformats.org/officeDocument/2006/relationships/hyperlink" Target="https://books.toscrape.com/catalogue/the-girl-who-played-with-fire-millennium-trilogy-2_249/index.html" TargetMode="External"/><Relationship Id="rId1351" Type="http://schemas.openxmlformats.org/officeDocument/2006/relationships/hyperlink" Target="http://books.toscrape.com/media/cache/a2/2a/a22a10fdc420dce290c7c85dde23f093.jpg" TargetMode="External"/><Relationship Id="rId1449" Type="http://schemas.openxmlformats.org/officeDocument/2006/relationships/hyperlink" Target="http://books.toscrape.com/media/cache/cd/65/cd65e4ee648ae23f6cdafb41e4948d6e.jpg" TargetMode="External"/><Relationship Id="rId1796" Type="http://schemas.openxmlformats.org/officeDocument/2006/relationships/hyperlink" Target="https://books.toscrape.com/catalogue/catherine-the-great-portrait-of-a-woman_424/index.html" TargetMode="External"/><Relationship Id="rId88" Type="http://schemas.openxmlformats.org/officeDocument/2006/relationships/hyperlink" Target="https://books.toscrape.com/catalogue/tipping-the-velvet_999/index.html" TargetMode="External"/><Relationship Id="rId819" Type="http://schemas.openxmlformats.org/officeDocument/2006/relationships/hyperlink" Target="http://books.toscrape.com/media/cache/00/01/0001685f344cae0e6921bc3f8256b54e.jpg" TargetMode="External"/><Relationship Id="rId1004" Type="http://schemas.openxmlformats.org/officeDocument/2006/relationships/hyperlink" Target="https://books.toscrape.com/catalogue/city-of-fallen-angels-the-mortal-instruments-4_677/index.html" TargetMode="External"/><Relationship Id="rId1211" Type="http://schemas.openxmlformats.org/officeDocument/2006/relationships/hyperlink" Target="http://books.toscrape.com/media/cache/4c/57/4c57c192057269132623f9c6b3f69559.jpg" TargetMode="External"/><Relationship Id="rId1656" Type="http://schemas.openxmlformats.org/officeDocument/2006/relationships/hyperlink" Target="https://books.toscrape.com/catalogue/the-collected-poems-of-wb-yeats-the-collected-works-of-wb-yeats-1_441/index.html" TargetMode="External"/><Relationship Id="rId1863" Type="http://schemas.openxmlformats.org/officeDocument/2006/relationships/hyperlink" Target="http://books.toscrape.com/media/cache/ce/50/ce507dd8849b38d2c3eebb0e691c1aab.jpg" TargetMode="External"/><Relationship Id="rId1309" Type="http://schemas.openxmlformats.org/officeDocument/2006/relationships/hyperlink" Target="http://books.toscrape.com/media/cache/a5/7a/a57a35a22d7a06fa9987121e4883e4de.jpg" TargetMode="External"/><Relationship Id="rId1516" Type="http://schemas.openxmlformats.org/officeDocument/2006/relationships/hyperlink" Target="https://books.toscrape.com/catalogue/the-darkest-lie_747/index.html" TargetMode="External"/><Relationship Id="rId1723" Type="http://schemas.openxmlformats.org/officeDocument/2006/relationships/hyperlink" Target="http://books.toscrape.com/media/cache/25/1d/251df0eb9b321159b0ee348d4a9da2af.jpg" TargetMode="External"/><Relationship Id="rId1930" Type="http://schemas.openxmlformats.org/officeDocument/2006/relationships/hyperlink" Target="https://books.toscrape.com/catalogue/the-bone-hunters-lexy-vaughan-steven-macaulay-2_343/index.html" TargetMode="External"/><Relationship Id="rId15" Type="http://schemas.openxmlformats.org/officeDocument/2006/relationships/hyperlink" Target="http://books.toscrape.com/media/cache/8b/81/8b81cd9b2c8f89a12099a80bed1c4911.jpg" TargetMode="External"/><Relationship Id="rId164" Type="http://schemas.openxmlformats.org/officeDocument/2006/relationships/hyperlink" Target="https://books.toscrape.com/catalogue/lumberjanes-vol-1-beware-the-kitten-holy-lumberjanes-1-4_906/index.html" TargetMode="External"/><Relationship Id="rId371" Type="http://schemas.openxmlformats.org/officeDocument/2006/relationships/hyperlink" Target="http://books.toscrape.com/media/cache/77/54/77540d564fb77611a18b57f12a910b73.jpg" TargetMode="External"/><Relationship Id="rId469" Type="http://schemas.openxmlformats.org/officeDocument/2006/relationships/hyperlink" Target="http://books.toscrape.com/media/cache/76/80/76804e1881b630a110794fef5aad02cf.jpg" TargetMode="External"/><Relationship Id="rId676" Type="http://schemas.openxmlformats.org/officeDocument/2006/relationships/hyperlink" Target="https://books.toscrape.com/catalogue/reskilling-america-learning-to-labor-in-the-twenty-first-century_922/index.html" TargetMode="External"/><Relationship Id="rId883" Type="http://schemas.openxmlformats.org/officeDocument/2006/relationships/hyperlink" Target="http://books.toscrape.com/media/cache/8e/bb/8ebbba84c204b011527a8f4bd082b03f.jpg" TargetMode="External"/><Relationship Id="rId1099" Type="http://schemas.openxmlformats.org/officeDocument/2006/relationships/hyperlink" Target="http://books.toscrape.com/media/cache/d6/2b/d62b299736dda60f16eb4c5b23f81a82.jpg" TargetMode="External"/><Relationship Id="rId231" Type="http://schemas.openxmlformats.org/officeDocument/2006/relationships/hyperlink" Target="http://books.toscrape.com/media/cache/77/0b/770bf7bcb38eaacc6a9392dd0b7af1e4.jpg" TargetMode="External"/><Relationship Id="rId329" Type="http://schemas.openxmlformats.org/officeDocument/2006/relationships/hyperlink" Target="http://books.toscrape.com/media/cache/3f/f6/3ff6fe5d0c5ca7ab2ed8b5971e299caa.jpg" TargetMode="External"/><Relationship Id="rId536" Type="http://schemas.openxmlformats.org/officeDocument/2006/relationships/hyperlink" Target="https://books.toscrape.com/catalogue/the-little-paris-bookshop_407/index.html" TargetMode="External"/><Relationship Id="rId1166" Type="http://schemas.openxmlformats.org/officeDocument/2006/relationships/hyperlink" Target="https://books.toscrape.com/catalogue/lean-in-women-work-and-the-will-to-lead_183/index.html" TargetMode="External"/><Relationship Id="rId1373" Type="http://schemas.openxmlformats.org/officeDocument/2006/relationships/hyperlink" Target="http://books.toscrape.com/media/cache/94/23/9423f5e8b08195183f7ee002f3b48b33.jpg" TargetMode="External"/><Relationship Id="rId743" Type="http://schemas.openxmlformats.org/officeDocument/2006/relationships/hyperlink" Target="http://books.toscrape.com/media/cache/b7/6a/b76a8c5c12390d9259b6235115ebf024.jpg" TargetMode="External"/><Relationship Id="rId950" Type="http://schemas.openxmlformats.org/officeDocument/2006/relationships/hyperlink" Target="https://books.toscrape.com/catalogue/miss-peregrines-home-for-peculiar-children-miss-peregrines-peculiar-children-1_819/index.html" TargetMode="External"/><Relationship Id="rId1026" Type="http://schemas.openxmlformats.org/officeDocument/2006/relationships/hyperlink" Target="https://books.toscrape.com/catalogue/adultery_586/index.html" TargetMode="External"/><Relationship Id="rId1580" Type="http://schemas.openxmlformats.org/officeDocument/2006/relationships/hyperlink" Target="https://books.toscrape.com/catalogue/lady-renegades-rebel-belle-3_181/index.html" TargetMode="External"/><Relationship Id="rId1678" Type="http://schemas.openxmlformats.org/officeDocument/2006/relationships/hyperlink" Target="https://books.toscrape.com/catalogue/the-art-book_490/index.html" TargetMode="External"/><Relationship Id="rId1885" Type="http://schemas.openxmlformats.org/officeDocument/2006/relationships/hyperlink" Target="http://books.toscrape.com/media/cache/fc/21/fc21d144c7289e5b1cb133e01a925126.jpg" TargetMode="External"/><Relationship Id="rId603" Type="http://schemas.openxmlformats.org/officeDocument/2006/relationships/hyperlink" Target="http://books.toscrape.com/media/cache/b9/43/b9437eda691f483d2174a1b94c8c9d06.jpg" TargetMode="External"/><Relationship Id="rId810" Type="http://schemas.openxmlformats.org/officeDocument/2006/relationships/hyperlink" Target="https://books.toscrape.com/catalogue/very-good-lives-the-fringe-benefits-of-failure-and-the-importance-of-imagination_298/index.html" TargetMode="External"/><Relationship Id="rId908" Type="http://schemas.openxmlformats.org/officeDocument/2006/relationships/hyperlink" Target="https://books.toscrape.com/catalogue/americas-cradle-of-quarterbacks-western-pennsylvanias-football-factory-from-johnny-unitas-to-joe-montana_974/index.html" TargetMode="External"/><Relationship Id="rId1233" Type="http://schemas.openxmlformats.org/officeDocument/2006/relationships/hyperlink" Target="http://books.toscrape.com/media/cache/2a/88/2a88181c495875c02f87c2e6010b046d.jpg" TargetMode="External"/><Relationship Id="rId1440" Type="http://schemas.openxmlformats.org/officeDocument/2006/relationships/hyperlink" Target="https://books.toscrape.com/catalogue/harry-potter-and-the-order-of-the-phoenix-harry-potter-5_327/index.html" TargetMode="External"/><Relationship Id="rId1538" Type="http://schemas.openxmlformats.org/officeDocument/2006/relationships/hyperlink" Target="https://books.toscrape.com/catalogue/south-of-sunshine_544/index.html" TargetMode="External"/><Relationship Id="rId1300" Type="http://schemas.openxmlformats.org/officeDocument/2006/relationships/hyperlink" Target="https://books.toscrape.com/catalogue/23-degrees-south-a-tropical-tale-of-changing-whether_556/index.html" TargetMode="External"/><Relationship Id="rId1745" Type="http://schemas.openxmlformats.org/officeDocument/2006/relationships/hyperlink" Target="http://books.toscrape.com/media/cache/30/05/30053f9d8549febc67059c52fca65744.jpg" TargetMode="External"/><Relationship Id="rId1952" Type="http://schemas.openxmlformats.org/officeDocument/2006/relationships/hyperlink" Target="https://books.toscrape.com/catalogue/a-new-earth-awakening-to-your-lifes-purpose_311/index.html" TargetMode="External"/><Relationship Id="rId37" Type="http://schemas.openxmlformats.org/officeDocument/2006/relationships/hyperlink" Target="http://books.toscrape.com/media/cache/74/9b/749bca168778cf35fdb2441a9d6b403f.jpg" TargetMode="External"/><Relationship Id="rId1605" Type="http://schemas.openxmlformats.org/officeDocument/2006/relationships/hyperlink" Target="http://books.toscrape.com/media/cache/b2/5a/b25a722c3bab8b311454bc251a75334a.jpg" TargetMode="External"/><Relationship Id="rId1812" Type="http://schemas.openxmlformats.org/officeDocument/2006/relationships/hyperlink" Target="https://books.toscrape.com/catalogue/my-paris-kitchen-recipes-and-stories_910/index.html" TargetMode="External"/><Relationship Id="rId186" Type="http://schemas.openxmlformats.org/officeDocument/2006/relationships/hyperlink" Target="https://books.toscrape.com/catalogue/batman-the-long-halloween-batman_793/index.html" TargetMode="External"/><Relationship Id="rId393" Type="http://schemas.openxmlformats.org/officeDocument/2006/relationships/hyperlink" Target="http://books.toscrape.com/media/cache/a6/38/a63804d7adf6fb90b70b226702cb4f7b.jpg" TargetMode="External"/><Relationship Id="rId253" Type="http://schemas.openxmlformats.org/officeDocument/2006/relationships/hyperlink" Target="http://books.toscrape.com/media/cache/b3/48/b3481a7849a7d98131ced57476bb2f26.jpg" TargetMode="External"/><Relationship Id="rId460" Type="http://schemas.openxmlformats.org/officeDocument/2006/relationships/hyperlink" Target="https://books.toscrape.com/catalogue/thirst_946/index.html" TargetMode="External"/><Relationship Id="rId698" Type="http://schemas.openxmlformats.org/officeDocument/2006/relationships/hyperlink" Target="https://books.toscrape.com/catalogue/big-magic-creative-living-beyond-fear_796/index.html" TargetMode="External"/><Relationship Id="rId1090" Type="http://schemas.openxmlformats.org/officeDocument/2006/relationships/hyperlink" Target="https://books.toscrape.com/catalogue/the-5th-wave-the-5th-wave-1_397/index.html" TargetMode="External"/><Relationship Id="rId113" Type="http://schemas.openxmlformats.org/officeDocument/2006/relationships/hyperlink" Target="http://books.toscrape.com/media/cache/b3/59/b35975c0df26c40964028a8ccabc9a91.jpg" TargetMode="External"/><Relationship Id="rId320" Type="http://schemas.openxmlformats.org/officeDocument/2006/relationships/hyperlink" Target="https://books.toscrape.com/catalogue/sense-and-sensibility_49/index.html" TargetMode="External"/><Relationship Id="rId558" Type="http://schemas.openxmlformats.org/officeDocument/2006/relationships/hyperlink" Target="https://books.toscrape.com/catalogue/the-da-vinci-code-robert-langdon-2_240/index.html" TargetMode="External"/><Relationship Id="rId765" Type="http://schemas.openxmlformats.org/officeDocument/2006/relationships/hyperlink" Target="http://books.toscrape.com/media/cache/97/da/97dac3668fcca2cf5af4e1bb971af546.jpg" TargetMode="External"/><Relationship Id="rId972" Type="http://schemas.openxmlformats.org/officeDocument/2006/relationships/hyperlink" Target="https://books.toscrape.com/catalogue/amatus_787/index.html" TargetMode="External"/><Relationship Id="rId1188" Type="http://schemas.openxmlformats.org/officeDocument/2006/relationships/hyperlink" Target="https://books.toscrape.com/catalogue/a-visit-from-the-goon-squad_117/index.html" TargetMode="External"/><Relationship Id="rId1395" Type="http://schemas.openxmlformats.org/officeDocument/2006/relationships/hyperlink" Target="http://books.toscrape.com/media/cache/4e/8d/4e8d87d1cb5e876ddb50599a1d1b656e.jpg" TargetMode="External"/><Relationship Id="rId2001" Type="http://schemas.openxmlformats.org/officeDocument/2006/relationships/table" Target="../tables/table1.xml"/><Relationship Id="rId418" Type="http://schemas.openxmlformats.org/officeDocument/2006/relationships/hyperlink" Target="https://books.toscrape.com/catalogue/bounty-colorado-mountain-7_9/index.html" TargetMode="External"/><Relationship Id="rId625" Type="http://schemas.openxmlformats.org/officeDocument/2006/relationships/hyperlink" Target="http://books.toscrape.com/media/cache/9d/dd/9ddd21ce54bf11eb84bf6986decb9915.jpg" TargetMode="External"/><Relationship Id="rId832" Type="http://schemas.openxmlformats.org/officeDocument/2006/relationships/hyperlink" Target="https://books.toscrape.com/catalogue/miracles-from-heaven-a-little-girl-her-journey-to-heaven-and-her-amazing-story-of-healing_195/index.html" TargetMode="External"/><Relationship Id="rId1048" Type="http://schemas.openxmlformats.org/officeDocument/2006/relationships/hyperlink" Target="https://books.toscrape.com/catalogue/ill-give-you-the-sun_525/index.html" TargetMode="External"/><Relationship Id="rId1255" Type="http://schemas.openxmlformats.org/officeDocument/2006/relationships/hyperlink" Target="http://books.toscrape.com/media/cache/6d/80/6d80608ef81001ad068df06fae44b7f8.jpg" TargetMode="External"/><Relationship Id="rId1462" Type="http://schemas.openxmlformats.org/officeDocument/2006/relationships/hyperlink" Target="https://books.toscrape.com/catalogue/vampire-girl-vampire-girl-1_92/index.html" TargetMode="External"/><Relationship Id="rId1115" Type="http://schemas.openxmlformats.org/officeDocument/2006/relationships/hyperlink" Target="http://books.toscrape.com/media/cache/2e/3f/2e3f900dfa0d70799f009f1c07f54697.jpg" TargetMode="External"/><Relationship Id="rId1322" Type="http://schemas.openxmlformats.org/officeDocument/2006/relationships/hyperlink" Target="https://books.toscrape.com/catalogue/fun-home-a-family-tragicomic_428/index.html" TargetMode="External"/><Relationship Id="rId1767" Type="http://schemas.openxmlformats.org/officeDocument/2006/relationships/hyperlink" Target="http://books.toscrape.com/media/cache/9a/91/9a911066cb404976bcc25dbc8817432a.jpg" TargetMode="External"/><Relationship Id="rId1974" Type="http://schemas.openxmlformats.org/officeDocument/2006/relationships/hyperlink" Target="https://books.toscrape.com/catalogue/blue-like-jazz-nonreligious-thoughts-on-christian-spirituality_461/index.html" TargetMode="External"/><Relationship Id="rId59" Type="http://schemas.openxmlformats.org/officeDocument/2006/relationships/hyperlink" Target="http://books.toscrape.com/media/cache/38/a4/38a44ac4f642f4717d865c81ec594529.jpg" TargetMode="External"/><Relationship Id="rId1627" Type="http://schemas.openxmlformats.org/officeDocument/2006/relationships/hyperlink" Target="http://books.toscrape.com/media/cache/d1/7a/d17a3e313e52e1be5651719e4fba1d16.jpg" TargetMode="External"/><Relationship Id="rId1834" Type="http://schemas.openxmlformats.org/officeDocument/2006/relationships/hyperlink" Target="https://books.toscrape.com/catalogue/my-kitchen-year-136-recipes-that-saved-my-life_646/index.html" TargetMode="External"/><Relationship Id="rId1901" Type="http://schemas.openxmlformats.org/officeDocument/2006/relationships/hyperlink" Target="http://books.toscrape.com/media/cache/12/23/12233a9d0bf8187a988c27c6a54b3d31.jpg" TargetMode="External"/><Relationship Id="rId275" Type="http://schemas.openxmlformats.org/officeDocument/2006/relationships/hyperlink" Target="http://books.toscrape.com/media/cache/27/33/27334267037a79caed4d7b0092d59fb5.jpg" TargetMode="External"/><Relationship Id="rId482" Type="http://schemas.openxmlformats.org/officeDocument/2006/relationships/hyperlink" Target="https://books.toscrape.com/catalogue/shtum_733/index.html" TargetMode="External"/><Relationship Id="rId135" Type="http://schemas.openxmlformats.org/officeDocument/2006/relationships/hyperlink" Target="http://books.toscrape.com/media/cache/5f/03/5f0345cd81aaad65bb9f6a34ec0f6b9b.jpg" TargetMode="External"/><Relationship Id="rId342" Type="http://schemas.openxmlformats.org/officeDocument/2006/relationships/hyperlink" Target="https://books.toscrape.com/catalogue/run-spot-run-the-ethics-of-keeping-pets_106/index.html" TargetMode="External"/><Relationship Id="rId787" Type="http://schemas.openxmlformats.org/officeDocument/2006/relationships/hyperlink" Target="http://books.toscrape.com/media/cache/78/52/7852b87face58f30b46004a4a4270f2d.jpg" TargetMode="External"/><Relationship Id="rId994" Type="http://schemas.openxmlformats.org/officeDocument/2006/relationships/hyperlink" Target="https://books.toscrape.com/catalogue/hush-hush-hush-hush-1_701/index.html" TargetMode="External"/><Relationship Id="rId202" Type="http://schemas.openxmlformats.org/officeDocument/2006/relationships/hyperlink" Target="https://books.toscrape.com/catalogue/red-hoodarsenal-vol-1-open-for-business-red-hoodarsenal-1_729/index.html" TargetMode="External"/><Relationship Id="rId647" Type="http://schemas.openxmlformats.org/officeDocument/2006/relationships/hyperlink" Target="http://books.toscrape.com/media/cache/d7/c8/d7c885771d5e843cc2db6b0e5183c0c5.jpg" TargetMode="External"/><Relationship Id="rId854" Type="http://schemas.openxmlformats.org/officeDocument/2006/relationships/hyperlink" Target="https://books.toscrape.com/catalogue/blink-the-power-of-thinking-without-thinking_132/index.html" TargetMode="External"/><Relationship Id="rId1277" Type="http://schemas.openxmlformats.org/officeDocument/2006/relationships/hyperlink" Target="http://books.toscrape.com/media/cache/07/5f/075fff6094c0805f9f6b9e12561aeb87.jpg" TargetMode="External"/><Relationship Id="rId1484" Type="http://schemas.openxmlformats.org/officeDocument/2006/relationships/hyperlink" Target="https://books.toscrape.com/catalogue/the-hook-up-game-on-1_68/index.html" TargetMode="External"/><Relationship Id="rId1691" Type="http://schemas.openxmlformats.org/officeDocument/2006/relationships/hyperlink" Target="http://books.toscrape.com/media/cache/5c/27/5c2728296f41f2f0fb52142e35f49570.jpg" TargetMode="External"/><Relationship Id="rId507" Type="http://schemas.openxmlformats.org/officeDocument/2006/relationships/hyperlink" Target="http://books.toscrape.com/media/cache/7c/c3/7cc38fa8812d931bf38b10b7d91b4266.jpg" TargetMode="External"/><Relationship Id="rId714" Type="http://schemas.openxmlformats.org/officeDocument/2006/relationships/hyperlink" Target="https://books.toscrape.com/catalogue/swell-a-year-of-waves_740/index.html" TargetMode="External"/><Relationship Id="rId921" Type="http://schemas.openxmlformats.org/officeDocument/2006/relationships/hyperlink" Target="http://books.toscrape.com/media/cache/0a/6a/0a6a53a8d37584a7906d2d5a0032f9c1.jpg" TargetMode="External"/><Relationship Id="rId1137" Type="http://schemas.openxmlformats.org/officeDocument/2006/relationships/hyperlink" Target="http://books.toscrape.com/media/cache/0b/e9/0be9284a6b11e3517504aa9a44f87a3a.jpg" TargetMode="External"/><Relationship Id="rId1344" Type="http://schemas.openxmlformats.org/officeDocument/2006/relationships/hyperlink" Target="https://books.toscrape.com/catalogue/the-end-of-faith-religion-terror-and-the-future-of-reason_246/index.html" TargetMode="External"/><Relationship Id="rId1551" Type="http://schemas.openxmlformats.org/officeDocument/2006/relationships/hyperlink" Target="http://books.toscrape.com/media/cache/cd/1a/cd1ab47070ea1662d4917d7ad483ed53.jpg" TargetMode="External"/><Relationship Id="rId1789" Type="http://schemas.openxmlformats.org/officeDocument/2006/relationships/hyperlink" Target="http://books.toscrape.com/media/cache/43/f2/43f25e9633b587a4052b517cd7b3b4a9.jpg" TargetMode="External"/><Relationship Id="rId1996" Type="http://schemas.openxmlformats.org/officeDocument/2006/relationships/hyperlink" Target="https://books.toscrape.com/catalogue/amid-the-chaos_788/index.html" TargetMode="External"/><Relationship Id="rId50" Type="http://schemas.openxmlformats.org/officeDocument/2006/relationships/hyperlink" Target="https://books.toscrape.com/catalogue/hide-away-eve-duncan-20_620/index.html" TargetMode="External"/><Relationship Id="rId1204" Type="http://schemas.openxmlformats.org/officeDocument/2006/relationships/hyperlink" Target="https://books.toscrape.com/catalogue/frankenstein_20/index.html" TargetMode="External"/><Relationship Id="rId1411" Type="http://schemas.openxmlformats.org/officeDocument/2006/relationships/hyperlink" Target="http://books.toscrape.com/media/cache/10/66/106624e3f3bf865390255be16dfb71d8.jpg" TargetMode="External"/><Relationship Id="rId1649" Type="http://schemas.openxmlformats.org/officeDocument/2006/relationships/hyperlink" Target="http://books.toscrape.com/media/cache/3d/32/3d324c0b55c221e9b701d4e772b42ad6.jpg" TargetMode="External"/><Relationship Id="rId1856" Type="http://schemas.openxmlformats.org/officeDocument/2006/relationships/hyperlink" Target="https://books.toscrape.com/catalogue/the-power-greens-cookbook-140-delicious-superfood-recipes_410/index.html" TargetMode="External"/><Relationship Id="rId1509" Type="http://schemas.openxmlformats.org/officeDocument/2006/relationships/hyperlink" Target="http://books.toscrape.com/media/cache/ad/42/ad42a85570a887faf1b9e12715cf59bf.jpg" TargetMode="External"/><Relationship Id="rId1716" Type="http://schemas.openxmlformats.org/officeDocument/2006/relationships/hyperlink" Target="https://books.toscrape.com/catalogue/fifty-shades-freed-fifty-shades-3_156/index.html" TargetMode="External"/><Relationship Id="rId1923" Type="http://schemas.openxmlformats.org/officeDocument/2006/relationships/hyperlink" Target="http://books.toscrape.com/media/cache/5b/3e/5b3e36ce7c82e9dd8b416a23531c0121.jpg" TargetMode="External"/><Relationship Id="rId297" Type="http://schemas.openxmlformats.org/officeDocument/2006/relationships/hyperlink" Target="http://books.toscrape.com/media/cache/55/a9/55a942b0c092c40bdbb6a1f1be340984.jpg" TargetMode="External"/><Relationship Id="rId157" Type="http://schemas.openxmlformats.org/officeDocument/2006/relationships/hyperlink" Target="http://books.toscrape.com/media/cache/0c/8a/0c8ae80b592bc1b4c555d6b29d1cfa28.jpg" TargetMode="External"/><Relationship Id="rId364" Type="http://schemas.openxmlformats.org/officeDocument/2006/relationships/hyperlink" Target="https://books.toscrape.com/catalogue/something-more-than-this_834/index.html" TargetMode="Externa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1"/>
  <sheetViews>
    <sheetView tabSelected="1" topLeftCell="B1" zoomScale="63" workbookViewId="0">
      <selection activeCell="G20" sqref="A1:XFD1048576"/>
    </sheetView>
  </sheetViews>
  <sheetFormatPr defaultRowHeight="14.4" x14ac:dyDescent="0.3"/>
  <cols>
    <col min="1" max="1" width="173.5546875" bestFit="1" customWidth="1"/>
    <col min="2" max="2" width="17.21875" bestFit="1" customWidth="1"/>
    <col min="3" max="3" width="12.21875" bestFit="1" customWidth="1"/>
    <col min="4" max="4" width="14.109375" bestFit="1" customWidth="1"/>
    <col min="5" max="5" width="13.88671875" bestFit="1" customWidth="1"/>
    <col min="6" max="6" width="6.6640625" bestFit="1" customWidth="1"/>
    <col min="7" max="7" width="18.77734375" bestFit="1" customWidth="1"/>
    <col min="8" max="8" width="17.5546875" bestFit="1" customWidth="1"/>
    <col min="9" max="9" width="6.33203125" bestFit="1" customWidth="1"/>
    <col min="10" max="10" width="15.6640625" bestFit="1" customWidth="1"/>
    <col min="11" max="11" width="255.77734375" bestFit="1" customWidth="1"/>
    <col min="12" max="12" width="77.44140625" bestFit="1" customWidth="1"/>
    <col min="13" max="13" width="216.77734375" bestFit="1" customWidth="1"/>
    <col min="14" max="14" width="9.88671875" bestFit="1" customWidth="1"/>
    <col min="15" max="15" width="12.77734375" bestFit="1" customWidth="1"/>
    <col min="16" max="16" width="10.44140625" bestFit="1" customWidth="1"/>
    <col min="17" max="18" width="12.44140625" bestFit="1" customWidth="1"/>
  </cols>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t="s">
        <v>18</v>
      </c>
      <c r="B2" t="s">
        <v>1017</v>
      </c>
      <c r="C2" t="s">
        <v>2017</v>
      </c>
      <c r="D2" t="s">
        <v>2018</v>
      </c>
      <c r="E2" t="s">
        <v>2018</v>
      </c>
      <c r="F2" t="s">
        <v>2921</v>
      </c>
      <c r="G2" t="s">
        <v>2922</v>
      </c>
      <c r="H2">
        <v>0</v>
      </c>
      <c r="I2" t="s">
        <v>2943</v>
      </c>
      <c r="J2" t="s">
        <v>2948</v>
      </c>
      <c r="K2" t="s">
        <v>2998</v>
      </c>
      <c r="L2" s="2" t="s">
        <v>3995</v>
      </c>
      <c r="M2" s="2" t="s">
        <v>4995</v>
      </c>
      <c r="N2">
        <v>962</v>
      </c>
      <c r="O2" t="s">
        <v>5995</v>
      </c>
      <c r="P2" t="s">
        <v>6001</v>
      </c>
      <c r="Q2">
        <v>291</v>
      </c>
      <c r="R2" s="3">
        <v>45828</v>
      </c>
    </row>
    <row r="3" spans="1:18" x14ac:dyDescent="0.3">
      <c r="A3" t="s">
        <v>19</v>
      </c>
      <c r="B3" t="s">
        <v>1018</v>
      </c>
      <c r="C3" t="s">
        <v>2017</v>
      </c>
      <c r="D3" t="s">
        <v>2019</v>
      </c>
      <c r="E3" t="s">
        <v>2019</v>
      </c>
      <c r="F3" t="s">
        <v>2921</v>
      </c>
      <c r="G3" t="s">
        <v>2923</v>
      </c>
      <c r="H3">
        <v>0</v>
      </c>
      <c r="I3" t="s">
        <v>2944</v>
      </c>
      <c r="J3" t="s">
        <v>2948</v>
      </c>
      <c r="K3" t="s">
        <v>2999</v>
      </c>
      <c r="L3" s="2" t="s">
        <v>3996</v>
      </c>
      <c r="M3" s="2" t="s">
        <v>4996</v>
      </c>
      <c r="N3">
        <v>254</v>
      </c>
      <c r="O3" t="s">
        <v>5996</v>
      </c>
      <c r="P3" t="s">
        <v>6001</v>
      </c>
      <c r="Q3">
        <v>1182</v>
      </c>
      <c r="R3" s="3">
        <v>45765</v>
      </c>
    </row>
    <row r="4" spans="1:18" x14ac:dyDescent="0.3">
      <c r="A4" t="s">
        <v>20</v>
      </c>
      <c r="B4" t="s">
        <v>1019</v>
      </c>
      <c r="C4" t="s">
        <v>2017</v>
      </c>
      <c r="D4" t="s">
        <v>2020</v>
      </c>
      <c r="E4" t="s">
        <v>2020</v>
      </c>
      <c r="F4" t="s">
        <v>2921</v>
      </c>
      <c r="G4" t="s">
        <v>2924</v>
      </c>
      <c r="H4">
        <v>0</v>
      </c>
      <c r="I4" t="s">
        <v>2945</v>
      </c>
      <c r="J4" t="s">
        <v>2948</v>
      </c>
      <c r="K4" t="s">
        <v>3000</v>
      </c>
      <c r="L4" s="2" t="s">
        <v>3997</v>
      </c>
      <c r="M4" s="2" t="s">
        <v>4997</v>
      </c>
      <c r="N4">
        <v>2303</v>
      </c>
      <c r="O4" t="s">
        <v>5997</v>
      </c>
      <c r="P4" t="s">
        <v>6001</v>
      </c>
      <c r="Q4">
        <v>1295</v>
      </c>
      <c r="R4" s="3">
        <v>45699</v>
      </c>
    </row>
    <row r="5" spans="1:18" x14ac:dyDescent="0.3">
      <c r="A5" t="s">
        <v>21</v>
      </c>
      <c r="B5" t="s">
        <v>1020</v>
      </c>
      <c r="C5" t="s">
        <v>2017</v>
      </c>
      <c r="D5" t="s">
        <v>2021</v>
      </c>
      <c r="E5" t="s">
        <v>2021</v>
      </c>
      <c r="F5" t="s">
        <v>2921</v>
      </c>
      <c r="G5" t="s">
        <v>2925</v>
      </c>
      <c r="H5">
        <v>0</v>
      </c>
      <c r="I5" t="s">
        <v>2943</v>
      </c>
      <c r="J5" t="s">
        <v>2948</v>
      </c>
      <c r="K5" t="s">
        <v>3001</v>
      </c>
      <c r="L5" s="2" t="s">
        <v>3998</v>
      </c>
      <c r="M5" s="2" t="s">
        <v>4998</v>
      </c>
      <c r="N5">
        <v>2056</v>
      </c>
      <c r="O5" t="s">
        <v>5998</v>
      </c>
      <c r="P5" t="s">
        <v>6002</v>
      </c>
      <c r="Q5">
        <v>550</v>
      </c>
      <c r="R5" s="3">
        <v>45694</v>
      </c>
    </row>
    <row r="6" spans="1:18" x14ac:dyDescent="0.3">
      <c r="A6" t="s">
        <v>22</v>
      </c>
      <c r="B6" t="s">
        <v>1021</v>
      </c>
      <c r="C6" t="s">
        <v>2017</v>
      </c>
      <c r="D6" t="s">
        <v>2022</v>
      </c>
      <c r="E6" t="s">
        <v>2022</v>
      </c>
      <c r="F6" t="s">
        <v>2921</v>
      </c>
      <c r="G6" t="s">
        <v>2926</v>
      </c>
      <c r="H6">
        <v>0</v>
      </c>
      <c r="I6" t="s">
        <v>2945</v>
      </c>
      <c r="J6" t="s">
        <v>2948</v>
      </c>
      <c r="K6" t="s">
        <v>3002</v>
      </c>
      <c r="L6" s="2" t="s">
        <v>3999</v>
      </c>
      <c r="M6" s="2" t="s">
        <v>4999</v>
      </c>
      <c r="N6">
        <v>1878</v>
      </c>
      <c r="O6" t="s">
        <v>5998</v>
      </c>
      <c r="P6" t="s">
        <v>6001</v>
      </c>
      <c r="Q6">
        <v>1285</v>
      </c>
      <c r="R6" s="3">
        <v>45728</v>
      </c>
    </row>
    <row r="7" spans="1:18" x14ac:dyDescent="0.3">
      <c r="A7" t="s">
        <v>23</v>
      </c>
      <c r="B7" t="s">
        <v>1022</v>
      </c>
      <c r="C7" t="s">
        <v>2017</v>
      </c>
      <c r="D7" t="s">
        <v>2023</v>
      </c>
      <c r="E7" t="s">
        <v>2023</v>
      </c>
      <c r="F7" t="s">
        <v>2921</v>
      </c>
      <c r="G7" t="s">
        <v>2926</v>
      </c>
      <c r="H7">
        <v>0</v>
      </c>
      <c r="I7" t="s">
        <v>2943</v>
      </c>
      <c r="J7" t="s">
        <v>2948</v>
      </c>
      <c r="K7" t="s">
        <v>3003</v>
      </c>
      <c r="L7" s="2" t="s">
        <v>4000</v>
      </c>
      <c r="M7" s="2" t="s">
        <v>5000</v>
      </c>
      <c r="N7">
        <v>1193</v>
      </c>
      <c r="O7" t="s">
        <v>5999</v>
      </c>
      <c r="P7" t="s">
        <v>6001</v>
      </c>
      <c r="Q7">
        <v>848</v>
      </c>
      <c r="R7" s="3">
        <v>45844</v>
      </c>
    </row>
    <row r="8" spans="1:18" x14ac:dyDescent="0.3">
      <c r="A8" t="s">
        <v>24</v>
      </c>
      <c r="B8" t="s">
        <v>1023</v>
      </c>
      <c r="C8" t="s">
        <v>2017</v>
      </c>
      <c r="D8" t="s">
        <v>2024</v>
      </c>
      <c r="E8" t="s">
        <v>2024</v>
      </c>
      <c r="F8" t="s">
        <v>2921</v>
      </c>
      <c r="G8" t="s">
        <v>2927</v>
      </c>
      <c r="H8">
        <v>0</v>
      </c>
      <c r="I8" t="s">
        <v>2946</v>
      </c>
      <c r="J8" t="s">
        <v>2948</v>
      </c>
      <c r="K8" t="s">
        <v>3004</v>
      </c>
      <c r="L8" s="2" t="s">
        <v>4001</v>
      </c>
      <c r="M8" s="2" t="s">
        <v>5001</v>
      </c>
      <c r="N8">
        <v>889</v>
      </c>
      <c r="O8" t="s">
        <v>5996</v>
      </c>
      <c r="P8" t="s">
        <v>6001</v>
      </c>
      <c r="Q8">
        <v>768</v>
      </c>
      <c r="R8" s="3">
        <v>45741</v>
      </c>
    </row>
    <row r="9" spans="1:18" x14ac:dyDescent="0.3">
      <c r="A9" t="s">
        <v>25</v>
      </c>
      <c r="B9" t="s">
        <v>1024</v>
      </c>
      <c r="C9" t="s">
        <v>2017</v>
      </c>
      <c r="D9" t="s">
        <v>2025</v>
      </c>
      <c r="E9" t="s">
        <v>2025</v>
      </c>
      <c r="F9" t="s">
        <v>2921</v>
      </c>
      <c r="G9" t="s">
        <v>2927</v>
      </c>
      <c r="H9">
        <v>0</v>
      </c>
      <c r="I9" t="s">
        <v>2944</v>
      </c>
      <c r="J9" t="s">
        <v>2948</v>
      </c>
      <c r="K9" t="s">
        <v>3005</v>
      </c>
      <c r="L9" s="2" t="s">
        <v>4002</v>
      </c>
      <c r="M9" s="2" t="s">
        <v>5002</v>
      </c>
      <c r="N9">
        <v>4517</v>
      </c>
      <c r="O9" t="s">
        <v>5995</v>
      </c>
      <c r="P9" t="s">
        <v>6002</v>
      </c>
      <c r="Q9">
        <v>925</v>
      </c>
      <c r="R9" s="3">
        <v>45684</v>
      </c>
    </row>
    <row r="10" spans="1:18" x14ac:dyDescent="0.3">
      <c r="A10" t="s">
        <v>26</v>
      </c>
      <c r="B10" t="s">
        <v>1025</v>
      </c>
      <c r="C10" t="s">
        <v>2017</v>
      </c>
      <c r="D10" t="s">
        <v>2026</v>
      </c>
      <c r="E10" t="s">
        <v>2026</v>
      </c>
      <c r="F10" t="s">
        <v>2921</v>
      </c>
      <c r="G10" t="s">
        <v>2928</v>
      </c>
      <c r="H10">
        <v>0</v>
      </c>
      <c r="I10" t="s">
        <v>2946</v>
      </c>
      <c r="J10" t="s">
        <v>2948</v>
      </c>
      <c r="K10" t="s">
        <v>3006</v>
      </c>
      <c r="L10" s="2" t="s">
        <v>4003</v>
      </c>
      <c r="M10" s="2" t="s">
        <v>5003</v>
      </c>
      <c r="N10">
        <v>762</v>
      </c>
      <c r="O10" t="s">
        <v>5996</v>
      </c>
      <c r="P10" t="s">
        <v>6002</v>
      </c>
      <c r="Q10">
        <v>154</v>
      </c>
      <c r="R10" s="3">
        <v>45809</v>
      </c>
    </row>
    <row r="11" spans="1:18" x14ac:dyDescent="0.3">
      <c r="A11" t="s">
        <v>27</v>
      </c>
      <c r="B11" t="s">
        <v>1026</v>
      </c>
      <c r="C11" t="s">
        <v>2017</v>
      </c>
      <c r="D11" t="s">
        <v>2027</v>
      </c>
      <c r="E11" t="s">
        <v>2027</v>
      </c>
      <c r="F11" t="s">
        <v>2921</v>
      </c>
      <c r="G11" t="s">
        <v>2928</v>
      </c>
      <c r="H11">
        <v>0</v>
      </c>
      <c r="I11" t="s">
        <v>2945</v>
      </c>
      <c r="J11" t="s">
        <v>2948</v>
      </c>
      <c r="K11" t="s">
        <v>3007</v>
      </c>
      <c r="L11" s="2" t="s">
        <v>4004</v>
      </c>
      <c r="M11" s="2" t="s">
        <v>5004</v>
      </c>
      <c r="N11">
        <v>4887</v>
      </c>
      <c r="O11" t="s">
        <v>5998</v>
      </c>
      <c r="P11" t="s">
        <v>6001</v>
      </c>
      <c r="Q11">
        <v>1297</v>
      </c>
      <c r="R11" s="3">
        <v>45696</v>
      </c>
    </row>
    <row r="12" spans="1:18" x14ac:dyDescent="0.3">
      <c r="A12" t="s">
        <v>28</v>
      </c>
      <c r="B12" t="s">
        <v>1027</v>
      </c>
      <c r="C12" t="s">
        <v>2017</v>
      </c>
      <c r="D12" t="s">
        <v>2028</v>
      </c>
      <c r="E12" t="s">
        <v>2028</v>
      </c>
      <c r="F12" t="s">
        <v>2921</v>
      </c>
      <c r="G12" t="s">
        <v>2929</v>
      </c>
      <c r="H12">
        <v>0</v>
      </c>
      <c r="I12" t="s">
        <v>2947</v>
      </c>
      <c r="J12" t="s">
        <v>2948</v>
      </c>
      <c r="K12" t="s">
        <v>3008</v>
      </c>
      <c r="L12" s="2" t="s">
        <v>4005</v>
      </c>
      <c r="M12" s="2" t="s">
        <v>5005</v>
      </c>
      <c r="N12">
        <v>3506</v>
      </c>
      <c r="O12" t="s">
        <v>5995</v>
      </c>
      <c r="P12" t="s">
        <v>6001</v>
      </c>
      <c r="Q12">
        <v>1627</v>
      </c>
      <c r="R12" s="3">
        <v>45740</v>
      </c>
    </row>
    <row r="13" spans="1:18" x14ac:dyDescent="0.3">
      <c r="A13" t="s">
        <v>29</v>
      </c>
      <c r="B13" t="s">
        <v>1028</v>
      </c>
      <c r="C13" t="s">
        <v>2017</v>
      </c>
      <c r="D13" t="s">
        <v>2029</v>
      </c>
      <c r="E13" t="s">
        <v>2029</v>
      </c>
      <c r="F13" t="s">
        <v>2921</v>
      </c>
      <c r="G13" t="s">
        <v>2930</v>
      </c>
      <c r="H13">
        <v>0</v>
      </c>
      <c r="I13" t="s">
        <v>2944</v>
      </c>
      <c r="J13" t="s">
        <v>2949</v>
      </c>
      <c r="K13" t="s">
        <v>3009</v>
      </c>
      <c r="L13" s="2" t="s">
        <v>4006</v>
      </c>
      <c r="M13" s="2" t="s">
        <v>5006</v>
      </c>
      <c r="N13">
        <v>310</v>
      </c>
      <c r="O13" t="s">
        <v>5996</v>
      </c>
      <c r="P13" t="s">
        <v>6002</v>
      </c>
      <c r="Q13">
        <v>1802</v>
      </c>
      <c r="R13" s="3">
        <v>45811</v>
      </c>
    </row>
    <row r="14" spans="1:18" x14ac:dyDescent="0.3">
      <c r="A14" t="s">
        <v>30</v>
      </c>
      <c r="B14" t="s">
        <v>1029</v>
      </c>
      <c r="C14" t="s">
        <v>2017</v>
      </c>
      <c r="D14" t="s">
        <v>2030</v>
      </c>
      <c r="E14" t="s">
        <v>2030</v>
      </c>
      <c r="F14" t="s">
        <v>2921</v>
      </c>
      <c r="G14" t="s">
        <v>2931</v>
      </c>
      <c r="H14">
        <v>0</v>
      </c>
      <c r="I14" t="s">
        <v>2946</v>
      </c>
      <c r="J14" t="s">
        <v>2949</v>
      </c>
      <c r="K14" t="s">
        <v>3010</v>
      </c>
      <c r="L14" s="2" t="s">
        <v>4007</v>
      </c>
      <c r="M14" s="2" t="s">
        <v>5007</v>
      </c>
      <c r="N14">
        <v>294</v>
      </c>
      <c r="O14" t="s">
        <v>6000</v>
      </c>
      <c r="P14" t="s">
        <v>6002</v>
      </c>
      <c r="Q14">
        <v>1574</v>
      </c>
      <c r="R14" s="3">
        <v>45838</v>
      </c>
    </row>
    <row r="15" spans="1:18" x14ac:dyDescent="0.3">
      <c r="A15" t="s">
        <v>31</v>
      </c>
      <c r="B15" t="s">
        <v>1030</v>
      </c>
      <c r="C15" t="s">
        <v>2017</v>
      </c>
      <c r="D15" t="s">
        <v>2031</v>
      </c>
      <c r="E15" t="s">
        <v>2031</v>
      </c>
      <c r="F15" t="s">
        <v>2921</v>
      </c>
      <c r="G15" t="s">
        <v>2932</v>
      </c>
      <c r="H15">
        <v>0</v>
      </c>
      <c r="I15" t="s">
        <v>2944</v>
      </c>
      <c r="J15" t="s">
        <v>2949</v>
      </c>
      <c r="K15" t="s">
        <v>3011</v>
      </c>
      <c r="L15" s="2" t="s">
        <v>4008</v>
      </c>
      <c r="M15" s="2" t="s">
        <v>5008</v>
      </c>
      <c r="N15">
        <v>817</v>
      </c>
      <c r="O15" t="s">
        <v>5997</v>
      </c>
      <c r="P15" t="s">
        <v>6002</v>
      </c>
      <c r="Q15">
        <v>190</v>
      </c>
      <c r="R15" s="3">
        <v>45826</v>
      </c>
    </row>
    <row r="16" spans="1:18" x14ac:dyDescent="0.3">
      <c r="A16" t="s">
        <v>32</v>
      </c>
      <c r="B16" t="s">
        <v>1031</v>
      </c>
      <c r="C16" t="s">
        <v>2017</v>
      </c>
      <c r="D16" t="s">
        <v>2032</v>
      </c>
      <c r="E16" t="s">
        <v>2032</v>
      </c>
      <c r="F16" t="s">
        <v>2921</v>
      </c>
      <c r="G16" t="s">
        <v>2932</v>
      </c>
      <c r="H16">
        <v>0</v>
      </c>
      <c r="I16" t="s">
        <v>2946</v>
      </c>
      <c r="J16" t="s">
        <v>2949</v>
      </c>
      <c r="K16" t="s">
        <v>3012</v>
      </c>
      <c r="L16" s="2" t="s">
        <v>4009</v>
      </c>
      <c r="M16" s="2" t="s">
        <v>5009</v>
      </c>
      <c r="N16">
        <v>1841</v>
      </c>
      <c r="O16" t="s">
        <v>5995</v>
      </c>
      <c r="P16" t="s">
        <v>6001</v>
      </c>
      <c r="Q16">
        <v>825</v>
      </c>
      <c r="R16" s="3">
        <v>45767</v>
      </c>
    </row>
    <row r="17" spans="1:18" x14ac:dyDescent="0.3">
      <c r="A17" t="s">
        <v>33</v>
      </c>
      <c r="B17" t="s">
        <v>1032</v>
      </c>
      <c r="C17" t="s">
        <v>2017</v>
      </c>
      <c r="D17" t="s">
        <v>2033</v>
      </c>
      <c r="E17" t="s">
        <v>2033</v>
      </c>
      <c r="F17" t="s">
        <v>2921</v>
      </c>
      <c r="G17" t="s">
        <v>2923</v>
      </c>
      <c r="H17">
        <v>0</v>
      </c>
      <c r="I17" t="s">
        <v>2944</v>
      </c>
      <c r="J17" t="s">
        <v>2949</v>
      </c>
      <c r="K17" t="s">
        <v>3013</v>
      </c>
      <c r="L17" s="2" t="s">
        <v>4010</v>
      </c>
      <c r="M17" s="2" t="s">
        <v>5010</v>
      </c>
      <c r="N17">
        <v>1955</v>
      </c>
      <c r="O17" t="s">
        <v>6000</v>
      </c>
      <c r="P17" t="s">
        <v>6002</v>
      </c>
      <c r="Q17">
        <v>1055</v>
      </c>
      <c r="R17" s="3">
        <v>45799</v>
      </c>
    </row>
    <row r="18" spans="1:18" x14ac:dyDescent="0.3">
      <c r="A18" t="s">
        <v>34</v>
      </c>
      <c r="B18" t="s">
        <v>1033</v>
      </c>
      <c r="C18" t="s">
        <v>2017</v>
      </c>
      <c r="D18" t="s">
        <v>2034</v>
      </c>
      <c r="E18" t="s">
        <v>2034</v>
      </c>
      <c r="F18" t="s">
        <v>2921</v>
      </c>
      <c r="G18" t="s">
        <v>2924</v>
      </c>
      <c r="H18">
        <v>0</v>
      </c>
      <c r="I18" t="s">
        <v>2943</v>
      </c>
      <c r="J18" t="s">
        <v>2949</v>
      </c>
      <c r="K18" t="s">
        <v>3014</v>
      </c>
      <c r="L18" s="2" t="s">
        <v>4011</v>
      </c>
      <c r="M18" s="2" t="s">
        <v>5011</v>
      </c>
      <c r="N18">
        <v>4189</v>
      </c>
      <c r="O18" t="s">
        <v>5997</v>
      </c>
      <c r="P18" t="s">
        <v>6002</v>
      </c>
      <c r="Q18">
        <v>1535</v>
      </c>
      <c r="R18" s="3">
        <v>45803</v>
      </c>
    </row>
    <row r="19" spans="1:18" x14ac:dyDescent="0.3">
      <c r="A19" t="s">
        <v>35</v>
      </c>
      <c r="B19" t="s">
        <v>1034</v>
      </c>
      <c r="C19" t="s">
        <v>2017</v>
      </c>
      <c r="D19" t="s">
        <v>2035</v>
      </c>
      <c r="E19" t="s">
        <v>2035</v>
      </c>
      <c r="F19" t="s">
        <v>2921</v>
      </c>
      <c r="G19" t="s">
        <v>2924</v>
      </c>
      <c r="H19">
        <v>0</v>
      </c>
      <c r="I19" t="s">
        <v>2946</v>
      </c>
      <c r="J19" t="s">
        <v>2949</v>
      </c>
      <c r="K19" t="s">
        <v>3015</v>
      </c>
      <c r="L19" s="2" t="s">
        <v>4012</v>
      </c>
      <c r="M19" s="2" t="s">
        <v>5012</v>
      </c>
      <c r="N19">
        <v>4981</v>
      </c>
      <c r="O19" t="s">
        <v>5996</v>
      </c>
      <c r="P19" t="s">
        <v>6002</v>
      </c>
      <c r="Q19">
        <v>569</v>
      </c>
      <c r="R19" s="3">
        <v>45747</v>
      </c>
    </row>
    <row r="20" spans="1:18" x14ac:dyDescent="0.3">
      <c r="A20" t="s">
        <v>36</v>
      </c>
      <c r="B20" t="s">
        <v>1035</v>
      </c>
      <c r="C20" t="s">
        <v>2017</v>
      </c>
      <c r="D20" t="s">
        <v>2036</v>
      </c>
      <c r="E20" t="s">
        <v>2036</v>
      </c>
      <c r="F20" t="s">
        <v>2921</v>
      </c>
      <c r="G20" t="s">
        <v>2924</v>
      </c>
      <c r="H20">
        <v>0</v>
      </c>
      <c r="I20" t="s">
        <v>2946</v>
      </c>
      <c r="J20" t="s">
        <v>2949</v>
      </c>
      <c r="K20" t="s">
        <v>3016</v>
      </c>
      <c r="L20" s="2" t="s">
        <v>4013</v>
      </c>
      <c r="M20" s="2" t="s">
        <v>5013</v>
      </c>
      <c r="N20">
        <v>267</v>
      </c>
      <c r="O20" t="s">
        <v>5995</v>
      </c>
      <c r="P20" t="s">
        <v>6002</v>
      </c>
      <c r="Q20">
        <v>1422</v>
      </c>
      <c r="R20" s="3">
        <v>45673</v>
      </c>
    </row>
    <row r="21" spans="1:18" x14ac:dyDescent="0.3">
      <c r="A21" t="s">
        <v>37</v>
      </c>
      <c r="B21" t="s">
        <v>1036</v>
      </c>
      <c r="C21" t="s">
        <v>2017</v>
      </c>
      <c r="D21" t="s">
        <v>2037</v>
      </c>
      <c r="E21" t="s">
        <v>2037</v>
      </c>
      <c r="F21" t="s">
        <v>2921</v>
      </c>
      <c r="G21" t="s">
        <v>2924</v>
      </c>
      <c r="H21">
        <v>0</v>
      </c>
      <c r="I21" t="s">
        <v>2947</v>
      </c>
      <c r="J21" t="s">
        <v>2949</v>
      </c>
      <c r="K21" t="s">
        <v>3017</v>
      </c>
      <c r="L21" s="2" t="s">
        <v>4014</v>
      </c>
      <c r="M21" s="2" t="s">
        <v>5014</v>
      </c>
      <c r="N21">
        <v>4647</v>
      </c>
      <c r="O21" t="s">
        <v>5999</v>
      </c>
      <c r="P21" t="s">
        <v>6001</v>
      </c>
      <c r="Q21">
        <v>1917</v>
      </c>
      <c r="R21" s="3">
        <v>45710</v>
      </c>
    </row>
    <row r="22" spans="1:18" x14ac:dyDescent="0.3">
      <c r="A22" t="s">
        <v>38</v>
      </c>
      <c r="B22" t="s">
        <v>1037</v>
      </c>
      <c r="C22" t="s">
        <v>2017</v>
      </c>
      <c r="D22" t="s">
        <v>2038</v>
      </c>
      <c r="E22" t="s">
        <v>2038</v>
      </c>
      <c r="F22" t="s">
        <v>2921</v>
      </c>
      <c r="G22" t="s">
        <v>2924</v>
      </c>
      <c r="H22">
        <v>0</v>
      </c>
      <c r="I22" t="s">
        <v>2943</v>
      </c>
      <c r="J22" t="s">
        <v>2949</v>
      </c>
      <c r="K22" t="s">
        <v>3018</v>
      </c>
      <c r="L22" s="2" t="s">
        <v>4015</v>
      </c>
      <c r="M22" s="2" t="s">
        <v>5015</v>
      </c>
      <c r="N22">
        <v>1678</v>
      </c>
      <c r="O22" t="s">
        <v>5999</v>
      </c>
      <c r="P22" t="s">
        <v>6001</v>
      </c>
      <c r="Q22">
        <v>1796</v>
      </c>
      <c r="R22" s="3">
        <v>45713</v>
      </c>
    </row>
    <row r="23" spans="1:18" x14ac:dyDescent="0.3">
      <c r="A23" t="s">
        <v>39</v>
      </c>
      <c r="B23" t="s">
        <v>1038</v>
      </c>
      <c r="C23" t="s">
        <v>2017</v>
      </c>
      <c r="D23" t="s">
        <v>2039</v>
      </c>
      <c r="E23" t="s">
        <v>2039</v>
      </c>
      <c r="F23" t="s">
        <v>2921</v>
      </c>
      <c r="G23" t="s">
        <v>2933</v>
      </c>
      <c r="H23">
        <v>0</v>
      </c>
      <c r="I23" t="s">
        <v>2945</v>
      </c>
      <c r="J23" t="s">
        <v>2949</v>
      </c>
      <c r="K23" t="s">
        <v>3019</v>
      </c>
      <c r="L23" s="2" t="s">
        <v>4016</v>
      </c>
      <c r="M23" s="2" t="s">
        <v>5016</v>
      </c>
      <c r="N23">
        <v>4514</v>
      </c>
      <c r="O23" t="s">
        <v>5998</v>
      </c>
      <c r="P23" t="s">
        <v>6001</v>
      </c>
      <c r="Q23">
        <v>755</v>
      </c>
      <c r="R23" s="3">
        <v>45784</v>
      </c>
    </row>
    <row r="24" spans="1:18" x14ac:dyDescent="0.3">
      <c r="A24" t="s">
        <v>40</v>
      </c>
      <c r="B24" t="s">
        <v>1039</v>
      </c>
      <c r="C24" t="s">
        <v>2017</v>
      </c>
      <c r="D24" t="s">
        <v>2040</v>
      </c>
      <c r="E24" t="s">
        <v>2040</v>
      </c>
      <c r="F24" t="s">
        <v>2921</v>
      </c>
      <c r="G24" t="s">
        <v>2933</v>
      </c>
      <c r="H24">
        <v>0</v>
      </c>
      <c r="I24" t="s">
        <v>2944</v>
      </c>
      <c r="J24" t="s">
        <v>2949</v>
      </c>
      <c r="K24" t="s">
        <v>3020</v>
      </c>
      <c r="L24" s="2" t="s">
        <v>4017</v>
      </c>
      <c r="M24" s="2" t="s">
        <v>5017</v>
      </c>
      <c r="N24">
        <v>3486</v>
      </c>
      <c r="O24" t="s">
        <v>6000</v>
      </c>
      <c r="P24" t="s">
        <v>6002</v>
      </c>
      <c r="Q24">
        <v>931</v>
      </c>
      <c r="R24" s="3">
        <v>45682</v>
      </c>
    </row>
    <row r="25" spans="1:18" x14ac:dyDescent="0.3">
      <c r="A25" t="s">
        <v>41</v>
      </c>
      <c r="B25" t="s">
        <v>1040</v>
      </c>
      <c r="C25" t="s">
        <v>2017</v>
      </c>
      <c r="D25" t="s">
        <v>2041</v>
      </c>
      <c r="E25" t="s">
        <v>2041</v>
      </c>
      <c r="F25" t="s">
        <v>2921</v>
      </c>
      <c r="G25" t="s">
        <v>2933</v>
      </c>
      <c r="H25">
        <v>0</v>
      </c>
      <c r="I25" t="s">
        <v>2945</v>
      </c>
      <c r="J25" t="s">
        <v>2949</v>
      </c>
      <c r="K25" t="s">
        <v>3021</v>
      </c>
      <c r="L25" s="2" t="s">
        <v>4018</v>
      </c>
      <c r="M25" s="2" t="s">
        <v>5018</v>
      </c>
      <c r="N25">
        <v>1855</v>
      </c>
      <c r="O25" t="s">
        <v>5995</v>
      </c>
      <c r="P25" t="s">
        <v>6002</v>
      </c>
      <c r="Q25">
        <v>1946</v>
      </c>
      <c r="R25" s="3">
        <v>45779</v>
      </c>
    </row>
    <row r="26" spans="1:18" x14ac:dyDescent="0.3">
      <c r="A26" t="s">
        <v>42</v>
      </c>
      <c r="B26" t="s">
        <v>1041</v>
      </c>
      <c r="C26" t="s">
        <v>2017</v>
      </c>
      <c r="D26" t="s">
        <v>2042</v>
      </c>
      <c r="E26" t="s">
        <v>2042</v>
      </c>
      <c r="F26" t="s">
        <v>2921</v>
      </c>
      <c r="G26" t="s">
        <v>2933</v>
      </c>
      <c r="H26">
        <v>0</v>
      </c>
      <c r="I26" t="s">
        <v>2946</v>
      </c>
      <c r="J26" t="s">
        <v>2949</v>
      </c>
      <c r="K26" t="s">
        <v>3022</v>
      </c>
      <c r="L26" s="2" t="s">
        <v>4019</v>
      </c>
      <c r="M26" s="2" t="s">
        <v>5019</v>
      </c>
      <c r="N26">
        <v>3729</v>
      </c>
      <c r="O26" t="s">
        <v>6000</v>
      </c>
      <c r="P26" t="s">
        <v>6001</v>
      </c>
      <c r="Q26">
        <v>999</v>
      </c>
      <c r="R26" s="3">
        <v>45775</v>
      </c>
    </row>
    <row r="27" spans="1:18" x14ac:dyDescent="0.3">
      <c r="A27" t="s">
        <v>43</v>
      </c>
      <c r="B27" t="s">
        <v>1042</v>
      </c>
      <c r="C27" t="s">
        <v>2017</v>
      </c>
      <c r="D27" t="s">
        <v>2043</v>
      </c>
      <c r="E27" t="s">
        <v>2043</v>
      </c>
      <c r="F27" t="s">
        <v>2921</v>
      </c>
      <c r="G27" t="s">
        <v>2933</v>
      </c>
      <c r="H27">
        <v>0</v>
      </c>
      <c r="I27" t="s">
        <v>2945</v>
      </c>
      <c r="J27" t="s">
        <v>2949</v>
      </c>
      <c r="K27" t="s">
        <v>3023</v>
      </c>
      <c r="L27" s="2" t="s">
        <v>4020</v>
      </c>
      <c r="M27" s="2" t="s">
        <v>5020</v>
      </c>
      <c r="N27">
        <v>4877</v>
      </c>
      <c r="O27" t="s">
        <v>5996</v>
      </c>
      <c r="P27" t="s">
        <v>6001</v>
      </c>
      <c r="Q27">
        <v>670</v>
      </c>
      <c r="R27" s="3">
        <v>45791</v>
      </c>
    </row>
    <row r="28" spans="1:18" x14ac:dyDescent="0.3">
      <c r="A28" t="s">
        <v>44</v>
      </c>
      <c r="B28" t="s">
        <v>1043</v>
      </c>
      <c r="C28" t="s">
        <v>2017</v>
      </c>
      <c r="D28" t="s">
        <v>2044</v>
      </c>
      <c r="E28" t="s">
        <v>2044</v>
      </c>
      <c r="F28" t="s">
        <v>2921</v>
      </c>
      <c r="G28" t="s">
        <v>2934</v>
      </c>
      <c r="H28">
        <v>0</v>
      </c>
      <c r="I28" t="s">
        <v>2943</v>
      </c>
      <c r="J28" t="s">
        <v>2949</v>
      </c>
      <c r="K28" t="s">
        <v>3024</v>
      </c>
      <c r="L28" s="2" t="s">
        <v>4021</v>
      </c>
      <c r="M28" s="2" t="s">
        <v>5021</v>
      </c>
      <c r="N28">
        <v>2328</v>
      </c>
      <c r="O28" t="s">
        <v>5999</v>
      </c>
      <c r="P28" t="s">
        <v>6001</v>
      </c>
      <c r="Q28">
        <v>1191</v>
      </c>
      <c r="R28" s="3">
        <v>45827</v>
      </c>
    </row>
    <row r="29" spans="1:18" x14ac:dyDescent="0.3">
      <c r="A29" t="s">
        <v>45</v>
      </c>
      <c r="B29" t="s">
        <v>1044</v>
      </c>
      <c r="C29" t="s">
        <v>2017</v>
      </c>
      <c r="D29" t="s">
        <v>2045</v>
      </c>
      <c r="E29" t="s">
        <v>2045</v>
      </c>
      <c r="F29" t="s">
        <v>2921</v>
      </c>
      <c r="G29" t="s">
        <v>2934</v>
      </c>
      <c r="H29">
        <v>0</v>
      </c>
      <c r="I29" t="s">
        <v>2945</v>
      </c>
      <c r="J29" t="s">
        <v>2949</v>
      </c>
      <c r="K29" t="s">
        <v>3025</v>
      </c>
      <c r="L29" s="2" t="s">
        <v>4022</v>
      </c>
      <c r="M29" s="2" t="s">
        <v>5022</v>
      </c>
      <c r="N29">
        <v>103</v>
      </c>
      <c r="O29" t="s">
        <v>6000</v>
      </c>
      <c r="P29" t="s">
        <v>6001</v>
      </c>
      <c r="Q29">
        <v>5</v>
      </c>
      <c r="R29" s="3">
        <v>45839</v>
      </c>
    </row>
    <row r="30" spans="1:18" x14ac:dyDescent="0.3">
      <c r="A30" t="s">
        <v>46</v>
      </c>
      <c r="B30" t="s">
        <v>1045</v>
      </c>
      <c r="C30" t="s">
        <v>2017</v>
      </c>
      <c r="D30" t="s">
        <v>2046</v>
      </c>
      <c r="E30" t="s">
        <v>2046</v>
      </c>
      <c r="F30" t="s">
        <v>2921</v>
      </c>
      <c r="G30" t="s">
        <v>2926</v>
      </c>
      <c r="H30">
        <v>0</v>
      </c>
      <c r="I30" t="s">
        <v>2947</v>
      </c>
      <c r="J30" t="s">
        <v>2949</v>
      </c>
      <c r="K30" t="s">
        <v>3026</v>
      </c>
      <c r="L30" s="2" t="s">
        <v>4023</v>
      </c>
      <c r="M30" s="2" t="s">
        <v>5023</v>
      </c>
      <c r="N30">
        <v>1357</v>
      </c>
      <c r="O30" t="s">
        <v>5998</v>
      </c>
      <c r="P30" t="s">
        <v>6002</v>
      </c>
      <c r="Q30">
        <v>1779</v>
      </c>
      <c r="R30" s="3">
        <v>45751</v>
      </c>
    </row>
    <row r="31" spans="1:18" x14ac:dyDescent="0.3">
      <c r="A31" t="s">
        <v>47</v>
      </c>
      <c r="B31" t="s">
        <v>1046</v>
      </c>
      <c r="C31" t="s">
        <v>2017</v>
      </c>
      <c r="D31" t="s">
        <v>2047</v>
      </c>
      <c r="E31" t="s">
        <v>2047</v>
      </c>
      <c r="F31" t="s">
        <v>2921</v>
      </c>
      <c r="G31" t="s">
        <v>2926</v>
      </c>
      <c r="H31">
        <v>0</v>
      </c>
      <c r="I31" t="s">
        <v>2947</v>
      </c>
      <c r="J31" t="s">
        <v>2949</v>
      </c>
      <c r="K31" t="s">
        <v>3027</v>
      </c>
      <c r="L31" s="2" t="s">
        <v>4024</v>
      </c>
      <c r="M31" s="2" t="s">
        <v>5024</v>
      </c>
      <c r="N31">
        <v>3512</v>
      </c>
      <c r="O31" t="s">
        <v>5995</v>
      </c>
      <c r="P31" t="s">
        <v>6002</v>
      </c>
      <c r="Q31">
        <v>1585</v>
      </c>
      <c r="R31" s="3">
        <v>45705</v>
      </c>
    </row>
    <row r="32" spans="1:18" x14ac:dyDescent="0.3">
      <c r="A32" t="s">
        <v>48</v>
      </c>
      <c r="B32" t="s">
        <v>1047</v>
      </c>
      <c r="C32" t="s">
        <v>2017</v>
      </c>
      <c r="D32" t="s">
        <v>2048</v>
      </c>
      <c r="E32" t="s">
        <v>2048</v>
      </c>
      <c r="F32" t="s">
        <v>2921</v>
      </c>
      <c r="G32" t="s">
        <v>2926</v>
      </c>
      <c r="H32">
        <v>0</v>
      </c>
      <c r="I32" t="s">
        <v>2944</v>
      </c>
      <c r="J32" t="s">
        <v>2949</v>
      </c>
      <c r="K32" t="s">
        <v>3028</v>
      </c>
      <c r="L32" s="2" t="s">
        <v>4025</v>
      </c>
      <c r="M32" s="2" t="s">
        <v>5025</v>
      </c>
      <c r="N32">
        <v>2837</v>
      </c>
      <c r="O32" t="s">
        <v>5999</v>
      </c>
      <c r="P32" t="s">
        <v>6001</v>
      </c>
      <c r="Q32">
        <v>1734</v>
      </c>
      <c r="R32" s="3">
        <v>45711</v>
      </c>
    </row>
    <row r="33" spans="1:18" x14ac:dyDescent="0.3">
      <c r="A33" t="s">
        <v>49</v>
      </c>
      <c r="B33" t="s">
        <v>1048</v>
      </c>
      <c r="C33" t="s">
        <v>2017</v>
      </c>
      <c r="D33" t="s">
        <v>2049</v>
      </c>
      <c r="E33" t="s">
        <v>2049</v>
      </c>
      <c r="F33" t="s">
        <v>2921</v>
      </c>
      <c r="G33" t="s">
        <v>2927</v>
      </c>
      <c r="H33">
        <v>0</v>
      </c>
      <c r="I33" t="s">
        <v>2944</v>
      </c>
      <c r="J33" t="s">
        <v>2949</v>
      </c>
      <c r="K33" t="s">
        <v>3029</v>
      </c>
      <c r="L33" s="2" t="s">
        <v>4026</v>
      </c>
      <c r="M33" s="2" t="s">
        <v>5026</v>
      </c>
      <c r="N33">
        <v>2326</v>
      </c>
      <c r="O33" t="s">
        <v>6000</v>
      </c>
      <c r="P33" t="s">
        <v>6001</v>
      </c>
      <c r="Q33">
        <v>1500</v>
      </c>
      <c r="R33" s="3">
        <v>45726</v>
      </c>
    </row>
    <row r="34" spans="1:18" x14ac:dyDescent="0.3">
      <c r="A34" t="s">
        <v>50</v>
      </c>
      <c r="B34" t="s">
        <v>1049</v>
      </c>
      <c r="C34" t="s">
        <v>2017</v>
      </c>
      <c r="D34" t="s">
        <v>2050</v>
      </c>
      <c r="E34" t="s">
        <v>2050</v>
      </c>
      <c r="F34" t="s">
        <v>2921</v>
      </c>
      <c r="G34" t="s">
        <v>2927</v>
      </c>
      <c r="H34">
        <v>0</v>
      </c>
      <c r="I34" t="s">
        <v>2943</v>
      </c>
      <c r="J34" t="s">
        <v>2949</v>
      </c>
      <c r="K34" t="s">
        <v>3030</v>
      </c>
      <c r="L34" s="2" t="s">
        <v>4027</v>
      </c>
      <c r="M34" s="2" t="s">
        <v>5027</v>
      </c>
      <c r="N34">
        <v>1323</v>
      </c>
      <c r="O34" t="s">
        <v>6000</v>
      </c>
      <c r="P34" t="s">
        <v>6001</v>
      </c>
      <c r="Q34">
        <v>190</v>
      </c>
      <c r="R34" s="3">
        <v>45812</v>
      </c>
    </row>
    <row r="35" spans="1:18" x14ac:dyDescent="0.3">
      <c r="A35" t="s">
        <v>51</v>
      </c>
      <c r="B35" t="s">
        <v>1050</v>
      </c>
      <c r="C35" t="s">
        <v>2017</v>
      </c>
      <c r="D35" t="s">
        <v>2051</v>
      </c>
      <c r="E35" t="s">
        <v>2051</v>
      </c>
      <c r="F35" t="s">
        <v>2921</v>
      </c>
      <c r="G35" t="s">
        <v>2928</v>
      </c>
      <c r="H35">
        <v>0</v>
      </c>
      <c r="I35" t="s">
        <v>2947</v>
      </c>
      <c r="J35" t="s">
        <v>2949</v>
      </c>
      <c r="K35" t="s">
        <v>3031</v>
      </c>
      <c r="L35" s="2" t="s">
        <v>4028</v>
      </c>
      <c r="M35" s="2" t="s">
        <v>5028</v>
      </c>
      <c r="N35">
        <v>1813</v>
      </c>
      <c r="O35" t="s">
        <v>5995</v>
      </c>
      <c r="P35" t="s">
        <v>6001</v>
      </c>
      <c r="Q35">
        <v>1496</v>
      </c>
      <c r="R35" s="3">
        <v>45838</v>
      </c>
    </row>
    <row r="36" spans="1:18" x14ac:dyDescent="0.3">
      <c r="A36" t="s">
        <v>52</v>
      </c>
      <c r="B36" t="s">
        <v>1051</v>
      </c>
      <c r="C36" t="s">
        <v>2017</v>
      </c>
      <c r="D36" t="s">
        <v>2052</v>
      </c>
      <c r="E36" t="s">
        <v>2052</v>
      </c>
      <c r="F36" t="s">
        <v>2921</v>
      </c>
      <c r="G36" t="s">
        <v>2928</v>
      </c>
      <c r="H36">
        <v>0</v>
      </c>
      <c r="I36" t="s">
        <v>2945</v>
      </c>
      <c r="J36" t="s">
        <v>2949</v>
      </c>
      <c r="K36" t="s">
        <v>3032</v>
      </c>
      <c r="L36" s="2" t="s">
        <v>4029</v>
      </c>
      <c r="M36" s="2" t="s">
        <v>5029</v>
      </c>
      <c r="N36">
        <v>2807</v>
      </c>
      <c r="O36" t="s">
        <v>5998</v>
      </c>
      <c r="P36" t="s">
        <v>6002</v>
      </c>
      <c r="Q36">
        <v>1990</v>
      </c>
      <c r="R36" s="3">
        <v>45759</v>
      </c>
    </row>
    <row r="37" spans="1:18" x14ac:dyDescent="0.3">
      <c r="A37" t="s">
        <v>53</v>
      </c>
      <c r="B37" t="s">
        <v>1052</v>
      </c>
      <c r="C37" t="s">
        <v>2017</v>
      </c>
      <c r="D37" t="s">
        <v>2053</v>
      </c>
      <c r="E37" t="s">
        <v>2053</v>
      </c>
      <c r="F37" t="s">
        <v>2921</v>
      </c>
      <c r="G37" t="s">
        <v>2928</v>
      </c>
      <c r="H37">
        <v>0</v>
      </c>
      <c r="I37" t="s">
        <v>2946</v>
      </c>
      <c r="J37" t="s">
        <v>2949</v>
      </c>
      <c r="K37" t="s">
        <v>3033</v>
      </c>
      <c r="L37" s="2" t="s">
        <v>4030</v>
      </c>
      <c r="M37" s="2" t="s">
        <v>5030</v>
      </c>
      <c r="N37">
        <v>887</v>
      </c>
      <c r="O37" t="s">
        <v>5996</v>
      </c>
      <c r="P37" t="s">
        <v>6002</v>
      </c>
      <c r="Q37">
        <v>938</v>
      </c>
      <c r="R37" s="3">
        <v>45851</v>
      </c>
    </row>
    <row r="38" spans="1:18" x14ac:dyDescent="0.3">
      <c r="A38" t="s">
        <v>54</v>
      </c>
      <c r="B38" t="s">
        <v>1053</v>
      </c>
      <c r="C38" t="s">
        <v>2017</v>
      </c>
      <c r="D38" t="s">
        <v>2054</v>
      </c>
      <c r="E38" t="s">
        <v>2054</v>
      </c>
      <c r="F38" t="s">
        <v>2921</v>
      </c>
      <c r="G38" t="s">
        <v>2928</v>
      </c>
      <c r="H38">
        <v>0</v>
      </c>
      <c r="I38" t="s">
        <v>2945</v>
      </c>
      <c r="J38" t="s">
        <v>2949</v>
      </c>
      <c r="K38" t="s">
        <v>3034</v>
      </c>
      <c r="L38" s="2" t="s">
        <v>4031</v>
      </c>
      <c r="M38" s="2" t="s">
        <v>5031</v>
      </c>
      <c r="N38">
        <v>809</v>
      </c>
      <c r="O38" t="s">
        <v>5998</v>
      </c>
      <c r="P38" t="s">
        <v>6002</v>
      </c>
      <c r="Q38">
        <v>1300</v>
      </c>
      <c r="R38" s="3">
        <v>45742</v>
      </c>
    </row>
    <row r="39" spans="1:18" x14ac:dyDescent="0.3">
      <c r="A39" t="s">
        <v>55</v>
      </c>
      <c r="B39" t="s">
        <v>1054</v>
      </c>
      <c r="C39" t="s">
        <v>2017</v>
      </c>
      <c r="D39" t="s">
        <v>2055</v>
      </c>
      <c r="E39" t="s">
        <v>2055</v>
      </c>
      <c r="F39" t="s">
        <v>2921</v>
      </c>
      <c r="G39" t="s">
        <v>2928</v>
      </c>
      <c r="H39">
        <v>0</v>
      </c>
      <c r="I39" t="s">
        <v>2943</v>
      </c>
      <c r="J39" t="s">
        <v>2949</v>
      </c>
      <c r="K39" t="s">
        <v>3035</v>
      </c>
      <c r="L39" s="2" t="s">
        <v>4032</v>
      </c>
      <c r="M39" s="2" t="s">
        <v>5032</v>
      </c>
      <c r="N39">
        <v>3162</v>
      </c>
      <c r="O39" t="s">
        <v>5996</v>
      </c>
      <c r="P39" t="s">
        <v>6002</v>
      </c>
      <c r="Q39">
        <v>1360</v>
      </c>
      <c r="R39" s="3">
        <v>45829</v>
      </c>
    </row>
    <row r="40" spans="1:18" x14ac:dyDescent="0.3">
      <c r="A40" t="s">
        <v>56</v>
      </c>
      <c r="B40" t="s">
        <v>1055</v>
      </c>
      <c r="C40" t="s">
        <v>2017</v>
      </c>
      <c r="D40" t="s">
        <v>2056</v>
      </c>
      <c r="E40" t="s">
        <v>2056</v>
      </c>
      <c r="F40" t="s">
        <v>2921</v>
      </c>
      <c r="G40" t="s">
        <v>2929</v>
      </c>
      <c r="H40">
        <v>0</v>
      </c>
      <c r="I40" t="s">
        <v>2944</v>
      </c>
      <c r="J40" t="s">
        <v>2949</v>
      </c>
      <c r="K40" t="s">
        <v>3036</v>
      </c>
      <c r="L40" s="2" t="s">
        <v>4033</v>
      </c>
      <c r="M40" s="2" t="s">
        <v>5033</v>
      </c>
      <c r="N40">
        <v>842</v>
      </c>
      <c r="O40" t="s">
        <v>5997</v>
      </c>
      <c r="P40" t="s">
        <v>6001</v>
      </c>
      <c r="Q40">
        <v>1428</v>
      </c>
      <c r="R40" s="3">
        <v>45776</v>
      </c>
    </row>
    <row r="41" spans="1:18" x14ac:dyDescent="0.3">
      <c r="A41" t="s">
        <v>57</v>
      </c>
      <c r="B41" t="s">
        <v>1056</v>
      </c>
      <c r="C41" t="s">
        <v>2017</v>
      </c>
      <c r="D41" t="s">
        <v>2057</v>
      </c>
      <c r="E41" t="s">
        <v>2057</v>
      </c>
      <c r="F41" t="s">
        <v>2921</v>
      </c>
      <c r="G41" t="s">
        <v>2929</v>
      </c>
      <c r="H41">
        <v>0</v>
      </c>
      <c r="I41" t="s">
        <v>2947</v>
      </c>
      <c r="J41" t="s">
        <v>2949</v>
      </c>
      <c r="K41" t="s">
        <v>3037</v>
      </c>
      <c r="L41" s="2" t="s">
        <v>4034</v>
      </c>
      <c r="M41" s="2" t="s">
        <v>5034</v>
      </c>
      <c r="N41">
        <v>2990</v>
      </c>
      <c r="O41" t="s">
        <v>6000</v>
      </c>
      <c r="P41" t="s">
        <v>6001</v>
      </c>
      <c r="Q41">
        <v>733</v>
      </c>
      <c r="R41" s="3">
        <v>45682</v>
      </c>
    </row>
    <row r="42" spans="1:18" x14ac:dyDescent="0.3">
      <c r="A42" t="s">
        <v>58</v>
      </c>
      <c r="B42" t="s">
        <v>1057</v>
      </c>
      <c r="C42" t="s">
        <v>2017</v>
      </c>
      <c r="D42" t="s">
        <v>2058</v>
      </c>
      <c r="E42" t="s">
        <v>2058</v>
      </c>
      <c r="F42" t="s">
        <v>2921</v>
      </c>
      <c r="G42" t="s">
        <v>2929</v>
      </c>
      <c r="H42">
        <v>0</v>
      </c>
      <c r="I42" t="s">
        <v>2945</v>
      </c>
      <c r="J42" t="s">
        <v>2949</v>
      </c>
      <c r="K42" t="s">
        <v>3038</v>
      </c>
      <c r="L42" s="2" t="s">
        <v>4035</v>
      </c>
      <c r="M42" s="2" t="s">
        <v>5035</v>
      </c>
      <c r="N42">
        <v>2867</v>
      </c>
      <c r="O42" t="s">
        <v>6000</v>
      </c>
      <c r="P42" t="s">
        <v>6002</v>
      </c>
      <c r="Q42">
        <v>1741</v>
      </c>
      <c r="R42" s="3">
        <v>45691</v>
      </c>
    </row>
    <row r="43" spans="1:18" x14ac:dyDescent="0.3">
      <c r="A43" t="s">
        <v>59</v>
      </c>
      <c r="B43" t="s">
        <v>1058</v>
      </c>
      <c r="C43" t="s">
        <v>2017</v>
      </c>
      <c r="D43" t="s">
        <v>2059</v>
      </c>
      <c r="E43" t="s">
        <v>2059</v>
      </c>
      <c r="F43" t="s">
        <v>2921</v>
      </c>
      <c r="G43" t="s">
        <v>2929</v>
      </c>
      <c r="H43">
        <v>0</v>
      </c>
      <c r="I43" t="s">
        <v>2945</v>
      </c>
      <c r="J43" t="s">
        <v>2949</v>
      </c>
      <c r="K43" t="s">
        <v>3039</v>
      </c>
      <c r="L43" s="2" t="s">
        <v>4036</v>
      </c>
      <c r="M43" s="2" t="s">
        <v>5036</v>
      </c>
      <c r="N43">
        <v>4995</v>
      </c>
      <c r="O43" t="s">
        <v>5999</v>
      </c>
      <c r="P43" t="s">
        <v>6001</v>
      </c>
      <c r="Q43">
        <v>129</v>
      </c>
      <c r="R43" s="3">
        <v>45698</v>
      </c>
    </row>
    <row r="44" spans="1:18" x14ac:dyDescent="0.3">
      <c r="A44" t="s">
        <v>60</v>
      </c>
      <c r="B44" t="s">
        <v>1059</v>
      </c>
      <c r="C44" t="s">
        <v>2017</v>
      </c>
      <c r="D44" t="s">
        <v>2060</v>
      </c>
      <c r="E44" t="s">
        <v>2060</v>
      </c>
      <c r="F44" t="s">
        <v>2921</v>
      </c>
      <c r="G44" t="s">
        <v>2929</v>
      </c>
      <c r="H44">
        <v>0</v>
      </c>
      <c r="I44" t="s">
        <v>2946</v>
      </c>
      <c r="J44" t="s">
        <v>2949</v>
      </c>
      <c r="K44" t="s">
        <v>3040</v>
      </c>
      <c r="L44" s="2" t="s">
        <v>4037</v>
      </c>
      <c r="M44" s="2" t="s">
        <v>5037</v>
      </c>
      <c r="N44">
        <v>2216</v>
      </c>
      <c r="O44" t="s">
        <v>5997</v>
      </c>
      <c r="P44" t="s">
        <v>6001</v>
      </c>
      <c r="Q44">
        <v>1629</v>
      </c>
      <c r="R44" s="3">
        <v>45729</v>
      </c>
    </row>
    <row r="45" spans="1:18" x14ac:dyDescent="0.3">
      <c r="A45" t="s">
        <v>61</v>
      </c>
      <c r="B45" t="s">
        <v>1060</v>
      </c>
      <c r="C45" t="s">
        <v>2017</v>
      </c>
      <c r="D45" t="s">
        <v>2061</v>
      </c>
      <c r="E45" t="s">
        <v>2061</v>
      </c>
      <c r="F45" t="s">
        <v>2921</v>
      </c>
      <c r="G45" t="s">
        <v>2930</v>
      </c>
      <c r="H45">
        <v>0</v>
      </c>
      <c r="I45" t="s">
        <v>2946</v>
      </c>
      <c r="J45" t="s">
        <v>2950</v>
      </c>
      <c r="K45" t="s">
        <v>3041</v>
      </c>
      <c r="L45" s="2" t="s">
        <v>4038</v>
      </c>
      <c r="M45" s="2" t="s">
        <v>5038</v>
      </c>
      <c r="N45">
        <v>405</v>
      </c>
      <c r="O45" t="s">
        <v>6000</v>
      </c>
      <c r="P45" t="s">
        <v>6001</v>
      </c>
      <c r="Q45">
        <v>1094</v>
      </c>
      <c r="R45" s="3">
        <v>45800</v>
      </c>
    </row>
    <row r="46" spans="1:18" x14ac:dyDescent="0.3">
      <c r="A46" t="s">
        <v>62</v>
      </c>
      <c r="B46" t="s">
        <v>1061</v>
      </c>
      <c r="C46" t="s">
        <v>2017</v>
      </c>
      <c r="D46" t="s">
        <v>2062</v>
      </c>
      <c r="E46" t="s">
        <v>2062</v>
      </c>
      <c r="F46" t="s">
        <v>2921</v>
      </c>
      <c r="G46" t="s">
        <v>2932</v>
      </c>
      <c r="H46">
        <v>0</v>
      </c>
      <c r="I46" t="s">
        <v>2945</v>
      </c>
      <c r="J46" t="s">
        <v>2950</v>
      </c>
      <c r="K46" t="s">
        <v>3042</v>
      </c>
      <c r="L46" s="2" t="s">
        <v>4039</v>
      </c>
      <c r="M46" s="2" t="s">
        <v>5039</v>
      </c>
      <c r="N46">
        <v>3813</v>
      </c>
      <c r="O46" t="s">
        <v>5996</v>
      </c>
      <c r="P46" t="s">
        <v>6002</v>
      </c>
      <c r="Q46">
        <v>814</v>
      </c>
      <c r="R46" s="3">
        <v>45827</v>
      </c>
    </row>
    <row r="47" spans="1:18" x14ac:dyDescent="0.3">
      <c r="A47" t="s">
        <v>63</v>
      </c>
      <c r="B47" t="s">
        <v>1062</v>
      </c>
      <c r="C47" t="s">
        <v>2017</v>
      </c>
      <c r="D47" t="s">
        <v>2063</v>
      </c>
      <c r="E47" t="s">
        <v>2063</v>
      </c>
      <c r="F47" t="s">
        <v>2921</v>
      </c>
      <c r="G47" t="s">
        <v>2932</v>
      </c>
      <c r="H47">
        <v>0</v>
      </c>
      <c r="I47" t="s">
        <v>2947</v>
      </c>
      <c r="J47" t="s">
        <v>2950</v>
      </c>
      <c r="K47" t="s">
        <v>3043</v>
      </c>
      <c r="L47" s="2" t="s">
        <v>4040</v>
      </c>
      <c r="M47" s="2" t="s">
        <v>5040</v>
      </c>
      <c r="N47">
        <v>4442</v>
      </c>
      <c r="O47" t="s">
        <v>5995</v>
      </c>
      <c r="P47" t="s">
        <v>6001</v>
      </c>
      <c r="Q47">
        <v>446</v>
      </c>
      <c r="R47" s="3">
        <v>45845</v>
      </c>
    </row>
    <row r="48" spans="1:18" x14ac:dyDescent="0.3">
      <c r="A48" t="s">
        <v>64</v>
      </c>
      <c r="B48" t="s">
        <v>1063</v>
      </c>
      <c r="C48" t="s">
        <v>2017</v>
      </c>
      <c r="D48" t="s">
        <v>2064</v>
      </c>
      <c r="E48" t="s">
        <v>2064</v>
      </c>
      <c r="F48" t="s">
        <v>2921</v>
      </c>
      <c r="G48" t="s">
        <v>2923</v>
      </c>
      <c r="H48">
        <v>0</v>
      </c>
      <c r="I48" t="s">
        <v>2946</v>
      </c>
      <c r="J48" t="s">
        <v>2950</v>
      </c>
      <c r="K48" t="s">
        <v>3044</v>
      </c>
      <c r="L48" s="2" t="s">
        <v>4041</v>
      </c>
      <c r="M48" s="2" t="s">
        <v>5041</v>
      </c>
      <c r="N48">
        <v>1072</v>
      </c>
      <c r="O48" t="s">
        <v>5996</v>
      </c>
      <c r="P48" t="s">
        <v>6001</v>
      </c>
      <c r="Q48">
        <v>1982</v>
      </c>
      <c r="R48" s="3">
        <v>45799</v>
      </c>
    </row>
    <row r="49" spans="1:18" x14ac:dyDescent="0.3">
      <c r="A49" t="s">
        <v>65</v>
      </c>
      <c r="B49" t="s">
        <v>1064</v>
      </c>
      <c r="C49" t="s">
        <v>2017</v>
      </c>
      <c r="D49" t="s">
        <v>2065</v>
      </c>
      <c r="E49" t="s">
        <v>2065</v>
      </c>
      <c r="F49" t="s">
        <v>2921</v>
      </c>
      <c r="G49" t="s">
        <v>2923</v>
      </c>
      <c r="H49">
        <v>0</v>
      </c>
      <c r="I49" t="s">
        <v>2947</v>
      </c>
      <c r="J49" t="s">
        <v>2950</v>
      </c>
      <c r="K49" t="s">
        <v>3045</v>
      </c>
      <c r="L49" s="2" t="s">
        <v>4042</v>
      </c>
      <c r="M49" s="2" t="s">
        <v>5042</v>
      </c>
      <c r="N49">
        <v>3150</v>
      </c>
      <c r="O49" t="s">
        <v>6000</v>
      </c>
      <c r="P49" t="s">
        <v>6002</v>
      </c>
      <c r="Q49">
        <v>879</v>
      </c>
      <c r="R49" s="3">
        <v>45808</v>
      </c>
    </row>
    <row r="50" spans="1:18" x14ac:dyDescent="0.3">
      <c r="A50" t="s">
        <v>66</v>
      </c>
      <c r="B50" t="s">
        <v>1065</v>
      </c>
      <c r="C50" t="s">
        <v>2017</v>
      </c>
      <c r="D50" t="s">
        <v>2066</v>
      </c>
      <c r="E50" t="s">
        <v>2066</v>
      </c>
      <c r="F50" t="s">
        <v>2921</v>
      </c>
      <c r="G50" t="s">
        <v>2924</v>
      </c>
      <c r="H50">
        <v>0</v>
      </c>
      <c r="I50" t="s">
        <v>2944</v>
      </c>
      <c r="J50" t="s">
        <v>2950</v>
      </c>
      <c r="K50" t="s">
        <v>3046</v>
      </c>
      <c r="L50" s="2" t="s">
        <v>4043</v>
      </c>
      <c r="M50" s="2" t="s">
        <v>5043</v>
      </c>
      <c r="N50">
        <v>695</v>
      </c>
      <c r="O50" t="s">
        <v>6000</v>
      </c>
      <c r="P50" t="s">
        <v>6002</v>
      </c>
      <c r="Q50">
        <v>1689</v>
      </c>
      <c r="R50" s="3">
        <v>45688</v>
      </c>
    </row>
    <row r="51" spans="1:18" x14ac:dyDescent="0.3">
      <c r="A51" t="s">
        <v>67</v>
      </c>
      <c r="B51" t="s">
        <v>1066</v>
      </c>
      <c r="C51" t="s">
        <v>2017</v>
      </c>
      <c r="D51" t="s">
        <v>2067</v>
      </c>
      <c r="E51" t="s">
        <v>2067</v>
      </c>
      <c r="F51" t="s">
        <v>2921</v>
      </c>
      <c r="G51" t="s">
        <v>2924</v>
      </c>
      <c r="H51">
        <v>0</v>
      </c>
      <c r="I51" t="s">
        <v>2945</v>
      </c>
      <c r="J51" t="s">
        <v>2950</v>
      </c>
      <c r="K51" t="s">
        <v>3047</v>
      </c>
      <c r="L51" s="2" t="s">
        <v>4044</v>
      </c>
      <c r="M51" s="2" t="s">
        <v>5044</v>
      </c>
      <c r="N51">
        <v>4572</v>
      </c>
      <c r="O51" t="s">
        <v>5996</v>
      </c>
      <c r="P51" t="s">
        <v>6002</v>
      </c>
      <c r="Q51">
        <v>433</v>
      </c>
      <c r="R51" s="3">
        <v>45777</v>
      </c>
    </row>
    <row r="52" spans="1:18" x14ac:dyDescent="0.3">
      <c r="A52" t="s">
        <v>68</v>
      </c>
      <c r="B52" t="s">
        <v>1067</v>
      </c>
      <c r="C52" t="s">
        <v>2017</v>
      </c>
      <c r="D52" t="s">
        <v>2068</v>
      </c>
      <c r="E52" t="s">
        <v>2068</v>
      </c>
      <c r="F52" t="s">
        <v>2921</v>
      </c>
      <c r="G52" t="s">
        <v>2933</v>
      </c>
      <c r="H52">
        <v>0</v>
      </c>
      <c r="I52" t="s">
        <v>2943</v>
      </c>
      <c r="J52" t="s">
        <v>2950</v>
      </c>
      <c r="K52" t="s">
        <v>3048</v>
      </c>
      <c r="L52" s="2" t="s">
        <v>4045</v>
      </c>
      <c r="M52" s="2" t="s">
        <v>5045</v>
      </c>
      <c r="N52">
        <v>2451</v>
      </c>
      <c r="O52" t="s">
        <v>5995</v>
      </c>
      <c r="P52" t="s">
        <v>6002</v>
      </c>
      <c r="Q52">
        <v>1013</v>
      </c>
      <c r="R52" s="3">
        <v>45831</v>
      </c>
    </row>
    <row r="53" spans="1:18" x14ac:dyDescent="0.3">
      <c r="A53" t="s">
        <v>69</v>
      </c>
      <c r="B53" t="s">
        <v>1068</v>
      </c>
      <c r="C53" t="s">
        <v>2017</v>
      </c>
      <c r="D53" t="s">
        <v>2069</v>
      </c>
      <c r="E53" t="s">
        <v>2069</v>
      </c>
      <c r="F53" t="s">
        <v>2921</v>
      </c>
      <c r="G53" t="s">
        <v>2933</v>
      </c>
      <c r="H53">
        <v>0</v>
      </c>
      <c r="I53" t="s">
        <v>2944</v>
      </c>
      <c r="J53" t="s">
        <v>2950</v>
      </c>
      <c r="K53" t="s">
        <v>3049</v>
      </c>
      <c r="L53" s="2" t="s">
        <v>4046</v>
      </c>
      <c r="M53" s="2" t="s">
        <v>5046</v>
      </c>
      <c r="N53">
        <v>3012</v>
      </c>
      <c r="O53" t="s">
        <v>5997</v>
      </c>
      <c r="P53" t="s">
        <v>6001</v>
      </c>
      <c r="Q53">
        <v>549</v>
      </c>
      <c r="R53" s="3">
        <v>45730</v>
      </c>
    </row>
    <row r="54" spans="1:18" x14ac:dyDescent="0.3">
      <c r="A54" t="s">
        <v>70</v>
      </c>
      <c r="B54" t="s">
        <v>1069</v>
      </c>
      <c r="C54" t="s">
        <v>2017</v>
      </c>
      <c r="D54" t="s">
        <v>2070</v>
      </c>
      <c r="E54" t="s">
        <v>2070</v>
      </c>
      <c r="F54" t="s">
        <v>2921</v>
      </c>
      <c r="G54" t="s">
        <v>2934</v>
      </c>
      <c r="H54">
        <v>0</v>
      </c>
      <c r="I54" t="s">
        <v>2943</v>
      </c>
      <c r="J54" t="s">
        <v>2950</v>
      </c>
      <c r="K54" t="s">
        <v>3050</v>
      </c>
      <c r="L54" s="2" t="s">
        <v>4047</v>
      </c>
      <c r="M54" s="2" t="s">
        <v>5047</v>
      </c>
      <c r="N54">
        <v>4779</v>
      </c>
      <c r="O54" t="s">
        <v>6000</v>
      </c>
      <c r="P54" t="s">
        <v>6002</v>
      </c>
      <c r="Q54">
        <v>661</v>
      </c>
      <c r="R54" s="3">
        <v>45822</v>
      </c>
    </row>
    <row r="55" spans="1:18" x14ac:dyDescent="0.3">
      <c r="A55" t="s">
        <v>71</v>
      </c>
      <c r="B55" t="s">
        <v>1070</v>
      </c>
      <c r="C55" t="s">
        <v>2017</v>
      </c>
      <c r="D55" t="s">
        <v>2071</v>
      </c>
      <c r="E55" t="s">
        <v>2071</v>
      </c>
      <c r="F55" t="s">
        <v>2921</v>
      </c>
      <c r="G55" t="s">
        <v>2926</v>
      </c>
      <c r="H55">
        <v>0</v>
      </c>
      <c r="I55" t="s">
        <v>2945</v>
      </c>
      <c r="J55" t="s">
        <v>2950</v>
      </c>
      <c r="K55" t="s">
        <v>3051</v>
      </c>
      <c r="L55" s="2" t="s">
        <v>4048</v>
      </c>
      <c r="M55" s="2" t="s">
        <v>5048</v>
      </c>
      <c r="N55">
        <v>1625</v>
      </c>
      <c r="O55" t="s">
        <v>5999</v>
      </c>
      <c r="P55" t="s">
        <v>6001</v>
      </c>
      <c r="Q55">
        <v>1696</v>
      </c>
      <c r="R55" s="3">
        <v>45773</v>
      </c>
    </row>
    <row r="56" spans="1:18" x14ac:dyDescent="0.3">
      <c r="A56" t="s">
        <v>72</v>
      </c>
      <c r="B56" t="s">
        <v>1071</v>
      </c>
      <c r="C56" t="s">
        <v>2017</v>
      </c>
      <c r="D56" t="s">
        <v>2072</v>
      </c>
      <c r="E56" t="s">
        <v>2072</v>
      </c>
      <c r="F56" t="s">
        <v>2921</v>
      </c>
      <c r="G56" t="s">
        <v>2927</v>
      </c>
      <c r="H56">
        <v>0</v>
      </c>
      <c r="I56" t="s">
        <v>2946</v>
      </c>
      <c r="J56" t="s">
        <v>2950</v>
      </c>
      <c r="K56" t="s">
        <v>3052</v>
      </c>
      <c r="L56" s="2" t="s">
        <v>4049</v>
      </c>
      <c r="M56" s="2" t="s">
        <v>5049</v>
      </c>
      <c r="N56">
        <v>619</v>
      </c>
      <c r="O56" t="s">
        <v>5996</v>
      </c>
      <c r="P56" t="s">
        <v>6002</v>
      </c>
      <c r="Q56">
        <v>580</v>
      </c>
      <c r="R56" s="3">
        <v>45750</v>
      </c>
    </row>
    <row r="57" spans="1:18" x14ac:dyDescent="0.3">
      <c r="A57" t="s">
        <v>73</v>
      </c>
      <c r="B57" t="s">
        <v>1072</v>
      </c>
      <c r="C57" t="s">
        <v>2017</v>
      </c>
      <c r="D57" t="s">
        <v>2073</v>
      </c>
      <c r="E57" t="s">
        <v>2073</v>
      </c>
      <c r="F57" t="s">
        <v>2921</v>
      </c>
      <c r="G57" t="s">
        <v>2935</v>
      </c>
      <c r="H57">
        <v>0</v>
      </c>
      <c r="I57" t="s">
        <v>2944</v>
      </c>
      <c r="J57" t="s">
        <v>2950</v>
      </c>
      <c r="K57" t="s">
        <v>3053</v>
      </c>
      <c r="L57" s="2" t="s">
        <v>4050</v>
      </c>
      <c r="M57" s="2" t="s">
        <v>5050</v>
      </c>
      <c r="N57">
        <v>425</v>
      </c>
      <c r="O57" t="s">
        <v>5996</v>
      </c>
      <c r="P57" t="s">
        <v>6001</v>
      </c>
      <c r="Q57">
        <v>691</v>
      </c>
      <c r="R57" s="3">
        <v>45731</v>
      </c>
    </row>
    <row r="58" spans="1:18" x14ac:dyDescent="0.3">
      <c r="A58" t="s">
        <v>74</v>
      </c>
      <c r="B58" t="s">
        <v>1073</v>
      </c>
      <c r="C58" t="s">
        <v>2017</v>
      </c>
      <c r="D58" t="s">
        <v>2074</v>
      </c>
      <c r="E58" t="s">
        <v>2074</v>
      </c>
      <c r="F58" t="s">
        <v>2921</v>
      </c>
      <c r="G58" t="s">
        <v>2936</v>
      </c>
      <c r="H58">
        <v>0</v>
      </c>
      <c r="I58" t="s">
        <v>2947</v>
      </c>
      <c r="J58" t="s">
        <v>2950</v>
      </c>
      <c r="K58" t="s">
        <v>3054</v>
      </c>
      <c r="L58" s="2" t="s">
        <v>4051</v>
      </c>
      <c r="M58" s="2" t="s">
        <v>5051</v>
      </c>
      <c r="N58">
        <v>1916</v>
      </c>
      <c r="O58" t="s">
        <v>5999</v>
      </c>
      <c r="P58" t="s">
        <v>6001</v>
      </c>
      <c r="Q58">
        <v>1120</v>
      </c>
      <c r="R58" s="3">
        <v>45726</v>
      </c>
    </row>
    <row r="59" spans="1:18" x14ac:dyDescent="0.3">
      <c r="A59" t="s">
        <v>75</v>
      </c>
      <c r="B59" t="s">
        <v>1074</v>
      </c>
      <c r="C59" t="s">
        <v>2017</v>
      </c>
      <c r="D59" t="s">
        <v>2075</v>
      </c>
      <c r="E59" t="s">
        <v>2075</v>
      </c>
      <c r="F59" t="s">
        <v>2921</v>
      </c>
      <c r="G59" t="s">
        <v>2936</v>
      </c>
      <c r="H59">
        <v>0</v>
      </c>
      <c r="I59" t="s">
        <v>2946</v>
      </c>
      <c r="J59" t="s">
        <v>2950</v>
      </c>
      <c r="K59" t="s">
        <v>3055</v>
      </c>
      <c r="L59" s="2" t="s">
        <v>4052</v>
      </c>
      <c r="M59" s="2" t="s">
        <v>5052</v>
      </c>
      <c r="N59">
        <v>2420</v>
      </c>
      <c r="O59" t="s">
        <v>5996</v>
      </c>
      <c r="P59" t="s">
        <v>6002</v>
      </c>
      <c r="Q59">
        <v>1183</v>
      </c>
      <c r="R59" s="3">
        <v>45682</v>
      </c>
    </row>
    <row r="60" spans="1:18" x14ac:dyDescent="0.3">
      <c r="A60" t="s">
        <v>76</v>
      </c>
      <c r="B60" t="s">
        <v>1075</v>
      </c>
      <c r="C60" t="s">
        <v>2017</v>
      </c>
      <c r="D60" t="s">
        <v>2076</v>
      </c>
      <c r="E60" t="s">
        <v>2076</v>
      </c>
      <c r="F60" t="s">
        <v>2921</v>
      </c>
      <c r="G60" t="s">
        <v>2928</v>
      </c>
      <c r="H60">
        <v>0</v>
      </c>
      <c r="I60" t="s">
        <v>2947</v>
      </c>
      <c r="J60" t="s">
        <v>2950</v>
      </c>
      <c r="K60" t="s">
        <v>3056</v>
      </c>
      <c r="L60" s="2" t="s">
        <v>4053</v>
      </c>
      <c r="M60" s="2" t="s">
        <v>5053</v>
      </c>
      <c r="N60">
        <v>703</v>
      </c>
      <c r="O60" t="s">
        <v>5999</v>
      </c>
      <c r="P60" t="s">
        <v>6001</v>
      </c>
      <c r="Q60">
        <v>267</v>
      </c>
      <c r="R60" s="3">
        <v>45784</v>
      </c>
    </row>
    <row r="61" spans="1:18" x14ac:dyDescent="0.3">
      <c r="A61" t="s">
        <v>77</v>
      </c>
      <c r="B61" t="s">
        <v>1076</v>
      </c>
      <c r="C61" t="s">
        <v>2017</v>
      </c>
      <c r="D61" t="s">
        <v>2077</v>
      </c>
      <c r="E61" t="s">
        <v>2077</v>
      </c>
      <c r="F61" t="s">
        <v>2921</v>
      </c>
      <c r="G61" t="s">
        <v>2928</v>
      </c>
      <c r="H61">
        <v>0</v>
      </c>
      <c r="I61" t="s">
        <v>2947</v>
      </c>
      <c r="J61" t="s">
        <v>2950</v>
      </c>
      <c r="K61" t="s">
        <v>3057</v>
      </c>
      <c r="L61" s="2" t="s">
        <v>4054</v>
      </c>
      <c r="M61" s="2" t="s">
        <v>5054</v>
      </c>
      <c r="N61">
        <v>1957</v>
      </c>
      <c r="O61" t="s">
        <v>5999</v>
      </c>
      <c r="P61" t="s">
        <v>6001</v>
      </c>
      <c r="Q61">
        <v>1159</v>
      </c>
      <c r="R61" s="3">
        <v>45828</v>
      </c>
    </row>
    <row r="62" spans="1:18" x14ac:dyDescent="0.3">
      <c r="A62" t="s">
        <v>78</v>
      </c>
      <c r="B62" t="s">
        <v>1077</v>
      </c>
      <c r="C62" t="s">
        <v>2017</v>
      </c>
      <c r="D62" t="s">
        <v>2078</v>
      </c>
      <c r="E62" t="s">
        <v>2078</v>
      </c>
      <c r="F62" t="s">
        <v>2921</v>
      </c>
      <c r="G62" t="s">
        <v>2928</v>
      </c>
      <c r="H62">
        <v>0</v>
      </c>
      <c r="I62" t="s">
        <v>2943</v>
      </c>
      <c r="J62" t="s">
        <v>2950</v>
      </c>
      <c r="K62" t="s">
        <v>3058</v>
      </c>
      <c r="L62" s="2" t="s">
        <v>4055</v>
      </c>
      <c r="M62" s="2" t="s">
        <v>5055</v>
      </c>
      <c r="N62">
        <v>877</v>
      </c>
      <c r="O62" t="s">
        <v>5999</v>
      </c>
      <c r="P62" t="s">
        <v>6002</v>
      </c>
      <c r="Q62">
        <v>1745</v>
      </c>
      <c r="R62" s="3">
        <v>45687</v>
      </c>
    </row>
    <row r="63" spans="1:18" x14ac:dyDescent="0.3">
      <c r="A63" t="s">
        <v>79</v>
      </c>
      <c r="B63" t="s">
        <v>1078</v>
      </c>
      <c r="C63" t="s">
        <v>2017</v>
      </c>
      <c r="D63" t="s">
        <v>2079</v>
      </c>
      <c r="E63" t="s">
        <v>2079</v>
      </c>
      <c r="F63" t="s">
        <v>2921</v>
      </c>
      <c r="G63" t="s">
        <v>2928</v>
      </c>
      <c r="H63">
        <v>0</v>
      </c>
      <c r="I63" t="s">
        <v>2946</v>
      </c>
      <c r="J63" t="s">
        <v>2950</v>
      </c>
      <c r="K63" t="s">
        <v>3059</v>
      </c>
      <c r="L63" s="2" t="s">
        <v>4056</v>
      </c>
      <c r="M63" s="2" t="s">
        <v>5056</v>
      </c>
      <c r="N63">
        <v>3163</v>
      </c>
      <c r="O63" t="s">
        <v>5995</v>
      </c>
      <c r="P63" t="s">
        <v>6002</v>
      </c>
      <c r="Q63">
        <v>993</v>
      </c>
      <c r="R63" s="3">
        <v>45712</v>
      </c>
    </row>
    <row r="64" spans="1:18" x14ac:dyDescent="0.3">
      <c r="A64" t="s">
        <v>80</v>
      </c>
      <c r="B64" t="s">
        <v>1079</v>
      </c>
      <c r="C64" t="s">
        <v>2017</v>
      </c>
      <c r="D64" t="s">
        <v>2080</v>
      </c>
      <c r="E64" t="s">
        <v>2080</v>
      </c>
      <c r="F64" t="s">
        <v>2921</v>
      </c>
      <c r="G64" t="s">
        <v>2928</v>
      </c>
      <c r="H64">
        <v>0</v>
      </c>
      <c r="I64" t="s">
        <v>2943</v>
      </c>
      <c r="J64" t="s">
        <v>2950</v>
      </c>
      <c r="K64" t="s">
        <v>3060</v>
      </c>
      <c r="L64" s="2" t="s">
        <v>4057</v>
      </c>
      <c r="M64" s="2" t="s">
        <v>5057</v>
      </c>
      <c r="N64">
        <v>2327</v>
      </c>
      <c r="O64" t="s">
        <v>5997</v>
      </c>
      <c r="P64" t="s">
        <v>6001</v>
      </c>
      <c r="Q64">
        <v>1614</v>
      </c>
      <c r="R64" s="3">
        <v>45752</v>
      </c>
    </row>
    <row r="65" spans="1:18" x14ac:dyDescent="0.3">
      <c r="A65" t="s">
        <v>81</v>
      </c>
      <c r="B65" t="s">
        <v>1080</v>
      </c>
      <c r="C65" t="s">
        <v>2017</v>
      </c>
      <c r="D65" t="s">
        <v>2081</v>
      </c>
      <c r="E65" t="s">
        <v>2081</v>
      </c>
      <c r="F65" t="s">
        <v>2921</v>
      </c>
      <c r="G65" t="s">
        <v>2928</v>
      </c>
      <c r="H65">
        <v>0</v>
      </c>
      <c r="I65" t="s">
        <v>2947</v>
      </c>
      <c r="J65" t="s">
        <v>2950</v>
      </c>
      <c r="K65" t="s">
        <v>3061</v>
      </c>
      <c r="L65" s="2" t="s">
        <v>4058</v>
      </c>
      <c r="M65" s="2" t="s">
        <v>5058</v>
      </c>
      <c r="N65">
        <v>3764</v>
      </c>
      <c r="O65" t="s">
        <v>5997</v>
      </c>
      <c r="P65" t="s">
        <v>6002</v>
      </c>
      <c r="Q65">
        <v>703</v>
      </c>
      <c r="R65" s="3">
        <v>45804</v>
      </c>
    </row>
    <row r="66" spans="1:18" x14ac:dyDescent="0.3">
      <c r="A66" t="s">
        <v>82</v>
      </c>
      <c r="B66" t="s">
        <v>1081</v>
      </c>
      <c r="C66" t="s">
        <v>2017</v>
      </c>
      <c r="D66" t="s">
        <v>2082</v>
      </c>
      <c r="E66" t="s">
        <v>2082</v>
      </c>
      <c r="F66" t="s">
        <v>2921</v>
      </c>
      <c r="G66" t="s">
        <v>2929</v>
      </c>
      <c r="H66">
        <v>0</v>
      </c>
      <c r="I66" t="s">
        <v>2947</v>
      </c>
      <c r="J66" t="s">
        <v>2950</v>
      </c>
      <c r="K66" t="s">
        <v>3062</v>
      </c>
      <c r="L66" s="2" t="s">
        <v>4059</v>
      </c>
      <c r="M66" s="2" t="s">
        <v>5059</v>
      </c>
      <c r="N66">
        <v>3038</v>
      </c>
      <c r="O66" t="s">
        <v>5998</v>
      </c>
      <c r="P66" t="s">
        <v>6002</v>
      </c>
      <c r="Q66">
        <v>1831</v>
      </c>
      <c r="R66" s="3">
        <v>45757</v>
      </c>
    </row>
    <row r="67" spans="1:18" x14ac:dyDescent="0.3">
      <c r="A67" t="s">
        <v>83</v>
      </c>
      <c r="B67" t="s">
        <v>1082</v>
      </c>
      <c r="C67" t="s">
        <v>2017</v>
      </c>
      <c r="D67" t="s">
        <v>2083</v>
      </c>
      <c r="E67" t="s">
        <v>2083</v>
      </c>
      <c r="F67" t="s">
        <v>2921</v>
      </c>
      <c r="G67" t="s">
        <v>2929</v>
      </c>
      <c r="H67">
        <v>0</v>
      </c>
      <c r="I67" t="s">
        <v>2945</v>
      </c>
      <c r="J67" t="s">
        <v>2950</v>
      </c>
      <c r="K67" t="s">
        <v>3063</v>
      </c>
      <c r="L67" s="2" t="s">
        <v>4060</v>
      </c>
      <c r="M67" s="2" t="s">
        <v>5060</v>
      </c>
      <c r="N67">
        <v>1382</v>
      </c>
      <c r="O67" t="s">
        <v>5995</v>
      </c>
      <c r="P67" t="s">
        <v>6002</v>
      </c>
      <c r="Q67">
        <v>1397</v>
      </c>
      <c r="R67" s="3">
        <v>45754</v>
      </c>
    </row>
    <row r="68" spans="1:18" x14ac:dyDescent="0.3">
      <c r="A68" t="s">
        <v>84</v>
      </c>
      <c r="B68" t="s">
        <v>1083</v>
      </c>
      <c r="C68" t="s">
        <v>2017</v>
      </c>
      <c r="D68" t="s">
        <v>2084</v>
      </c>
      <c r="E68" t="s">
        <v>2084</v>
      </c>
      <c r="F68" t="s">
        <v>2921</v>
      </c>
      <c r="G68" t="s">
        <v>2929</v>
      </c>
      <c r="H68">
        <v>0</v>
      </c>
      <c r="I68" t="s">
        <v>2945</v>
      </c>
      <c r="J68" t="s">
        <v>2950</v>
      </c>
      <c r="K68" t="s">
        <v>3064</v>
      </c>
      <c r="L68" s="2" t="s">
        <v>4061</v>
      </c>
      <c r="M68" s="2" t="s">
        <v>5061</v>
      </c>
      <c r="N68">
        <v>3082</v>
      </c>
      <c r="O68" t="s">
        <v>5998</v>
      </c>
      <c r="P68" t="s">
        <v>6002</v>
      </c>
      <c r="Q68">
        <v>1561</v>
      </c>
      <c r="R68" s="3">
        <v>45757</v>
      </c>
    </row>
    <row r="69" spans="1:18" x14ac:dyDescent="0.3">
      <c r="A69" t="s">
        <v>85</v>
      </c>
      <c r="B69" t="s">
        <v>1084</v>
      </c>
      <c r="C69" t="s">
        <v>2017</v>
      </c>
      <c r="D69" t="s">
        <v>2085</v>
      </c>
      <c r="E69" t="s">
        <v>2085</v>
      </c>
      <c r="F69" t="s">
        <v>2921</v>
      </c>
      <c r="G69" t="s">
        <v>2929</v>
      </c>
      <c r="H69">
        <v>0</v>
      </c>
      <c r="I69" t="s">
        <v>2944</v>
      </c>
      <c r="J69" t="s">
        <v>2950</v>
      </c>
      <c r="K69" t="s">
        <v>3065</v>
      </c>
      <c r="L69" s="2" t="s">
        <v>4062</v>
      </c>
      <c r="M69" s="2" t="s">
        <v>5062</v>
      </c>
      <c r="N69">
        <v>2960</v>
      </c>
      <c r="O69" t="s">
        <v>6000</v>
      </c>
      <c r="P69" t="s">
        <v>6002</v>
      </c>
      <c r="Q69">
        <v>99</v>
      </c>
      <c r="R69" s="3">
        <v>45804</v>
      </c>
    </row>
    <row r="70" spans="1:18" x14ac:dyDescent="0.3">
      <c r="A70" t="s">
        <v>86</v>
      </c>
      <c r="B70" t="s">
        <v>1085</v>
      </c>
      <c r="C70" t="s">
        <v>2017</v>
      </c>
      <c r="D70" t="s">
        <v>2086</v>
      </c>
      <c r="E70" t="s">
        <v>2086</v>
      </c>
      <c r="F70" t="s">
        <v>2921</v>
      </c>
      <c r="G70" t="s">
        <v>2929</v>
      </c>
      <c r="H70">
        <v>0</v>
      </c>
      <c r="I70" t="s">
        <v>2947</v>
      </c>
      <c r="J70" t="s">
        <v>2950</v>
      </c>
      <c r="K70" t="s">
        <v>3066</v>
      </c>
      <c r="L70" s="2" t="s">
        <v>4063</v>
      </c>
      <c r="M70" s="2" t="s">
        <v>5063</v>
      </c>
      <c r="N70">
        <v>1766</v>
      </c>
      <c r="O70" t="s">
        <v>5997</v>
      </c>
      <c r="P70" t="s">
        <v>6001</v>
      </c>
      <c r="Q70">
        <v>94</v>
      </c>
      <c r="R70" s="3">
        <v>45737</v>
      </c>
    </row>
    <row r="71" spans="1:18" x14ac:dyDescent="0.3">
      <c r="A71" t="s">
        <v>87</v>
      </c>
      <c r="B71" t="s">
        <v>1086</v>
      </c>
      <c r="C71" t="s">
        <v>2017</v>
      </c>
      <c r="D71" t="s">
        <v>2087</v>
      </c>
      <c r="E71" t="s">
        <v>2087</v>
      </c>
      <c r="F71" t="s">
        <v>2921</v>
      </c>
      <c r="G71" t="s">
        <v>2922</v>
      </c>
      <c r="H71">
        <v>0</v>
      </c>
      <c r="I71" t="s">
        <v>2947</v>
      </c>
      <c r="J71" t="s">
        <v>2951</v>
      </c>
      <c r="K71" t="s">
        <v>3067</v>
      </c>
      <c r="L71" s="2" t="s">
        <v>4064</v>
      </c>
      <c r="M71" s="2" t="s">
        <v>5064</v>
      </c>
      <c r="N71">
        <v>2237</v>
      </c>
      <c r="O71" t="s">
        <v>5997</v>
      </c>
      <c r="P71" t="s">
        <v>6002</v>
      </c>
      <c r="Q71">
        <v>203</v>
      </c>
      <c r="R71" s="3">
        <v>45840</v>
      </c>
    </row>
    <row r="72" spans="1:18" x14ac:dyDescent="0.3">
      <c r="A72" t="s">
        <v>88</v>
      </c>
      <c r="B72" t="s">
        <v>1087</v>
      </c>
      <c r="C72" t="s">
        <v>2017</v>
      </c>
      <c r="D72" t="s">
        <v>2088</v>
      </c>
      <c r="E72" t="s">
        <v>2088</v>
      </c>
      <c r="F72" t="s">
        <v>2921</v>
      </c>
      <c r="G72" t="s">
        <v>2932</v>
      </c>
      <c r="H72">
        <v>0</v>
      </c>
      <c r="I72" t="s">
        <v>2946</v>
      </c>
      <c r="J72" t="s">
        <v>2951</v>
      </c>
      <c r="K72" t="s">
        <v>3068</v>
      </c>
      <c r="L72" s="2" t="s">
        <v>4065</v>
      </c>
      <c r="M72" s="2" t="s">
        <v>5065</v>
      </c>
      <c r="N72">
        <v>634</v>
      </c>
      <c r="O72" t="s">
        <v>5997</v>
      </c>
      <c r="P72" t="s">
        <v>6001</v>
      </c>
      <c r="Q72">
        <v>1282</v>
      </c>
      <c r="R72" s="3">
        <v>45784</v>
      </c>
    </row>
    <row r="73" spans="1:18" x14ac:dyDescent="0.3">
      <c r="A73" t="s">
        <v>89</v>
      </c>
      <c r="B73" t="s">
        <v>1088</v>
      </c>
      <c r="C73" t="s">
        <v>2017</v>
      </c>
      <c r="D73" t="s">
        <v>2089</v>
      </c>
      <c r="E73" t="s">
        <v>2089</v>
      </c>
      <c r="F73" t="s">
        <v>2921</v>
      </c>
      <c r="G73" t="s">
        <v>2932</v>
      </c>
      <c r="H73">
        <v>0</v>
      </c>
      <c r="I73" t="s">
        <v>2944</v>
      </c>
      <c r="J73" t="s">
        <v>2951</v>
      </c>
      <c r="K73" t="s">
        <v>3069</v>
      </c>
      <c r="L73" s="2" t="s">
        <v>4066</v>
      </c>
      <c r="M73" s="2" t="s">
        <v>5066</v>
      </c>
      <c r="N73">
        <v>1451</v>
      </c>
      <c r="O73" t="s">
        <v>5996</v>
      </c>
      <c r="P73" t="s">
        <v>6001</v>
      </c>
      <c r="Q73">
        <v>1605</v>
      </c>
      <c r="R73" s="3">
        <v>45739</v>
      </c>
    </row>
    <row r="74" spans="1:18" x14ac:dyDescent="0.3">
      <c r="A74" t="s">
        <v>90</v>
      </c>
      <c r="B74" t="s">
        <v>1089</v>
      </c>
      <c r="C74" t="s">
        <v>2017</v>
      </c>
      <c r="D74" t="s">
        <v>2090</v>
      </c>
      <c r="E74" t="s">
        <v>2090</v>
      </c>
      <c r="F74" t="s">
        <v>2921</v>
      </c>
      <c r="G74" t="s">
        <v>2932</v>
      </c>
      <c r="H74">
        <v>0</v>
      </c>
      <c r="I74" t="s">
        <v>2944</v>
      </c>
      <c r="J74" t="s">
        <v>2951</v>
      </c>
      <c r="K74" t="s">
        <v>3070</v>
      </c>
      <c r="L74" s="2" t="s">
        <v>4067</v>
      </c>
      <c r="M74" s="2" t="s">
        <v>5067</v>
      </c>
      <c r="N74">
        <v>4425</v>
      </c>
      <c r="O74" t="s">
        <v>5998</v>
      </c>
      <c r="P74" t="s">
        <v>6001</v>
      </c>
      <c r="Q74">
        <v>1713</v>
      </c>
      <c r="R74" s="3">
        <v>45732</v>
      </c>
    </row>
    <row r="75" spans="1:18" x14ac:dyDescent="0.3">
      <c r="A75" t="s">
        <v>91</v>
      </c>
      <c r="B75" t="s">
        <v>1090</v>
      </c>
      <c r="C75" t="s">
        <v>2017</v>
      </c>
      <c r="D75" t="s">
        <v>2091</v>
      </c>
      <c r="E75" t="s">
        <v>2091</v>
      </c>
      <c r="F75" t="s">
        <v>2921</v>
      </c>
      <c r="G75" t="s">
        <v>2932</v>
      </c>
      <c r="H75">
        <v>0</v>
      </c>
      <c r="I75" t="s">
        <v>2943</v>
      </c>
      <c r="J75" t="s">
        <v>2951</v>
      </c>
      <c r="K75" t="s">
        <v>3071</v>
      </c>
      <c r="L75" s="2" t="s">
        <v>4068</v>
      </c>
      <c r="M75" s="2" t="s">
        <v>5068</v>
      </c>
      <c r="N75">
        <v>2055</v>
      </c>
      <c r="O75" t="s">
        <v>5995</v>
      </c>
      <c r="P75" t="s">
        <v>6002</v>
      </c>
      <c r="Q75">
        <v>941</v>
      </c>
      <c r="R75" s="3">
        <v>45784</v>
      </c>
    </row>
    <row r="76" spans="1:18" x14ac:dyDescent="0.3">
      <c r="A76" t="s">
        <v>92</v>
      </c>
      <c r="B76" t="s">
        <v>1091</v>
      </c>
      <c r="C76" t="s">
        <v>2017</v>
      </c>
      <c r="D76" t="s">
        <v>2092</v>
      </c>
      <c r="E76" t="s">
        <v>2092</v>
      </c>
      <c r="F76" t="s">
        <v>2921</v>
      </c>
      <c r="G76" t="s">
        <v>2932</v>
      </c>
      <c r="H76">
        <v>0</v>
      </c>
      <c r="I76" t="s">
        <v>2945</v>
      </c>
      <c r="J76" t="s">
        <v>2951</v>
      </c>
      <c r="K76" t="s">
        <v>3072</v>
      </c>
      <c r="L76" s="2" t="s">
        <v>4069</v>
      </c>
      <c r="M76" s="2" t="s">
        <v>5069</v>
      </c>
      <c r="N76">
        <v>1388</v>
      </c>
      <c r="O76" t="s">
        <v>5998</v>
      </c>
      <c r="P76" t="s">
        <v>6002</v>
      </c>
      <c r="Q76">
        <v>33</v>
      </c>
      <c r="R76" s="3">
        <v>45794</v>
      </c>
    </row>
    <row r="77" spans="1:18" x14ac:dyDescent="0.3">
      <c r="A77" t="s">
        <v>93</v>
      </c>
      <c r="B77" t="s">
        <v>1092</v>
      </c>
      <c r="C77" t="s">
        <v>2017</v>
      </c>
      <c r="D77" t="s">
        <v>2093</v>
      </c>
      <c r="E77" t="s">
        <v>2093</v>
      </c>
      <c r="F77" t="s">
        <v>2921</v>
      </c>
      <c r="G77" t="s">
        <v>2932</v>
      </c>
      <c r="H77">
        <v>0</v>
      </c>
      <c r="I77" t="s">
        <v>2947</v>
      </c>
      <c r="J77" t="s">
        <v>2951</v>
      </c>
      <c r="K77" t="s">
        <v>3073</v>
      </c>
      <c r="L77" s="2" t="s">
        <v>4070</v>
      </c>
      <c r="M77" s="2" t="s">
        <v>5070</v>
      </c>
      <c r="N77">
        <v>3836</v>
      </c>
      <c r="O77" t="s">
        <v>6000</v>
      </c>
      <c r="P77" t="s">
        <v>6002</v>
      </c>
      <c r="Q77">
        <v>254</v>
      </c>
      <c r="R77" s="3">
        <v>45783</v>
      </c>
    </row>
    <row r="78" spans="1:18" x14ac:dyDescent="0.3">
      <c r="A78" t="s">
        <v>94</v>
      </c>
      <c r="B78" t="s">
        <v>1093</v>
      </c>
      <c r="C78" t="s">
        <v>2017</v>
      </c>
      <c r="D78" t="s">
        <v>2094</v>
      </c>
      <c r="E78" t="s">
        <v>2094</v>
      </c>
      <c r="F78" t="s">
        <v>2921</v>
      </c>
      <c r="G78" t="s">
        <v>2932</v>
      </c>
      <c r="H78">
        <v>0</v>
      </c>
      <c r="I78" t="s">
        <v>2946</v>
      </c>
      <c r="J78" t="s">
        <v>2951</v>
      </c>
      <c r="K78" t="s">
        <v>3074</v>
      </c>
      <c r="L78" s="2" t="s">
        <v>4071</v>
      </c>
      <c r="M78" s="2" t="s">
        <v>5071</v>
      </c>
      <c r="N78">
        <v>3158</v>
      </c>
      <c r="O78" t="s">
        <v>5997</v>
      </c>
      <c r="P78" t="s">
        <v>6001</v>
      </c>
      <c r="Q78">
        <v>1903</v>
      </c>
      <c r="R78" s="3">
        <v>45707</v>
      </c>
    </row>
    <row r="79" spans="1:18" x14ac:dyDescent="0.3">
      <c r="A79" t="s">
        <v>95</v>
      </c>
      <c r="B79" t="s">
        <v>1094</v>
      </c>
      <c r="C79" t="s">
        <v>2017</v>
      </c>
      <c r="D79" t="s">
        <v>2095</v>
      </c>
      <c r="E79" t="s">
        <v>2095</v>
      </c>
      <c r="F79" t="s">
        <v>2921</v>
      </c>
      <c r="G79" t="s">
        <v>2932</v>
      </c>
      <c r="H79">
        <v>0</v>
      </c>
      <c r="I79" t="s">
        <v>2945</v>
      </c>
      <c r="J79" t="s">
        <v>2951</v>
      </c>
      <c r="K79" t="s">
        <v>3075</v>
      </c>
      <c r="L79" s="2" t="s">
        <v>4072</v>
      </c>
      <c r="M79" s="2" t="s">
        <v>5072</v>
      </c>
      <c r="N79">
        <v>2261</v>
      </c>
      <c r="O79" t="s">
        <v>5995</v>
      </c>
      <c r="P79" t="s">
        <v>6001</v>
      </c>
      <c r="Q79">
        <v>1756</v>
      </c>
      <c r="R79" s="3">
        <v>45836</v>
      </c>
    </row>
    <row r="80" spans="1:18" x14ac:dyDescent="0.3">
      <c r="A80" t="s">
        <v>96</v>
      </c>
      <c r="B80" t="s">
        <v>1095</v>
      </c>
      <c r="C80" t="s">
        <v>2017</v>
      </c>
      <c r="D80" t="s">
        <v>2096</v>
      </c>
      <c r="E80" t="s">
        <v>2096</v>
      </c>
      <c r="F80" t="s">
        <v>2921</v>
      </c>
      <c r="G80" t="s">
        <v>2932</v>
      </c>
      <c r="H80">
        <v>0</v>
      </c>
      <c r="I80" t="s">
        <v>2944</v>
      </c>
      <c r="J80" t="s">
        <v>2951</v>
      </c>
      <c r="K80" t="s">
        <v>3076</v>
      </c>
      <c r="L80" s="2" t="s">
        <v>4073</v>
      </c>
      <c r="M80" s="2" t="s">
        <v>5073</v>
      </c>
      <c r="N80">
        <v>4612</v>
      </c>
      <c r="O80" t="s">
        <v>5998</v>
      </c>
      <c r="P80" t="s">
        <v>6001</v>
      </c>
      <c r="Q80">
        <v>323</v>
      </c>
      <c r="R80" s="3">
        <v>45813</v>
      </c>
    </row>
    <row r="81" spans="1:18" x14ac:dyDescent="0.3">
      <c r="A81" t="s">
        <v>97</v>
      </c>
      <c r="B81" t="s">
        <v>1096</v>
      </c>
      <c r="C81" t="s">
        <v>2017</v>
      </c>
      <c r="D81" t="s">
        <v>2097</v>
      </c>
      <c r="E81" t="s">
        <v>2097</v>
      </c>
      <c r="F81" t="s">
        <v>2921</v>
      </c>
      <c r="G81" t="s">
        <v>2932</v>
      </c>
      <c r="H81">
        <v>0</v>
      </c>
      <c r="I81" t="s">
        <v>2946</v>
      </c>
      <c r="J81" t="s">
        <v>2951</v>
      </c>
      <c r="K81" t="s">
        <v>3077</v>
      </c>
      <c r="L81" s="2" t="s">
        <v>4074</v>
      </c>
      <c r="M81" s="2" t="s">
        <v>5074</v>
      </c>
      <c r="N81">
        <v>1849</v>
      </c>
      <c r="O81" t="s">
        <v>5997</v>
      </c>
      <c r="P81" t="s">
        <v>6001</v>
      </c>
      <c r="Q81">
        <v>903</v>
      </c>
      <c r="R81" s="3">
        <v>45673</v>
      </c>
    </row>
    <row r="82" spans="1:18" x14ac:dyDescent="0.3">
      <c r="A82" t="s">
        <v>98</v>
      </c>
      <c r="B82" t="s">
        <v>1097</v>
      </c>
      <c r="C82" t="s">
        <v>2017</v>
      </c>
      <c r="D82" t="s">
        <v>2098</v>
      </c>
      <c r="E82" t="s">
        <v>2098</v>
      </c>
      <c r="F82" t="s">
        <v>2921</v>
      </c>
      <c r="G82" t="s">
        <v>2932</v>
      </c>
      <c r="H82">
        <v>0</v>
      </c>
      <c r="I82" t="s">
        <v>2943</v>
      </c>
      <c r="J82" t="s">
        <v>2951</v>
      </c>
      <c r="K82" t="s">
        <v>3078</v>
      </c>
      <c r="L82" s="2" t="s">
        <v>4075</v>
      </c>
      <c r="M82" s="2" t="s">
        <v>5075</v>
      </c>
      <c r="N82">
        <v>2706</v>
      </c>
      <c r="O82" t="s">
        <v>5997</v>
      </c>
      <c r="P82" t="s">
        <v>6001</v>
      </c>
      <c r="Q82">
        <v>934</v>
      </c>
      <c r="R82" s="3">
        <v>45681</v>
      </c>
    </row>
    <row r="83" spans="1:18" x14ac:dyDescent="0.3">
      <c r="A83" t="s">
        <v>99</v>
      </c>
      <c r="B83" t="s">
        <v>1098</v>
      </c>
      <c r="C83" t="s">
        <v>2017</v>
      </c>
      <c r="D83" t="s">
        <v>2099</v>
      </c>
      <c r="E83" t="s">
        <v>2099</v>
      </c>
      <c r="F83" t="s">
        <v>2921</v>
      </c>
      <c r="G83" t="s">
        <v>2932</v>
      </c>
      <c r="H83">
        <v>0</v>
      </c>
      <c r="I83" t="s">
        <v>2945</v>
      </c>
      <c r="J83" t="s">
        <v>2951</v>
      </c>
      <c r="K83" t="s">
        <v>3079</v>
      </c>
      <c r="L83" s="2" t="s">
        <v>4076</v>
      </c>
      <c r="M83" s="2" t="s">
        <v>5076</v>
      </c>
      <c r="N83">
        <v>508</v>
      </c>
      <c r="O83" t="s">
        <v>5995</v>
      </c>
      <c r="P83" t="s">
        <v>6002</v>
      </c>
      <c r="Q83">
        <v>1</v>
      </c>
      <c r="R83" s="3">
        <v>45827</v>
      </c>
    </row>
    <row r="84" spans="1:18" x14ac:dyDescent="0.3">
      <c r="A84" t="s">
        <v>100</v>
      </c>
      <c r="B84" t="s">
        <v>1099</v>
      </c>
      <c r="C84" t="s">
        <v>2017</v>
      </c>
      <c r="D84" t="s">
        <v>2100</v>
      </c>
      <c r="E84" t="s">
        <v>2100</v>
      </c>
      <c r="F84" t="s">
        <v>2921</v>
      </c>
      <c r="G84" t="s">
        <v>2932</v>
      </c>
      <c r="H84">
        <v>0</v>
      </c>
      <c r="I84" t="s">
        <v>2943</v>
      </c>
      <c r="J84" t="s">
        <v>2951</v>
      </c>
      <c r="K84" t="s">
        <v>3080</v>
      </c>
      <c r="L84" s="2" t="s">
        <v>4077</v>
      </c>
      <c r="M84" s="2" t="s">
        <v>5077</v>
      </c>
      <c r="N84">
        <v>1926</v>
      </c>
      <c r="O84" t="s">
        <v>6000</v>
      </c>
      <c r="P84" t="s">
        <v>6002</v>
      </c>
      <c r="Q84">
        <v>1962</v>
      </c>
      <c r="R84" s="3">
        <v>45830</v>
      </c>
    </row>
    <row r="85" spans="1:18" x14ac:dyDescent="0.3">
      <c r="A85" t="s">
        <v>101</v>
      </c>
      <c r="B85" t="s">
        <v>1100</v>
      </c>
      <c r="C85" t="s">
        <v>2017</v>
      </c>
      <c r="D85" t="s">
        <v>2101</v>
      </c>
      <c r="E85" t="s">
        <v>2101</v>
      </c>
      <c r="F85" t="s">
        <v>2921</v>
      </c>
      <c r="G85" t="s">
        <v>2932</v>
      </c>
      <c r="H85">
        <v>0</v>
      </c>
      <c r="I85" t="s">
        <v>2943</v>
      </c>
      <c r="J85" t="s">
        <v>2951</v>
      </c>
      <c r="K85" t="s">
        <v>3081</v>
      </c>
      <c r="L85" s="2" t="s">
        <v>4078</v>
      </c>
      <c r="M85" s="2" t="s">
        <v>5078</v>
      </c>
      <c r="N85">
        <v>312</v>
      </c>
      <c r="O85" t="s">
        <v>5999</v>
      </c>
      <c r="P85" t="s">
        <v>6001</v>
      </c>
      <c r="Q85">
        <v>876</v>
      </c>
      <c r="R85" s="3">
        <v>45680</v>
      </c>
    </row>
    <row r="86" spans="1:18" x14ac:dyDescent="0.3">
      <c r="A86" t="s">
        <v>102</v>
      </c>
      <c r="B86" t="s">
        <v>1101</v>
      </c>
      <c r="C86" t="s">
        <v>2017</v>
      </c>
      <c r="D86" t="s">
        <v>2102</v>
      </c>
      <c r="E86" t="s">
        <v>2102</v>
      </c>
      <c r="F86" t="s">
        <v>2921</v>
      </c>
      <c r="G86" t="s">
        <v>2932</v>
      </c>
      <c r="H86">
        <v>0</v>
      </c>
      <c r="I86" t="s">
        <v>2945</v>
      </c>
      <c r="J86" t="s">
        <v>2951</v>
      </c>
      <c r="K86" t="s">
        <v>3082</v>
      </c>
      <c r="L86" s="2" t="s">
        <v>4079</v>
      </c>
      <c r="M86" s="2" t="s">
        <v>5079</v>
      </c>
      <c r="N86">
        <v>2634</v>
      </c>
      <c r="O86" t="s">
        <v>5995</v>
      </c>
      <c r="P86" t="s">
        <v>6002</v>
      </c>
      <c r="Q86">
        <v>414</v>
      </c>
      <c r="R86" s="3">
        <v>45763</v>
      </c>
    </row>
    <row r="87" spans="1:18" x14ac:dyDescent="0.3">
      <c r="A87" t="s">
        <v>103</v>
      </c>
      <c r="B87" t="s">
        <v>1102</v>
      </c>
      <c r="C87" t="s">
        <v>2017</v>
      </c>
      <c r="D87" t="s">
        <v>2103</v>
      </c>
      <c r="E87" t="s">
        <v>2103</v>
      </c>
      <c r="F87" t="s">
        <v>2921</v>
      </c>
      <c r="G87" t="s">
        <v>2932</v>
      </c>
      <c r="H87">
        <v>0</v>
      </c>
      <c r="I87" t="s">
        <v>2943</v>
      </c>
      <c r="J87" t="s">
        <v>2951</v>
      </c>
      <c r="K87" t="s">
        <v>3083</v>
      </c>
      <c r="L87" s="2" t="s">
        <v>4080</v>
      </c>
      <c r="M87" s="2" t="s">
        <v>5080</v>
      </c>
      <c r="N87">
        <v>3336</v>
      </c>
      <c r="O87" t="s">
        <v>5999</v>
      </c>
      <c r="P87" t="s">
        <v>6001</v>
      </c>
      <c r="Q87">
        <v>1410</v>
      </c>
      <c r="R87" s="3">
        <v>45713</v>
      </c>
    </row>
    <row r="88" spans="1:18" x14ac:dyDescent="0.3">
      <c r="A88" t="s">
        <v>104</v>
      </c>
      <c r="B88" t="s">
        <v>1103</v>
      </c>
      <c r="C88" t="s">
        <v>2017</v>
      </c>
      <c r="D88" t="s">
        <v>2104</v>
      </c>
      <c r="E88" t="s">
        <v>2104</v>
      </c>
      <c r="F88" t="s">
        <v>2921</v>
      </c>
      <c r="G88" t="s">
        <v>2932</v>
      </c>
      <c r="H88">
        <v>0</v>
      </c>
      <c r="I88" t="s">
        <v>2944</v>
      </c>
      <c r="J88" t="s">
        <v>2951</v>
      </c>
      <c r="K88" t="s">
        <v>3084</v>
      </c>
      <c r="L88" s="2" t="s">
        <v>4081</v>
      </c>
      <c r="M88" s="2" t="s">
        <v>5081</v>
      </c>
      <c r="N88">
        <v>2243</v>
      </c>
      <c r="O88" t="s">
        <v>6000</v>
      </c>
      <c r="P88" t="s">
        <v>6001</v>
      </c>
      <c r="Q88">
        <v>1862</v>
      </c>
      <c r="R88" s="3">
        <v>45746</v>
      </c>
    </row>
    <row r="89" spans="1:18" x14ac:dyDescent="0.3">
      <c r="A89" t="s">
        <v>105</v>
      </c>
      <c r="B89" t="s">
        <v>1104</v>
      </c>
      <c r="C89" t="s">
        <v>2017</v>
      </c>
      <c r="D89" t="s">
        <v>2105</v>
      </c>
      <c r="E89" t="s">
        <v>2105</v>
      </c>
      <c r="F89" t="s">
        <v>2921</v>
      </c>
      <c r="G89" t="s">
        <v>2932</v>
      </c>
      <c r="H89">
        <v>0</v>
      </c>
      <c r="I89" t="s">
        <v>2944</v>
      </c>
      <c r="J89" t="s">
        <v>2951</v>
      </c>
      <c r="K89" t="s">
        <v>3085</v>
      </c>
      <c r="L89" s="2" t="s">
        <v>4082</v>
      </c>
      <c r="M89" s="2" t="s">
        <v>5082</v>
      </c>
      <c r="N89">
        <v>592</v>
      </c>
      <c r="O89" t="s">
        <v>5996</v>
      </c>
      <c r="P89" t="s">
        <v>6001</v>
      </c>
      <c r="Q89">
        <v>270</v>
      </c>
      <c r="R89" s="3">
        <v>45701</v>
      </c>
    </row>
    <row r="90" spans="1:18" x14ac:dyDescent="0.3">
      <c r="A90" t="s">
        <v>106</v>
      </c>
      <c r="B90" t="s">
        <v>1105</v>
      </c>
      <c r="C90" t="s">
        <v>2017</v>
      </c>
      <c r="D90" t="s">
        <v>2106</v>
      </c>
      <c r="E90" t="s">
        <v>2106</v>
      </c>
      <c r="F90" t="s">
        <v>2921</v>
      </c>
      <c r="G90" t="s">
        <v>2932</v>
      </c>
      <c r="H90">
        <v>0</v>
      </c>
      <c r="I90" t="s">
        <v>2944</v>
      </c>
      <c r="J90" t="s">
        <v>2951</v>
      </c>
      <c r="K90" t="s">
        <v>3086</v>
      </c>
      <c r="L90" s="2" t="s">
        <v>4083</v>
      </c>
      <c r="M90" s="2" t="s">
        <v>5083</v>
      </c>
      <c r="N90">
        <v>1778</v>
      </c>
      <c r="O90" t="s">
        <v>5995</v>
      </c>
      <c r="P90" t="s">
        <v>6002</v>
      </c>
      <c r="Q90">
        <v>1806</v>
      </c>
      <c r="R90" s="3">
        <v>45793</v>
      </c>
    </row>
    <row r="91" spans="1:18" x14ac:dyDescent="0.3">
      <c r="A91" t="s">
        <v>107</v>
      </c>
      <c r="B91" t="s">
        <v>1106</v>
      </c>
      <c r="C91" t="s">
        <v>2017</v>
      </c>
      <c r="D91" t="s">
        <v>2107</v>
      </c>
      <c r="E91" t="s">
        <v>2107</v>
      </c>
      <c r="F91" t="s">
        <v>2921</v>
      </c>
      <c r="G91" t="s">
        <v>2932</v>
      </c>
      <c r="H91">
        <v>0</v>
      </c>
      <c r="I91" t="s">
        <v>2943</v>
      </c>
      <c r="J91" t="s">
        <v>2951</v>
      </c>
      <c r="K91" t="s">
        <v>3087</v>
      </c>
      <c r="L91" s="2" t="s">
        <v>4084</v>
      </c>
      <c r="M91" s="2" t="s">
        <v>5084</v>
      </c>
      <c r="N91">
        <v>4696</v>
      </c>
      <c r="O91" t="s">
        <v>5999</v>
      </c>
      <c r="P91" t="s">
        <v>6002</v>
      </c>
      <c r="Q91">
        <v>1331</v>
      </c>
      <c r="R91" s="3">
        <v>45710</v>
      </c>
    </row>
    <row r="92" spans="1:18" x14ac:dyDescent="0.3">
      <c r="A92" t="s">
        <v>108</v>
      </c>
      <c r="B92" t="s">
        <v>1107</v>
      </c>
      <c r="C92" t="s">
        <v>2017</v>
      </c>
      <c r="D92" t="s">
        <v>2108</v>
      </c>
      <c r="E92" t="s">
        <v>2108</v>
      </c>
      <c r="F92" t="s">
        <v>2921</v>
      </c>
      <c r="G92" t="s">
        <v>2923</v>
      </c>
      <c r="H92">
        <v>0</v>
      </c>
      <c r="I92" t="s">
        <v>2946</v>
      </c>
      <c r="J92" t="s">
        <v>2951</v>
      </c>
      <c r="K92" t="s">
        <v>3088</v>
      </c>
      <c r="L92" s="2" t="s">
        <v>4085</v>
      </c>
      <c r="M92" s="2" t="s">
        <v>5085</v>
      </c>
      <c r="N92">
        <v>2627</v>
      </c>
      <c r="O92" t="s">
        <v>6000</v>
      </c>
      <c r="P92" t="s">
        <v>6002</v>
      </c>
      <c r="Q92">
        <v>618</v>
      </c>
      <c r="R92" s="3">
        <v>45836</v>
      </c>
    </row>
    <row r="93" spans="1:18" x14ac:dyDescent="0.3">
      <c r="A93" t="s">
        <v>109</v>
      </c>
      <c r="B93" t="s">
        <v>1108</v>
      </c>
      <c r="C93" t="s">
        <v>2017</v>
      </c>
      <c r="D93" t="s">
        <v>2109</v>
      </c>
      <c r="E93" t="s">
        <v>2109</v>
      </c>
      <c r="F93" t="s">
        <v>2921</v>
      </c>
      <c r="G93" t="s">
        <v>2923</v>
      </c>
      <c r="H93">
        <v>0</v>
      </c>
      <c r="I93" t="s">
        <v>2944</v>
      </c>
      <c r="J93" t="s">
        <v>2951</v>
      </c>
      <c r="K93" t="s">
        <v>3089</v>
      </c>
      <c r="L93" s="2" t="s">
        <v>4086</v>
      </c>
      <c r="M93" s="2" t="s">
        <v>5086</v>
      </c>
      <c r="N93">
        <v>1791</v>
      </c>
      <c r="O93" t="s">
        <v>5998</v>
      </c>
      <c r="P93" t="s">
        <v>6001</v>
      </c>
      <c r="Q93">
        <v>325</v>
      </c>
      <c r="R93" s="3">
        <v>45752</v>
      </c>
    </row>
    <row r="94" spans="1:18" x14ac:dyDescent="0.3">
      <c r="A94" t="s">
        <v>110</v>
      </c>
      <c r="B94" t="s">
        <v>1109</v>
      </c>
      <c r="C94" t="s">
        <v>2017</v>
      </c>
      <c r="D94" t="s">
        <v>2110</v>
      </c>
      <c r="E94" t="s">
        <v>2110</v>
      </c>
      <c r="F94" t="s">
        <v>2921</v>
      </c>
      <c r="G94" t="s">
        <v>2923</v>
      </c>
      <c r="H94">
        <v>0</v>
      </c>
      <c r="I94" t="s">
        <v>2943</v>
      </c>
      <c r="J94" t="s">
        <v>2951</v>
      </c>
      <c r="K94" t="s">
        <v>3090</v>
      </c>
      <c r="L94" s="2" t="s">
        <v>4087</v>
      </c>
      <c r="M94" s="2" t="s">
        <v>5087</v>
      </c>
      <c r="N94">
        <v>4139</v>
      </c>
      <c r="O94" t="s">
        <v>5997</v>
      </c>
      <c r="P94" t="s">
        <v>6002</v>
      </c>
      <c r="Q94">
        <v>1790</v>
      </c>
      <c r="R94" s="3">
        <v>45718</v>
      </c>
    </row>
    <row r="95" spans="1:18" x14ac:dyDescent="0.3">
      <c r="A95" t="s">
        <v>111</v>
      </c>
      <c r="B95" t="s">
        <v>1110</v>
      </c>
      <c r="C95" t="s">
        <v>2017</v>
      </c>
      <c r="D95" t="s">
        <v>2111</v>
      </c>
      <c r="E95" t="s">
        <v>2111</v>
      </c>
      <c r="F95" t="s">
        <v>2921</v>
      </c>
      <c r="G95" t="s">
        <v>2923</v>
      </c>
      <c r="H95">
        <v>0</v>
      </c>
      <c r="I95" t="s">
        <v>2947</v>
      </c>
      <c r="J95" t="s">
        <v>2951</v>
      </c>
      <c r="K95" t="s">
        <v>3091</v>
      </c>
      <c r="L95" s="2" t="s">
        <v>4088</v>
      </c>
      <c r="M95" s="2" t="s">
        <v>5088</v>
      </c>
      <c r="N95">
        <v>3291</v>
      </c>
      <c r="O95" t="s">
        <v>5996</v>
      </c>
      <c r="P95" t="s">
        <v>6002</v>
      </c>
      <c r="Q95">
        <v>1910</v>
      </c>
      <c r="R95" s="3">
        <v>45744</v>
      </c>
    </row>
    <row r="96" spans="1:18" x14ac:dyDescent="0.3">
      <c r="A96" t="s">
        <v>112</v>
      </c>
      <c r="B96" t="s">
        <v>1111</v>
      </c>
      <c r="C96" t="s">
        <v>2017</v>
      </c>
      <c r="D96" t="s">
        <v>2072</v>
      </c>
      <c r="E96" t="s">
        <v>2072</v>
      </c>
      <c r="F96" t="s">
        <v>2921</v>
      </c>
      <c r="G96" t="s">
        <v>2924</v>
      </c>
      <c r="H96">
        <v>0</v>
      </c>
      <c r="I96" t="s">
        <v>2944</v>
      </c>
      <c r="J96" t="s">
        <v>2951</v>
      </c>
      <c r="K96" t="s">
        <v>3092</v>
      </c>
      <c r="L96" s="2" t="s">
        <v>4089</v>
      </c>
      <c r="M96" s="2" t="s">
        <v>5089</v>
      </c>
      <c r="N96">
        <v>3808</v>
      </c>
      <c r="O96" t="s">
        <v>5995</v>
      </c>
      <c r="P96" t="s">
        <v>6002</v>
      </c>
      <c r="Q96">
        <v>1795</v>
      </c>
      <c r="R96" s="3">
        <v>45714</v>
      </c>
    </row>
    <row r="97" spans="1:18" x14ac:dyDescent="0.3">
      <c r="A97" t="s">
        <v>113</v>
      </c>
      <c r="B97" t="s">
        <v>1112</v>
      </c>
      <c r="C97" t="s">
        <v>2017</v>
      </c>
      <c r="D97" t="s">
        <v>2112</v>
      </c>
      <c r="E97" t="s">
        <v>2112</v>
      </c>
      <c r="F97" t="s">
        <v>2921</v>
      </c>
      <c r="G97" t="s">
        <v>2924</v>
      </c>
      <c r="H97">
        <v>0</v>
      </c>
      <c r="I97" t="s">
        <v>2946</v>
      </c>
      <c r="J97" t="s">
        <v>2951</v>
      </c>
      <c r="K97" t="s">
        <v>3093</v>
      </c>
      <c r="L97" s="2" t="s">
        <v>4090</v>
      </c>
      <c r="M97" s="2" t="s">
        <v>5090</v>
      </c>
      <c r="N97">
        <v>1220</v>
      </c>
      <c r="O97" t="s">
        <v>5999</v>
      </c>
      <c r="P97" t="s">
        <v>6001</v>
      </c>
      <c r="Q97">
        <v>561</v>
      </c>
      <c r="R97" s="3">
        <v>45676</v>
      </c>
    </row>
    <row r="98" spans="1:18" x14ac:dyDescent="0.3">
      <c r="A98" t="s">
        <v>114</v>
      </c>
      <c r="B98" t="s">
        <v>1113</v>
      </c>
      <c r="C98" t="s">
        <v>2017</v>
      </c>
      <c r="D98" t="s">
        <v>2113</v>
      </c>
      <c r="E98" t="s">
        <v>2113</v>
      </c>
      <c r="F98" t="s">
        <v>2921</v>
      </c>
      <c r="G98" t="s">
        <v>2924</v>
      </c>
      <c r="H98">
        <v>0</v>
      </c>
      <c r="I98" t="s">
        <v>2943</v>
      </c>
      <c r="J98" t="s">
        <v>2951</v>
      </c>
      <c r="K98" t="s">
        <v>3094</v>
      </c>
      <c r="L98" s="2" t="s">
        <v>4091</v>
      </c>
      <c r="M98" s="2" t="s">
        <v>5091</v>
      </c>
      <c r="N98">
        <v>2219</v>
      </c>
      <c r="O98" t="s">
        <v>5998</v>
      </c>
      <c r="P98" t="s">
        <v>6002</v>
      </c>
      <c r="Q98">
        <v>191</v>
      </c>
      <c r="R98" s="3">
        <v>45730</v>
      </c>
    </row>
    <row r="99" spans="1:18" x14ac:dyDescent="0.3">
      <c r="A99" t="s">
        <v>115</v>
      </c>
      <c r="B99" t="s">
        <v>1114</v>
      </c>
      <c r="C99" t="s">
        <v>2017</v>
      </c>
      <c r="D99" t="s">
        <v>2114</v>
      </c>
      <c r="E99" t="s">
        <v>2114</v>
      </c>
      <c r="F99" t="s">
        <v>2921</v>
      </c>
      <c r="G99" t="s">
        <v>2924</v>
      </c>
      <c r="H99">
        <v>0</v>
      </c>
      <c r="I99" t="s">
        <v>2947</v>
      </c>
      <c r="J99" t="s">
        <v>2951</v>
      </c>
      <c r="K99" t="s">
        <v>3095</v>
      </c>
      <c r="L99" s="2" t="s">
        <v>4092</v>
      </c>
      <c r="M99" s="2" t="s">
        <v>5092</v>
      </c>
      <c r="N99">
        <v>1193</v>
      </c>
      <c r="O99" t="s">
        <v>5999</v>
      </c>
      <c r="P99" t="s">
        <v>6002</v>
      </c>
      <c r="Q99">
        <v>1340</v>
      </c>
      <c r="R99" s="3">
        <v>45705</v>
      </c>
    </row>
    <row r="100" spans="1:18" x14ac:dyDescent="0.3">
      <c r="A100" t="s">
        <v>116</v>
      </c>
      <c r="B100" t="s">
        <v>1115</v>
      </c>
      <c r="C100" t="s">
        <v>2017</v>
      </c>
      <c r="D100" t="s">
        <v>2115</v>
      </c>
      <c r="E100" t="s">
        <v>2115</v>
      </c>
      <c r="F100" t="s">
        <v>2921</v>
      </c>
      <c r="G100" t="s">
        <v>2924</v>
      </c>
      <c r="H100">
        <v>0</v>
      </c>
      <c r="I100" t="s">
        <v>2944</v>
      </c>
      <c r="J100" t="s">
        <v>2951</v>
      </c>
      <c r="K100" t="s">
        <v>3096</v>
      </c>
      <c r="L100" s="2" t="s">
        <v>4093</v>
      </c>
      <c r="M100" s="2" t="s">
        <v>5093</v>
      </c>
      <c r="N100">
        <v>2070</v>
      </c>
      <c r="O100" t="s">
        <v>6000</v>
      </c>
      <c r="P100" t="s">
        <v>6001</v>
      </c>
      <c r="Q100">
        <v>738</v>
      </c>
      <c r="R100" s="3">
        <v>45791</v>
      </c>
    </row>
    <row r="101" spans="1:18" x14ac:dyDescent="0.3">
      <c r="A101" t="s">
        <v>117</v>
      </c>
      <c r="B101" t="s">
        <v>1116</v>
      </c>
      <c r="C101" t="s">
        <v>2017</v>
      </c>
      <c r="D101" t="s">
        <v>2029</v>
      </c>
      <c r="E101" t="s">
        <v>2029</v>
      </c>
      <c r="F101" t="s">
        <v>2921</v>
      </c>
      <c r="G101" t="s">
        <v>2924</v>
      </c>
      <c r="H101">
        <v>0</v>
      </c>
      <c r="I101" t="s">
        <v>2945</v>
      </c>
      <c r="J101" t="s">
        <v>2951</v>
      </c>
      <c r="K101" t="s">
        <v>3097</v>
      </c>
      <c r="L101" s="2" t="s">
        <v>4094</v>
      </c>
      <c r="M101" s="2" t="s">
        <v>5094</v>
      </c>
      <c r="N101">
        <v>4648</v>
      </c>
      <c r="O101" t="s">
        <v>5995</v>
      </c>
      <c r="P101" t="s">
        <v>6002</v>
      </c>
      <c r="Q101">
        <v>512</v>
      </c>
      <c r="R101" s="3">
        <v>45730</v>
      </c>
    </row>
    <row r="102" spans="1:18" x14ac:dyDescent="0.3">
      <c r="A102" t="s">
        <v>118</v>
      </c>
      <c r="B102" t="s">
        <v>1117</v>
      </c>
      <c r="C102" t="s">
        <v>2017</v>
      </c>
      <c r="D102" t="s">
        <v>2116</v>
      </c>
      <c r="E102" t="s">
        <v>2116</v>
      </c>
      <c r="F102" t="s">
        <v>2921</v>
      </c>
      <c r="G102" t="s">
        <v>2924</v>
      </c>
      <c r="H102">
        <v>0</v>
      </c>
      <c r="I102" t="s">
        <v>2943</v>
      </c>
      <c r="J102" t="s">
        <v>2951</v>
      </c>
      <c r="K102" t="s">
        <v>3098</v>
      </c>
      <c r="L102" s="2" t="s">
        <v>4095</v>
      </c>
      <c r="M102" s="2" t="s">
        <v>5095</v>
      </c>
      <c r="N102">
        <v>4465</v>
      </c>
      <c r="O102" t="s">
        <v>6000</v>
      </c>
      <c r="P102" t="s">
        <v>6001</v>
      </c>
      <c r="Q102">
        <v>168</v>
      </c>
      <c r="R102" s="3">
        <v>45775</v>
      </c>
    </row>
    <row r="103" spans="1:18" x14ac:dyDescent="0.3">
      <c r="A103" t="s">
        <v>119</v>
      </c>
      <c r="B103" t="s">
        <v>1118</v>
      </c>
      <c r="C103" t="s">
        <v>2017</v>
      </c>
      <c r="D103" t="s">
        <v>2117</v>
      </c>
      <c r="E103" t="s">
        <v>2117</v>
      </c>
      <c r="F103" t="s">
        <v>2921</v>
      </c>
      <c r="G103" t="s">
        <v>2924</v>
      </c>
      <c r="H103">
        <v>0</v>
      </c>
      <c r="I103" t="s">
        <v>2943</v>
      </c>
      <c r="J103" t="s">
        <v>2951</v>
      </c>
      <c r="K103" t="s">
        <v>3099</v>
      </c>
      <c r="L103" s="2" t="s">
        <v>4096</v>
      </c>
      <c r="M103" s="2" t="s">
        <v>5096</v>
      </c>
      <c r="N103">
        <v>2202</v>
      </c>
      <c r="O103" t="s">
        <v>5999</v>
      </c>
      <c r="P103" t="s">
        <v>6001</v>
      </c>
      <c r="Q103">
        <v>761</v>
      </c>
      <c r="R103" s="3">
        <v>45831</v>
      </c>
    </row>
    <row r="104" spans="1:18" x14ac:dyDescent="0.3">
      <c r="A104" t="s">
        <v>120</v>
      </c>
      <c r="B104" t="s">
        <v>1119</v>
      </c>
      <c r="C104" t="s">
        <v>2017</v>
      </c>
      <c r="D104" t="s">
        <v>2118</v>
      </c>
      <c r="E104" t="s">
        <v>2118</v>
      </c>
      <c r="F104" t="s">
        <v>2921</v>
      </c>
      <c r="G104" t="s">
        <v>2924</v>
      </c>
      <c r="H104">
        <v>0</v>
      </c>
      <c r="I104" t="s">
        <v>2943</v>
      </c>
      <c r="J104" t="s">
        <v>2951</v>
      </c>
      <c r="K104" t="s">
        <v>3100</v>
      </c>
      <c r="L104" s="2" t="s">
        <v>4097</v>
      </c>
      <c r="M104" s="2" t="s">
        <v>5097</v>
      </c>
      <c r="N104">
        <v>4838</v>
      </c>
      <c r="O104" t="s">
        <v>5995</v>
      </c>
      <c r="P104" t="s">
        <v>6002</v>
      </c>
      <c r="Q104">
        <v>1360</v>
      </c>
      <c r="R104" s="3">
        <v>45750</v>
      </c>
    </row>
    <row r="105" spans="1:18" x14ac:dyDescent="0.3">
      <c r="A105" t="s">
        <v>121</v>
      </c>
      <c r="B105" t="s">
        <v>1120</v>
      </c>
      <c r="C105" t="s">
        <v>2017</v>
      </c>
      <c r="D105" t="s">
        <v>2119</v>
      </c>
      <c r="E105" t="s">
        <v>2119</v>
      </c>
      <c r="F105" t="s">
        <v>2921</v>
      </c>
      <c r="G105" t="s">
        <v>2924</v>
      </c>
      <c r="H105">
        <v>0</v>
      </c>
      <c r="I105" t="s">
        <v>2947</v>
      </c>
      <c r="J105" t="s">
        <v>2951</v>
      </c>
      <c r="K105" t="s">
        <v>3101</v>
      </c>
      <c r="L105" s="2" t="s">
        <v>4098</v>
      </c>
      <c r="M105" s="2" t="s">
        <v>5098</v>
      </c>
      <c r="N105">
        <v>3559</v>
      </c>
      <c r="O105" t="s">
        <v>5999</v>
      </c>
      <c r="P105" t="s">
        <v>6001</v>
      </c>
      <c r="Q105">
        <v>1850</v>
      </c>
      <c r="R105" s="3">
        <v>45843</v>
      </c>
    </row>
    <row r="106" spans="1:18" x14ac:dyDescent="0.3">
      <c r="A106" t="s">
        <v>122</v>
      </c>
      <c r="B106" t="s">
        <v>1121</v>
      </c>
      <c r="C106" t="s">
        <v>2017</v>
      </c>
      <c r="D106" t="s">
        <v>2120</v>
      </c>
      <c r="E106" t="s">
        <v>2120</v>
      </c>
      <c r="F106" t="s">
        <v>2921</v>
      </c>
      <c r="G106" t="s">
        <v>2924</v>
      </c>
      <c r="H106">
        <v>0</v>
      </c>
      <c r="I106" t="s">
        <v>2943</v>
      </c>
      <c r="J106" t="s">
        <v>2951</v>
      </c>
      <c r="K106" t="s">
        <v>3102</v>
      </c>
      <c r="L106" s="2" t="s">
        <v>4099</v>
      </c>
      <c r="M106" s="2" t="s">
        <v>5099</v>
      </c>
      <c r="N106">
        <v>4830</v>
      </c>
      <c r="O106" t="s">
        <v>5997</v>
      </c>
      <c r="P106" t="s">
        <v>6002</v>
      </c>
      <c r="Q106">
        <v>1328</v>
      </c>
      <c r="R106" s="3">
        <v>45723</v>
      </c>
    </row>
    <row r="107" spans="1:18" x14ac:dyDescent="0.3">
      <c r="A107" t="s">
        <v>123</v>
      </c>
      <c r="B107" t="s">
        <v>1122</v>
      </c>
      <c r="C107" t="s">
        <v>2017</v>
      </c>
      <c r="D107" t="s">
        <v>2121</v>
      </c>
      <c r="E107" t="s">
        <v>2121</v>
      </c>
      <c r="F107" t="s">
        <v>2921</v>
      </c>
      <c r="G107" t="s">
        <v>2924</v>
      </c>
      <c r="H107">
        <v>0</v>
      </c>
      <c r="I107" t="s">
        <v>2945</v>
      </c>
      <c r="J107" t="s">
        <v>2951</v>
      </c>
      <c r="K107" t="s">
        <v>3103</v>
      </c>
      <c r="L107" s="2" t="s">
        <v>4100</v>
      </c>
      <c r="M107" s="2" t="s">
        <v>5100</v>
      </c>
      <c r="N107">
        <v>3321</v>
      </c>
      <c r="O107" t="s">
        <v>5995</v>
      </c>
      <c r="P107" t="s">
        <v>6001</v>
      </c>
      <c r="Q107">
        <v>338</v>
      </c>
      <c r="R107" s="3">
        <v>45705</v>
      </c>
    </row>
    <row r="108" spans="1:18" x14ac:dyDescent="0.3">
      <c r="A108" t="s">
        <v>124</v>
      </c>
      <c r="B108" t="s">
        <v>1123</v>
      </c>
      <c r="C108" t="s">
        <v>2017</v>
      </c>
      <c r="D108" t="s">
        <v>2122</v>
      </c>
      <c r="E108" t="s">
        <v>2122</v>
      </c>
      <c r="F108" t="s">
        <v>2921</v>
      </c>
      <c r="G108" t="s">
        <v>2924</v>
      </c>
      <c r="H108">
        <v>0</v>
      </c>
      <c r="I108" t="s">
        <v>2943</v>
      </c>
      <c r="J108" t="s">
        <v>2951</v>
      </c>
      <c r="K108" t="s">
        <v>3104</v>
      </c>
      <c r="L108" s="2" t="s">
        <v>4101</v>
      </c>
      <c r="M108" s="2" t="s">
        <v>5101</v>
      </c>
      <c r="N108">
        <v>3015</v>
      </c>
      <c r="O108" t="s">
        <v>5995</v>
      </c>
      <c r="P108" t="s">
        <v>6002</v>
      </c>
      <c r="Q108">
        <v>106</v>
      </c>
      <c r="R108" s="3">
        <v>45719</v>
      </c>
    </row>
    <row r="109" spans="1:18" x14ac:dyDescent="0.3">
      <c r="A109" t="s">
        <v>125</v>
      </c>
      <c r="B109" t="s">
        <v>1124</v>
      </c>
      <c r="C109" t="s">
        <v>2017</v>
      </c>
      <c r="D109" t="s">
        <v>2123</v>
      </c>
      <c r="E109" t="s">
        <v>2123</v>
      </c>
      <c r="F109" t="s">
        <v>2921</v>
      </c>
      <c r="G109" t="s">
        <v>2937</v>
      </c>
      <c r="H109">
        <v>0</v>
      </c>
      <c r="I109" t="s">
        <v>2944</v>
      </c>
      <c r="J109" t="s">
        <v>2951</v>
      </c>
      <c r="K109" t="s">
        <v>3105</v>
      </c>
      <c r="L109" s="2" t="s">
        <v>4102</v>
      </c>
      <c r="M109" s="2" t="s">
        <v>5102</v>
      </c>
      <c r="N109">
        <v>1846</v>
      </c>
      <c r="O109" t="s">
        <v>5996</v>
      </c>
      <c r="P109" t="s">
        <v>6001</v>
      </c>
      <c r="Q109">
        <v>811</v>
      </c>
      <c r="R109" s="3">
        <v>45705</v>
      </c>
    </row>
    <row r="110" spans="1:18" x14ac:dyDescent="0.3">
      <c r="A110" t="s">
        <v>126</v>
      </c>
      <c r="B110" t="s">
        <v>1125</v>
      </c>
      <c r="C110" t="s">
        <v>2017</v>
      </c>
      <c r="D110" t="s">
        <v>2124</v>
      </c>
      <c r="E110" t="s">
        <v>2124</v>
      </c>
      <c r="F110" t="s">
        <v>2921</v>
      </c>
      <c r="G110" t="s">
        <v>2925</v>
      </c>
      <c r="H110">
        <v>0</v>
      </c>
      <c r="I110" t="s">
        <v>2947</v>
      </c>
      <c r="J110" t="s">
        <v>2951</v>
      </c>
      <c r="K110" t="s">
        <v>3106</v>
      </c>
      <c r="L110" s="2" t="s">
        <v>4103</v>
      </c>
      <c r="M110" s="2" t="s">
        <v>5103</v>
      </c>
      <c r="N110">
        <v>1183</v>
      </c>
      <c r="O110" t="s">
        <v>5997</v>
      </c>
      <c r="P110" t="s">
        <v>6002</v>
      </c>
      <c r="Q110">
        <v>1281</v>
      </c>
      <c r="R110" s="3">
        <v>45678</v>
      </c>
    </row>
    <row r="111" spans="1:18" x14ac:dyDescent="0.3">
      <c r="A111" t="s">
        <v>127</v>
      </c>
      <c r="B111" t="s">
        <v>1126</v>
      </c>
      <c r="C111" t="s">
        <v>2017</v>
      </c>
      <c r="D111" t="s">
        <v>2125</v>
      </c>
      <c r="E111" t="s">
        <v>2125</v>
      </c>
      <c r="F111" t="s">
        <v>2921</v>
      </c>
      <c r="G111" t="s">
        <v>2926</v>
      </c>
      <c r="H111">
        <v>0</v>
      </c>
      <c r="I111" t="s">
        <v>2946</v>
      </c>
      <c r="J111" t="s">
        <v>2951</v>
      </c>
      <c r="K111" t="s">
        <v>3107</v>
      </c>
      <c r="L111" s="2" t="s">
        <v>4104</v>
      </c>
      <c r="M111" s="2" t="s">
        <v>5104</v>
      </c>
      <c r="N111">
        <v>4224</v>
      </c>
      <c r="O111" t="s">
        <v>5995</v>
      </c>
      <c r="P111" t="s">
        <v>6002</v>
      </c>
      <c r="Q111">
        <v>625</v>
      </c>
      <c r="R111" s="3">
        <v>45693</v>
      </c>
    </row>
    <row r="112" spans="1:18" x14ac:dyDescent="0.3">
      <c r="A112" t="s">
        <v>128</v>
      </c>
      <c r="B112" t="s">
        <v>1127</v>
      </c>
      <c r="C112" t="s">
        <v>2017</v>
      </c>
      <c r="D112" t="s">
        <v>2126</v>
      </c>
      <c r="E112" t="s">
        <v>2126</v>
      </c>
      <c r="F112" t="s">
        <v>2921</v>
      </c>
      <c r="G112" t="s">
        <v>2927</v>
      </c>
      <c r="H112">
        <v>0</v>
      </c>
      <c r="I112" t="s">
        <v>2944</v>
      </c>
      <c r="J112" t="s">
        <v>2951</v>
      </c>
      <c r="K112" t="s">
        <v>3108</v>
      </c>
      <c r="L112" s="2" t="s">
        <v>4105</v>
      </c>
      <c r="M112" s="2" t="s">
        <v>5105</v>
      </c>
      <c r="N112">
        <v>4092</v>
      </c>
      <c r="O112" t="s">
        <v>5998</v>
      </c>
      <c r="P112" t="s">
        <v>6002</v>
      </c>
      <c r="Q112">
        <v>1486</v>
      </c>
      <c r="R112" s="3">
        <v>45814</v>
      </c>
    </row>
    <row r="113" spans="1:18" x14ac:dyDescent="0.3">
      <c r="A113" t="s">
        <v>129</v>
      </c>
      <c r="B113" t="s">
        <v>1128</v>
      </c>
      <c r="C113" t="s">
        <v>2017</v>
      </c>
      <c r="D113" t="s">
        <v>2127</v>
      </c>
      <c r="E113" t="s">
        <v>2127</v>
      </c>
      <c r="F113" t="s">
        <v>2921</v>
      </c>
      <c r="G113" t="s">
        <v>2927</v>
      </c>
      <c r="H113">
        <v>0</v>
      </c>
      <c r="I113" t="s">
        <v>2945</v>
      </c>
      <c r="J113" t="s">
        <v>2951</v>
      </c>
      <c r="K113" t="s">
        <v>3109</v>
      </c>
      <c r="L113" s="2" t="s">
        <v>4106</v>
      </c>
      <c r="M113" s="2" t="s">
        <v>5106</v>
      </c>
      <c r="N113">
        <v>794</v>
      </c>
      <c r="O113" t="s">
        <v>5999</v>
      </c>
      <c r="P113" t="s">
        <v>6002</v>
      </c>
      <c r="Q113">
        <v>1432</v>
      </c>
      <c r="R113" s="3">
        <v>45821</v>
      </c>
    </row>
    <row r="114" spans="1:18" x14ac:dyDescent="0.3">
      <c r="A114" t="s">
        <v>130</v>
      </c>
      <c r="B114" t="s">
        <v>1129</v>
      </c>
      <c r="C114" t="s">
        <v>2017</v>
      </c>
      <c r="D114" t="s">
        <v>2128</v>
      </c>
      <c r="E114" t="s">
        <v>2128</v>
      </c>
      <c r="F114" t="s">
        <v>2921</v>
      </c>
      <c r="G114" t="s">
        <v>2935</v>
      </c>
      <c r="H114">
        <v>0</v>
      </c>
      <c r="I114" t="s">
        <v>2946</v>
      </c>
      <c r="J114" t="s">
        <v>2951</v>
      </c>
      <c r="K114" t="s">
        <v>3110</v>
      </c>
      <c r="L114" s="2" t="s">
        <v>4107</v>
      </c>
      <c r="M114" s="2" t="s">
        <v>5107</v>
      </c>
      <c r="N114">
        <v>435</v>
      </c>
      <c r="O114" t="s">
        <v>5998</v>
      </c>
      <c r="P114" t="s">
        <v>6001</v>
      </c>
      <c r="Q114">
        <v>1546</v>
      </c>
      <c r="R114" s="3">
        <v>45737</v>
      </c>
    </row>
    <row r="115" spans="1:18" x14ac:dyDescent="0.3">
      <c r="A115" t="s">
        <v>131</v>
      </c>
      <c r="B115" t="s">
        <v>1130</v>
      </c>
      <c r="C115" t="s">
        <v>2017</v>
      </c>
      <c r="D115" t="s">
        <v>2129</v>
      </c>
      <c r="E115" t="s">
        <v>2129</v>
      </c>
      <c r="F115" t="s">
        <v>2921</v>
      </c>
      <c r="G115" t="s">
        <v>2935</v>
      </c>
      <c r="H115">
        <v>0</v>
      </c>
      <c r="I115" t="s">
        <v>2946</v>
      </c>
      <c r="J115" t="s">
        <v>2951</v>
      </c>
      <c r="K115" t="s">
        <v>3111</v>
      </c>
      <c r="L115" s="2" t="s">
        <v>4108</v>
      </c>
      <c r="M115" s="2" t="s">
        <v>5108</v>
      </c>
      <c r="N115">
        <v>948</v>
      </c>
      <c r="O115" t="s">
        <v>5999</v>
      </c>
      <c r="P115" t="s">
        <v>6002</v>
      </c>
      <c r="Q115">
        <v>479</v>
      </c>
      <c r="R115" s="3">
        <v>45807</v>
      </c>
    </row>
    <row r="116" spans="1:18" x14ac:dyDescent="0.3">
      <c r="A116" t="s">
        <v>132</v>
      </c>
      <c r="B116" t="s">
        <v>1131</v>
      </c>
      <c r="C116" t="s">
        <v>2017</v>
      </c>
      <c r="D116" t="s">
        <v>2130</v>
      </c>
      <c r="E116" t="s">
        <v>2130</v>
      </c>
      <c r="F116" t="s">
        <v>2921</v>
      </c>
      <c r="G116" t="s">
        <v>2936</v>
      </c>
      <c r="H116">
        <v>0</v>
      </c>
      <c r="I116" t="s">
        <v>2943</v>
      </c>
      <c r="J116" t="s">
        <v>2951</v>
      </c>
      <c r="K116" t="s">
        <v>3112</v>
      </c>
      <c r="L116" s="2" t="s">
        <v>4109</v>
      </c>
      <c r="M116" s="2" t="s">
        <v>5109</v>
      </c>
      <c r="N116">
        <v>1302</v>
      </c>
      <c r="O116" t="s">
        <v>6000</v>
      </c>
      <c r="P116" t="s">
        <v>6002</v>
      </c>
      <c r="Q116">
        <v>879</v>
      </c>
      <c r="R116" s="3">
        <v>45809</v>
      </c>
    </row>
    <row r="117" spans="1:18" x14ac:dyDescent="0.3">
      <c r="A117" t="s">
        <v>133</v>
      </c>
      <c r="B117" t="s">
        <v>1132</v>
      </c>
      <c r="C117" t="s">
        <v>2017</v>
      </c>
      <c r="D117" t="s">
        <v>2131</v>
      </c>
      <c r="E117" t="s">
        <v>2131</v>
      </c>
      <c r="F117" t="s">
        <v>2921</v>
      </c>
      <c r="G117" t="s">
        <v>2936</v>
      </c>
      <c r="H117">
        <v>0</v>
      </c>
      <c r="I117" t="s">
        <v>2944</v>
      </c>
      <c r="J117" t="s">
        <v>2951</v>
      </c>
      <c r="K117" t="s">
        <v>3113</v>
      </c>
      <c r="L117" s="2" t="s">
        <v>4110</v>
      </c>
      <c r="M117" s="2" t="s">
        <v>5110</v>
      </c>
      <c r="N117">
        <v>1360</v>
      </c>
      <c r="O117" t="s">
        <v>5999</v>
      </c>
      <c r="P117" t="s">
        <v>6002</v>
      </c>
      <c r="Q117">
        <v>1342</v>
      </c>
      <c r="R117" s="3">
        <v>45797</v>
      </c>
    </row>
    <row r="118" spans="1:18" x14ac:dyDescent="0.3">
      <c r="A118" t="s">
        <v>134</v>
      </c>
      <c r="B118" t="s">
        <v>1133</v>
      </c>
      <c r="C118" t="s">
        <v>2017</v>
      </c>
      <c r="D118" t="s">
        <v>2132</v>
      </c>
      <c r="E118" t="s">
        <v>2132</v>
      </c>
      <c r="F118" t="s">
        <v>2921</v>
      </c>
      <c r="G118" t="s">
        <v>2928</v>
      </c>
      <c r="H118">
        <v>0</v>
      </c>
      <c r="I118" t="s">
        <v>2945</v>
      </c>
      <c r="J118" t="s">
        <v>2951</v>
      </c>
      <c r="K118" t="s">
        <v>3114</v>
      </c>
      <c r="L118" s="2" t="s">
        <v>4111</v>
      </c>
      <c r="M118" s="2" t="s">
        <v>5111</v>
      </c>
      <c r="N118">
        <v>3508</v>
      </c>
      <c r="O118" t="s">
        <v>5996</v>
      </c>
      <c r="P118" t="s">
        <v>6002</v>
      </c>
      <c r="Q118">
        <v>186</v>
      </c>
      <c r="R118" s="3">
        <v>45802</v>
      </c>
    </row>
    <row r="119" spans="1:18" x14ac:dyDescent="0.3">
      <c r="A119" t="s">
        <v>135</v>
      </c>
      <c r="B119" t="s">
        <v>1134</v>
      </c>
      <c r="C119" t="s">
        <v>2017</v>
      </c>
      <c r="D119" t="s">
        <v>2078</v>
      </c>
      <c r="E119" t="s">
        <v>2078</v>
      </c>
      <c r="F119" t="s">
        <v>2921</v>
      </c>
      <c r="G119" t="s">
        <v>2928</v>
      </c>
      <c r="H119">
        <v>0</v>
      </c>
      <c r="I119" t="s">
        <v>2947</v>
      </c>
      <c r="J119" t="s">
        <v>2951</v>
      </c>
      <c r="K119" t="s">
        <v>3115</v>
      </c>
      <c r="L119" s="2" t="s">
        <v>4112</v>
      </c>
      <c r="M119" s="2" t="s">
        <v>5112</v>
      </c>
      <c r="N119">
        <v>4935</v>
      </c>
      <c r="O119" t="s">
        <v>6000</v>
      </c>
      <c r="P119" t="s">
        <v>6001</v>
      </c>
      <c r="Q119">
        <v>1441</v>
      </c>
      <c r="R119" s="3">
        <v>45819</v>
      </c>
    </row>
    <row r="120" spans="1:18" x14ac:dyDescent="0.3">
      <c r="A120" t="s">
        <v>136</v>
      </c>
      <c r="B120" t="s">
        <v>1135</v>
      </c>
      <c r="C120" t="s">
        <v>2017</v>
      </c>
      <c r="D120" t="s">
        <v>2133</v>
      </c>
      <c r="E120" t="s">
        <v>2133</v>
      </c>
      <c r="F120" t="s">
        <v>2921</v>
      </c>
      <c r="G120" t="s">
        <v>2928</v>
      </c>
      <c r="H120">
        <v>0</v>
      </c>
      <c r="I120" t="s">
        <v>2947</v>
      </c>
      <c r="J120" t="s">
        <v>2951</v>
      </c>
      <c r="K120" t="s">
        <v>3116</v>
      </c>
      <c r="L120" s="2" t="s">
        <v>4113</v>
      </c>
      <c r="M120" s="2" t="s">
        <v>5113</v>
      </c>
      <c r="N120">
        <v>570</v>
      </c>
      <c r="O120" t="s">
        <v>5995</v>
      </c>
      <c r="P120" t="s">
        <v>6002</v>
      </c>
      <c r="Q120">
        <v>194</v>
      </c>
      <c r="R120" s="3">
        <v>45841</v>
      </c>
    </row>
    <row r="121" spans="1:18" x14ac:dyDescent="0.3">
      <c r="A121" t="s">
        <v>137</v>
      </c>
      <c r="B121" t="s">
        <v>1136</v>
      </c>
      <c r="C121" t="s">
        <v>2017</v>
      </c>
      <c r="D121" t="s">
        <v>2134</v>
      </c>
      <c r="E121" t="s">
        <v>2134</v>
      </c>
      <c r="F121" t="s">
        <v>2921</v>
      </c>
      <c r="G121" t="s">
        <v>2928</v>
      </c>
      <c r="H121">
        <v>0</v>
      </c>
      <c r="I121" t="s">
        <v>2945</v>
      </c>
      <c r="J121" t="s">
        <v>2951</v>
      </c>
      <c r="K121" t="s">
        <v>3117</v>
      </c>
      <c r="L121" s="2" t="s">
        <v>4114</v>
      </c>
      <c r="M121" s="2" t="s">
        <v>5114</v>
      </c>
      <c r="N121">
        <v>3202</v>
      </c>
      <c r="O121" t="s">
        <v>5999</v>
      </c>
      <c r="P121" t="s">
        <v>6001</v>
      </c>
      <c r="Q121">
        <v>2</v>
      </c>
      <c r="R121" s="3">
        <v>45743</v>
      </c>
    </row>
    <row r="122" spans="1:18" x14ac:dyDescent="0.3">
      <c r="A122" t="s">
        <v>138</v>
      </c>
      <c r="B122" t="s">
        <v>1137</v>
      </c>
      <c r="C122" t="s">
        <v>2017</v>
      </c>
      <c r="D122" t="s">
        <v>2135</v>
      </c>
      <c r="E122" t="s">
        <v>2135</v>
      </c>
      <c r="F122" t="s">
        <v>2921</v>
      </c>
      <c r="G122" t="s">
        <v>2928</v>
      </c>
      <c r="H122">
        <v>0</v>
      </c>
      <c r="I122" t="s">
        <v>2946</v>
      </c>
      <c r="J122" t="s">
        <v>2951</v>
      </c>
      <c r="K122" t="s">
        <v>3118</v>
      </c>
      <c r="L122" s="2" t="s">
        <v>4115</v>
      </c>
      <c r="M122" s="2" t="s">
        <v>5115</v>
      </c>
      <c r="N122">
        <v>3176</v>
      </c>
      <c r="O122" t="s">
        <v>5996</v>
      </c>
      <c r="P122" t="s">
        <v>6002</v>
      </c>
      <c r="Q122">
        <v>437</v>
      </c>
      <c r="R122" s="3">
        <v>45831</v>
      </c>
    </row>
    <row r="123" spans="1:18" x14ac:dyDescent="0.3">
      <c r="A123" t="s">
        <v>139</v>
      </c>
      <c r="B123" t="s">
        <v>1138</v>
      </c>
      <c r="C123" t="s">
        <v>2017</v>
      </c>
      <c r="D123" t="s">
        <v>2136</v>
      </c>
      <c r="E123" t="s">
        <v>2136</v>
      </c>
      <c r="F123" t="s">
        <v>2921</v>
      </c>
      <c r="G123" t="s">
        <v>2928</v>
      </c>
      <c r="H123">
        <v>0</v>
      </c>
      <c r="I123" t="s">
        <v>2945</v>
      </c>
      <c r="J123" t="s">
        <v>2951</v>
      </c>
      <c r="K123" t="s">
        <v>3119</v>
      </c>
      <c r="L123" s="2" t="s">
        <v>4116</v>
      </c>
      <c r="M123" s="2" t="s">
        <v>5116</v>
      </c>
      <c r="N123">
        <v>4931</v>
      </c>
      <c r="O123" t="s">
        <v>5998</v>
      </c>
      <c r="P123" t="s">
        <v>6001</v>
      </c>
      <c r="Q123">
        <v>976</v>
      </c>
      <c r="R123" s="3">
        <v>45677</v>
      </c>
    </row>
    <row r="124" spans="1:18" x14ac:dyDescent="0.3">
      <c r="A124" t="s">
        <v>140</v>
      </c>
      <c r="B124" t="s">
        <v>1139</v>
      </c>
      <c r="C124" t="s">
        <v>2017</v>
      </c>
      <c r="D124" t="s">
        <v>2137</v>
      </c>
      <c r="E124" t="s">
        <v>2137</v>
      </c>
      <c r="F124" t="s">
        <v>2921</v>
      </c>
      <c r="G124" t="s">
        <v>2928</v>
      </c>
      <c r="H124">
        <v>0</v>
      </c>
      <c r="I124" t="s">
        <v>2946</v>
      </c>
      <c r="J124" t="s">
        <v>2951</v>
      </c>
      <c r="K124" t="s">
        <v>3120</v>
      </c>
      <c r="L124" s="2" t="s">
        <v>4117</v>
      </c>
      <c r="M124" s="2" t="s">
        <v>5117</v>
      </c>
      <c r="N124">
        <v>3884</v>
      </c>
      <c r="O124" t="s">
        <v>6000</v>
      </c>
      <c r="P124" t="s">
        <v>6001</v>
      </c>
      <c r="Q124">
        <v>159</v>
      </c>
      <c r="R124" s="3">
        <v>45740</v>
      </c>
    </row>
    <row r="125" spans="1:18" x14ac:dyDescent="0.3">
      <c r="A125" t="s">
        <v>141</v>
      </c>
      <c r="B125" t="s">
        <v>1140</v>
      </c>
      <c r="C125" t="s">
        <v>2017</v>
      </c>
      <c r="D125" t="s">
        <v>2018</v>
      </c>
      <c r="E125" t="s">
        <v>2018</v>
      </c>
      <c r="F125" t="s">
        <v>2921</v>
      </c>
      <c r="G125" t="s">
        <v>2928</v>
      </c>
      <c r="H125">
        <v>0</v>
      </c>
      <c r="I125" t="s">
        <v>2943</v>
      </c>
      <c r="J125" t="s">
        <v>2951</v>
      </c>
      <c r="K125" t="s">
        <v>3121</v>
      </c>
      <c r="L125" s="2" t="s">
        <v>4118</v>
      </c>
      <c r="M125" s="2" t="s">
        <v>5118</v>
      </c>
      <c r="N125">
        <v>4384</v>
      </c>
      <c r="O125" t="s">
        <v>6000</v>
      </c>
      <c r="P125" t="s">
        <v>6001</v>
      </c>
      <c r="Q125">
        <v>271</v>
      </c>
      <c r="R125" s="3">
        <v>45800</v>
      </c>
    </row>
    <row r="126" spans="1:18" x14ac:dyDescent="0.3">
      <c r="A126" t="s">
        <v>142</v>
      </c>
      <c r="B126" t="s">
        <v>1141</v>
      </c>
      <c r="C126" t="s">
        <v>2017</v>
      </c>
      <c r="D126" t="s">
        <v>2138</v>
      </c>
      <c r="E126" t="s">
        <v>2138</v>
      </c>
      <c r="F126" t="s">
        <v>2921</v>
      </c>
      <c r="G126" t="s">
        <v>2928</v>
      </c>
      <c r="H126">
        <v>0</v>
      </c>
      <c r="I126" t="s">
        <v>2946</v>
      </c>
      <c r="J126" t="s">
        <v>2951</v>
      </c>
      <c r="K126" t="s">
        <v>3122</v>
      </c>
      <c r="L126" s="2" t="s">
        <v>4119</v>
      </c>
      <c r="M126" s="2" t="s">
        <v>5119</v>
      </c>
      <c r="N126">
        <v>2109</v>
      </c>
      <c r="O126" t="s">
        <v>5996</v>
      </c>
      <c r="P126" t="s">
        <v>6001</v>
      </c>
      <c r="Q126">
        <v>1215</v>
      </c>
      <c r="R126" s="3">
        <v>45691</v>
      </c>
    </row>
    <row r="127" spans="1:18" x14ac:dyDescent="0.3">
      <c r="A127" t="s">
        <v>143</v>
      </c>
      <c r="B127" t="s">
        <v>1142</v>
      </c>
      <c r="C127" t="s">
        <v>2017</v>
      </c>
      <c r="D127" t="s">
        <v>2139</v>
      </c>
      <c r="E127" t="s">
        <v>2139</v>
      </c>
      <c r="F127" t="s">
        <v>2921</v>
      </c>
      <c r="G127" t="s">
        <v>2928</v>
      </c>
      <c r="H127">
        <v>0</v>
      </c>
      <c r="I127" t="s">
        <v>2943</v>
      </c>
      <c r="J127" t="s">
        <v>2951</v>
      </c>
      <c r="K127" t="s">
        <v>3123</v>
      </c>
      <c r="L127" s="2" t="s">
        <v>4120</v>
      </c>
      <c r="M127" s="2" t="s">
        <v>5120</v>
      </c>
      <c r="N127">
        <v>4582</v>
      </c>
      <c r="O127" t="s">
        <v>5998</v>
      </c>
      <c r="P127" t="s">
        <v>6002</v>
      </c>
      <c r="Q127">
        <v>463</v>
      </c>
      <c r="R127" s="3">
        <v>45814</v>
      </c>
    </row>
    <row r="128" spans="1:18" x14ac:dyDescent="0.3">
      <c r="A128" t="s">
        <v>144</v>
      </c>
      <c r="B128" t="s">
        <v>1143</v>
      </c>
      <c r="C128" t="s">
        <v>2017</v>
      </c>
      <c r="D128" t="s">
        <v>2140</v>
      </c>
      <c r="E128" t="s">
        <v>2140</v>
      </c>
      <c r="F128" t="s">
        <v>2921</v>
      </c>
      <c r="G128" t="s">
        <v>2938</v>
      </c>
      <c r="H128">
        <v>0</v>
      </c>
      <c r="I128" t="s">
        <v>2946</v>
      </c>
      <c r="J128" t="s">
        <v>2951</v>
      </c>
      <c r="K128" t="s">
        <v>3124</v>
      </c>
      <c r="L128" s="2" t="s">
        <v>4121</v>
      </c>
      <c r="M128" s="2" t="s">
        <v>5121</v>
      </c>
      <c r="N128">
        <v>144</v>
      </c>
      <c r="O128" t="s">
        <v>6000</v>
      </c>
      <c r="P128" t="s">
        <v>6001</v>
      </c>
      <c r="Q128">
        <v>1063</v>
      </c>
      <c r="R128" s="3">
        <v>45699</v>
      </c>
    </row>
    <row r="129" spans="1:18" x14ac:dyDescent="0.3">
      <c r="A129" t="s">
        <v>145</v>
      </c>
      <c r="B129" t="s">
        <v>1144</v>
      </c>
      <c r="C129" t="s">
        <v>2017</v>
      </c>
      <c r="D129" t="s">
        <v>2141</v>
      </c>
      <c r="E129" t="s">
        <v>2141</v>
      </c>
      <c r="F129" t="s">
        <v>2921</v>
      </c>
      <c r="G129" t="s">
        <v>2938</v>
      </c>
      <c r="H129">
        <v>0</v>
      </c>
      <c r="I129" t="s">
        <v>2945</v>
      </c>
      <c r="J129" t="s">
        <v>2951</v>
      </c>
      <c r="K129" t="s">
        <v>3125</v>
      </c>
      <c r="L129" s="2" t="s">
        <v>4122</v>
      </c>
      <c r="M129" s="2" t="s">
        <v>5122</v>
      </c>
      <c r="N129">
        <v>988</v>
      </c>
      <c r="O129" t="s">
        <v>5995</v>
      </c>
      <c r="P129" t="s">
        <v>6001</v>
      </c>
      <c r="Q129">
        <v>1392</v>
      </c>
      <c r="R129" s="3">
        <v>45785</v>
      </c>
    </row>
    <row r="130" spans="1:18" x14ac:dyDescent="0.3">
      <c r="A130" t="s">
        <v>146</v>
      </c>
      <c r="B130" t="s">
        <v>1145</v>
      </c>
      <c r="C130" t="s">
        <v>2017</v>
      </c>
      <c r="D130" t="s">
        <v>2142</v>
      </c>
      <c r="E130" t="s">
        <v>2142</v>
      </c>
      <c r="F130" t="s">
        <v>2921</v>
      </c>
      <c r="G130" t="s">
        <v>2938</v>
      </c>
      <c r="H130">
        <v>0</v>
      </c>
      <c r="I130" t="s">
        <v>2947</v>
      </c>
      <c r="J130" t="s">
        <v>2951</v>
      </c>
      <c r="K130" t="s">
        <v>3126</v>
      </c>
      <c r="L130" s="2" t="s">
        <v>4123</v>
      </c>
      <c r="M130" s="2" t="s">
        <v>5123</v>
      </c>
      <c r="N130">
        <v>4448</v>
      </c>
      <c r="O130" t="s">
        <v>5999</v>
      </c>
      <c r="P130" t="s">
        <v>6001</v>
      </c>
      <c r="Q130">
        <v>911</v>
      </c>
      <c r="R130" s="3">
        <v>45770</v>
      </c>
    </row>
    <row r="131" spans="1:18" x14ac:dyDescent="0.3">
      <c r="A131" t="s">
        <v>147</v>
      </c>
      <c r="B131" t="s">
        <v>1146</v>
      </c>
      <c r="C131" t="s">
        <v>2017</v>
      </c>
      <c r="D131" t="s">
        <v>2143</v>
      </c>
      <c r="E131" t="s">
        <v>2143</v>
      </c>
      <c r="F131" t="s">
        <v>2921</v>
      </c>
      <c r="G131" t="s">
        <v>2929</v>
      </c>
      <c r="H131">
        <v>0</v>
      </c>
      <c r="I131" t="s">
        <v>2944</v>
      </c>
      <c r="J131" t="s">
        <v>2951</v>
      </c>
      <c r="K131" t="s">
        <v>3127</v>
      </c>
      <c r="L131" s="2" t="s">
        <v>4124</v>
      </c>
      <c r="M131" s="2" t="s">
        <v>5124</v>
      </c>
      <c r="N131">
        <v>2235</v>
      </c>
      <c r="O131" t="s">
        <v>5997</v>
      </c>
      <c r="P131" t="s">
        <v>6002</v>
      </c>
      <c r="Q131">
        <v>19</v>
      </c>
      <c r="R131" s="3">
        <v>45834</v>
      </c>
    </row>
    <row r="132" spans="1:18" x14ac:dyDescent="0.3">
      <c r="A132" t="s">
        <v>148</v>
      </c>
      <c r="B132" t="s">
        <v>1147</v>
      </c>
      <c r="C132" t="s">
        <v>2017</v>
      </c>
      <c r="D132" t="s">
        <v>2144</v>
      </c>
      <c r="E132" t="s">
        <v>2144</v>
      </c>
      <c r="F132" t="s">
        <v>2921</v>
      </c>
      <c r="G132" t="s">
        <v>2929</v>
      </c>
      <c r="H132">
        <v>0</v>
      </c>
      <c r="I132" t="s">
        <v>2943</v>
      </c>
      <c r="J132" t="s">
        <v>2951</v>
      </c>
      <c r="K132" t="s">
        <v>3128</v>
      </c>
      <c r="L132" s="2" t="s">
        <v>4125</v>
      </c>
      <c r="M132" s="2" t="s">
        <v>5125</v>
      </c>
      <c r="N132">
        <v>2836</v>
      </c>
      <c r="O132" t="s">
        <v>5998</v>
      </c>
      <c r="P132" t="s">
        <v>6002</v>
      </c>
      <c r="Q132">
        <v>16</v>
      </c>
      <c r="R132" s="3">
        <v>45829</v>
      </c>
    </row>
    <row r="133" spans="1:18" x14ac:dyDescent="0.3">
      <c r="A133" t="s">
        <v>149</v>
      </c>
      <c r="B133" t="s">
        <v>1148</v>
      </c>
      <c r="C133" t="s">
        <v>2017</v>
      </c>
      <c r="D133" t="s">
        <v>2145</v>
      </c>
      <c r="E133" t="s">
        <v>2145</v>
      </c>
      <c r="F133" t="s">
        <v>2921</v>
      </c>
      <c r="G133" t="s">
        <v>2929</v>
      </c>
      <c r="H133">
        <v>0</v>
      </c>
      <c r="I133" t="s">
        <v>2945</v>
      </c>
      <c r="J133" t="s">
        <v>2951</v>
      </c>
      <c r="K133" t="s">
        <v>3129</v>
      </c>
      <c r="L133" s="2" t="s">
        <v>4126</v>
      </c>
      <c r="M133" s="2" t="s">
        <v>5126</v>
      </c>
      <c r="N133">
        <v>963</v>
      </c>
      <c r="O133" t="s">
        <v>5999</v>
      </c>
      <c r="P133" t="s">
        <v>6002</v>
      </c>
      <c r="Q133">
        <v>1424</v>
      </c>
      <c r="R133" s="3">
        <v>45752</v>
      </c>
    </row>
    <row r="134" spans="1:18" x14ac:dyDescent="0.3">
      <c r="A134" t="s">
        <v>150</v>
      </c>
      <c r="B134" t="s">
        <v>1149</v>
      </c>
      <c r="C134" t="s">
        <v>2017</v>
      </c>
      <c r="D134" t="s">
        <v>2146</v>
      </c>
      <c r="E134" t="s">
        <v>2146</v>
      </c>
      <c r="F134" t="s">
        <v>2921</v>
      </c>
      <c r="G134" t="s">
        <v>2929</v>
      </c>
      <c r="H134">
        <v>0</v>
      </c>
      <c r="I134" t="s">
        <v>2945</v>
      </c>
      <c r="J134" t="s">
        <v>2951</v>
      </c>
      <c r="K134" t="s">
        <v>3130</v>
      </c>
      <c r="L134" s="2" t="s">
        <v>4127</v>
      </c>
      <c r="M134" s="2" t="s">
        <v>5127</v>
      </c>
      <c r="N134">
        <v>2454</v>
      </c>
      <c r="O134" t="s">
        <v>5997</v>
      </c>
      <c r="P134" t="s">
        <v>6001</v>
      </c>
      <c r="Q134">
        <v>703</v>
      </c>
      <c r="R134" s="3">
        <v>45709</v>
      </c>
    </row>
    <row r="135" spans="1:18" x14ac:dyDescent="0.3">
      <c r="A135" t="s">
        <v>151</v>
      </c>
      <c r="B135" t="s">
        <v>1150</v>
      </c>
      <c r="C135" t="s">
        <v>2017</v>
      </c>
      <c r="D135" t="s">
        <v>2147</v>
      </c>
      <c r="E135" t="s">
        <v>2147</v>
      </c>
      <c r="F135" t="s">
        <v>2921</v>
      </c>
      <c r="G135" t="s">
        <v>2929</v>
      </c>
      <c r="H135">
        <v>0</v>
      </c>
      <c r="I135" t="s">
        <v>2945</v>
      </c>
      <c r="J135" t="s">
        <v>2951</v>
      </c>
      <c r="K135" t="s">
        <v>3131</v>
      </c>
      <c r="L135" s="2" t="s">
        <v>4128</v>
      </c>
      <c r="M135" s="2" t="s">
        <v>5128</v>
      </c>
      <c r="N135">
        <v>3611</v>
      </c>
      <c r="O135" t="s">
        <v>6000</v>
      </c>
      <c r="P135" t="s">
        <v>6001</v>
      </c>
      <c r="Q135">
        <v>1673</v>
      </c>
      <c r="R135" s="3">
        <v>45750</v>
      </c>
    </row>
    <row r="136" spans="1:18" x14ac:dyDescent="0.3">
      <c r="A136" t="s">
        <v>152</v>
      </c>
      <c r="B136" t="s">
        <v>1151</v>
      </c>
      <c r="C136" t="s">
        <v>2017</v>
      </c>
      <c r="D136" t="s">
        <v>2148</v>
      </c>
      <c r="E136" t="s">
        <v>2148</v>
      </c>
      <c r="F136" t="s">
        <v>2921</v>
      </c>
      <c r="G136" t="s">
        <v>2929</v>
      </c>
      <c r="H136">
        <v>0</v>
      </c>
      <c r="I136" t="s">
        <v>2946</v>
      </c>
      <c r="J136" t="s">
        <v>2951</v>
      </c>
      <c r="K136" t="s">
        <v>3132</v>
      </c>
      <c r="L136" s="2" t="s">
        <v>4129</v>
      </c>
      <c r="M136" s="2" t="s">
        <v>5129</v>
      </c>
      <c r="N136">
        <v>1345</v>
      </c>
      <c r="O136" t="s">
        <v>5997</v>
      </c>
      <c r="P136" t="s">
        <v>6001</v>
      </c>
      <c r="Q136">
        <v>246</v>
      </c>
      <c r="R136" s="3">
        <v>45710</v>
      </c>
    </row>
    <row r="137" spans="1:18" x14ac:dyDescent="0.3">
      <c r="A137" t="s">
        <v>153</v>
      </c>
      <c r="B137" t="s">
        <v>1152</v>
      </c>
      <c r="C137" t="s">
        <v>2017</v>
      </c>
      <c r="D137" t="s">
        <v>2149</v>
      </c>
      <c r="E137" t="s">
        <v>2149</v>
      </c>
      <c r="F137" t="s">
        <v>2921</v>
      </c>
      <c r="G137" t="s">
        <v>2929</v>
      </c>
      <c r="H137">
        <v>0</v>
      </c>
      <c r="I137" t="s">
        <v>2947</v>
      </c>
      <c r="J137" t="s">
        <v>2951</v>
      </c>
      <c r="K137" t="s">
        <v>3133</v>
      </c>
      <c r="L137" s="2" t="s">
        <v>4130</v>
      </c>
      <c r="M137" s="2" t="s">
        <v>5130</v>
      </c>
      <c r="N137">
        <v>3766</v>
      </c>
      <c r="O137" t="s">
        <v>5998</v>
      </c>
      <c r="P137" t="s">
        <v>6001</v>
      </c>
      <c r="Q137">
        <v>1761</v>
      </c>
      <c r="R137" s="3">
        <v>45768</v>
      </c>
    </row>
    <row r="138" spans="1:18" x14ac:dyDescent="0.3">
      <c r="A138" t="s">
        <v>154</v>
      </c>
      <c r="B138" t="s">
        <v>1153</v>
      </c>
      <c r="C138" t="s">
        <v>2017</v>
      </c>
      <c r="D138" t="s">
        <v>2150</v>
      </c>
      <c r="E138" t="s">
        <v>2150</v>
      </c>
      <c r="F138" t="s">
        <v>2921</v>
      </c>
      <c r="G138" t="s">
        <v>2929</v>
      </c>
      <c r="H138">
        <v>0</v>
      </c>
      <c r="I138" t="s">
        <v>2944</v>
      </c>
      <c r="J138" t="s">
        <v>2951</v>
      </c>
      <c r="K138" t="s">
        <v>3134</v>
      </c>
      <c r="L138" s="2" t="s">
        <v>4131</v>
      </c>
      <c r="M138" s="2" t="s">
        <v>5131</v>
      </c>
      <c r="N138">
        <v>76</v>
      </c>
      <c r="O138" t="s">
        <v>5999</v>
      </c>
      <c r="P138" t="s">
        <v>6002</v>
      </c>
      <c r="Q138">
        <v>864</v>
      </c>
      <c r="R138" s="3">
        <v>45781</v>
      </c>
    </row>
    <row r="139" spans="1:18" x14ac:dyDescent="0.3">
      <c r="A139" t="s">
        <v>155</v>
      </c>
      <c r="B139" t="s">
        <v>1154</v>
      </c>
      <c r="C139" t="s">
        <v>2017</v>
      </c>
      <c r="D139" t="s">
        <v>2151</v>
      </c>
      <c r="E139" t="s">
        <v>2151</v>
      </c>
      <c r="F139" t="s">
        <v>2921</v>
      </c>
      <c r="G139" t="s">
        <v>2929</v>
      </c>
      <c r="H139">
        <v>0</v>
      </c>
      <c r="I139" t="s">
        <v>2945</v>
      </c>
      <c r="J139" t="s">
        <v>2951</v>
      </c>
      <c r="K139" t="s">
        <v>3135</v>
      </c>
      <c r="L139" s="2" t="s">
        <v>4132</v>
      </c>
      <c r="M139" s="2" t="s">
        <v>5132</v>
      </c>
      <c r="N139">
        <v>2207</v>
      </c>
      <c r="O139" t="s">
        <v>6000</v>
      </c>
      <c r="P139" t="s">
        <v>6001</v>
      </c>
      <c r="Q139">
        <v>1421</v>
      </c>
      <c r="R139" s="3">
        <v>45718</v>
      </c>
    </row>
    <row r="140" spans="1:18" x14ac:dyDescent="0.3">
      <c r="A140" t="s">
        <v>156</v>
      </c>
      <c r="B140" t="s">
        <v>1155</v>
      </c>
      <c r="C140" t="s">
        <v>2017</v>
      </c>
      <c r="D140" t="s">
        <v>2152</v>
      </c>
      <c r="E140" t="s">
        <v>2152</v>
      </c>
      <c r="F140" t="s">
        <v>2921</v>
      </c>
      <c r="G140" t="s">
        <v>2929</v>
      </c>
      <c r="H140">
        <v>0</v>
      </c>
      <c r="I140" t="s">
        <v>2944</v>
      </c>
      <c r="J140" t="s">
        <v>2951</v>
      </c>
      <c r="K140" t="s">
        <v>3136</v>
      </c>
      <c r="L140" s="2" t="s">
        <v>4133</v>
      </c>
      <c r="M140" s="2" t="s">
        <v>5133</v>
      </c>
      <c r="N140">
        <v>4150</v>
      </c>
      <c r="O140" t="s">
        <v>6000</v>
      </c>
      <c r="P140" t="s">
        <v>6002</v>
      </c>
      <c r="Q140">
        <v>270</v>
      </c>
      <c r="R140" s="3">
        <v>45734</v>
      </c>
    </row>
    <row r="141" spans="1:18" x14ac:dyDescent="0.3">
      <c r="A141" t="s">
        <v>157</v>
      </c>
      <c r="B141" t="s">
        <v>1156</v>
      </c>
      <c r="C141" t="s">
        <v>2017</v>
      </c>
      <c r="D141" t="s">
        <v>2153</v>
      </c>
      <c r="E141" t="s">
        <v>2153</v>
      </c>
      <c r="F141" t="s">
        <v>2921</v>
      </c>
      <c r="G141" t="s">
        <v>2929</v>
      </c>
      <c r="H141">
        <v>0</v>
      </c>
      <c r="I141" t="s">
        <v>2945</v>
      </c>
      <c r="J141" t="s">
        <v>2951</v>
      </c>
      <c r="K141" t="s">
        <v>3137</v>
      </c>
      <c r="L141" s="2" t="s">
        <v>4134</v>
      </c>
      <c r="M141" s="2" t="s">
        <v>5134</v>
      </c>
      <c r="N141">
        <v>1513</v>
      </c>
      <c r="O141" t="s">
        <v>6000</v>
      </c>
      <c r="P141" t="s">
        <v>6001</v>
      </c>
      <c r="Q141">
        <v>978</v>
      </c>
      <c r="R141" s="3">
        <v>45848</v>
      </c>
    </row>
    <row r="142" spans="1:18" x14ac:dyDescent="0.3">
      <c r="A142" t="s">
        <v>158</v>
      </c>
      <c r="B142" t="s">
        <v>1157</v>
      </c>
      <c r="C142" t="s">
        <v>2017</v>
      </c>
      <c r="D142" t="s">
        <v>2154</v>
      </c>
      <c r="E142" t="s">
        <v>2154</v>
      </c>
      <c r="F142" t="s">
        <v>2921</v>
      </c>
      <c r="G142" t="s">
        <v>2929</v>
      </c>
      <c r="H142">
        <v>0</v>
      </c>
      <c r="I142" t="s">
        <v>2944</v>
      </c>
      <c r="J142" t="s">
        <v>2951</v>
      </c>
      <c r="K142" t="s">
        <v>3138</v>
      </c>
      <c r="L142" s="2" t="s">
        <v>4135</v>
      </c>
      <c r="M142" s="2" t="s">
        <v>5135</v>
      </c>
      <c r="N142">
        <v>4208</v>
      </c>
      <c r="O142" t="s">
        <v>6000</v>
      </c>
      <c r="P142" t="s">
        <v>6001</v>
      </c>
      <c r="Q142">
        <v>145</v>
      </c>
      <c r="R142" s="3">
        <v>45672</v>
      </c>
    </row>
    <row r="143" spans="1:18" x14ac:dyDescent="0.3">
      <c r="A143" t="s">
        <v>159</v>
      </c>
      <c r="B143" t="s">
        <v>1158</v>
      </c>
      <c r="C143" t="s">
        <v>2017</v>
      </c>
      <c r="D143" t="s">
        <v>2155</v>
      </c>
      <c r="E143" t="s">
        <v>2155</v>
      </c>
      <c r="F143" t="s">
        <v>2921</v>
      </c>
      <c r="G143" t="s">
        <v>2929</v>
      </c>
      <c r="H143">
        <v>0</v>
      </c>
      <c r="I143" t="s">
        <v>2947</v>
      </c>
      <c r="J143" t="s">
        <v>2951</v>
      </c>
      <c r="K143" t="s">
        <v>3139</v>
      </c>
      <c r="L143" s="2" t="s">
        <v>4136</v>
      </c>
      <c r="M143" s="2" t="s">
        <v>5136</v>
      </c>
      <c r="N143">
        <v>921</v>
      </c>
      <c r="O143" t="s">
        <v>5997</v>
      </c>
      <c r="P143" t="s">
        <v>6001</v>
      </c>
      <c r="Q143">
        <v>468</v>
      </c>
      <c r="R143" s="3">
        <v>45692</v>
      </c>
    </row>
    <row r="144" spans="1:18" x14ac:dyDescent="0.3">
      <c r="A144" t="s">
        <v>160</v>
      </c>
      <c r="B144" t="s">
        <v>1159</v>
      </c>
      <c r="C144" t="s">
        <v>2017</v>
      </c>
      <c r="D144" t="s">
        <v>2156</v>
      </c>
      <c r="E144" t="s">
        <v>2156</v>
      </c>
      <c r="F144" t="s">
        <v>2921</v>
      </c>
      <c r="G144" t="s">
        <v>2929</v>
      </c>
      <c r="H144">
        <v>0</v>
      </c>
      <c r="I144" t="s">
        <v>2947</v>
      </c>
      <c r="J144" t="s">
        <v>2951</v>
      </c>
      <c r="K144" t="s">
        <v>3140</v>
      </c>
      <c r="L144" s="2" t="s">
        <v>4137</v>
      </c>
      <c r="M144" s="2" t="s">
        <v>5137</v>
      </c>
      <c r="N144">
        <v>2494</v>
      </c>
      <c r="O144" t="s">
        <v>6000</v>
      </c>
      <c r="P144" t="s">
        <v>6001</v>
      </c>
      <c r="Q144">
        <v>784</v>
      </c>
      <c r="R144" s="3">
        <v>45701</v>
      </c>
    </row>
    <row r="145" spans="1:18" x14ac:dyDescent="0.3">
      <c r="A145" t="s">
        <v>161</v>
      </c>
      <c r="B145" t="s">
        <v>1160</v>
      </c>
      <c r="C145" t="s">
        <v>2017</v>
      </c>
      <c r="D145" t="s">
        <v>2157</v>
      </c>
      <c r="E145" t="s">
        <v>2157</v>
      </c>
      <c r="F145" t="s">
        <v>2921</v>
      </c>
      <c r="G145" t="s">
        <v>2929</v>
      </c>
      <c r="H145">
        <v>0</v>
      </c>
      <c r="I145" t="s">
        <v>2944</v>
      </c>
      <c r="J145" t="s">
        <v>2951</v>
      </c>
      <c r="K145" t="s">
        <v>3141</v>
      </c>
      <c r="L145" s="2" t="s">
        <v>4138</v>
      </c>
      <c r="M145" s="2" t="s">
        <v>5138</v>
      </c>
      <c r="N145">
        <v>4208</v>
      </c>
      <c r="O145" t="s">
        <v>5996</v>
      </c>
      <c r="P145" t="s">
        <v>6002</v>
      </c>
      <c r="Q145">
        <v>182</v>
      </c>
      <c r="R145" s="3">
        <v>45718</v>
      </c>
    </row>
    <row r="146" spans="1:18" x14ac:dyDescent="0.3">
      <c r="A146" t="s">
        <v>162</v>
      </c>
      <c r="B146" t="s">
        <v>1161</v>
      </c>
      <c r="C146" t="s">
        <v>2017</v>
      </c>
      <c r="D146" t="s">
        <v>2158</v>
      </c>
      <c r="E146" t="s">
        <v>2158</v>
      </c>
      <c r="F146" t="s">
        <v>2921</v>
      </c>
      <c r="G146" t="s">
        <v>2935</v>
      </c>
      <c r="H146">
        <v>0</v>
      </c>
      <c r="I146" t="s">
        <v>2944</v>
      </c>
      <c r="J146" t="s">
        <v>2952</v>
      </c>
      <c r="K146" t="s">
        <v>3142</v>
      </c>
      <c r="L146" s="2" t="s">
        <v>4139</v>
      </c>
      <c r="M146" s="2" t="s">
        <v>5139</v>
      </c>
      <c r="N146">
        <v>1679</v>
      </c>
      <c r="O146" t="s">
        <v>6000</v>
      </c>
      <c r="P146" t="s">
        <v>6001</v>
      </c>
      <c r="Q146">
        <v>1496</v>
      </c>
      <c r="R146" s="3">
        <v>45744</v>
      </c>
    </row>
    <row r="147" spans="1:18" x14ac:dyDescent="0.3">
      <c r="A147" t="s">
        <v>163</v>
      </c>
      <c r="B147" t="s">
        <v>1162</v>
      </c>
      <c r="C147" t="s">
        <v>2017</v>
      </c>
      <c r="D147" t="s">
        <v>2159</v>
      </c>
      <c r="E147" t="s">
        <v>2159</v>
      </c>
      <c r="F147" t="s">
        <v>2921</v>
      </c>
      <c r="G147" t="s">
        <v>2935</v>
      </c>
      <c r="H147">
        <v>0</v>
      </c>
      <c r="I147" t="s">
        <v>2946</v>
      </c>
      <c r="J147" t="s">
        <v>2952</v>
      </c>
      <c r="K147" t="s">
        <v>3143</v>
      </c>
      <c r="L147" s="2" t="s">
        <v>4140</v>
      </c>
      <c r="M147" s="2" t="s">
        <v>5140</v>
      </c>
      <c r="N147">
        <v>1302</v>
      </c>
      <c r="O147" t="s">
        <v>6000</v>
      </c>
      <c r="P147" t="s">
        <v>6002</v>
      </c>
      <c r="Q147">
        <v>1650</v>
      </c>
      <c r="R147" s="3">
        <v>45823</v>
      </c>
    </row>
    <row r="148" spans="1:18" x14ac:dyDescent="0.3">
      <c r="A148" t="s">
        <v>164</v>
      </c>
      <c r="B148" t="s">
        <v>1163</v>
      </c>
      <c r="C148" t="s">
        <v>2017</v>
      </c>
      <c r="D148" t="s">
        <v>2160</v>
      </c>
      <c r="E148" t="s">
        <v>2160</v>
      </c>
      <c r="F148" t="s">
        <v>2921</v>
      </c>
      <c r="G148" t="s">
        <v>2936</v>
      </c>
      <c r="H148">
        <v>0</v>
      </c>
      <c r="I148" t="s">
        <v>2943</v>
      </c>
      <c r="J148" t="s">
        <v>2952</v>
      </c>
      <c r="K148" t="s">
        <v>3144</v>
      </c>
      <c r="L148" s="2" t="s">
        <v>4141</v>
      </c>
      <c r="M148" s="2" t="s">
        <v>5141</v>
      </c>
      <c r="N148">
        <v>3113</v>
      </c>
      <c r="O148" t="s">
        <v>5996</v>
      </c>
      <c r="P148" t="s">
        <v>6001</v>
      </c>
      <c r="Q148">
        <v>209</v>
      </c>
      <c r="R148" s="3">
        <v>45745</v>
      </c>
    </row>
    <row r="149" spans="1:18" x14ac:dyDescent="0.3">
      <c r="A149" t="s">
        <v>165</v>
      </c>
      <c r="B149" t="s">
        <v>1164</v>
      </c>
      <c r="C149" t="s">
        <v>2017</v>
      </c>
      <c r="D149" t="s">
        <v>2161</v>
      </c>
      <c r="E149" t="s">
        <v>2161</v>
      </c>
      <c r="F149" t="s">
        <v>2921</v>
      </c>
      <c r="G149" t="s">
        <v>2936</v>
      </c>
      <c r="H149">
        <v>0</v>
      </c>
      <c r="I149" t="s">
        <v>2943</v>
      </c>
      <c r="J149" t="s">
        <v>2952</v>
      </c>
      <c r="K149" t="s">
        <v>3145</v>
      </c>
      <c r="L149" s="2" t="s">
        <v>4142</v>
      </c>
      <c r="M149" s="2" t="s">
        <v>5142</v>
      </c>
      <c r="N149">
        <v>1373</v>
      </c>
      <c r="O149" t="s">
        <v>5999</v>
      </c>
      <c r="P149" t="s">
        <v>6002</v>
      </c>
      <c r="Q149">
        <v>211</v>
      </c>
      <c r="R149" s="3">
        <v>45813</v>
      </c>
    </row>
    <row r="150" spans="1:18" x14ac:dyDescent="0.3">
      <c r="A150" t="s">
        <v>166</v>
      </c>
      <c r="B150" t="s">
        <v>1165</v>
      </c>
      <c r="C150" t="s">
        <v>2017</v>
      </c>
      <c r="D150" t="s">
        <v>2162</v>
      </c>
      <c r="E150" t="s">
        <v>2162</v>
      </c>
      <c r="F150" t="s">
        <v>2921</v>
      </c>
      <c r="G150" t="s">
        <v>2936</v>
      </c>
      <c r="H150">
        <v>0</v>
      </c>
      <c r="I150" t="s">
        <v>2944</v>
      </c>
      <c r="J150" t="s">
        <v>2952</v>
      </c>
      <c r="K150" t="s">
        <v>3146</v>
      </c>
      <c r="L150" s="2" t="s">
        <v>4143</v>
      </c>
      <c r="M150" s="2" t="s">
        <v>5143</v>
      </c>
      <c r="N150">
        <v>4468</v>
      </c>
      <c r="O150" t="s">
        <v>5995</v>
      </c>
      <c r="P150" t="s">
        <v>6001</v>
      </c>
      <c r="Q150">
        <v>641</v>
      </c>
      <c r="R150" s="3">
        <v>45814</v>
      </c>
    </row>
    <row r="151" spans="1:18" x14ac:dyDescent="0.3">
      <c r="A151" t="s">
        <v>167</v>
      </c>
      <c r="B151" t="s">
        <v>1166</v>
      </c>
      <c r="C151" t="s">
        <v>2017</v>
      </c>
      <c r="D151" t="s">
        <v>2163</v>
      </c>
      <c r="E151" t="s">
        <v>2163</v>
      </c>
      <c r="F151" t="s">
        <v>2921</v>
      </c>
      <c r="G151" t="s">
        <v>2936</v>
      </c>
      <c r="H151">
        <v>0</v>
      </c>
      <c r="I151" t="s">
        <v>2945</v>
      </c>
      <c r="J151" t="s">
        <v>2952</v>
      </c>
      <c r="K151" t="s">
        <v>3147</v>
      </c>
      <c r="L151" s="2" t="s">
        <v>4144</v>
      </c>
      <c r="M151" s="2" t="s">
        <v>5144</v>
      </c>
      <c r="N151">
        <v>4394</v>
      </c>
      <c r="O151" t="s">
        <v>5996</v>
      </c>
      <c r="P151" t="s">
        <v>6002</v>
      </c>
      <c r="Q151">
        <v>752</v>
      </c>
      <c r="R151" s="3">
        <v>45706</v>
      </c>
    </row>
    <row r="152" spans="1:18" x14ac:dyDescent="0.3">
      <c r="A152" t="s">
        <v>168</v>
      </c>
      <c r="B152" t="s">
        <v>1167</v>
      </c>
      <c r="C152" t="s">
        <v>2017</v>
      </c>
      <c r="D152" t="s">
        <v>2164</v>
      </c>
      <c r="E152" t="s">
        <v>2164</v>
      </c>
      <c r="F152" t="s">
        <v>2921</v>
      </c>
      <c r="G152" t="s">
        <v>2936</v>
      </c>
      <c r="H152">
        <v>0</v>
      </c>
      <c r="I152" t="s">
        <v>2945</v>
      </c>
      <c r="J152" t="s">
        <v>2952</v>
      </c>
      <c r="K152" t="s">
        <v>3148</v>
      </c>
      <c r="L152" s="2" t="s">
        <v>4145</v>
      </c>
      <c r="M152" s="2" t="s">
        <v>5145</v>
      </c>
      <c r="N152">
        <v>54</v>
      </c>
      <c r="O152" t="s">
        <v>5998</v>
      </c>
      <c r="P152" t="s">
        <v>6001</v>
      </c>
      <c r="Q152">
        <v>1804</v>
      </c>
      <c r="R152" s="3">
        <v>45701</v>
      </c>
    </row>
    <row r="153" spans="1:18" x14ac:dyDescent="0.3">
      <c r="A153" t="s">
        <v>169</v>
      </c>
      <c r="B153" t="s">
        <v>1168</v>
      </c>
      <c r="C153" t="s">
        <v>2017</v>
      </c>
      <c r="D153" t="s">
        <v>2165</v>
      </c>
      <c r="E153" t="s">
        <v>2165</v>
      </c>
      <c r="F153" t="s">
        <v>2921</v>
      </c>
      <c r="G153" t="s">
        <v>2936</v>
      </c>
      <c r="H153">
        <v>0</v>
      </c>
      <c r="I153" t="s">
        <v>2945</v>
      </c>
      <c r="J153" t="s">
        <v>2952</v>
      </c>
      <c r="K153" t="s">
        <v>3149</v>
      </c>
      <c r="L153" s="2" t="s">
        <v>4146</v>
      </c>
      <c r="M153" s="2" t="s">
        <v>5146</v>
      </c>
      <c r="N153">
        <v>4956</v>
      </c>
      <c r="O153" t="s">
        <v>5999</v>
      </c>
      <c r="P153" t="s">
        <v>6001</v>
      </c>
      <c r="Q153">
        <v>612</v>
      </c>
      <c r="R153" s="3">
        <v>45702</v>
      </c>
    </row>
    <row r="154" spans="1:18" x14ac:dyDescent="0.3">
      <c r="A154" t="s">
        <v>170</v>
      </c>
      <c r="B154" t="s">
        <v>1169</v>
      </c>
      <c r="C154" t="s">
        <v>2017</v>
      </c>
      <c r="D154" t="s">
        <v>2166</v>
      </c>
      <c r="E154" t="s">
        <v>2166</v>
      </c>
      <c r="F154" t="s">
        <v>2921</v>
      </c>
      <c r="G154" t="s">
        <v>2928</v>
      </c>
      <c r="H154">
        <v>0</v>
      </c>
      <c r="I154" t="s">
        <v>2945</v>
      </c>
      <c r="J154" t="s">
        <v>2952</v>
      </c>
      <c r="K154" t="s">
        <v>3150</v>
      </c>
      <c r="L154" s="2" t="s">
        <v>4147</v>
      </c>
      <c r="M154" s="2" t="s">
        <v>5147</v>
      </c>
      <c r="N154">
        <v>2705</v>
      </c>
      <c r="O154" t="s">
        <v>6000</v>
      </c>
      <c r="P154" t="s">
        <v>6002</v>
      </c>
      <c r="Q154">
        <v>280</v>
      </c>
      <c r="R154" s="3">
        <v>45826</v>
      </c>
    </row>
    <row r="155" spans="1:18" x14ac:dyDescent="0.3">
      <c r="A155" t="s">
        <v>171</v>
      </c>
      <c r="B155" t="s">
        <v>1170</v>
      </c>
      <c r="C155" t="s">
        <v>2017</v>
      </c>
      <c r="D155" t="s">
        <v>2167</v>
      </c>
      <c r="E155" t="s">
        <v>2167</v>
      </c>
      <c r="F155" t="s">
        <v>2921</v>
      </c>
      <c r="G155" t="s">
        <v>2928</v>
      </c>
      <c r="H155">
        <v>0</v>
      </c>
      <c r="I155" t="s">
        <v>2943</v>
      </c>
      <c r="J155" t="s">
        <v>2952</v>
      </c>
      <c r="K155" t="s">
        <v>3151</v>
      </c>
      <c r="L155" s="2" t="s">
        <v>4148</v>
      </c>
      <c r="M155" s="2" t="s">
        <v>5148</v>
      </c>
      <c r="N155">
        <v>4052</v>
      </c>
      <c r="O155" t="s">
        <v>5997</v>
      </c>
      <c r="P155" t="s">
        <v>6002</v>
      </c>
      <c r="Q155">
        <v>783</v>
      </c>
      <c r="R155" s="3">
        <v>45824</v>
      </c>
    </row>
    <row r="156" spans="1:18" x14ac:dyDescent="0.3">
      <c r="A156" t="s">
        <v>172</v>
      </c>
      <c r="B156" t="s">
        <v>1171</v>
      </c>
      <c r="C156" t="s">
        <v>2017</v>
      </c>
      <c r="D156" t="s">
        <v>2168</v>
      </c>
      <c r="E156" t="s">
        <v>2168</v>
      </c>
      <c r="F156" t="s">
        <v>2921</v>
      </c>
      <c r="G156" t="s">
        <v>2928</v>
      </c>
      <c r="H156">
        <v>0</v>
      </c>
      <c r="I156" t="s">
        <v>2944</v>
      </c>
      <c r="J156" t="s">
        <v>2952</v>
      </c>
      <c r="K156" t="s">
        <v>3152</v>
      </c>
      <c r="L156" s="2" t="s">
        <v>4149</v>
      </c>
      <c r="M156" s="2" t="s">
        <v>5149</v>
      </c>
      <c r="N156">
        <v>209</v>
      </c>
      <c r="O156" t="s">
        <v>5996</v>
      </c>
      <c r="P156" t="s">
        <v>6002</v>
      </c>
      <c r="Q156">
        <v>1584</v>
      </c>
      <c r="R156" s="3">
        <v>45707</v>
      </c>
    </row>
    <row r="157" spans="1:18" x14ac:dyDescent="0.3">
      <c r="A157" t="s">
        <v>173</v>
      </c>
      <c r="B157" t="s">
        <v>1172</v>
      </c>
      <c r="C157" t="s">
        <v>2017</v>
      </c>
      <c r="D157" t="s">
        <v>2169</v>
      </c>
      <c r="E157" t="s">
        <v>2169</v>
      </c>
      <c r="F157" t="s">
        <v>2921</v>
      </c>
      <c r="G157" t="s">
        <v>2928</v>
      </c>
      <c r="H157">
        <v>0</v>
      </c>
      <c r="I157" t="s">
        <v>2943</v>
      </c>
      <c r="J157" t="s">
        <v>2952</v>
      </c>
      <c r="K157" t="s">
        <v>3153</v>
      </c>
      <c r="L157" s="2" t="s">
        <v>4150</v>
      </c>
      <c r="M157" s="2" t="s">
        <v>5150</v>
      </c>
      <c r="N157">
        <v>966</v>
      </c>
      <c r="O157" t="s">
        <v>5999</v>
      </c>
      <c r="P157" t="s">
        <v>6002</v>
      </c>
      <c r="Q157">
        <v>1665</v>
      </c>
      <c r="R157" s="3">
        <v>45826</v>
      </c>
    </row>
    <row r="158" spans="1:18" x14ac:dyDescent="0.3">
      <c r="A158" t="s">
        <v>174</v>
      </c>
      <c r="B158" t="s">
        <v>1173</v>
      </c>
      <c r="C158" t="s">
        <v>2017</v>
      </c>
      <c r="D158" t="s">
        <v>2170</v>
      </c>
      <c r="E158" t="s">
        <v>2170</v>
      </c>
      <c r="F158" t="s">
        <v>2921</v>
      </c>
      <c r="G158" t="s">
        <v>2928</v>
      </c>
      <c r="H158">
        <v>0</v>
      </c>
      <c r="I158" t="s">
        <v>2943</v>
      </c>
      <c r="J158" t="s">
        <v>2952</v>
      </c>
      <c r="K158" t="s">
        <v>3154</v>
      </c>
      <c r="L158" s="2" t="s">
        <v>4151</v>
      </c>
      <c r="M158" s="2" t="s">
        <v>5151</v>
      </c>
      <c r="N158">
        <v>3023</v>
      </c>
      <c r="O158" t="s">
        <v>5999</v>
      </c>
      <c r="P158" t="s">
        <v>6001</v>
      </c>
      <c r="Q158">
        <v>1542</v>
      </c>
      <c r="R158" s="3">
        <v>45778</v>
      </c>
    </row>
    <row r="159" spans="1:18" x14ac:dyDescent="0.3">
      <c r="A159" t="s">
        <v>175</v>
      </c>
      <c r="B159" t="s">
        <v>1174</v>
      </c>
      <c r="C159" t="s">
        <v>2017</v>
      </c>
      <c r="D159" t="s">
        <v>2171</v>
      </c>
      <c r="E159" t="s">
        <v>2171</v>
      </c>
      <c r="F159" t="s">
        <v>2921</v>
      </c>
      <c r="G159" t="s">
        <v>2929</v>
      </c>
      <c r="H159">
        <v>0</v>
      </c>
      <c r="I159" t="s">
        <v>2944</v>
      </c>
      <c r="J159" t="s">
        <v>2952</v>
      </c>
      <c r="K159" t="s">
        <v>3155</v>
      </c>
      <c r="L159" s="2" t="s">
        <v>4152</v>
      </c>
      <c r="M159" s="2" t="s">
        <v>5152</v>
      </c>
      <c r="N159">
        <v>2569</v>
      </c>
      <c r="O159" t="s">
        <v>6000</v>
      </c>
      <c r="P159" t="s">
        <v>6001</v>
      </c>
      <c r="Q159">
        <v>1790</v>
      </c>
      <c r="R159" s="3">
        <v>45714</v>
      </c>
    </row>
    <row r="160" spans="1:18" x14ac:dyDescent="0.3">
      <c r="A160" t="s">
        <v>176</v>
      </c>
      <c r="B160" t="s">
        <v>1175</v>
      </c>
      <c r="C160" t="s">
        <v>2017</v>
      </c>
      <c r="D160" t="s">
        <v>2172</v>
      </c>
      <c r="E160" t="s">
        <v>2172</v>
      </c>
      <c r="F160" t="s">
        <v>2921</v>
      </c>
      <c r="G160" t="s">
        <v>2929</v>
      </c>
      <c r="H160">
        <v>0</v>
      </c>
      <c r="I160" t="s">
        <v>2943</v>
      </c>
      <c r="J160" t="s">
        <v>2952</v>
      </c>
      <c r="K160" t="s">
        <v>3156</v>
      </c>
      <c r="L160" s="2" t="s">
        <v>4153</v>
      </c>
      <c r="M160" s="2" t="s">
        <v>5153</v>
      </c>
      <c r="N160">
        <v>2011</v>
      </c>
      <c r="O160" t="s">
        <v>5995</v>
      </c>
      <c r="P160" t="s">
        <v>6001</v>
      </c>
      <c r="Q160">
        <v>272</v>
      </c>
      <c r="R160" s="3">
        <v>45763</v>
      </c>
    </row>
    <row r="161" spans="1:18" x14ac:dyDescent="0.3">
      <c r="A161" t="s">
        <v>177</v>
      </c>
      <c r="B161" t="s">
        <v>1176</v>
      </c>
      <c r="C161" t="s">
        <v>2017</v>
      </c>
      <c r="D161" t="s">
        <v>2173</v>
      </c>
      <c r="E161" t="s">
        <v>2173</v>
      </c>
      <c r="F161" t="s">
        <v>2921</v>
      </c>
      <c r="G161" t="s">
        <v>2929</v>
      </c>
      <c r="H161">
        <v>0</v>
      </c>
      <c r="I161" t="s">
        <v>2946</v>
      </c>
      <c r="J161" t="s">
        <v>2952</v>
      </c>
      <c r="K161" t="s">
        <v>3157</v>
      </c>
      <c r="L161" s="2" t="s">
        <v>4154</v>
      </c>
      <c r="M161" s="2" t="s">
        <v>5154</v>
      </c>
      <c r="N161">
        <v>524</v>
      </c>
      <c r="O161" t="s">
        <v>5997</v>
      </c>
      <c r="P161" t="s">
        <v>6002</v>
      </c>
      <c r="Q161">
        <v>1313</v>
      </c>
      <c r="R161" s="3">
        <v>45746</v>
      </c>
    </row>
    <row r="162" spans="1:18" x14ac:dyDescent="0.3">
      <c r="A162" t="s">
        <v>178</v>
      </c>
      <c r="B162" t="s">
        <v>1177</v>
      </c>
      <c r="C162" t="s">
        <v>2017</v>
      </c>
      <c r="D162" t="s">
        <v>2174</v>
      </c>
      <c r="E162" t="s">
        <v>2174</v>
      </c>
      <c r="F162" t="s">
        <v>2921</v>
      </c>
      <c r="G162" t="s">
        <v>2929</v>
      </c>
      <c r="H162">
        <v>0</v>
      </c>
      <c r="I162" t="s">
        <v>2943</v>
      </c>
      <c r="J162" t="s">
        <v>2952</v>
      </c>
      <c r="K162" t="s">
        <v>3158</v>
      </c>
      <c r="L162" s="2" t="s">
        <v>4155</v>
      </c>
      <c r="M162" s="2" t="s">
        <v>5155</v>
      </c>
      <c r="N162">
        <v>2023</v>
      </c>
      <c r="O162" t="s">
        <v>5997</v>
      </c>
      <c r="P162" t="s">
        <v>6002</v>
      </c>
      <c r="Q162">
        <v>1386</v>
      </c>
      <c r="R162" s="3">
        <v>45784</v>
      </c>
    </row>
    <row r="163" spans="1:18" x14ac:dyDescent="0.3">
      <c r="A163" t="s">
        <v>179</v>
      </c>
      <c r="B163" t="s">
        <v>1178</v>
      </c>
      <c r="C163" t="s">
        <v>2017</v>
      </c>
      <c r="D163" t="s">
        <v>2175</v>
      </c>
      <c r="E163" t="s">
        <v>2175</v>
      </c>
      <c r="F163" t="s">
        <v>2921</v>
      </c>
      <c r="G163" t="s">
        <v>2929</v>
      </c>
      <c r="H163">
        <v>0</v>
      </c>
      <c r="I163" t="s">
        <v>2943</v>
      </c>
      <c r="J163" t="s">
        <v>2952</v>
      </c>
      <c r="K163" t="s">
        <v>3159</v>
      </c>
      <c r="L163" s="2" t="s">
        <v>4156</v>
      </c>
      <c r="M163" s="2" t="s">
        <v>5156</v>
      </c>
      <c r="N163">
        <v>4697</v>
      </c>
      <c r="O163" t="s">
        <v>5997</v>
      </c>
      <c r="P163" t="s">
        <v>6001</v>
      </c>
      <c r="Q163">
        <v>292</v>
      </c>
      <c r="R163" s="3">
        <v>45753</v>
      </c>
    </row>
    <row r="164" spans="1:18" x14ac:dyDescent="0.3">
      <c r="A164" t="s">
        <v>180</v>
      </c>
      <c r="B164" t="s">
        <v>1179</v>
      </c>
      <c r="C164" t="s">
        <v>2017</v>
      </c>
      <c r="D164" t="s">
        <v>2063</v>
      </c>
      <c r="E164" t="s">
        <v>2063</v>
      </c>
      <c r="F164" t="s">
        <v>2921</v>
      </c>
      <c r="G164" t="s">
        <v>2929</v>
      </c>
      <c r="H164">
        <v>0</v>
      </c>
      <c r="I164" t="s">
        <v>2946</v>
      </c>
      <c r="J164" t="s">
        <v>2952</v>
      </c>
      <c r="L164" s="2" t="s">
        <v>4157</v>
      </c>
      <c r="M164" s="2" t="s">
        <v>5157</v>
      </c>
      <c r="N164">
        <v>695</v>
      </c>
      <c r="O164" t="s">
        <v>5998</v>
      </c>
      <c r="P164" t="s">
        <v>6001</v>
      </c>
      <c r="Q164">
        <v>140</v>
      </c>
      <c r="R164" s="3">
        <v>45684</v>
      </c>
    </row>
    <row r="165" spans="1:18" x14ac:dyDescent="0.3">
      <c r="A165" t="s">
        <v>181</v>
      </c>
      <c r="B165" t="s">
        <v>1180</v>
      </c>
      <c r="C165" t="s">
        <v>2017</v>
      </c>
      <c r="D165" t="s">
        <v>2176</v>
      </c>
      <c r="E165" t="s">
        <v>2176</v>
      </c>
      <c r="F165" t="s">
        <v>2921</v>
      </c>
      <c r="G165" t="s">
        <v>2931</v>
      </c>
      <c r="H165">
        <v>0</v>
      </c>
      <c r="I165" t="s">
        <v>2947</v>
      </c>
      <c r="J165" t="s">
        <v>2953</v>
      </c>
      <c r="K165" t="s">
        <v>3160</v>
      </c>
      <c r="L165" s="2" t="s">
        <v>4158</v>
      </c>
      <c r="M165" s="2" t="s">
        <v>5158</v>
      </c>
      <c r="N165">
        <v>751</v>
      </c>
      <c r="O165" t="s">
        <v>5999</v>
      </c>
      <c r="P165" t="s">
        <v>6002</v>
      </c>
      <c r="Q165">
        <v>1086</v>
      </c>
      <c r="R165" s="3">
        <v>45727</v>
      </c>
    </row>
    <row r="166" spans="1:18" x14ac:dyDescent="0.3">
      <c r="A166" t="s">
        <v>182</v>
      </c>
      <c r="B166" t="s">
        <v>1181</v>
      </c>
      <c r="C166" t="s">
        <v>2017</v>
      </c>
      <c r="D166" t="s">
        <v>2177</v>
      </c>
      <c r="E166" t="s">
        <v>2177</v>
      </c>
      <c r="F166" t="s">
        <v>2921</v>
      </c>
      <c r="G166" t="s">
        <v>2932</v>
      </c>
      <c r="H166">
        <v>0</v>
      </c>
      <c r="I166" t="s">
        <v>2944</v>
      </c>
      <c r="J166" t="s">
        <v>2953</v>
      </c>
      <c r="K166" t="s">
        <v>3161</v>
      </c>
      <c r="L166" s="2" t="s">
        <v>4159</v>
      </c>
      <c r="M166" s="2" t="s">
        <v>5159</v>
      </c>
      <c r="N166">
        <v>4031</v>
      </c>
      <c r="O166" t="s">
        <v>5998</v>
      </c>
      <c r="P166" t="s">
        <v>6002</v>
      </c>
      <c r="Q166">
        <v>1153</v>
      </c>
      <c r="R166" s="3">
        <v>45705</v>
      </c>
    </row>
    <row r="167" spans="1:18" x14ac:dyDescent="0.3">
      <c r="A167" t="s">
        <v>183</v>
      </c>
      <c r="B167" t="s">
        <v>1182</v>
      </c>
      <c r="C167" t="s">
        <v>2017</v>
      </c>
      <c r="D167" t="s">
        <v>2178</v>
      </c>
      <c r="E167" t="s">
        <v>2178</v>
      </c>
      <c r="F167" t="s">
        <v>2921</v>
      </c>
      <c r="G167" t="s">
        <v>2923</v>
      </c>
      <c r="H167">
        <v>0</v>
      </c>
      <c r="I167" t="s">
        <v>2944</v>
      </c>
      <c r="J167" t="s">
        <v>2953</v>
      </c>
      <c r="K167" t="s">
        <v>3162</v>
      </c>
      <c r="L167" s="2" t="s">
        <v>4160</v>
      </c>
      <c r="M167" s="2" t="s">
        <v>5160</v>
      </c>
      <c r="N167">
        <v>616</v>
      </c>
      <c r="O167" t="s">
        <v>5998</v>
      </c>
      <c r="P167" t="s">
        <v>6001</v>
      </c>
      <c r="Q167">
        <v>17</v>
      </c>
      <c r="R167" s="3">
        <v>45696</v>
      </c>
    </row>
    <row r="168" spans="1:18" x14ac:dyDescent="0.3">
      <c r="A168" t="s">
        <v>184</v>
      </c>
      <c r="B168" t="s">
        <v>1183</v>
      </c>
      <c r="C168" t="s">
        <v>2017</v>
      </c>
      <c r="D168" t="s">
        <v>2034</v>
      </c>
      <c r="E168" t="s">
        <v>2034</v>
      </c>
      <c r="F168" t="s">
        <v>2921</v>
      </c>
      <c r="G168" t="s">
        <v>2925</v>
      </c>
      <c r="H168">
        <v>0</v>
      </c>
      <c r="I168" t="s">
        <v>2946</v>
      </c>
      <c r="J168" t="s">
        <v>2953</v>
      </c>
      <c r="K168" t="s">
        <v>3163</v>
      </c>
      <c r="L168" s="2" t="s">
        <v>4161</v>
      </c>
      <c r="M168" s="2" t="s">
        <v>5161</v>
      </c>
      <c r="N168">
        <v>4413</v>
      </c>
      <c r="O168" t="s">
        <v>5999</v>
      </c>
      <c r="P168" t="s">
        <v>6001</v>
      </c>
      <c r="Q168">
        <v>1249</v>
      </c>
      <c r="R168" s="3">
        <v>45730</v>
      </c>
    </row>
    <row r="169" spans="1:18" x14ac:dyDescent="0.3">
      <c r="A169" t="s">
        <v>185</v>
      </c>
      <c r="B169" t="s">
        <v>1184</v>
      </c>
      <c r="C169" t="s">
        <v>2017</v>
      </c>
      <c r="D169" t="s">
        <v>2179</v>
      </c>
      <c r="E169" t="s">
        <v>2179</v>
      </c>
      <c r="F169" t="s">
        <v>2921</v>
      </c>
      <c r="G169" t="s">
        <v>2925</v>
      </c>
      <c r="H169">
        <v>0</v>
      </c>
      <c r="I169" t="s">
        <v>2946</v>
      </c>
      <c r="J169" t="s">
        <v>2953</v>
      </c>
      <c r="K169" t="s">
        <v>3164</v>
      </c>
      <c r="L169" s="2" t="s">
        <v>4162</v>
      </c>
      <c r="M169" s="2" t="s">
        <v>5162</v>
      </c>
      <c r="N169">
        <v>1080</v>
      </c>
      <c r="O169" t="s">
        <v>5997</v>
      </c>
      <c r="P169" t="s">
        <v>6001</v>
      </c>
      <c r="Q169">
        <v>1331</v>
      </c>
      <c r="R169" s="3">
        <v>45842</v>
      </c>
    </row>
    <row r="170" spans="1:18" x14ac:dyDescent="0.3">
      <c r="A170" t="s">
        <v>186</v>
      </c>
      <c r="B170" t="s">
        <v>1185</v>
      </c>
      <c r="C170" t="s">
        <v>2017</v>
      </c>
      <c r="D170" t="s">
        <v>2180</v>
      </c>
      <c r="E170" t="s">
        <v>2180</v>
      </c>
      <c r="F170" t="s">
        <v>2921</v>
      </c>
      <c r="G170" t="s">
        <v>2926</v>
      </c>
      <c r="H170">
        <v>0</v>
      </c>
      <c r="I170" t="s">
        <v>2947</v>
      </c>
      <c r="J170" t="s">
        <v>2953</v>
      </c>
      <c r="K170" t="s">
        <v>3165</v>
      </c>
      <c r="L170" s="2" t="s">
        <v>4163</v>
      </c>
      <c r="M170" s="2" t="s">
        <v>5163</v>
      </c>
      <c r="N170">
        <v>1101</v>
      </c>
      <c r="O170" t="s">
        <v>5999</v>
      </c>
      <c r="P170" t="s">
        <v>6001</v>
      </c>
      <c r="Q170">
        <v>336</v>
      </c>
      <c r="R170" s="3">
        <v>45807</v>
      </c>
    </row>
    <row r="171" spans="1:18" x14ac:dyDescent="0.3">
      <c r="A171" t="s">
        <v>187</v>
      </c>
      <c r="B171" t="s">
        <v>1186</v>
      </c>
      <c r="C171" t="s">
        <v>2017</v>
      </c>
      <c r="D171" t="s">
        <v>2181</v>
      </c>
      <c r="E171" t="s">
        <v>2181</v>
      </c>
      <c r="F171" t="s">
        <v>2921</v>
      </c>
      <c r="G171" t="s">
        <v>2935</v>
      </c>
      <c r="H171">
        <v>0</v>
      </c>
      <c r="I171" t="s">
        <v>2946</v>
      </c>
      <c r="J171" t="s">
        <v>2953</v>
      </c>
      <c r="K171" t="s">
        <v>3166</v>
      </c>
      <c r="L171" s="2" t="s">
        <v>4164</v>
      </c>
      <c r="M171" s="2" t="s">
        <v>5164</v>
      </c>
      <c r="N171">
        <v>3943</v>
      </c>
      <c r="O171" t="s">
        <v>5995</v>
      </c>
      <c r="P171" t="s">
        <v>6001</v>
      </c>
      <c r="Q171">
        <v>901</v>
      </c>
      <c r="R171" s="3">
        <v>45781</v>
      </c>
    </row>
    <row r="172" spans="1:18" x14ac:dyDescent="0.3">
      <c r="A172" t="s">
        <v>188</v>
      </c>
      <c r="B172" t="s">
        <v>1187</v>
      </c>
      <c r="C172" t="s">
        <v>2017</v>
      </c>
      <c r="D172" t="s">
        <v>2182</v>
      </c>
      <c r="E172" t="s">
        <v>2182</v>
      </c>
      <c r="F172" t="s">
        <v>2921</v>
      </c>
      <c r="G172" t="s">
        <v>2938</v>
      </c>
      <c r="H172">
        <v>0</v>
      </c>
      <c r="I172" t="s">
        <v>2946</v>
      </c>
      <c r="J172" t="s">
        <v>2953</v>
      </c>
      <c r="K172" t="s">
        <v>3167</v>
      </c>
      <c r="L172" s="2" t="s">
        <v>4165</v>
      </c>
      <c r="M172" s="2" t="s">
        <v>5165</v>
      </c>
      <c r="N172">
        <v>4553</v>
      </c>
      <c r="O172" t="s">
        <v>5999</v>
      </c>
      <c r="P172" t="s">
        <v>6002</v>
      </c>
      <c r="Q172">
        <v>719</v>
      </c>
      <c r="R172" s="3">
        <v>45748</v>
      </c>
    </row>
    <row r="173" spans="1:18" x14ac:dyDescent="0.3">
      <c r="A173" t="s">
        <v>189</v>
      </c>
      <c r="B173" t="s">
        <v>1188</v>
      </c>
      <c r="C173" t="s">
        <v>2017</v>
      </c>
      <c r="D173" t="s">
        <v>2183</v>
      </c>
      <c r="E173" t="s">
        <v>2183</v>
      </c>
      <c r="F173" t="s">
        <v>2921</v>
      </c>
      <c r="G173" t="s">
        <v>2929</v>
      </c>
      <c r="H173">
        <v>0</v>
      </c>
      <c r="I173" t="s">
        <v>2946</v>
      </c>
      <c r="J173" t="s">
        <v>2953</v>
      </c>
      <c r="K173" t="s">
        <v>3168</v>
      </c>
      <c r="L173" s="2" t="s">
        <v>4166</v>
      </c>
      <c r="M173" s="2" t="s">
        <v>5166</v>
      </c>
      <c r="N173">
        <v>1402</v>
      </c>
      <c r="O173" t="s">
        <v>6000</v>
      </c>
      <c r="P173" t="s">
        <v>6002</v>
      </c>
      <c r="Q173">
        <v>1479</v>
      </c>
      <c r="R173" s="3">
        <v>45815</v>
      </c>
    </row>
    <row r="174" spans="1:18" x14ac:dyDescent="0.3">
      <c r="A174" t="s">
        <v>190</v>
      </c>
      <c r="B174" t="s">
        <v>1189</v>
      </c>
      <c r="C174" t="s">
        <v>2017</v>
      </c>
      <c r="D174" t="s">
        <v>2184</v>
      </c>
      <c r="E174" t="s">
        <v>2184</v>
      </c>
      <c r="F174" t="s">
        <v>2921</v>
      </c>
      <c r="G174" t="s">
        <v>2929</v>
      </c>
      <c r="H174">
        <v>0</v>
      </c>
      <c r="I174" t="s">
        <v>2943</v>
      </c>
      <c r="J174" t="s">
        <v>2953</v>
      </c>
      <c r="K174" t="s">
        <v>3169</v>
      </c>
      <c r="L174" s="2" t="s">
        <v>4167</v>
      </c>
      <c r="M174" s="2" t="s">
        <v>5167</v>
      </c>
      <c r="N174">
        <v>2221</v>
      </c>
      <c r="O174" t="s">
        <v>5999</v>
      </c>
      <c r="P174" t="s">
        <v>6001</v>
      </c>
      <c r="Q174">
        <v>436</v>
      </c>
      <c r="R174" s="3">
        <v>45693</v>
      </c>
    </row>
    <row r="175" spans="1:18" x14ac:dyDescent="0.3">
      <c r="A175" t="s">
        <v>191</v>
      </c>
      <c r="B175" t="s">
        <v>1190</v>
      </c>
      <c r="C175" t="s">
        <v>2017</v>
      </c>
      <c r="D175" t="s">
        <v>2185</v>
      </c>
      <c r="E175" t="s">
        <v>2185</v>
      </c>
      <c r="F175" t="s">
        <v>2921</v>
      </c>
      <c r="G175" t="s">
        <v>2929</v>
      </c>
      <c r="H175">
        <v>0</v>
      </c>
      <c r="I175" t="s">
        <v>2946</v>
      </c>
      <c r="J175" t="s">
        <v>2953</v>
      </c>
      <c r="K175" t="s">
        <v>3170</v>
      </c>
      <c r="L175" s="2" t="s">
        <v>4168</v>
      </c>
      <c r="M175" s="2" t="s">
        <v>5168</v>
      </c>
      <c r="N175">
        <v>4372</v>
      </c>
      <c r="O175" t="s">
        <v>5996</v>
      </c>
      <c r="P175" t="s">
        <v>6001</v>
      </c>
      <c r="Q175">
        <v>1286</v>
      </c>
      <c r="R175" s="3">
        <v>45696</v>
      </c>
    </row>
    <row r="176" spans="1:18" x14ac:dyDescent="0.3">
      <c r="A176" t="s">
        <v>192</v>
      </c>
      <c r="B176" t="s">
        <v>1191</v>
      </c>
      <c r="C176" t="s">
        <v>2017</v>
      </c>
      <c r="D176" t="s">
        <v>2186</v>
      </c>
      <c r="E176" t="s">
        <v>2186</v>
      </c>
      <c r="F176" t="s">
        <v>2921</v>
      </c>
      <c r="G176" t="s">
        <v>2922</v>
      </c>
      <c r="H176">
        <v>0</v>
      </c>
      <c r="I176" t="s">
        <v>2947</v>
      </c>
      <c r="J176" t="s">
        <v>2954</v>
      </c>
      <c r="K176" t="s">
        <v>3171</v>
      </c>
      <c r="L176" s="2" t="s">
        <v>4169</v>
      </c>
      <c r="M176" s="2" t="s">
        <v>5169</v>
      </c>
      <c r="N176">
        <v>3516</v>
      </c>
      <c r="O176" t="s">
        <v>5995</v>
      </c>
      <c r="P176" t="s">
        <v>6002</v>
      </c>
      <c r="Q176">
        <v>1532</v>
      </c>
      <c r="R176" s="3">
        <v>45677</v>
      </c>
    </row>
    <row r="177" spans="1:18" x14ac:dyDescent="0.3">
      <c r="A177" t="s">
        <v>193</v>
      </c>
      <c r="B177" t="s">
        <v>1192</v>
      </c>
      <c r="C177" t="s">
        <v>2017</v>
      </c>
      <c r="D177" t="s">
        <v>2187</v>
      </c>
      <c r="E177" t="s">
        <v>2187</v>
      </c>
      <c r="F177" t="s">
        <v>2921</v>
      </c>
      <c r="G177" t="s">
        <v>2922</v>
      </c>
      <c r="H177">
        <v>0</v>
      </c>
      <c r="I177" t="s">
        <v>2947</v>
      </c>
      <c r="J177" t="s">
        <v>2954</v>
      </c>
      <c r="K177" t="s">
        <v>3172</v>
      </c>
      <c r="L177" s="2" t="s">
        <v>4170</v>
      </c>
      <c r="M177" s="2" t="s">
        <v>5170</v>
      </c>
      <c r="N177">
        <v>1785</v>
      </c>
      <c r="O177" t="s">
        <v>5996</v>
      </c>
      <c r="P177" t="s">
        <v>6002</v>
      </c>
      <c r="Q177">
        <v>310</v>
      </c>
      <c r="R177" s="3">
        <v>45674</v>
      </c>
    </row>
    <row r="178" spans="1:18" x14ac:dyDescent="0.3">
      <c r="A178" t="s">
        <v>194</v>
      </c>
      <c r="B178" t="s">
        <v>1193</v>
      </c>
      <c r="C178" t="s">
        <v>2017</v>
      </c>
      <c r="D178" t="s">
        <v>2188</v>
      </c>
      <c r="E178" t="s">
        <v>2188</v>
      </c>
      <c r="F178" t="s">
        <v>2921</v>
      </c>
      <c r="G178" t="s">
        <v>2932</v>
      </c>
      <c r="H178">
        <v>0</v>
      </c>
      <c r="I178" t="s">
        <v>2946</v>
      </c>
      <c r="J178" t="s">
        <v>2954</v>
      </c>
      <c r="K178" t="s">
        <v>3173</v>
      </c>
      <c r="L178" s="2" t="s">
        <v>4171</v>
      </c>
      <c r="M178" s="2" t="s">
        <v>5171</v>
      </c>
      <c r="N178">
        <v>4467</v>
      </c>
      <c r="O178" t="s">
        <v>5997</v>
      </c>
      <c r="P178" t="s">
        <v>6001</v>
      </c>
      <c r="Q178">
        <v>1883</v>
      </c>
      <c r="R178" s="3">
        <v>45749</v>
      </c>
    </row>
    <row r="179" spans="1:18" x14ac:dyDescent="0.3">
      <c r="A179" t="s">
        <v>195</v>
      </c>
      <c r="B179" t="s">
        <v>1194</v>
      </c>
      <c r="C179" t="s">
        <v>2017</v>
      </c>
      <c r="D179" t="s">
        <v>2189</v>
      </c>
      <c r="E179" t="s">
        <v>2189</v>
      </c>
      <c r="F179" t="s">
        <v>2921</v>
      </c>
      <c r="G179" t="s">
        <v>2932</v>
      </c>
      <c r="H179">
        <v>0</v>
      </c>
      <c r="I179" t="s">
        <v>2944</v>
      </c>
      <c r="J179" t="s">
        <v>2954</v>
      </c>
      <c r="K179" t="s">
        <v>3174</v>
      </c>
      <c r="L179" s="2" t="s">
        <v>4172</v>
      </c>
      <c r="M179" s="2" t="s">
        <v>5172</v>
      </c>
      <c r="N179">
        <v>1697</v>
      </c>
      <c r="O179" t="s">
        <v>5997</v>
      </c>
      <c r="P179" t="s">
        <v>6002</v>
      </c>
      <c r="Q179">
        <v>843</v>
      </c>
      <c r="R179" s="3">
        <v>45842</v>
      </c>
    </row>
    <row r="180" spans="1:18" x14ac:dyDescent="0.3">
      <c r="A180" t="s">
        <v>196</v>
      </c>
      <c r="B180" t="s">
        <v>1195</v>
      </c>
      <c r="C180" t="s">
        <v>2017</v>
      </c>
      <c r="D180" t="s">
        <v>2190</v>
      </c>
      <c r="E180" t="s">
        <v>2190</v>
      </c>
      <c r="F180" t="s">
        <v>2921</v>
      </c>
      <c r="G180" t="s">
        <v>2932</v>
      </c>
      <c r="H180">
        <v>0</v>
      </c>
      <c r="I180" t="s">
        <v>2946</v>
      </c>
      <c r="J180" t="s">
        <v>2954</v>
      </c>
      <c r="K180" t="s">
        <v>3175</v>
      </c>
      <c r="L180" s="2" t="s">
        <v>4173</v>
      </c>
      <c r="M180" s="2" t="s">
        <v>5173</v>
      </c>
      <c r="N180">
        <v>2603</v>
      </c>
      <c r="O180" t="s">
        <v>6000</v>
      </c>
      <c r="P180" t="s">
        <v>6002</v>
      </c>
      <c r="Q180">
        <v>1261</v>
      </c>
      <c r="R180" s="3">
        <v>45750</v>
      </c>
    </row>
    <row r="181" spans="1:18" x14ac:dyDescent="0.3">
      <c r="A181" t="s">
        <v>197</v>
      </c>
      <c r="B181" t="s">
        <v>1196</v>
      </c>
      <c r="C181" t="s">
        <v>2017</v>
      </c>
      <c r="D181" t="s">
        <v>2191</v>
      </c>
      <c r="E181" t="s">
        <v>2191</v>
      </c>
      <c r="F181" t="s">
        <v>2921</v>
      </c>
      <c r="G181" t="s">
        <v>2923</v>
      </c>
      <c r="H181">
        <v>0</v>
      </c>
      <c r="I181" t="s">
        <v>2946</v>
      </c>
      <c r="J181" t="s">
        <v>2954</v>
      </c>
      <c r="K181" t="s">
        <v>3176</v>
      </c>
      <c r="L181" s="2" t="s">
        <v>4174</v>
      </c>
      <c r="M181" s="2" t="s">
        <v>5174</v>
      </c>
      <c r="N181">
        <v>3318</v>
      </c>
      <c r="O181" t="s">
        <v>6000</v>
      </c>
      <c r="P181" t="s">
        <v>6001</v>
      </c>
      <c r="Q181">
        <v>1406</v>
      </c>
      <c r="R181" s="3">
        <v>45767</v>
      </c>
    </row>
    <row r="182" spans="1:18" x14ac:dyDescent="0.3">
      <c r="A182" t="s">
        <v>198</v>
      </c>
      <c r="B182" t="s">
        <v>1197</v>
      </c>
      <c r="C182" t="s">
        <v>2017</v>
      </c>
      <c r="D182" t="s">
        <v>2192</v>
      </c>
      <c r="E182" t="s">
        <v>2192</v>
      </c>
      <c r="F182" t="s">
        <v>2921</v>
      </c>
      <c r="G182" t="s">
        <v>2923</v>
      </c>
      <c r="H182">
        <v>0</v>
      </c>
      <c r="I182" t="s">
        <v>2943</v>
      </c>
      <c r="J182" t="s">
        <v>2954</v>
      </c>
      <c r="K182" t="s">
        <v>3177</v>
      </c>
      <c r="L182" s="2" t="s">
        <v>4175</v>
      </c>
      <c r="M182" s="2" t="s">
        <v>5175</v>
      </c>
      <c r="N182">
        <v>3109</v>
      </c>
      <c r="O182" t="s">
        <v>6000</v>
      </c>
      <c r="P182" t="s">
        <v>6001</v>
      </c>
      <c r="Q182">
        <v>906</v>
      </c>
      <c r="R182" s="3">
        <v>45675</v>
      </c>
    </row>
    <row r="183" spans="1:18" x14ac:dyDescent="0.3">
      <c r="A183" t="s">
        <v>199</v>
      </c>
      <c r="B183" t="s">
        <v>1198</v>
      </c>
      <c r="C183" t="s">
        <v>2017</v>
      </c>
      <c r="D183" t="s">
        <v>2193</v>
      </c>
      <c r="E183" t="s">
        <v>2193</v>
      </c>
      <c r="F183" t="s">
        <v>2921</v>
      </c>
      <c r="G183" t="s">
        <v>2923</v>
      </c>
      <c r="H183">
        <v>0</v>
      </c>
      <c r="I183" t="s">
        <v>2944</v>
      </c>
      <c r="J183" t="s">
        <v>2954</v>
      </c>
      <c r="K183" t="s">
        <v>3178</v>
      </c>
      <c r="L183" s="2" t="s">
        <v>4176</v>
      </c>
      <c r="M183" s="2" t="s">
        <v>5176</v>
      </c>
      <c r="N183">
        <v>3638</v>
      </c>
      <c r="O183" t="s">
        <v>5995</v>
      </c>
      <c r="P183" t="s">
        <v>6001</v>
      </c>
      <c r="Q183">
        <v>1761</v>
      </c>
      <c r="R183" s="3">
        <v>45791</v>
      </c>
    </row>
    <row r="184" spans="1:18" x14ac:dyDescent="0.3">
      <c r="A184" t="s">
        <v>200</v>
      </c>
      <c r="B184" t="s">
        <v>1199</v>
      </c>
      <c r="C184" t="s">
        <v>2017</v>
      </c>
      <c r="D184" t="s">
        <v>2194</v>
      </c>
      <c r="E184" t="s">
        <v>2194</v>
      </c>
      <c r="F184" t="s">
        <v>2921</v>
      </c>
      <c r="G184" t="s">
        <v>2923</v>
      </c>
      <c r="H184">
        <v>0</v>
      </c>
      <c r="I184" t="s">
        <v>2945</v>
      </c>
      <c r="J184" t="s">
        <v>2954</v>
      </c>
      <c r="K184" t="s">
        <v>3179</v>
      </c>
      <c r="L184" s="2" t="s">
        <v>4177</v>
      </c>
      <c r="M184" s="2" t="s">
        <v>5177</v>
      </c>
      <c r="N184">
        <v>4289</v>
      </c>
      <c r="O184" t="s">
        <v>5998</v>
      </c>
      <c r="P184" t="s">
        <v>6001</v>
      </c>
      <c r="Q184">
        <v>444</v>
      </c>
      <c r="R184" s="3">
        <v>45839</v>
      </c>
    </row>
    <row r="185" spans="1:18" x14ac:dyDescent="0.3">
      <c r="A185" t="s">
        <v>201</v>
      </c>
      <c r="B185" t="s">
        <v>1200</v>
      </c>
      <c r="C185" t="s">
        <v>2017</v>
      </c>
      <c r="D185" t="s">
        <v>2195</v>
      </c>
      <c r="E185" t="s">
        <v>2195</v>
      </c>
      <c r="F185" t="s">
        <v>2921</v>
      </c>
      <c r="G185" t="s">
        <v>2924</v>
      </c>
      <c r="H185">
        <v>0</v>
      </c>
      <c r="I185" t="s">
        <v>2945</v>
      </c>
      <c r="J185" t="s">
        <v>2954</v>
      </c>
      <c r="K185" t="s">
        <v>3180</v>
      </c>
      <c r="L185" s="2" t="s">
        <v>4178</v>
      </c>
      <c r="M185" s="2" t="s">
        <v>5178</v>
      </c>
      <c r="N185">
        <v>3748</v>
      </c>
      <c r="O185" t="s">
        <v>5999</v>
      </c>
      <c r="P185" t="s">
        <v>6002</v>
      </c>
      <c r="Q185">
        <v>177</v>
      </c>
      <c r="R185" s="3">
        <v>45730</v>
      </c>
    </row>
    <row r="186" spans="1:18" x14ac:dyDescent="0.3">
      <c r="A186" t="s">
        <v>202</v>
      </c>
      <c r="B186" t="s">
        <v>1201</v>
      </c>
      <c r="C186" t="s">
        <v>2017</v>
      </c>
      <c r="D186" t="s">
        <v>2196</v>
      </c>
      <c r="E186" t="s">
        <v>2196</v>
      </c>
      <c r="F186" t="s">
        <v>2921</v>
      </c>
      <c r="G186" t="s">
        <v>2924</v>
      </c>
      <c r="H186">
        <v>0</v>
      </c>
      <c r="I186" t="s">
        <v>2946</v>
      </c>
      <c r="J186" t="s">
        <v>2954</v>
      </c>
      <c r="K186" t="s">
        <v>3181</v>
      </c>
      <c r="L186" s="2" t="s">
        <v>4179</v>
      </c>
      <c r="M186" s="2" t="s">
        <v>5179</v>
      </c>
      <c r="N186">
        <v>1041</v>
      </c>
      <c r="O186" t="s">
        <v>5996</v>
      </c>
      <c r="P186" t="s">
        <v>6002</v>
      </c>
      <c r="Q186">
        <v>1836</v>
      </c>
      <c r="R186" s="3">
        <v>45783</v>
      </c>
    </row>
    <row r="187" spans="1:18" x14ac:dyDescent="0.3">
      <c r="A187" t="s">
        <v>203</v>
      </c>
      <c r="B187" t="s">
        <v>1202</v>
      </c>
      <c r="C187" t="s">
        <v>2017</v>
      </c>
      <c r="D187" t="s">
        <v>2197</v>
      </c>
      <c r="E187" t="s">
        <v>2197</v>
      </c>
      <c r="F187" t="s">
        <v>2921</v>
      </c>
      <c r="G187" t="s">
        <v>2933</v>
      </c>
      <c r="H187">
        <v>0</v>
      </c>
      <c r="I187" t="s">
        <v>2944</v>
      </c>
      <c r="J187" t="s">
        <v>2954</v>
      </c>
      <c r="K187" t="s">
        <v>3182</v>
      </c>
      <c r="L187" s="2" t="s">
        <v>4180</v>
      </c>
      <c r="M187" s="2" t="s">
        <v>5180</v>
      </c>
      <c r="N187">
        <v>2080</v>
      </c>
      <c r="O187" t="s">
        <v>5995</v>
      </c>
      <c r="P187" t="s">
        <v>6001</v>
      </c>
      <c r="Q187">
        <v>205</v>
      </c>
      <c r="R187" s="3">
        <v>45756</v>
      </c>
    </row>
    <row r="188" spans="1:18" x14ac:dyDescent="0.3">
      <c r="A188" t="s">
        <v>204</v>
      </c>
      <c r="B188" t="s">
        <v>1203</v>
      </c>
      <c r="C188" t="s">
        <v>2017</v>
      </c>
      <c r="D188" t="s">
        <v>2060</v>
      </c>
      <c r="E188" t="s">
        <v>2060</v>
      </c>
      <c r="F188" t="s">
        <v>2921</v>
      </c>
      <c r="G188" t="s">
        <v>2934</v>
      </c>
      <c r="H188">
        <v>0</v>
      </c>
      <c r="I188" t="s">
        <v>2945</v>
      </c>
      <c r="J188" t="s">
        <v>2954</v>
      </c>
      <c r="K188" t="s">
        <v>3183</v>
      </c>
      <c r="L188" s="2" t="s">
        <v>4181</v>
      </c>
      <c r="M188" s="2" t="s">
        <v>5181</v>
      </c>
      <c r="N188">
        <v>1890</v>
      </c>
      <c r="O188" t="s">
        <v>5996</v>
      </c>
      <c r="P188" t="s">
        <v>6002</v>
      </c>
      <c r="Q188">
        <v>286</v>
      </c>
      <c r="R188" s="3">
        <v>45846</v>
      </c>
    </row>
    <row r="189" spans="1:18" x14ac:dyDescent="0.3">
      <c r="A189" t="s">
        <v>205</v>
      </c>
      <c r="B189" t="s">
        <v>1204</v>
      </c>
      <c r="C189" t="s">
        <v>2017</v>
      </c>
      <c r="D189" t="s">
        <v>2198</v>
      </c>
      <c r="E189" t="s">
        <v>2198</v>
      </c>
      <c r="F189" t="s">
        <v>2921</v>
      </c>
      <c r="G189" t="s">
        <v>2934</v>
      </c>
      <c r="H189">
        <v>0</v>
      </c>
      <c r="I189" t="s">
        <v>2945</v>
      </c>
      <c r="J189" t="s">
        <v>2954</v>
      </c>
      <c r="K189" t="s">
        <v>3184</v>
      </c>
      <c r="L189" s="2" t="s">
        <v>4182</v>
      </c>
      <c r="M189" s="2" t="s">
        <v>5182</v>
      </c>
      <c r="N189">
        <v>574</v>
      </c>
      <c r="O189" t="s">
        <v>5999</v>
      </c>
      <c r="P189" t="s">
        <v>6001</v>
      </c>
      <c r="Q189">
        <v>1541</v>
      </c>
      <c r="R189" s="3">
        <v>45765</v>
      </c>
    </row>
    <row r="190" spans="1:18" x14ac:dyDescent="0.3">
      <c r="A190" t="s">
        <v>206</v>
      </c>
      <c r="B190" t="s">
        <v>1205</v>
      </c>
      <c r="C190" t="s">
        <v>2017</v>
      </c>
      <c r="D190" t="s">
        <v>2199</v>
      </c>
      <c r="E190" t="s">
        <v>2199</v>
      </c>
      <c r="F190" t="s">
        <v>2921</v>
      </c>
      <c r="G190" t="s">
        <v>2934</v>
      </c>
      <c r="H190">
        <v>0</v>
      </c>
      <c r="I190" t="s">
        <v>2947</v>
      </c>
      <c r="J190" t="s">
        <v>2954</v>
      </c>
      <c r="K190" t="s">
        <v>3185</v>
      </c>
      <c r="L190" s="2" t="s">
        <v>4183</v>
      </c>
      <c r="M190" s="2" t="s">
        <v>5183</v>
      </c>
      <c r="N190">
        <v>2819</v>
      </c>
      <c r="O190" t="s">
        <v>5998</v>
      </c>
      <c r="P190" t="s">
        <v>6001</v>
      </c>
      <c r="Q190">
        <v>252</v>
      </c>
      <c r="R190" s="3">
        <v>45774</v>
      </c>
    </row>
    <row r="191" spans="1:18" x14ac:dyDescent="0.3">
      <c r="A191" t="s">
        <v>207</v>
      </c>
      <c r="B191" t="s">
        <v>1206</v>
      </c>
      <c r="C191" t="s">
        <v>2017</v>
      </c>
      <c r="D191" t="s">
        <v>2200</v>
      </c>
      <c r="E191" t="s">
        <v>2200</v>
      </c>
      <c r="F191" t="s">
        <v>2921</v>
      </c>
      <c r="G191" t="s">
        <v>2926</v>
      </c>
      <c r="H191">
        <v>0</v>
      </c>
      <c r="I191" t="s">
        <v>2945</v>
      </c>
      <c r="J191" t="s">
        <v>2954</v>
      </c>
      <c r="K191" t="s">
        <v>3186</v>
      </c>
      <c r="L191" s="2" t="s">
        <v>4184</v>
      </c>
      <c r="M191" s="2" t="s">
        <v>5184</v>
      </c>
      <c r="N191">
        <v>222</v>
      </c>
      <c r="O191" t="s">
        <v>5996</v>
      </c>
      <c r="P191" t="s">
        <v>6001</v>
      </c>
      <c r="Q191">
        <v>1207</v>
      </c>
      <c r="R191" s="3">
        <v>45772</v>
      </c>
    </row>
    <row r="192" spans="1:18" x14ac:dyDescent="0.3">
      <c r="A192" t="s">
        <v>208</v>
      </c>
      <c r="B192" t="s">
        <v>1207</v>
      </c>
      <c r="C192" t="s">
        <v>2017</v>
      </c>
      <c r="D192" t="s">
        <v>2201</v>
      </c>
      <c r="E192" t="s">
        <v>2201</v>
      </c>
      <c r="F192" t="s">
        <v>2921</v>
      </c>
      <c r="G192" t="s">
        <v>2935</v>
      </c>
      <c r="H192">
        <v>0</v>
      </c>
      <c r="I192" t="s">
        <v>2946</v>
      </c>
      <c r="J192" t="s">
        <v>2954</v>
      </c>
      <c r="K192" t="s">
        <v>3187</v>
      </c>
      <c r="L192" s="2" t="s">
        <v>4185</v>
      </c>
      <c r="M192" s="2" t="s">
        <v>5185</v>
      </c>
      <c r="N192">
        <v>4869</v>
      </c>
      <c r="O192" t="s">
        <v>5995</v>
      </c>
      <c r="P192" t="s">
        <v>6001</v>
      </c>
      <c r="Q192">
        <v>1495</v>
      </c>
      <c r="R192" s="3">
        <v>45780</v>
      </c>
    </row>
    <row r="193" spans="1:18" x14ac:dyDescent="0.3">
      <c r="A193" t="s">
        <v>209</v>
      </c>
      <c r="B193" t="s">
        <v>1208</v>
      </c>
      <c r="C193" t="s">
        <v>2017</v>
      </c>
      <c r="D193" t="s">
        <v>2202</v>
      </c>
      <c r="E193" t="s">
        <v>2202</v>
      </c>
      <c r="F193" t="s">
        <v>2921</v>
      </c>
      <c r="G193" t="s">
        <v>2936</v>
      </c>
      <c r="H193">
        <v>0</v>
      </c>
      <c r="I193" t="s">
        <v>2945</v>
      </c>
      <c r="J193" t="s">
        <v>2954</v>
      </c>
      <c r="K193" t="s">
        <v>3188</v>
      </c>
      <c r="L193" s="2" t="s">
        <v>4186</v>
      </c>
      <c r="M193" s="2" t="s">
        <v>5186</v>
      </c>
      <c r="N193">
        <v>4587</v>
      </c>
      <c r="O193" t="s">
        <v>5999</v>
      </c>
      <c r="P193" t="s">
        <v>6002</v>
      </c>
      <c r="Q193">
        <v>786</v>
      </c>
      <c r="R193" s="3">
        <v>45726</v>
      </c>
    </row>
    <row r="194" spans="1:18" x14ac:dyDescent="0.3">
      <c r="A194" t="s">
        <v>210</v>
      </c>
      <c r="B194" t="s">
        <v>1209</v>
      </c>
      <c r="C194" t="s">
        <v>2017</v>
      </c>
      <c r="D194" t="s">
        <v>2203</v>
      </c>
      <c r="E194" t="s">
        <v>2203</v>
      </c>
      <c r="F194" t="s">
        <v>2921</v>
      </c>
      <c r="G194" t="s">
        <v>2936</v>
      </c>
      <c r="H194">
        <v>0</v>
      </c>
      <c r="I194" t="s">
        <v>2946</v>
      </c>
      <c r="J194" t="s">
        <v>2954</v>
      </c>
      <c r="K194" t="s">
        <v>3189</v>
      </c>
      <c r="L194" s="2" t="s">
        <v>4187</v>
      </c>
      <c r="M194" s="2" t="s">
        <v>5187</v>
      </c>
      <c r="N194">
        <v>1935</v>
      </c>
      <c r="O194" t="s">
        <v>6000</v>
      </c>
      <c r="P194" t="s">
        <v>6001</v>
      </c>
      <c r="Q194">
        <v>719</v>
      </c>
      <c r="R194" s="3">
        <v>45673</v>
      </c>
    </row>
    <row r="195" spans="1:18" x14ac:dyDescent="0.3">
      <c r="A195" t="s">
        <v>211</v>
      </c>
      <c r="B195" t="s">
        <v>1210</v>
      </c>
      <c r="C195" t="s">
        <v>2017</v>
      </c>
      <c r="D195" t="s">
        <v>2204</v>
      </c>
      <c r="E195" t="s">
        <v>2204</v>
      </c>
      <c r="F195" t="s">
        <v>2921</v>
      </c>
      <c r="G195" t="s">
        <v>2936</v>
      </c>
      <c r="H195">
        <v>0</v>
      </c>
      <c r="I195" t="s">
        <v>2945</v>
      </c>
      <c r="J195" t="s">
        <v>2954</v>
      </c>
      <c r="K195" t="s">
        <v>3190</v>
      </c>
      <c r="L195" s="2" t="s">
        <v>4188</v>
      </c>
      <c r="M195" s="2" t="s">
        <v>5188</v>
      </c>
      <c r="N195">
        <v>4870</v>
      </c>
      <c r="O195" t="s">
        <v>6000</v>
      </c>
      <c r="P195" t="s">
        <v>6002</v>
      </c>
      <c r="Q195">
        <v>1972</v>
      </c>
      <c r="R195" s="3">
        <v>45676</v>
      </c>
    </row>
    <row r="196" spans="1:18" x14ac:dyDescent="0.3">
      <c r="A196" t="s">
        <v>212</v>
      </c>
      <c r="B196" t="s">
        <v>1211</v>
      </c>
      <c r="C196" t="s">
        <v>2017</v>
      </c>
      <c r="D196" t="s">
        <v>2205</v>
      </c>
      <c r="E196" t="s">
        <v>2205</v>
      </c>
      <c r="F196" t="s">
        <v>2921</v>
      </c>
      <c r="G196" t="s">
        <v>2936</v>
      </c>
      <c r="H196">
        <v>0</v>
      </c>
      <c r="I196" t="s">
        <v>2946</v>
      </c>
      <c r="J196" t="s">
        <v>2954</v>
      </c>
      <c r="K196" t="s">
        <v>3191</v>
      </c>
      <c r="L196" s="2" t="s">
        <v>4189</v>
      </c>
      <c r="M196" s="2" t="s">
        <v>5189</v>
      </c>
      <c r="N196">
        <v>1854</v>
      </c>
      <c r="O196" t="s">
        <v>6000</v>
      </c>
      <c r="P196" t="s">
        <v>6002</v>
      </c>
      <c r="Q196">
        <v>879</v>
      </c>
      <c r="R196" s="3">
        <v>45826</v>
      </c>
    </row>
    <row r="197" spans="1:18" x14ac:dyDescent="0.3">
      <c r="A197" t="s">
        <v>213</v>
      </c>
      <c r="B197" t="s">
        <v>1212</v>
      </c>
      <c r="C197" t="s">
        <v>2017</v>
      </c>
      <c r="D197" t="s">
        <v>2206</v>
      </c>
      <c r="E197" t="s">
        <v>2206</v>
      </c>
      <c r="F197" t="s">
        <v>2921</v>
      </c>
      <c r="G197" t="s">
        <v>2928</v>
      </c>
      <c r="H197">
        <v>0</v>
      </c>
      <c r="I197" t="s">
        <v>2946</v>
      </c>
      <c r="J197" t="s">
        <v>2954</v>
      </c>
      <c r="K197" t="s">
        <v>3192</v>
      </c>
      <c r="L197" s="2" t="s">
        <v>4190</v>
      </c>
      <c r="M197" s="2" t="s">
        <v>5190</v>
      </c>
      <c r="N197">
        <v>108</v>
      </c>
      <c r="O197" t="s">
        <v>5999</v>
      </c>
      <c r="P197" t="s">
        <v>6001</v>
      </c>
      <c r="Q197">
        <v>644</v>
      </c>
      <c r="R197" s="3">
        <v>45793</v>
      </c>
    </row>
    <row r="198" spans="1:18" x14ac:dyDescent="0.3">
      <c r="A198" t="s">
        <v>214</v>
      </c>
      <c r="B198" t="s">
        <v>1213</v>
      </c>
      <c r="C198" t="s">
        <v>2017</v>
      </c>
      <c r="D198" t="s">
        <v>2207</v>
      </c>
      <c r="E198" t="s">
        <v>2207</v>
      </c>
      <c r="F198" t="s">
        <v>2921</v>
      </c>
      <c r="G198" t="s">
        <v>2928</v>
      </c>
      <c r="H198">
        <v>0</v>
      </c>
      <c r="I198" t="s">
        <v>2946</v>
      </c>
      <c r="J198" t="s">
        <v>2954</v>
      </c>
      <c r="K198" t="s">
        <v>3193</v>
      </c>
      <c r="L198" s="2" t="s">
        <v>4191</v>
      </c>
      <c r="M198" s="2" t="s">
        <v>5191</v>
      </c>
      <c r="N198">
        <v>631</v>
      </c>
      <c r="O198" t="s">
        <v>5998</v>
      </c>
      <c r="P198" t="s">
        <v>6001</v>
      </c>
      <c r="Q198">
        <v>1620</v>
      </c>
      <c r="R198" s="3">
        <v>45817</v>
      </c>
    </row>
    <row r="199" spans="1:18" x14ac:dyDescent="0.3">
      <c r="A199" t="s">
        <v>215</v>
      </c>
      <c r="B199" t="s">
        <v>1214</v>
      </c>
      <c r="C199" t="s">
        <v>2017</v>
      </c>
      <c r="D199" t="s">
        <v>2208</v>
      </c>
      <c r="E199" t="s">
        <v>2208</v>
      </c>
      <c r="F199" t="s">
        <v>2921</v>
      </c>
      <c r="G199" t="s">
        <v>2928</v>
      </c>
      <c r="H199">
        <v>0</v>
      </c>
      <c r="I199" t="s">
        <v>2945</v>
      </c>
      <c r="J199" t="s">
        <v>2954</v>
      </c>
      <c r="K199" t="s">
        <v>3194</v>
      </c>
      <c r="L199" s="2" t="s">
        <v>4192</v>
      </c>
      <c r="M199" s="2" t="s">
        <v>5192</v>
      </c>
      <c r="N199">
        <v>532</v>
      </c>
      <c r="O199" t="s">
        <v>5995</v>
      </c>
      <c r="P199" t="s">
        <v>6002</v>
      </c>
      <c r="Q199">
        <v>286</v>
      </c>
      <c r="R199" s="3">
        <v>45775</v>
      </c>
    </row>
    <row r="200" spans="1:18" x14ac:dyDescent="0.3">
      <c r="A200" t="s">
        <v>216</v>
      </c>
      <c r="B200" t="s">
        <v>1215</v>
      </c>
      <c r="C200" t="s">
        <v>2017</v>
      </c>
      <c r="D200" t="s">
        <v>2209</v>
      </c>
      <c r="E200" t="s">
        <v>2209</v>
      </c>
      <c r="F200" t="s">
        <v>2921</v>
      </c>
      <c r="G200" t="s">
        <v>2928</v>
      </c>
      <c r="H200">
        <v>0</v>
      </c>
      <c r="I200" t="s">
        <v>2943</v>
      </c>
      <c r="J200" t="s">
        <v>2954</v>
      </c>
      <c r="K200" t="s">
        <v>3195</v>
      </c>
      <c r="L200" s="2" t="s">
        <v>4193</v>
      </c>
      <c r="M200" s="2" t="s">
        <v>5193</v>
      </c>
      <c r="N200">
        <v>1925</v>
      </c>
      <c r="O200" t="s">
        <v>6000</v>
      </c>
      <c r="P200" t="s">
        <v>6001</v>
      </c>
      <c r="Q200">
        <v>507</v>
      </c>
      <c r="R200" s="3">
        <v>45738</v>
      </c>
    </row>
    <row r="201" spans="1:18" x14ac:dyDescent="0.3">
      <c r="A201" t="s">
        <v>217</v>
      </c>
      <c r="B201" t="s">
        <v>1216</v>
      </c>
      <c r="C201" t="s">
        <v>2017</v>
      </c>
      <c r="D201" t="s">
        <v>2210</v>
      </c>
      <c r="E201" t="s">
        <v>2210</v>
      </c>
      <c r="F201" t="s">
        <v>2921</v>
      </c>
      <c r="G201" t="s">
        <v>2929</v>
      </c>
      <c r="H201">
        <v>0</v>
      </c>
      <c r="I201" t="s">
        <v>2945</v>
      </c>
      <c r="J201" t="s">
        <v>2954</v>
      </c>
      <c r="K201" t="s">
        <v>3196</v>
      </c>
      <c r="L201" s="2" t="s">
        <v>4194</v>
      </c>
      <c r="M201" s="2" t="s">
        <v>5194</v>
      </c>
      <c r="N201">
        <v>602</v>
      </c>
      <c r="O201" t="s">
        <v>5999</v>
      </c>
      <c r="P201" t="s">
        <v>6001</v>
      </c>
      <c r="Q201">
        <v>567</v>
      </c>
      <c r="R201" s="3">
        <v>45769</v>
      </c>
    </row>
    <row r="202" spans="1:18" x14ac:dyDescent="0.3">
      <c r="A202" t="s">
        <v>218</v>
      </c>
      <c r="B202" t="s">
        <v>1217</v>
      </c>
      <c r="C202" t="s">
        <v>2017</v>
      </c>
      <c r="D202" t="s">
        <v>2211</v>
      </c>
      <c r="E202" t="s">
        <v>2211</v>
      </c>
      <c r="F202" t="s">
        <v>2921</v>
      </c>
      <c r="G202" t="s">
        <v>2929</v>
      </c>
      <c r="H202">
        <v>0</v>
      </c>
      <c r="I202" t="s">
        <v>2946</v>
      </c>
      <c r="J202" t="s">
        <v>2954</v>
      </c>
      <c r="K202" t="s">
        <v>3197</v>
      </c>
      <c r="L202" s="2" t="s">
        <v>4195</v>
      </c>
      <c r="M202" s="2" t="s">
        <v>5195</v>
      </c>
      <c r="N202">
        <v>307</v>
      </c>
      <c r="O202" t="s">
        <v>5996</v>
      </c>
      <c r="P202" t="s">
        <v>6001</v>
      </c>
      <c r="Q202">
        <v>1320</v>
      </c>
      <c r="R202" s="3">
        <v>45783</v>
      </c>
    </row>
    <row r="203" spans="1:18" x14ac:dyDescent="0.3">
      <c r="A203" t="s">
        <v>219</v>
      </c>
      <c r="B203" t="s">
        <v>1218</v>
      </c>
      <c r="C203" t="s">
        <v>2017</v>
      </c>
      <c r="D203" t="s">
        <v>2212</v>
      </c>
      <c r="E203" t="s">
        <v>2212</v>
      </c>
      <c r="F203" t="s">
        <v>2921</v>
      </c>
      <c r="G203" t="s">
        <v>2929</v>
      </c>
      <c r="H203">
        <v>0</v>
      </c>
      <c r="I203" t="s">
        <v>2943</v>
      </c>
      <c r="J203" t="s">
        <v>2954</v>
      </c>
      <c r="K203" t="s">
        <v>3198</v>
      </c>
      <c r="L203" s="2" t="s">
        <v>4196</v>
      </c>
      <c r="M203" s="2" t="s">
        <v>5196</v>
      </c>
      <c r="N203">
        <v>2756</v>
      </c>
      <c r="O203" t="s">
        <v>6000</v>
      </c>
      <c r="P203" t="s">
        <v>6002</v>
      </c>
      <c r="Q203">
        <v>172</v>
      </c>
      <c r="R203" s="3">
        <v>45745</v>
      </c>
    </row>
    <row r="204" spans="1:18" x14ac:dyDescent="0.3">
      <c r="A204" t="s">
        <v>220</v>
      </c>
      <c r="B204" t="s">
        <v>1219</v>
      </c>
      <c r="C204" t="s">
        <v>2017</v>
      </c>
      <c r="D204" t="s">
        <v>2213</v>
      </c>
      <c r="E204" t="s">
        <v>2213</v>
      </c>
      <c r="F204" t="s">
        <v>2921</v>
      </c>
      <c r="G204" t="s">
        <v>2929</v>
      </c>
      <c r="H204">
        <v>0</v>
      </c>
      <c r="I204" t="s">
        <v>2943</v>
      </c>
      <c r="J204" t="s">
        <v>2954</v>
      </c>
      <c r="K204" t="s">
        <v>3199</v>
      </c>
      <c r="L204" s="2" t="s">
        <v>4197</v>
      </c>
      <c r="M204" s="2" t="s">
        <v>5197</v>
      </c>
      <c r="N204">
        <v>630</v>
      </c>
      <c r="O204" t="s">
        <v>5997</v>
      </c>
      <c r="P204" t="s">
        <v>6002</v>
      </c>
      <c r="Q204">
        <v>508</v>
      </c>
      <c r="R204" s="3">
        <v>45697</v>
      </c>
    </row>
    <row r="205" spans="1:18" x14ac:dyDescent="0.3">
      <c r="A205" t="s">
        <v>221</v>
      </c>
      <c r="B205" t="s">
        <v>1220</v>
      </c>
      <c r="C205" t="s">
        <v>2017</v>
      </c>
      <c r="D205" t="s">
        <v>2214</v>
      </c>
      <c r="E205" t="s">
        <v>2214</v>
      </c>
      <c r="F205" t="s">
        <v>2921</v>
      </c>
      <c r="G205" t="s">
        <v>2929</v>
      </c>
      <c r="H205">
        <v>0</v>
      </c>
      <c r="I205" t="s">
        <v>2945</v>
      </c>
      <c r="J205" t="s">
        <v>2954</v>
      </c>
      <c r="K205" t="s">
        <v>3200</v>
      </c>
      <c r="L205" s="2" t="s">
        <v>4198</v>
      </c>
      <c r="M205" s="2" t="s">
        <v>5198</v>
      </c>
      <c r="N205">
        <v>4261</v>
      </c>
      <c r="O205" t="s">
        <v>5995</v>
      </c>
      <c r="P205" t="s">
        <v>6002</v>
      </c>
      <c r="Q205">
        <v>1133</v>
      </c>
      <c r="R205" s="3">
        <v>45686</v>
      </c>
    </row>
    <row r="206" spans="1:18" x14ac:dyDescent="0.3">
      <c r="A206" t="s">
        <v>222</v>
      </c>
      <c r="B206" t="s">
        <v>1221</v>
      </c>
      <c r="C206" t="s">
        <v>2017</v>
      </c>
      <c r="D206" t="s">
        <v>2215</v>
      </c>
      <c r="E206" t="s">
        <v>2215</v>
      </c>
      <c r="F206" t="s">
        <v>2921</v>
      </c>
      <c r="G206" t="s">
        <v>2929</v>
      </c>
      <c r="H206">
        <v>0</v>
      </c>
      <c r="I206" t="s">
        <v>2944</v>
      </c>
      <c r="J206" t="s">
        <v>2954</v>
      </c>
      <c r="K206" t="s">
        <v>3201</v>
      </c>
      <c r="L206" s="2" t="s">
        <v>4199</v>
      </c>
      <c r="M206" s="2" t="s">
        <v>5199</v>
      </c>
      <c r="N206">
        <v>1999</v>
      </c>
      <c r="O206" t="s">
        <v>5996</v>
      </c>
      <c r="P206" t="s">
        <v>6001</v>
      </c>
      <c r="Q206">
        <v>1230</v>
      </c>
      <c r="R206" s="3">
        <v>45829</v>
      </c>
    </row>
    <row r="207" spans="1:18" x14ac:dyDescent="0.3">
      <c r="A207" t="s">
        <v>223</v>
      </c>
      <c r="B207" t="s">
        <v>1222</v>
      </c>
      <c r="C207" t="s">
        <v>2017</v>
      </c>
      <c r="D207" t="s">
        <v>2216</v>
      </c>
      <c r="E207" t="s">
        <v>2216</v>
      </c>
      <c r="F207" t="s">
        <v>2921</v>
      </c>
      <c r="G207" t="s">
        <v>2929</v>
      </c>
      <c r="H207">
        <v>0</v>
      </c>
      <c r="I207" t="s">
        <v>2945</v>
      </c>
      <c r="J207" t="s">
        <v>2954</v>
      </c>
      <c r="K207" t="s">
        <v>3202</v>
      </c>
      <c r="L207" s="2" t="s">
        <v>4200</v>
      </c>
      <c r="M207" s="2" t="s">
        <v>5200</v>
      </c>
      <c r="N207">
        <v>2331</v>
      </c>
      <c r="O207" t="s">
        <v>5998</v>
      </c>
      <c r="P207" t="s">
        <v>6001</v>
      </c>
      <c r="Q207">
        <v>1228</v>
      </c>
      <c r="R207" s="3">
        <v>45803</v>
      </c>
    </row>
    <row r="208" spans="1:18" x14ac:dyDescent="0.3">
      <c r="A208" t="s">
        <v>224</v>
      </c>
      <c r="B208" t="s">
        <v>1223</v>
      </c>
      <c r="C208" t="s">
        <v>2017</v>
      </c>
      <c r="D208" t="s">
        <v>2217</v>
      </c>
      <c r="E208" t="s">
        <v>2217</v>
      </c>
      <c r="F208" t="s">
        <v>2921</v>
      </c>
      <c r="G208" t="s">
        <v>2929</v>
      </c>
      <c r="H208">
        <v>0</v>
      </c>
      <c r="I208" t="s">
        <v>2947</v>
      </c>
      <c r="J208" t="s">
        <v>2954</v>
      </c>
      <c r="K208" t="s">
        <v>3203</v>
      </c>
      <c r="L208" s="2" t="s">
        <v>4201</v>
      </c>
      <c r="M208" s="2" t="s">
        <v>5201</v>
      </c>
      <c r="N208">
        <v>4026</v>
      </c>
      <c r="O208" t="s">
        <v>5998</v>
      </c>
      <c r="P208" t="s">
        <v>6001</v>
      </c>
      <c r="Q208">
        <v>1476</v>
      </c>
      <c r="R208" s="3">
        <v>45738</v>
      </c>
    </row>
    <row r="209" spans="1:18" x14ac:dyDescent="0.3">
      <c r="A209" t="s">
        <v>225</v>
      </c>
      <c r="B209" t="s">
        <v>1224</v>
      </c>
      <c r="C209" t="s">
        <v>2017</v>
      </c>
      <c r="D209" t="s">
        <v>2218</v>
      </c>
      <c r="E209" t="s">
        <v>2218</v>
      </c>
      <c r="F209" t="s">
        <v>2921</v>
      </c>
      <c r="G209" t="s">
        <v>2929</v>
      </c>
      <c r="H209">
        <v>0</v>
      </c>
      <c r="I209" t="s">
        <v>2946</v>
      </c>
      <c r="J209" t="s">
        <v>2954</v>
      </c>
      <c r="K209" t="s">
        <v>3204</v>
      </c>
      <c r="L209" s="2" t="s">
        <v>4202</v>
      </c>
      <c r="M209" s="2" t="s">
        <v>5202</v>
      </c>
      <c r="N209">
        <v>1805</v>
      </c>
      <c r="O209" t="s">
        <v>5999</v>
      </c>
      <c r="P209" t="s">
        <v>6001</v>
      </c>
      <c r="Q209">
        <v>1244</v>
      </c>
      <c r="R209" s="3">
        <v>45797</v>
      </c>
    </row>
    <row r="210" spans="1:18" x14ac:dyDescent="0.3">
      <c r="A210" t="s">
        <v>226</v>
      </c>
      <c r="B210" t="s">
        <v>1225</v>
      </c>
      <c r="C210" t="s">
        <v>2017</v>
      </c>
      <c r="D210" t="s">
        <v>2219</v>
      </c>
      <c r="E210" t="s">
        <v>2219</v>
      </c>
      <c r="F210" t="s">
        <v>2921</v>
      </c>
      <c r="G210" t="s">
        <v>2929</v>
      </c>
      <c r="H210">
        <v>0</v>
      </c>
      <c r="I210" t="s">
        <v>2944</v>
      </c>
      <c r="J210" t="s">
        <v>2954</v>
      </c>
      <c r="K210" t="s">
        <v>3205</v>
      </c>
      <c r="L210" s="2" t="s">
        <v>4203</v>
      </c>
      <c r="M210" s="2" t="s">
        <v>5203</v>
      </c>
      <c r="N210">
        <v>4467</v>
      </c>
      <c r="O210" t="s">
        <v>5998</v>
      </c>
      <c r="P210" t="s">
        <v>6002</v>
      </c>
      <c r="Q210">
        <v>583</v>
      </c>
      <c r="R210" s="3">
        <v>45747</v>
      </c>
    </row>
    <row r="211" spans="1:18" x14ac:dyDescent="0.3">
      <c r="A211" t="s">
        <v>227</v>
      </c>
      <c r="B211" t="s">
        <v>1226</v>
      </c>
      <c r="C211" t="s">
        <v>2017</v>
      </c>
      <c r="D211" t="s">
        <v>2220</v>
      </c>
      <c r="E211" t="s">
        <v>2220</v>
      </c>
      <c r="F211" t="s">
        <v>2921</v>
      </c>
      <c r="G211" t="s">
        <v>2923</v>
      </c>
      <c r="H211">
        <v>0</v>
      </c>
      <c r="I211" t="s">
        <v>2944</v>
      </c>
      <c r="J211" t="s">
        <v>2955</v>
      </c>
      <c r="K211" t="s">
        <v>3206</v>
      </c>
      <c r="L211" s="2" t="s">
        <v>4204</v>
      </c>
      <c r="M211" s="2" t="s">
        <v>5204</v>
      </c>
      <c r="N211">
        <v>1133</v>
      </c>
      <c r="O211" t="s">
        <v>5997</v>
      </c>
      <c r="P211" t="s">
        <v>6002</v>
      </c>
      <c r="Q211">
        <v>1595</v>
      </c>
      <c r="R211" s="3">
        <v>45727</v>
      </c>
    </row>
    <row r="212" spans="1:18" x14ac:dyDescent="0.3">
      <c r="A212" t="s">
        <v>228</v>
      </c>
      <c r="B212" t="s">
        <v>1227</v>
      </c>
      <c r="C212" t="s">
        <v>2017</v>
      </c>
      <c r="D212" t="s">
        <v>2221</v>
      </c>
      <c r="E212" t="s">
        <v>2221</v>
      </c>
      <c r="F212" t="s">
        <v>2921</v>
      </c>
      <c r="G212" t="s">
        <v>2933</v>
      </c>
      <c r="H212">
        <v>0</v>
      </c>
      <c r="I212" t="s">
        <v>2945</v>
      </c>
      <c r="J212" t="s">
        <v>2955</v>
      </c>
      <c r="K212" t="s">
        <v>3207</v>
      </c>
      <c r="L212" s="2" t="s">
        <v>4205</v>
      </c>
      <c r="M212" s="2" t="s">
        <v>5205</v>
      </c>
      <c r="N212">
        <v>4727</v>
      </c>
      <c r="O212" t="s">
        <v>6000</v>
      </c>
      <c r="P212" t="s">
        <v>6001</v>
      </c>
      <c r="Q212">
        <v>1927</v>
      </c>
      <c r="R212" s="3">
        <v>45719</v>
      </c>
    </row>
    <row r="213" spans="1:18" x14ac:dyDescent="0.3">
      <c r="A213" t="s">
        <v>229</v>
      </c>
      <c r="B213" t="s">
        <v>1228</v>
      </c>
      <c r="C213" t="s">
        <v>2017</v>
      </c>
      <c r="D213" t="s">
        <v>2222</v>
      </c>
      <c r="E213" t="s">
        <v>2222</v>
      </c>
      <c r="F213" t="s">
        <v>2921</v>
      </c>
      <c r="G213" t="s">
        <v>2934</v>
      </c>
      <c r="H213">
        <v>0</v>
      </c>
      <c r="I213" t="s">
        <v>2944</v>
      </c>
      <c r="J213" t="s">
        <v>2955</v>
      </c>
      <c r="K213" t="s">
        <v>3208</v>
      </c>
      <c r="L213" s="2" t="s">
        <v>4206</v>
      </c>
      <c r="M213" s="2" t="s">
        <v>5206</v>
      </c>
      <c r="N213">
        <v>4770</v>
      </c>
      <c r="O213" t="s">
        <v>5996</v>
      </c>
      <c r="P213" t="s">
        <v>6002</v>
      </c>
      <c r="Q213">
        <v>1414</v>
      </c>
      <c r="R213" s="3">
        <v>45756</v>
      </c>
    </row>
    <row r="214" spans="1:18" x14ac:dyDescent="0.3">
      <c r="A214" t="s">
        <v>230</v>
      </c>
      <c r="B214" t="s">
        <v>1229</v>
      </c>
      <c r="C214" t="s">
        <v>2017</v>
      </c>
      <c r="D214" t="s">
        <v>2223</v>
      </c>
      <c r="E214" t="s">
        <v>2223</v>
      </c>
      <c r="F214" t="s">
        <v>2921</v>
      </c>
      <c r="G214" t="s">
        <v>2934</v>
      </c>
      <c r="H214">
        <v>0</v>
      </c>
      <c r="I214" t="s">
        <v>2944</v>
      </c>
      <c r="J214" t="s">
        <v>2955</v>
      </c>
      <c r="K214" t="s">
        <v>3209</v>
      </c>
      <c r="L214" s="2" t="s">
        <v>4207</v>
      </c>
      <c r="M214" s="2" t="s">
        <v>5207</v>
      </c>
      <c r="N214">
        <v>3922</v>
      </c>
      <c r="O214" t="s">
        <v>6000</v>
      </c>
      <c r="P214" t="s">
        <v>6002</v>
      </c>
      <c r="Q214">
        <v>54</v>
      </c>
      <c r="R214" s="3">
        <v>45837</v>
      </c>
    </row>
    <row r="215" spans="1:18" x14ac:dyDescent="0.3">
      <c r="A215" t="s">
        <v>231</v>
      </c>
      <c r="B215" t="s">
        <v>1230</v>
      </c>
      <c r="C215" t="s">
        <v>2017</v>
      </c>
      <c r="D215" t="s">
        <v>2224</v>
      </c>
      <c r="E215" t="s">
        <v>2224</v>
      </c>
      <c r="F215" t="s">
        <v>2921</v>
      </c>
      <c r="G215" t="s">
        <v>2926</v>
      </c>
      <c r="H215">
        <v>0</v>
      </c>
      <c r="I215" t="s">
        <v>2945</v>
      </c>
      <c r="J215" t="s">
        <v>2955</v>
      </c>
      <c r="K215" t="s">
        <v>3210</v>
      </c>
      <c r="L215" s="2" t="s">
        <v>4208</v>
      </c>
      <c r="M215" s="2" t="s">
        <v>5208</v>
      </c>
      <c r="N215">
        <v>2040</v>
      </c>
      <c r="O215" t="s">
        <v>5995</v>
      </c>
      <c r="P215" t="s">
        <v>6002</v>
      </c>
      <c r="Q215">
        <v>1736</v>
      </c>
      <c r="R215" s="3">
        <v>45720</v>
      </c>
    </row>
    <row r="216" spans="1:18" x14ac:dyDescent="0.3">
      <c r="A216" t="s">
        <v>232</v>
      </c>
      <c r="B216" t="s">
        <v>1231</v>
      </c>
      <c r="C216" t="s">
        <v>2017</v>
      </c>
      <c r="D216" t="s">
        <v>2225</v>
      </c>
      <c r="E216" t="s">
        <v>2225</v>
      </c>
      <c r="F216" t="s">
        <v>2921</v>
      </c>
      <c r="G216" t="s">
        <v>2936</v>
      </c>
      <c r="H216">
        <v>0</v>
      </c>
      <c r="I216" t="s">
        <v>2947</v>
      </c>
      <c r="J216" t="s">
        <v>2955</v>
      </c>
      <c r="K216" t="s">
        <v>3211</v>
      </c>
      <c r="L216" s="2" t="s">
        <v>4209</v>
      </c>
      <c r="M216" s="2" t="s">
        <v>5209</v>
      </c>
      <c r="N216">
        <v>3924</v>
      </c>
      <c r="O216" t="s">
        <v>6000</v>
      </c>
      <c r="P216" t="s">
        <v>6002</v>
      </c>
      <c r="Q216">
        <v>1734</v>
      </c>
      <c r="R216" s="3">
        <v>45811</v>
      </c>
    </row>
    <row r="217" spans="1:18" x14ac:dyDescent="0.3">
      <c r="A217" t="s">
        <v>233</v>
      </c>
      <c r="B217" t="s">
        <v>1232</v>
      </c>
      <c r="C217" t="s">
        <v>2017</v>
      </c>
      <c r="D217" t="s">
        <v>2226</v>
      </c>
      <c r="E217" t="s">
        <v>2226</v>
      </c>
      <c r="F217" t="s">
        <v>2921</v>
      </c>
      <c r="G217" t="s">
        <v>2936</v>
      </c>
      <c r="H217">
        <v>0</v>
      </c>
      <c r="I217" t="s">
        <v>2947</v>
      </c>
      <c r="J217" t="s">
        <v>2955</v>
      </c>
      <c r="K217" t="s">
        <v>3212</v>
      </c>
      <c r="L217" s="2" t="s">
        <v>4210</v>
      </c>
      <c r="M217" s="2" t="s">
        <v>5210</v>
      </c>
      <c r="N217">
        <v>3384</v>
      </c>
      <c r="O217" t="s">
        <v>5999</v>
      </c>
      <c r="P217" t="s">
        <v>6001</v>
      </c>
      <c r="Q217">
        <v>1348</v>
      </c>
      <c r="R217" s="3">
        <v>45835</v>
      </c>
    </row>
    <row r="218" spans="1:18" x14ac:dyDescent="0.3">
      <c r="A218" t="s">
        <v>234</v>
      </c>
      <c r="B218" t="s">
        <v>1233</v>
      </c>
      <c r="C218" t="s">
        <v>2017</v>
      </c>
      <c r="D218" t="s">
        <v>2227</v>
      </c>
      <c r="E218" t="s">
        <v>2227</v>
      </c>
      <c r="F218" t="s">
        <v>2921</v>
      </c>
      <c r="G218" t="s">
        <v>2936</v>
      </c>
      <c r="H218">
        <v>0</v>
      </c>
      <c r="I218" t="s">
        <v>2946</v>
      </c>
      <c r="J218" t="s">
        <v>2955</v>
      </c>
      <c r="K218" t="s">
        <v>3213</v>
      </c>
      <c r="L218" s="2" t="s">
        <v>4211</v>
      </c>
      <c r="M218" s="2" t="s">
        <v>5211</v>
      </c>
      <c r="N218">
        <v>1609</v>
      </c>
      <c r="O218" t="s">
        <v>6000</v>
      </c>
      <c r="P218" t="s">
        <v>6001</v>
      </c>
      <c r="Q218">
        <v>1793</v>
      </c>
      <c r="R218" s="3">
        <v>45772</v>
      </c>
    </row>
    <row r="219" spans="1:18" x14ac:dyDescent="0.3">
      <c r="A219" t="s">
        <v>235</v>
      </c>
      <c r="B219" t="s">
        <v>1234</v>
      </c>
      <c r="C219" t="s">
        <v>2017</v>
      </c>
      <c r="D219" t="s">
        <v>2228</v>
      </c>
      <c r="E219" t="s">
        <v>2228</v>
      </c>
      <c r="F219" t="s">
        <v>2921</v>
      </c>
      <c r="G219" t="s">
        <v>2928</v>
      </c>
      <c r="H219">
        <v>0</v>
      </c>
      <c r="I219" t="s">
        <v>2943</v>
      </c>
      <c r="J219" t="s">
        <v>2955</v>
      </c>
      <c r="K219" t="s">
        <v>3214</v>
      </c>
      <c r="L219" s="2" t="s">
        <v>4212</v>
      </c>
      <c r="M219" s="2" t="s">
        <v>5212</v>
      </c>
      <c r="N219">
        <v>822</v>
      </c>
      <c r="O219" t="s">
        <v>5995</v>
      </c>
      <c r="P219" t="s">
        <v>6001</v>
      </c>
      <c r="Q219">
        <v>617</v>
      </c>
      <c r="R219" s="3">
        <v>45722</v>
      </c>
    </row>
    <row r="220" spans="1:18" x14ac:dyDescent="0.3">
      <c r="A220" t="s">
        <v>236</v>
      </c>
      <c r="B220" t="s">
        <v>1235</v>
      </c>
      <c r="C220" t="s">
        <v>2017</v>
      </c>
      <c r="D220" t="s">
        <v>2229</v>
      </c>
      <c r="E220" t="s">
        <v>2229</v>
      </c>
      <c r="F220" t="s">
        <v>2921</v>
      </c>
      <c r="G220" t="s">
        <v>2928</v>
      </c>
      <c r="H220">
        <v>0</v>
      </c>
      <c r="I220" t="s">
        <v>2944</v>
      </c>
      <c r="J220" t="s">
        <v>2955</v>
      </c>
      <c r="K220" t="s">
        <v>3215</v>
      </c>
      <c r="L220" s="2" t="s">
        <v>4213</v>
      </c>
      <c r="M220" s="2" t="s">
        <v>5213</v>
      </c>
      <c r="N220">
        <v>844</v>
      </c>
      <c r="O220" t="s">
        <v>5996</v>
      </c>
      <c r="P220" t="s">
        <v>6002</v>
      </c>
      <c r="Q220">
        <v>420</v>
      </c>
      <c r="R220" s="3">
        <v>45748</v>
      </c>
    </row>
    <row r="221" spans="1:18" x14ac:dyDescent="0.3">
      <c r="A221" t="s">
        <v>237</v>
      </c>
      <c r="B221" t="s">
        <v>1236</v>
      </c>
      <c r="C221" t="s">
        <v>2017</v>
      </c>
      <c r="D221" t="s">
        <v>2230</v>
      </c>
      <c r="E221" t="s">
        <v>2230</v>
      </c>
      <c r="F221" t="s">
        <v>2921</v>
      </c>
      <c r="G221" t="s">
        <v>2928</v>
      </c>
      <c r="H221">
        <v>0</v>
      </c>
      <c r="I221" t="s">
        <v>2947</v>
      </c>
      <c r="J221" t="s">
        <v>2955</v>
      </c>
      <c r="K221" t="s">
        <v>3216</v>
      </c>
      <c r="L221" s="2" t="s">
        <v>4214</v>
      </c>
      <c r="M221" s="2" t="s">
        <v>5214</v>
      </c>
      <c r="N221">
        <v>3581</v>
      </c>
      <c r="O221" t="s">
        <v>5997</v>
      </c>
      <c r="P221" t="s">
        <v>6002</v>
      </c>
      <c r="Q221">
        <v>1060</v>
      </c>
      <c r="R221" s="3">
        <v>45817</v>
      </c>
    </row>
    <row r="222" spans="1:18" x14ac:dyDescent="0.3">
      <c r="A222" t="s">
        <v>238</v>
      </c>
      <c r="B222" t="s">
        <v>1237</v>
      </c>
      <c r="C222" t="s">
        <v>2017</v>
      </c>
      <c r="D222" t="s">
        <v>2231</v>
      </c>
      <c r="E222" t="s">
        <v>2231</v>
      </c>
      <c r="F222" t="s">
        <v>2921</v>
      </c>
      <c r="G222" t="s">
        <v>2928</v>
      </c>
      <c r="H222">
        <v>0</v>
      </c>
      <c r="I222" t="s">
        <v>2946</v>
      </c>
      <c r="J222" t="s">
        <v>2955</v>
      </c>
      <c r="K222" t="s">
        <v>3217</v>
      </c>
      <c r="L222" s="2" t="s">
        <v>4215</v>
      </c>
      <c r="M222" s="2" t="s">
        <v>5215</v>
      </c>
      <c r="N222">
        <v>2952</v>
      </c>
      <c r="O222" t="s">
        <v>5996</v>
      </c>
      <c r="P222" t="s">
        <v>6001</v>
      </c>
      <c r="Q222">
        <v>1242</v>
      </c>
      <c r="R222" s="3">
        <v>45717</v>
      </c>
    </row>
    <row r="223" spans="1:18" x14ac:dyDescent="0.3">
      <c r="A223" t="s">
        <v>239</v>
      </c>
      <c r="B223" t="s">
        <v>1238</v>
      </c>
      <c r="C223" t="s">
        <v>2017</v>
      </c>
      <c r="D223" t="s">
        <v>2232</v>
      </c>
      <c r="E223" t="s">
        <v>2232</v>
      </c>
      <c r="F223" t="s">
        <v>2921</v>
      </c>
      <c r="G223" t="s">
        <v>2928</v>
      </c>
      <c r="H223">
        <v>0</v>
      </c>
      <c r="I223" t="s">
        <v>2947</v>
      </c>
      <c r="J223" t="s">
        <v>2955</v>
      </c>
      <c r="K223" t="s">
        <v>3218</v>
      </c>
      <c r="L223" s="2" t="s">
        <v>4216</v>
      </c>
      <c r="M223" s="2" t="s">
        <v>5216</v>
      </c>
      <c r="N223">
        <v>3519</v>
      </c>
      <c r="O223" t="s">
        <v>5996</v>
      </c>
      <c r="P223" t="s">
        <v>6001</v>
      </c>
      <c r="Q223">
        <v>1043</v>
      </c>
      <c r="R223" s="3">
        <v>45706</v>
      </c>
    </row>
    <row r="224" spans="1:18" x14ac:dyDescent="0.3">
      <c r="A224" t="s">
        <v>240</v>
      </c>
      <c r="B224" t="s">
        <v>1239</v>
      </c>
      <c r="C224" t="s">
        <v>2017</v>
      </c>
      <c r="D224" t="s">
        <v>2233</v>
      </c>
      <c r="E224" t="s">
        <v>2233</v>
      </c>
      <c r="F224" t="s">
        <v>2921</v>
      </c>
      <c r="G224" t="s">
        <v>2928</v>
      </c>
      <c r="H224">
        <v>0</v>
      </c>
      <c r="I224" t="s">
        <v>2946</v>
      </c>
      <c r="J224" t="s">
        <v>2955</v>
      </c>
      <c r="K224" t="s">
        <v>3219</v>
      </c>
      <c r="L224" s="2" t="s">
        <v>4217</v>
      </c>
      <c r="M224" s="2" t="s">
        <v>5217</v>
      </c>
      <c r="N224">
        <v>3417</v>
      </c>
      <c r="O224" t="s">
        <v>5999</v>
      </c>
      <c r="P224" t="s">
        <v>6002</v>
      </c>
      <c r="Q224">
        <v>386</v>
      </c>
      <c r="R224" s="3">
        <v>45844</v>
      </c>
    </row>
    <row r="225" spans="1:18" x14ac:dyDescent="0.3">
      <c r="A225" t="s">
        <v>241</v>
      </c>
      <c r="B225" t="s">
        <v>1240</v>
      </c>
      <c r="C225" t="s">
        <v>2017</v>
      </c>
      <c r="D225" t="s">
        <v>2234</v>
      </c>
      <c r="E225" t="s">
        <v>2234</v>
      </c>
      <c r="F225" t="s">
        <v>2921</v>
      </c>
      <c r="G225" t="s">
        <v>2928</v>
      </c>
      <c r="H225">
        <v>0</v>
      </c>
      <c r="I225" t="s">
        <v>2946</v>
      </c>
      <c r="J225" t="s">
        <v>2955</v>
      </c>
      <c r="K225" t="s">
        <v>3220</v>
      </c>
      <c r="L225" s="2" t="s">
        <v>4218</v>
      </c>
      <c r="M225" s="2" t="s">
        <v>5218</v>
      </c>
      <c r="N225">
        <v>3875</v>
      </c>
      <c r="O225" t="s">
        <v>5995</v>
      </c>
      <c r="P225" t="s">
        <v>6001</v>
      </c>
      <c r="Q225">
        <v>1531</v>
      </c>
      <c r="R225" s="3">
        <v>45807</v>
      </c>
    </row>
    <row r="226" spans="1:18" x14ac:dyDescent="0.3">
      <c r="A226" t="s">
        <v>242</v>
      </c>
      <c r="B226" t="s">
        <v>1241</v>
      </c>
      <c r="C226" t="s">
        <v>2017</v>
      </c>
      <c r="D226" t="s">
        <v>2235</v>
      </c>
      <c r="E226" t="s">
        <v>2235</v>
      </c>
      <c r="F226" t="s">
        <v>2921</v>
      </c>
      <c r="G226" t="s">
        <v>2929</v>
      </c>
      <c r="H226">
        <v>0</v>
      </c>
      <c r="I226" t="s">
        <v>2944</v>
      </c>
      <c r="J226" t="s">
        <v>2955</v>
      </c>
      <c r="K226" t="s">
        <v>3221</v>
      </c>
      <c r="L226" s="2" t="s">
        <v>4219</v>
      </c>
      <c r="M226" s="2" t="s">
        <v>5219</v>
      </c>
      <c r="N226">
        <v>493</v>
      </c>
      <c r="O226" t="s">
        <v>5996</v>
      </c>
      <c r="P226" t="s">
        <v>6001</v>
      </c>
      <c r="Q226">
        <v>802</v>
      </c>
      <c r="R226" s="3">
        <v>45802</v>
      </c>
    </row>
    <row r="227" spans="1:18" x14ac:dyDescent="0.3">
      <c r="A227" t="s">
        <v>243</v>
      </c>
      <c r="B227" t="s">
        <v>1242</v>
      </c>
      <c r="C227" t="s">
        <v>2017</v>
      </c>
      <c r="D227" t="s">
        <v>2236</v>
      </c>
      <c r="E227" t="s">
        <v>2236</v>
      </c>
      <c r="F227" t="s">
        <v>2921</v>
      </c>
      <c r="G227" t="s">
        <v>2929</v>
      </c>
      <c r="H227">
        <v>0</v>
      </c>
      <c r="I227" t="s">
        <v>2946</v>
      </c>
      <c r="J227" t="s">
        <v>2955</v>
      </c>
      <c r="K227" t="s">
        <v>3222</v>
      </c>
      <c r="L227" s="2" t="s">
        <v>4220</v>
      </c>
      <c r="M227" s="2" t="s">
        <v>5220</v>
      </c>
      <c r="N227">
        <v>856</v>
      </c>
      <c r="O227" t="s">
        <v>5996</v>
      </c>
      <c r="P227" t="s">
        <v>6001</v>
      </c>
      <c r="Q227">
        <v>605</v>
      </c>
      <c r="R227" s="3">
        <v>45800</v>
      </c>
    </row>
    <row r="228" spans="1:18" x14ac:dyDescent="0.3">
      <c r="A228" t="s">
        <v>244</v>
      </c>
      <c r="B228" t="s">
        <v>1243</v>
      </c>
      <c r="C228" t="s">
        <v>2017</v>
      </c>
      <c r="D228" t="s">
        <v>2237</v>
      </c>
      <c r="E228" t="s">
        <v>2237</v>
      </c>
      <c r="F228" t="s">
        <v>2921</v>
      </c>
      <c r="G228" t="s">
        <v>2930</v>
      </c>
      <c r="H228">
        <v>0</v>
      </c>
      <c r="I228" t="s">
        <v>2946</v>
      </c>
      <c r="J228" t="s">
        <v>2956</v>
      </c>
      <c r="K228" t="s">
        <v>3223</v>
      </c>
      <c r="L228" s="2" t="s">
        <v>4221</v>
      </c>
      <c r="M228" s="2" t="s">
        <v>5221</v>
      </c>
      <c r="N228">
        <v>546</v>
      </c>
      <c r="O228" t="s">
        <v>5997</v>
      </c>
      <c r="P228" t="s">
        <v>6001</v>
      </c>
      <c r="Q228">
        <v>1323</v>
      </c>
      <c r="R228" s="3">
        <v>45837</v>
      </c>
    </row>
    <row r="229" spans="1:18" x14ac:dyDescent="0.3">
      <c r="A229" t="s">
        <v>245</v>
      </c>
      <c r="B229" t="s">
        <v>1244</v>
      </c>
      <c r="C229" t="s">
        <v>2017</v>
      </c>
      <c r="D229" t="s">
        <v>2238</v>
      </c>
      <c r="E229" t="s">
        <v>2238</v>
      </c>
      <c r="F229" t="s">
        <v>2921</v>
      </c>
      <c r="G229" t="s">
        <v>2939</v>
      </c>
      <c r="H229">
        <v>0</v>
      </c>
      <c r="I229" t="s">
        <v>2947</v>
      </c>
      <c r="J229" t="s">
        <v>2956</v>
      </c>
      <c r="K229" t="s">
        <v>3224</v>
      </c>
      <c r="L229" s="2" t="s">
        <v>4222</v>
      </c>
      <c r="M229" s="2" t="s">
        <v>5222</v>
      </c>
      <c r="N229">
        <v>3348</v>
      </c>
      <c r="O229" t="s">
        <v>5998</v>
      </c>
      <c r="P229" t="s">
        <v>6001</v>
      </c>
      <c r="Q229">
        <v>111</v>
      </c>
      <c r="R229" s="3">
        <v>45788</v>
      </c>
    </row>
    <row r="230" spans="1:18" x14ac:dyDescent="0.3">
      <c r="A230" t="s">
        <v>246</v>
      </c>
      <c r="B230" t="s">
        <v>1245</v>
      </c>
      <c r="C230" t="s">
        <v>2017</v>
      </c>
      <c r="D230" t="s">
        <v>2239</v>
      </c>
      <c r="E230" t="s">
        <v>2239</v>
      </c>
      <c r="F230" t="s">
        <v>2921</v>
      </c>
      <c r="G230" t="s">
        <v>2932</v>
      </c>
      <c r="H230">
        <v>0</v>
      </c>
      <c r="I230" t="s">
        <v>2947</v>
      </c>
      <c r="J230" t="s">
        <v>2956</v>
      </c>
      <c r="K230" t="s">
        <v>3225</v>
      </c>
      <c r="L230" s="2" t="s">
        <v>4223</v>
      </c>
      <c r="M230" s="2" t="s">
        <v>5223</v>
      </c>
      <c r="N230">
        <v>2829</v>
      </c>
      <c r="O230" t="s">
        <v>5997</v>
      </c>
      <c r="P230" t="s">
        <v>6001</v>
      </c>
      <c r="Q230">
        <v>1605</v>
      </c>
      <c r="R230" s="3">
        <v>45843</v>
      </c>
    </row>
    <row r="231" spans="1:18" x14ac:dyDescent="0.3">
      <c r="A231" t="s">
        <v>247</v>
      </c>
      <c r="B231" t="s">
        <v>1246</v>
      </c>
      <c r="C231" t="s">
        <v>2017</v>
      </c>
      <c r="D231" t="s">
        <v>2240</v>
      </c>
      <c r="E231" t="s">
        <v>2240</v>
      </c>
      <c r="F231" t="s">
        <v>2921</v>
      </c>
      <c r="G231" t="s">
        <v>2932</v>
      </c>
      <c r="H231">
        <v>0</v>
      </c>
      <c r="I231" t="s">
        <v>2947</v>
      </c>
      <c r="J231" t="s">
        <v>2956</v>
      </c>
      <c r="K231" t="s">
        <v>3226</v>
      </c>
      <c r="L231" s="2" t="s">
        <v>4224</v>
      </c>
      <c r="M231" s="2" t="s">
        <v>5224</v>
      </c>
      <c r="N231">
        <v>945</v>
      </c>
      <c r="O231" t="s">
        <v>5995</v>
      </c>
      <c r="P231" t="s">
        <v>6002</v>
      </c>
      <c r="Q231">
        <v>1838</v>
      </c>
      <c r="R231" s="3">
        <v>45735</v>
      </c>
    </row>
    <row r="232" spans="1:18" x14ac:dyDescent="0.3">
      <c r="A232" t="s">
        <v>248</v>
      </c>
      <c r="B232" t="s">
        <v>1247</v>
      </c>
      <c r="C232" t="s">
        <v>2017</v>
      </c>
      <c r="D232" t="s">
        <v>2241</v>
      </c>
      <c r="E232" t="s">
        <v>2241</v>
      </c>
      <c r="F232" t="s">
        <v>2921</v>
      </c>
      <c r="G232" t="s">
        <v>2932</v>
      </c>
      <c r="H232">
        <v>0</v>
      </c>
      <c r="I232" t="s">
        <v>2945</v>
      </c>
      <c r="J232" t="s">
        <v>2956</v>
      </c>
      <c r="K232" t="s">
        <v>3227</v>
      </c>
      <c r="L232" s="2" t="s">
        <v>4225</v>
      </c>
      <c r="M232" s="2" t="s">
        <v>5225</v>
      </c>
      <c r="N232">
        <v>2086</v>
      </c>
      <c r="O232" t="s">
        <v>5995</v>
      </c>
      <c r="P232" t="s">
        <v>6001</v>
      </c>
      <c r="Q232">
        <v>1625</v>
      </c>
      <c r="R232" s="3">
        <v>45839</v>
      </c>
    </row>
    <row r="233" spans="1:18" x14ac:dyDescent="0.3">
      <c r="A233" t="s">
        <v>249</v>
      </c>
      <c r="B233" t="s">
        <v>1248</v>
      </c>
      <c r="C233" t="s">
        <v>2017</v>
      </c>
      <c r="D233" t="s">
        <v>2242</v>
      </c>
      <c r="E233" t="s">
        <v>2242</v>
      </c>
      <c r="F233" t="s">
        <v>2921</v>
      </c>
      <c r="G233" t="s">
        <v>2923</v>
      </c>
      <c r="H233">
        <v>0</v>
      </c>
      <c r="I233" t="s">
        <v>2943</v>
      </c>
      <c r="J233" t="s">
        <v>2956</v>
      </c>
      <c r="K233" t="s">
        <v>3228</v>
      </c>
      <c r="L233" s="2" t="s">
        <v>4226</v>
      </c>
      <c r="M233" s="2" t="s">
        <v>5226</v>
      </c>
      <c r="N233">
        <v>1619</v>
      </c>
      <c r="O233" t="s">
        <v>5999</v>
      </c>
      <c r="P233" t="s">
        <v>6001</v>
      </c>
      <c r="Q233">
        <v>1955</v>
      </c>
      <c r="R233" s="3">
        <v>45759</v>
      </c>
    </row>
    <row r="234" spans="1:18" x14ac:dyDescent="0.3">
      <c r="A234" t="s">
        <v>250</v>
      </c>
      <c r="B234" t="s">
        <v>1249</v>
      </c>
      <c r="C234" t="s">
        <v>2017</v>
      </c>
      <c r="D234" t="s">
        <v>2243</v>
      </c>
      <c r="E234" t="s">
        <v>2243</v>
      </c>
      <c r="F234" t="s">
        <v>2921</v>
      </c>
      <c r="G234" t="s">
        <v>2923</v>
      </c>
      <c r="H234">
        <v>0</v>
      </c>
      <c r="I234" t="s">
        <v>2944</v>
      </c>
      <c r="J234" t="s">
        <v>2956</v>
      </c>
      <c r="K234" t="s">
        <v>3229</v>
      </c>
      <c r="L234" s="2" t="s">
        <v>4227</v>
      </c>
      <c r="M234" s="2" t="s">
        <v>5227</v>
      </c>
      <c r="N234">
        <v>1608</v>
      </c>
      <c r="O234" t="s">
        <v>6000</v>
      </c>
      <c r="P234" t="s">
        <v>6002</v>
      </c>
      <c r="Q234">
        <v>490</v>
      </c>
      <c r="R234" s="3">
        <v>45801</v>
      </c>
    </row>
    <row r="235" spans="1:18" x14ac:dyDescent="0.3">
      <c r="A235" t="s">
        <v>251</v>
      </c>
      <c r="B235" t="s">
        <v>1250</v>
      </c>
      <c r="C235" t="s">
        <v>2017</v>
      </c>
      <c r="D235" t="s">
        <v>2244</v>
      </c>
      <c r="E235" t="s">
        <v>2244</v>
      </c>
      <c r="F235" t="s">
        <v>2921</v>
      </c>
      <c r="G235" t="s">
        <v>2923</v>
      </c>
      <c r="H235">
        <v>0</v>
      </c>
      <c r="I235" t="s">
        <v>2947</v>
      </c>
      <c r="J235" t="s">
        <v>2956</v>
      </c>
      <c r="K235" t="s">
        <v>3230</v>
      </c>
      <c r="L235" s="2" t="s">
        <v>4228</v>
      </c>
      <c r="M235" s="2" t="s">
        <v>5228</v>
      </c>
      <c r="N235">
        <v>4443</v>
      </c>
      <c r="O235" t="s">
        <v>6000</v>
      </c>
      <c r="P235" t="s">
        <v>6001</v>
      </c>
      <c r="Q235">
        <v>1013</v>
      </c>
      <c r="R235" s="3">
        <v>45781</v>
      </c>
    </row>
    <row r="236" spans="1:18" x14ac:dyDescent="0.3">
      <c r="A236" t="s">
        <v>252</v>
      </c>
      <c r="B236" t="s">
        <v>1251</v>
      </c>
      <c r="C236" t="s">
        <v>2017</v>
      </c>
      <c r="D236" t="s">
        <v>2245</v>
      </c>
      <c r="E236" t="s">
        <v>2245</v>
      </c>
      <c r="F236" t="s">
        <v>2921</v>
      </c>
      <c r="G236" t="s">
        <v>2923</v>
      </c>
      <c r="H236">
        <v>0</v>
      </c>
      <c r="I236" t="s">
        <v>2947</v>
      </c>
      <c r="J236" t="s">
        <v>2956</v>
      </c>
      <c r="K236" t="s">
        <v>3231</v>
      </c>
      <c r="L236" s="2" t="s">
        <v>4229</v>
      </c>
      <c r="M236" s="2" t="s">
        <v>5229</v>
      </c>
      <c r="N236">
        <v>3725</v>
      </c>
      <c r="O236" t="s">
        <v>6000</v>
      </c>
      <c r="P236" t="s">
        <v>6001</v>
      </c>
      <c r="Q236">
        <v>790</v>
      </c>
      <c r="R236" s="3">
        <v>45757</v>
      </c>
    </row>
    <row r="237" spans="1:18" x14ac:dyDescent="0.3">
      <c r="A237" t="s">
        <v>253</v>
      </c>
      <c r="B237" t="s">
        <v>1252</v>
      </c>
      <c r="C237" t="s">
        <v>2017</v>
      </c>
      <c r="D237" t="s">
        <v>2130</v>
      </c>
      <c r="E237" t="s">
        <v>2130</v>
      </c>
      <c r="F237" t="s">
        <v>2921</v>
      </c>
      <c r="G237" t="s">
        <v>2924</v>
      </c>
      <c r="H237">
        <v>0</v>
      </c>
      <c r="I237" t="s">
        <v>2947</v>
      </c>
      <c r="J237" t="s">
        <v>2956</v>
      </c>
      <c r="K237" t="s">
        <v>3232</v>
      </c>
      <c r="L237" s="2" t="s">
        <v>4230</v>
      </c>
      <c r="M237" s="2" t="s">
        <v>5230</v>
      </c>
      <c r="N237">
        <v>1198</v>
      </c>
      <c r="O237" t="s">
        <v>5998</v>
      </c>
      <c r="P237" t="s">
        <v>6002</v>
      </c>
      <c r="Q237">
        <v>230</v>
      </c>
      <c r="R237" s="3">
        <v>45733</v>
      </c>
    </row>
    <row r="238" spans="1:18" x14ac:dyDescent="0.3">
      <c r="A238" t="s">
        <v>254</v>
      </c>
      <c r="B238" t="s">
        <v>1253</v>
      </c>
      <c r="C238" t="s">
        <v>2017</v>
      </c>
      <c r="D238" t="s">
        <v>2246</v>
      </c>
      <c r="E238" t="s">
        <v>2246</v>
      </c>
      <c r="F238" t="s">
        <v>2921</v>
      </c>
      <c r="G238" t="s">
        <v>2924</v>
      </c>
      <c r="H238">
        <v>0</v>
      </c>
      <c r="I238" t="s">
        <v>2944</v>
      </c>
      <c r="J238" t="s">
        <v>2956</v>
      </c>
      <c r="K238" t="s">
        <v>3233</v>
      </c>
      <c r="L238" s="2" t="s">
        <v>4231</v>
      </c>
      <c r="M238" s="2" t="s">
        <v>5231</v>
      </c>
      <c r="N238">
        <v>3506</v>
      </c>
      <c r="O238" t="s">
        <v>5995</v>
      </c>
      <c r="P238" t="s">
        <v>6001</v>
      </c>
      <c r="Q238">
        <v>493</v>
      </c>
      <c r="R238" s="3">
        <v>45722</v>
      </c>
    </row>
    <row r="239" spans="1:18" x14ac:dyDescent="0.3">
      <c r="A239" t="s">
        <v>255</v>
      </c>
      <c r="B239" t="s">
        <v>1254</v>
      </c>
      <c r="C239" t="s">
        <v>2017</v>
      </c>
      <c r="D239" t="s">
        <v>2247</v>
      </c>
      <c r="E239" t="s">
        <v>2247</v>
      </c>
      <c r="F239" t="s">
        <v>2921</v>
      </c>
      <c r="G239" t="s">
        <v>2924</v>
      </c>
      <c r="H239">
        <v>0</v>
      </c>
      <c r="I239" t="s">
        <v>2945</v>
      </c>
      <c r="J239" t="s">
        <v>2956</v>
      </c>
      <c r="K239" t="s">
        <v>3234</v>
      </c>
      <c r="L239" s="2" t="s">
        <v>4232</v>
      </c>
      <c r="M239" s="2" t="s">
        <v>5232</v>
      </c>
      <c r="N239">
        <v>1553</v>
      </c>
      <c r="O239" t="s">
        <v>5998</v>
      </c>
      <c r="P239" t="s">
        <v>6001</v>
      </c>
      <c r="Q239">
        <v>1023</v>
      </c>
      <c r="R239" s="3">
        <v>45750</v>
      </c>
    </row>
    <row r="240" spans="1:18" x14ac:dyDescent="0.3">
      <c r="A240" t="s">
        <v>256</v>
      </c>
      <c r="B240" t="s">
        <v>1255</v>
      </c>
      <c r="C240" t="s">
        <v>2017</v>
      </c>
      <c r="D240" t="s">
        <v>2248</v>
      </c>
      <c r="E240" t="s">
        <v>2248</v>
      </c>
      <c r="F240" t="s">
        <v>2921</v>
      </c>
      <c r="G240" t="s">
        <v>2924</v>
      </c>
      <c r="H240">
        <v>0</v>
      </c>
      <c r="I240" t="s">
        <v>2945</v>
      </c>
      <c r="J240" t="s">
        <v>2956</v>
      </c>
      <c r="K240" t="s">
        <v>3235</v>
      </c>
      <c r="L240" s="2" t="s">
        <v>4233</v>
      </c>
      <c r="M240" s="2" t="s">
        <v>5233</v>
      </c>
      <c r="N240">
        <v>2331</v>
      </c>
      <c r="O240" t="s">
        <v>6000</v>
      </c>
      <c r="P240" t="s">
        <v>6002</v>
      </c>
      <c r="Q240">
        <v>1306</v>
      </c>
      <c r="R240" s="3">
        <v>45689</v>
      </c>
    </row>
    <row r="241" spans="1:18" x14ac:dyDescent="0.3">
      <c r="A241" t="s">
        <v>257</v>
      </c>
      <c r="B241" t="s">
        <v>1256</v>
      </c>
      <c r="C241" t="s">
        <v>2017</v>
      </c>
      <c r="D241" t="s">
        <v>2249</v>
      </c>
      <c r="E241" t="s">
        <v>2249</v>
      </c>
      <c r="F241" t="s">
        <v>2921</v>
      </c>
      <c r="G241" t="s">
        <v>2924</v>
      </c>
      <c r="H241">
        <v>0</v>
      </c>
      <c r="I241" t="s">
        <v>2945</v>
      </c>
      <c r="J241" t="s">
        <v>2956</v>
      </c>
      <c r="K241" t="s">
        <v>3236</v>
      </c>
      <c r="L241" s="2" t="s">
        <v>4234</v>
      </c>
      <c r="M241" s="2" t="s">
        <v>5234</v>
      </c>
      <c r="N241">
        <v>3839</v>
      </c>
      <c r="O241" t="s">
        <v>6000</v>
      </c>
      <c r="P241" t="s">
        <v>6002</v>
      </c>
      <c r="Q241">
        <v>1216</v>
      </c>
      <c r="R241" s="3">
        <v>45820</v>
      </c>
    </row>
    <row r="242" spans="1:18" x14ac:dyDescent="0.3">
      <c r="A242" t="s">
        <v>258</v>
      </c>
      <c r="B242" t="s">
        <v>1257</v>
      </c>
      <c r="C242" t="s">
        <v>2017</v>
      </c>
      <c r="D242" t="s">
        <v>2250</v>
      </c>
      <c r="E242" t="s">
        <v>2250</v>
      </c>
      <c r="F242" t="s">
        <v>2921</v>
      </c>
      <c r="G242" t="s">
        <v>2924</v>
      </c>
      <c r="H242">
        <v>0</v>
      </c>
      <c r="I242" t="s">
        <v>2944</v>
      </c>
      <c r="J242" t="s">
        <v>2956</v>
      </c>
      <c r="K242" t="s">
        <v>3237</v>
      </c>
      <c r="L242" s="2" t="s">
        <v>4235</v>
      </c>
      <c r="M242" s="2" t="s">
        <v>5235</v>
      </c>
      <c r="N242">
        <v>2096</v>
      </c>
      <c r="O242" t="s">
        <v>5997</v>
      </c>
      <c r="P242" t="s">
        <v>6001</v>
      </c>
      <c r="Q242">
        <v>145</v>
      </c>
      <c r="R242" s="3">
        <v>45677</v>
      </c>
    </row>
    <row r="243" spans="1:18" x14ac:dyDescent="0.3">
      <c r="A243" t="s">
        <v>259</v>
      </c>
      <c r="B243" t="s">
        <v>1258</v>
      </c>
      <c r="C243" t="s">
        <v>2017</v>
      </c>
      <c r="D243" t="s">
        <v>2251</v>
      </c>
      <c r="E243" t="s">
        <v>2251</v>
      </c>
      <c r="F243" t="s">
        <v>2921</v>
      </c>
      <c r="G243" t="s">
        <v>2924</v>
      </c>
      <c r="H243">
        <v>0</v>
      </c>
      <c r="I243" t="s">
        <v>2946</v>
      </c>
      <c r="J243" t="s">
        <v>2956</v>
      </c>
      <c r="K243" t="s">
        <v>3238</v>
      </c>
      <c r="L243" s="2" t="s">
        <v>4236</v>
      </c>
      <c r="M243" s="2" t="s">
        <v>5236</v>
      </c>
      <c r="N243">
        <v>667</v>
      </c>
      <c r="O243" t="s">
        <v>5995</v>
      </c>
      <c r="P243" t="s">
        <v>6002</v>
      </c>
      <c r="Q243">
        <v>1081</v>
      </c>
      <c r="R243" s="3">
        <v>45844</v>
      </c>
    </row>
    <row r="244" spans="1:18" x14ac:dyDescent="0.3">
      <c r="A244" t="s">
        <v>260</v>
      </c>
      <c r="B244" t="s">
        <v>1259</v>
      </c>
      <c r="C244" t="s">
        <v>2017</v>
      </c>
      <c r="D244" t="s">
        <v>2252</v>
      </c>
      <c r="E244" t="s">
        <v>2252</v>
      </c>
      <c r="F244" t="s">
        <v>2921</v>
      </c>
      <c r="G244" t="s">
        <v>2924</v>
      </c>
      <c r="H244">
        <v>0</v>
      </c>
      <c r="I244" t="s">
        <v>2945</v>
      </c>
      <c r="J244" t="s">
        <v>2956</v>
      </c>
      <c r="K244" t="s">
        <v>3239</v>
      </c>
      <c r="L244" s="2" t="s">
        <v>4237</v>
      </c>
      <c r="M244" s="2" t="s">
        <v>5237</v>
      </c>
      <c r="N244">
        <v>3680</v>
      </c>
      <c r="O244" t="s">
        <v>6000</v>
      </c>
      <c r="P244" t="s">
        <v>6001</v>
      </c>
      <c r="Q244">
        <v>1820</v>
      </c>
      <c r="R244" s="3">
        <v>45790</v>
      </c>
    </row>
    <row r="245" spans="1:18" x14ac:dyDescent="0.3">
      <c r="A245" t="s">
        <v>261</v>
      </c>
      <c r="B245" t="s">
        <v>1260</v>
      </c>
      <c r="C245" t="s">
        <v>2017</v>
      </c>
      <c r="D245" t="s">
        <v>2253</v>
      </c>
      <c r="E245" t="s">
        <v>2253</v>
      </c>
      <c r="F245" t="s">
        <v>2921</v>
      </c>
      <c r="G245" t="s">
        <v>2924</v>
      </c>
      <c r="H245">
        <v>0</v>
      </c>
      <c r="I245" t="s">
        <v>2946</v>
      </c>
      <c r="J245" t="s">
        <v>2956</v>
      </c>
      <c r="K245" t="s">
        <v>3240</v>
      </c>
      <c r="L245" s="2" t="s">
        <v>4238</v>
      </c>
      <c r="M245" s="2" t="s">
        <v>5238</v>
      </c>
      <c r="N245">
        <v>4558</v>
      </c>
      <c r="O245" t="s">
        <v>5996</v>
      </c>
      <c r="P245" t="s">
        <v>6002</v>
      </c>
      <c r="Q245">
        <v>24</v>
      </c>
      <c r="R245" s="3">
        <v>45756</v>
      </c>
    </row>
    <row r="246" spans="1:18" x14ac:dyDescent="0.3">
      <c r="A246" t="s">
        <v>262</v>
      </c>
      <c r="B246" t="s">
        <v>1261</v>
      </c>
      <c r="C246" t="s">
        <v>2017</v>
      </c>
      <c r="D246" t="s">
        <v>2254</v>
      </c>
      <c r="E246" t="s">
        <v>2254</v>
      </c>
      <c r="F246" t="s">
        <v>2921</v>
      </c>
      <c r="G246" t="s">
        <v>2924</v>
      </c>
      <c r="H246">
        <v>0</v>
      </c>
      <c r="I246" t="s">
        <v>2944</v>
      </c>
      <c r="J246" t="s">
        <v>2956</v>
      </c>
      <c r="K246" t="s">
        <v>3241</v>
      </c>
      <c r="L246" s="2" t="s">
        <v>4239</v>
      </c>
      <c r="M246" s="2" t="s">
        <v>5239</v>
      </c>
      <c r="N246">
        <v>852</v>
      </c>
      <c r="O246" t="s">
        <v>5995</v>
      </c>
      <c r="P246" t="s">
        <v>6002</v>
      </c>
      <c r="Q246">
        <v>739</v>
      </c>
      <c r="R246" s="3">
        <v>45726</v>
      </c>
    </row>
    <row r="247" spans="1:18" x14ac:dyDescent="0.3">
      <c r="A247" t="s">
        <v>263</v>
      </c>
      <c r="B247" t="s">
        <v>1262</v>
      </c>
      <c r="C247" t="s">
        <v>2017</v>
      </c>
      <c r="D247" t="s">
        <v>2255</v>
      </c>
      <c r="E247" t="s">
        <v>2255</v>
      </c>
      <c r="F247" t="s">
        <v>2921</v>
      </c>
      <c r="G247" t="s">
        <v>2924</v>
      </c>
      <c r="H247">
        <v>0</v>
      </c>
      <c r="I247" t="s">
        <v>2945</v>
      </c>
      <c r="J247" t="s">
        <v>2956</v>
      </c>
      <c r="K247" t="s">
        <v>3242</v>
      </c>
      <c r="L247" s="2" t="s">
        <v>4240</v>
      </c>
      <c r="M247" s="2" t="s">
        <v>5240</v>
      </c>
      <c r="N247">
        <v>464</v>
      </c>
      <c r="O247" t="s">
        <v>5998</v>
      </c>
      <c r="P247" t="s">
        <v>6002</v>
      </c>
      <c r="Q247">
        <v>1912</v>
      </c>
      <c r="R247" s="3">
        <v>45699</v>
      </c>
    </row>
    <row r="248" spans="1:18" x14ac:dyDescent="0.3">
      <c r="A248" t="s">
        <v>264</v>
      </c>
      <c r="B248" t="s">
        <v>1263</v>
      </c>
      <c r="C248" t="s">
        <v>2017</v>
      </c>
      <c r="D248" t="s">
        <v>2256</v>
      </c>
      <c r="E248" t="s">
        <v>2256</v>
      </c>
      <c r="F248" t="s">
        <v>2921</v>
      </c>
      <c r="G248" t="s">
        <v>2924</v>
      </c>
      <c r="H248">
        <v>0</v>
      </c>
      <c r="I248" t="s">
        <v>2944</v>
      </c>
      <c r="J248" t="s">
        <v>2956</v>
      </c>
      <c r="K248" t="s">
        <v>3243</v>
      </c>
      <c r="L248" s="2" t="s">
        <v>4241</v>
      </c>
      <c r="M248" s="2" t="s">
        <v>5241</v>
      </c>
      <c r="N248">
        <v>4478</v>
      </c>
      <c r="O248" t="s">
        <v>5995</v>
      </c>
      <c r="P248" t="s">
        <v>6002</v>
      </c>
      <c r="Q248">
        <v>648</v>
      </c>
      <c r="R248" s="3">
        <v>45737</v>
      </c>
    </row>
    <row r="249" spans="1:18" x14ac:dyDescent="0.3">
      <c r="A249" t="s">
        <v>265</v>
      </c>
      <c r="B249" t="s">
        <v>1264</v>
      </c>
      <c r="C249" t="s">
        <v>2017</v>
      </c>
      <c r="D249" t="s">
        <v>2257</v>
      </c>
      <c r="E249" t="s">
        <v>2257</v>
      </c>
      <c r="F249" t="s">
        <v>2921</v>
      </c>
      <c r="G249" t="s">
        <v>2924</v>
      </c>
      <c r="H249">
        <v>0</v>
      </c>
      <c r="I249" t="s">
        <v>2947</v>
      </c>
      <c r="J249" t="s">
        <v>2956</v>
      </c>
      <c r="K249" t="s">
        <v>3244</v>
      </c>
      <c r="L249" s="2" t="s">
        <v>4242</v>
      </c>
      <c r="M249" s="2" t="s">
        <v>5242</v>
      </c>
      <c r="N249">
        <v>170</v>
      </c>
      <c r="O249" t="s">
        <v>5999</v>
      </c>
      <c r="P249" t="s">
        <v>6002</v>
      </c>
      <c r="Q249">
        <v>270</v>
      </c>
      <c r="R249" s="3">
        <v>45806</v>
      </c>
    </row>
    <row r="250" spans="1:18" x14ac:dyDescent="0.3">
      <c r="A250" t="s">
        <v>266</v>
      </c>
      <c r="B250" t="s">
        <v>1265</v>
      </c>
      <c r="C250" t="s">
        <v>2017</v>
      </c>
      <c r="D250" t="s">
        <v>2258</v>
      </c>
      <c r="E250" t="s">
        <v>2258</v>
      </c>
      <c r="F250" t="s">
        <v>2921</v>
      </c>
      <c r="G250" t="s">
        <v>2924</v>
      </c>
      <c r="H250">
        <v>0</v>
      </c>
      <c r="I250" t="s">
        <v>2945</v>
      </c>
      <c r="J250" t="s">
        <v>2956</v>
      </c>
      <c r="K250" t="s">
        <v>3245</v>
      </c>
      <c r="L250" s="2" t="s">
        <v>4243</v>
      </c>
      <c r="M250" s="2" t="s">
        <v>5243</v>
      </c>
      <c r="N250">
        <v>814</v>
      </c>
      <c r="O250" t="s">
        <v>5996</v>
      </c>
      <c r="P250" t="s">
        <v>6002</v>
      </c>
      <c r="Q250">
        <v>792</v>
      </c>
      <c r="R250" s="3">
        <v>45730</v>
      </c>
    </row>
    <row r="251" spans="1:18" x14ac:dyDescent="0.3">
      <c r="A251" t="s">
        <v>267</v>
      </c>
      <c r="B251" t="s">
        <v>1266</v>
      </c>
      <c r="C251" t="s">
        <v>2017</v>
      </c>
      <c r="D251" t="s">
        <v>2259</v>
      </c>
      <c r="E251" t="s">
        <v>2259</v>
      </c>
      <c r="F251" t="s">
        <v>2921</v>
      </c>
      <c r="G251" t="s">
        <v>2924</v>
      </c>
      <c r="H251">
        <v>0</v>
      </c>
      <c r="I251" t="s">
        <v>2945</v>
      </c>
      <c r="J251" t="s">
        <v>2956</v>
      </c>
      <c r="K251" t="s">
        <v>3246</v>
      </c>
      <c r="L251" s="2" t="s">
        <v>4244</v>
      </c>
      <c r="M251" s="2" t="s">
        <v>5244</v>
      </c>
      <c r="N251">
        <v>1986</v>
      </c>
      <c r="O251" t="s">
        <v>6000</v>
      </c>
      <c r="P251" t="s">
        <v>6001</v>
      </c>
      <c r="Q251">
        <v>1762</v>
      </c>
      <c r="R251" s="3">
        <v>45701</v>
      </c>
    </row>
    <row r="252" spans="1:18" x14ac:dyDescent="0.3">
      <c r="A252" t="s">
        <v>268</v>
      </c>
      <c r="B252" t="s">
        <v>1267</v>
      </c>
      <c r="C252" t="s">
        <v>2017</v>
      </c>
      <c r="D252" t="s">
        <v>2260</v>
      </c>
      <c r="E252" t="s">
        <v>2260</v>
      </c>
      <c r="F252" t="s">
        <v>2921</v>
      </c>
      <c r="G252" t="s">
        <v>2924</v>
      </c>
      <c r="H252">
        <v>0</v>
      </c>
      <c r="I252" t="s">
        <v>2946</v>
      </c>
      <c r="J252" t="s">
        <v>2956</v>
      </c>
      <c r="K252" t="s">
        <v>3247</v>
      </c>
      <c r="L252" s="2" t="s">
        <v>4245</v>
      </c>
      <c r="M252" s="2" t="s">
        <v>5245</v>
      </c>
      <c r="N252">
        <v>1412</v>
      </c>
      <c r="O252" t="s">
        <v>5999</v>
      </c>
      <c r="P252" t="s">
        <v>6001</v>
      </c>
      <c r="Q252">
        <v>1718</v>
      </c>
      <c r="R252" s="3">
        <v>45710</v>
      </c>
    </row>
    <row r="253" spans="1:18" x14ac:dyDescent="0.3">
      <c r="A253" t="s">
        <v>269</v>
      </c>
      <c r="B253" t="s">
        <v>1268</v>
      </c>
      <c r="C253" t="s">
        <v>2017</v>
      </c>
      <c r="D253" t="s">
        <v>2261</v>
      </c>
      <c r="E253" t="s">
        <v>2261</v>
      </c>
      <c r="F253" t="s">
        <v>2921</v>
      </c>
      <c r="G253" t="s">
        <v>2933</v>
      </c>
      <c r="H253">
        <v>0</v>
      </c>
      <c r="I253" t="s">
        <v>2947</v>
      </c>
      <c r="J253" t="s">
        <v>2956</v>
      </c>
      <c r="K253" t="s">
        <v>3248</v>
      </c>
      <c r="L253" s="2" t="s">
        <v>4246</v>
      </c>
      <c r="M253" s="2" t="s">
        <v>5246</v>
      </c>
      <c r="N253">
        <v>3379</v>
      </c>
      <c r="O253" t="s">
        <v>5997</v>
      </c>
      <c r="P253" t="s">
        <v>6001</v>
      </c>
      <c r="Q253">
        <v>1164</v>
      </c>
      <c r="R253" s="3">
        <v>45762</v>
      </c>
    </row>
    <row r="254" spans="1:18" x14ac:dyDescent="0.3">
      <c r="A254" t="s">
        <v>270</v>
      </c>
      <c r="B254" t="s">
        <v>1269</v>
      </c>
      <c r="C254" t="s">
        <v>2017</v>
      </c>
      <c r="D254" t="s">
        <v>2262</v>
      </c>
      <c r="E254" t="s">
        <v>2262</v>
      </c>
      <c r="F254" t="s">
        <v>2921</v>
      </c>
      <c r="G254" t="s">
        <v>2933</v>
      </c>
      <c r="H254">
        <v>0</v>
      </c>
      <c r="I254" t="s">
        <v>2943</v>
      </c>
      <c r="J254" t="s">
        <v>2956</v>
      </c>
      <c r="K254" t="s">
        <v>3249</v>
      </c>
      <c r="L254" s="2" t="s">
        <v>4247</v>
      </c>
      <c r="M254" s="2" t="s">
        <v>5247</v>
      </c>
      <c r="N254">
        <v>4028</v>
      </c>
      <c r="O254" t="s">
        <v>5995</v>
      </c>
      <c r="P254" t="s">
        <v>6002</v>
      </c>
      <c r="Q254">
        <v>861</v>
      </c>
      <c r="R254" s="3">
        <v>45763</v>
      </c>
    </row>
    <row r="255" spans="1:18" x14ac:dyDescent="0.3">
      <c r="A255" t="s">
        <v>271</v>
      </c>
      <c r="B255" t="s">
        <v>1270</v>
      </c>
      <c r="C255" t="s">
        <v>2017</v>
      </c>
      <c r="D255" t="s">
        <v>2263</v>
      </c>
      <c r="E255" t="s">
        <v>2263</v>
      </c>
      <c r="F255" t="s">
        <v>2921</v>
      </c>
      <c r="G255" t="s">
        <v>2934</v>
      </c>
      <c r="H255">
        <v>0</v>
      </c>
      <c r="I255" t="s">
        <v>2946</v>
      </c>
      <c r="J255" t="s">
        <v>2956</v>
      </c>
      <c r="K255" t="s">
        <v>3250</v>
      </c>
      <c r="L255" s="2" t="s">
        <v>4248</v>
      </c>
      <c r="M255" s="2" t="s">
        <v>5248</v>
      </c>
      <c r="N255">
        <v>3993</v>
      </c>
      <c r="O255" t="s">
        <v>5995</v>
      </c>
      <c r="P255" t="s">
        <v>6001</v>
      </c>
      <c r="Q255">
        <v>748</v>
      </c>
      <c r="R255" s="3">
        <v>45810</v>
      </c>
    </row>
    <row r="256" spans="1:18" x14ac:dyDescent="0.3">
      <c r="A256" t="s">
        <v>272</v>
      </c>
      <c r="B256" t="s">
        <v>1271</v>
      </c>
      <c r="C256" t="s">
        <v>2017</v>
      </c>
      <c r="D256" t="s">
        <v>2264</v>
      </c>
      <c r="E256" t="s">
        <v>2264</v>
      </c>
      <c r="F256" t="s">
        <v>2921</v>
      </c>
      <c r="G256" t="s">
        <v>2934</v>
      </c>
      <c r="H256">
        <v>0</v>
      </c>
      <c r="I256" t="s">
        <v>2943</v>
      </c>
      <c r="J256" t="s">
        <v>2956</v>
      </c>
      <c r="K256" t="s">
        <v>3251</v>
      </c>
      <c r="L256" s="2" t="s">
        <v>4249</v>
      </c>
      <c r="M256" s="2" t="s">
        <v>5249</v>
      </c>
      <c r="N256">
        <v>1801</v>
      </c>
      <c r="O256" t="s">
        <v>5997</v>
      </c>
      <c r="P256" t="s">
        <v>6002</v>
      </c>
      <c r="Q256">
        <v>1118</v>
      </c>
      <c r="R256" s="3">
        <v>45785</v>
      </c>
    </row>
    <row r="257" spans="1:18" x14ac:dyDescent="0.3">
      <c r="A257" t="s">
        <v>273</v>
      </c>
      <c r="B257" t="s">
        <v>1272</v>
      </c>
      <c r="C257" t="s">
        <v>2017</v>
      </c>
      <c r="D257" t="s">
        <v>2265</v>
      </c>
      <c r="E257" t="s">
        <v>2265</v>
      </c>
      <c r="F257" t="s">
        <v>2921</v>
      </c>
      <c r="G257" t="s">
        <v>2934</v>
      </c>
      <c r="H257">
        <v>0</v>
      </c>
      <c r="I257" t="s">
        <v>2946</v>
      </c>
      <c r="J257" t="s">
        <v>2956</v>
      </c>
      <c r="K257" t="s">
        <v>3252</v>
      </c>
      <c r="L257" s="2" t="s">
        <v>4250</v>
      </c>
      <c r="M257" s="2" t="s">
        <v>5250</v>
      </c>
      <c r="N257">
        <v>3335</v>
      </c>
      <c r="O257" t="s">
        <v>5999</v>
      </c>
      <c r="P257" t="s">
        <v>6001</v>
      </c>
      <c r="Q257">
        <v>1398</v>
      </c>
      <c r="R257" s="3">
        <v>45675</v>
      </c>
    </row>
    <row r="258" spans="1:18" x14ac:dyDescent="0.3">
      <c r="A258" t="s">
        <v>274</v>
      </c>
      <c r="B258" t="s">
        <v>1273</v>
      </c>
      <c r="C258" t="s">
        <v>2017</v>
      </c>
      <c r="D258" t="s">
        <v>2266</v>
      </c>
      <c r="E258" t="s">
        <v>2266</v>
      </c>
      <c r="F258" t="s">
        <v>2921</v>
      </c>
      <c r="G258" t="s">
        <v>2934</v>
      </c>
      <c r="H258">
        <v>0</v>
      </c>
      <c r="I258" t="s">
        <v>2945</v>
      </c>
      <c r="J258" t="s">
        <v>2956</v>
      </c>
      <c r="K258" t="s">
        <v>3253</v>
      </c>
      <c r="L258" s="2" t="s">
        <v>4251</v>
      </c>
      <c r="M258" s="2" t="s">
        <v>5251</v>
      </c>
      <c r="N258">
        <v>530</v>
      </c>
      <c r="O258" t="s">
        <v>5996</v>
      </c>
      <c r="P258" t="s">
        <v>6001</v>
      </c>
      <c r="Q258">
        <v>353</v>
      </c>
      <c r="R258" s="3">
        <v>45828</v>
      </c>
    </row>
    <row r="259" spans="1:18" x14ac:dyDescent="0.3">
      <c r="A259" t="s">
        <v>275</v>
      </c>
      <c r="B259" t="s">
        <v>1274</v>
      </c>
      <c r="C259" t="s">
        <v>2017</v>
      </c>
      <c r="D259" t="s">
        <v>2267</v>
      </c>
      <c r="E259" t="s">
        <v>2267</v>
      </c>
      <c r="F259" t="s">
        <v>2921</v>
      </c>
      <c r="G259" t="s">
        <v>2934</v>
      </c>
      <c r="H259">
        <v>0</v>
      </c>
      <c r="I259" t="s">
        <v>2945</v>
      </c>
      <c r="J259" t="s">
        <v>2956</v>
      </c>
      <c r="K259" t="s">
        <v>3254</v>
      </c>
      <c r="L259" s="2" t="s">
        <v>4252</v>
      </c>
      <c r="M259" s="2" t="s">
        <v>5252</v>
      </c>
      <c r="N259">
        <v>1398</v>
      </c>
      <c r="O259" t="s">
        <v>6000</v>
      </c>
      <c r="P259" t="s">
        <v>6002</v>
      </c>
      <c r="Q259">
        <v>1562</v>
      </c>
      <c r="R259" s="3">
        <v>45779</v>
      </c>
    </row>
    <row r="260" spans="1:18" x14ac:dyDescent="0.3">
      <c r="A260" t="s">
        <v>276</v>
      </c>
      <c r="B260" t="s">
        <v>1275</v>
      </c>
      <c r="C260" t="s">
        <v>2017</v>
      </c>
      <c r="D260" t="s">
        <v>2268</v>
      </c>
      <c r="E260" t="s">
        <v>2268</v>
      </c>
      <c r="F260" t="s">
        <v>2921</v>
      </c>
      <c r="G260" t="s">
        <v>2937</v>
      </c>
      <c r="H260">
        <v>0</v>
      </c>
      <c r="I260" t="s">
        <v>2946</v>
      </c>
      <c r="J260" t="s">
        <v>2956</v>
      </c>
      <c r="K260" t="s">
        <v>3255</v>
      </c>
      <c r="L260" s="2" t="s">
        <v>4253</v>
      </c>
      <c r="M260" s="2" t="s">
        <v>5253</v>
      </c>
      <c r="N260">
        <v>3154</v>
      </c>
      <c r="O260" t="s">
        <v>5999</v>
      </c>
      <c r="P260" t="s">
        <v>6002</v>
      </c>
      <c r="Q260">
        <v>964</v>
      </c>
      <c r="R260" s="3">
        <v>45844</v>
      </c>
    </row>
    <row r="261" spans="1:18" x14ac:dyDescent="0.3">
      <c r="A261" t="s">
        <v>277</v>
      </c>
      <c r="B261" t="s">
        <v>1276</v>
      </c>
      <c r="C261" t="s">
        <v>2017</v>
      </c>
      <c r="D261" t="s">
        <v>2269</v>
      </c>
      <c r="E261" t="s">
        <v>2269</v>
      </c>
      <c r="F261" t="s">
        <v>2921</v>
      </c>
      <c r="G261" t="s">
        <v>2925</v>
      </c>
      <c r="H261">
        <v>0</v>
      </c>
      <c r="I261" t="s">
        <v>2946</v>
      </c>
      <c r="J261" t="s">
        <v>2956</v>
      </c>
      <c r="K261" t="s">
        <v>3256</v>
      </c>
      <c r="L261" s="2" t="s">
        <v>4254</v>
      </c>
      <c r="M261" s="2" t="s">
        <v>5254</v>
      </c>
      <c r="N261">
        <v>67</v>
      </c>
      <c r="O261" t="s">
        <v>5998</v>
      </c>
      <c r="P261" t="s">
        <v>6002</v>
      </c>
      <c r="Q261">
        <v>1954</v>
      </c>
      <c r="R261" s="3">
        <v>45753</v>
      </c>
    </row>
    <row r="262" spans="1:18" x14ac:dyDescent="0.3">
      <c r="A262" t="s">
        <v>278</v>
      </c>
      <c r="B262" t="s">
        <v>1277</v>
      </c>
      <c r="C262" t="s">
        <v>2017</v>
      </c>
      <c r="D262" t="s">
        <v>2270</v>
      </c>
      <c r="E262" t="s">
        <v>2270</v>
      </c>
      <c r="F262" t="s">
        <v>2921</v>
      </c>
      <c r="G262" t="s">
        <v>2925</v>
      </c>
      <c r="H262">
        <v>0</v>
      </c>
      <c r="I262" t="s">
        <v>2943</v>
      </c>
      <c r="J262" t="s">
        <v>2956</v>
      </c>
      <c r="K262" t="s">
        <v>3257</v>
      </c>
      <c r="L262" s="2" t="s">
        <v>4255</v>
      </c>
      <c r="M262" s="2" t="s">
        <v>5255</v>
      </c>
      <c r="N262">
        <v>3248</v>
      </c>
      <c r="O262" t="s">
        <v>6000</v>
      </c>
      <c r="P262" t="s">
        <v>6001</v>
      </c>
      <c r="Q262">
        <v>1577</v>
      </c>
      <c r="R262" s="3">
        <v>45839</v>
      </c>
    </row>
    <row r="263" spans="1:18" x14ac:dyDescent="0.3">
      <c r="A263" t="s">
        <v>279</v>
      </c>
      <c r="B263" t="s">
        <v>1278</v>
      </c>
      <c r="C263" t="s">
        <v>2017</v>
      </c>
      <c r="D263" t="s">
        <v>2190</v>
      </c>
      <c r="E263" t="s">
        <v>2190</v>
      </c>
      <c r="F263" t="s">
        <v>2921</v>
      </c>
      <c r="G263" t="s">
        <v>2925</v>
      </c>
      <c r="H263">
        <v>0</v>
      </c>
      <c r="I263" t="s">
        <v>2944</v>
      </c>
      <c r="J263" t="s">
        <v>2956</v>
      </c>
      <c r="K263" t="s">
        <v>3258</v>
      </c>
      <c r="L263" s="2" t="s">
        <v>4256</v>
      </c>
      <c r="M263" s="2" t="s">
        <v>5256</v>
      </c>
      <c r="N263">
        <v>2222</v>
      </c>
      <c r="O263" t="s">
        <v>5999</v>
      </c>
      <c r="P263" t="s">
        <v>6001</v>
      </c>
      <c r="Q263">
        <v>149</v>
      </c>
      <c r="R263" s="3">
        <v>45810</v>
      </c>
    </row>
    <row r="264" spans="1:18" x14ac:dyDescent="0.3">
      <c r="A264" t="s">
        <v>280</v>
      </c>
      <c r="B264" t="s">
        <v>1279</v>
      </c>
      <c r="C264" t="s">
        <v>2017</v>
      </c>
      <c r="D264" t="s">
        <v>2271</v>
      </c>
      <c r="E264" t="s">
        <v>2271</v>
      </c>
      <c r="F264" t="s">
        <v>2921</v>
      </c>
      <c r="G264" t="s">
        <v>2926</v>
      </c>
      <c r="H264">
        <v>0</v>
      </c>
      <c r="I264" t="s">
        <v>2944</v>
      </c>
      <c r="J264" t="s">
        <v>2956</v>
      </c>
      <c r="K264" t="s">
        <v>3259</v>
      </c>
      <c r="L264" s="2" t="s">
        <v>4257</v>
      </c>
      <c r="M264" s="2" t="s">
        <v>5257</v>
      </c>
      <c r="N264">
        <v>3777</v>
      </c>
      <c r="O264" t="s">
        <v>5996</v>
      </c>
      <c r="P264" t="s">
        <v>6001</v>
      </c>
      <c r="Q264">
        <v>34</v>
      </c>
      <c r="R264" s="3">
        <v>45705</v>
      </c>
    </row>
    <row r="265" spans="1:18" x14ac:dyDescent="0.3">
      <c r="A265" t="s">
        <v>281</v>
      </c>
      <c r="B265" t="s">
        <v>1280</v>
      </c>
      <c r="C265" t="s">
        <v>2017</v>
      </c>
      <c r="D265" t="s">
        <v>2272</v>
      </c>
      <c r="E265" t="s">
        <v>2272</v>
      </c>
      <c r="F265" t="s">
        <v>2921</v>
      </c>
      <c r="G265" t="s">
        <v>2926</v>
      </c>
      <c r="H265">
        <v>0</v>
      </c>
      <c r="I265" t="s">
        <v>2944</v>
      </c>
      <c r="J265" t="s">
        <v>2956</v>
      </c>
      <c r="K265" t="s">
        <v>3260</v>
      </c>
      <c r="L265" s="2" t="s">
        <v>4258</v>
      </c>
      <c r="M265" s="2" t="s">
        <v>5258</v>
      </c>
      <c r="N265">
        <v>2386</v>
      </c>
      <c r="O265" t="s">
        <v>5995</v>
      </c>
      <c r="P265" t="s">
        <v>6001</v>
      </c>
      <c r="Q265">
        <v>1202</v>
      </c>
      <c r="R265" s="3">
        <v>45797</v>
      </c>
    </row>
    <row r="266" spans="1:18" x14ac:dyDescent="0.3">
      <c r="A266" t="s">
        <v>282</v>
      </c>
      <c r="B266" t="s">
        <v>1281</v>
      </c>
      <c r="C266" t="s">
        <v>2017</v>
      </c>
      <c r="D266" t="s">
        <v>2273</v>
      </c>
      <c r="E266" t="s">
        <v>2273</v>
      </c>
      <c r="F266" t="s">
        <v>2921</v>
      </c>
      <c r="G266" t="s">
        <v>2926</v>
      </c>
      <c r="H266">
        <v>0</v>
      </c>
      <c r="I266" t="s">
        <v>2945</v>
      </c>
      <c r="J266" t="s">
        <v>2956</v>
      </c>
      <c r="K266" t="s">
        <v>3261</v>
      </c>
      <c r="L266" s="2" t="s">
        <v>4259</v>
      </c>
      <c r="M266" s="2" t="s">
        <v>5259</v>
      </c>
      <c r="N266">
        <v>3515</v>
      </c>
      <c r="O266" t="s">
        <v>5999</v>
      </c>
      <c r="P266" t="s">
        <v>6002</v>
      </c>
      <c r="Q266">
        <v>138</v>
      </c>
      <c r="R266" s="3">
        <v>45795</v>
      </c>
    </row>
    <row r="267" spans="1:18" x14ac:dyDescent="0.3">
      <c r="A267" t="s">
        <v>283</v>
      </c>
      <c r="B267" t="s">
        <v>1282</v>
      </c>
      <c r="C267" t="s">
        <v>2017</v>
      </c>
      <c r="D267" t="s">
        <v>2274</v>
      </c>
      <c r="E267" t="s">
        <v>2274</v>
      </c>
      <c r="F267" t="s">
        <v>2921</v>
      </c>
      <c r="G267" t="s">
        <v>2927</v>
      </c>
      <c r="H267">
        <v>0</v>
      </c>
      <c r="I267" t="s">
        <v>2946</v>
      </c>
      <c r="J267" t="s">
        <v>2956</v>
      </c>
      <c r="K267" t="s">
        <v>3262</v>
      </c>
      <c r="L267" s="2" t="s">
        <v>4260</v>
      </c>
      <c r="M267" s="2" t="s">
        <v>5260</v>
      </c>
      <c r="N267">
        <v>4602</v>
      </c>
      <c r="O267" t="s">
        <v>5997</v>
      </c>
      <c r="P267" t="s">
        <v>6001</v>
      </c>
      <c r="Q267">
        <v>28</v>
      </c>
      <c r="R267" s="3">
        <v>45686</v>
      </c>
    </row>
    <row r="268" spans="1:18" x14ac:dyDescent="0.3">
      <c r="A268" t="s">
        <v>284</v>
      </c>
      <c r="B268" t="s">
        <v>1283</v>
      </c>
      <c r="C268" t="s">
        <v>2017</v>
      </c>
      <c r="D268" t="s">
        <v>2275</v>
      </c>
      <c r="E268" t="s">
        <v>2275</v>
      </c>
      <c r="F268" t="s">
        <v>2921</v>
      </c>
      <c r="G268" t="s">
        <v>2927</v>
      </c>
      <c r="H268">
        <v>0</v>
      </c>
      <c r="I268" t="s">
        <v>2944</v>
      </c>
      <c r="J268" t="s">
        <v>2956</v>
      </c>
      <c r="K268" t="s">
        <v>3263</v>
      </c>
      <c r="L268" s="2" t="s">
        <v>4261</v>
      </c>
      <c r="M268" s="2" t="s">
        <v>5261</v>
      </c>
      <c r="N268">
        <v>4036</v>
      </c>
      <c r="O268" t="s">
        <v>5996</v>
      </c>
      <c r="P268" t="s">
        <v>6001</v>
      </c>
      <c r="Q268">
        <v>536</v>
      </c>
      <c r="R268" s="3">
        <v>45794</v>
      </c>
    </row>
    <row r="269" spans="1:18" x14ac:dyDescent="0.3">
      <c r="A269" t="s">
        <v>285</v>
      </c>
      <c r="B269" t="s">
        <v>1284</v>
      </c>
      <c r="C269" t="s">
        <v>2017</v>
      </c>
      <c r="D269" t="s">
        <v>2276</v>
      </c>
      <c r="E269" t="s">
        <v>2276</v>
      </c>
      <c r="F269" t="s">
        <v>2921</v>
      </c>
      <c r="G269" t="s">
        <v>2935</v>
      </c>
      <c r="H269">
        <v>0</v>
      </c>
      <c r="I269" t="s">
        <v>2945</v>
      </c>
      <c r="J269" t="s">
        <v>2956</v>
      </c>
      <c r="K269" t="s">
        <v>3264</v>
      </c>
      <c r="L269" s="2" t="s">
        <v>4262</v>
      </c>
      <c r="M269" s="2" t="s">
        <v>5262</v>
      </c>
      <c r="N269">
        <v>1318</v>
      </c>
      <c r="O269" t="s">
        <v>5995</v>
      </c>
      <c r="P269" t="s">
        <v>6001</v>
      </c>
      <c r="Q269">
        <v>441</v>
      </c>
      <c r="R269" s="3">
        <v>45678</v>
      </c>
    </row>
    <row r="270" spans="1:18" x14ac:dyDescent="0.3">
      <c r="A270" t="s">
        <v>286</v>
      </c>
      <c r="B270" t="s">
        <v>1285</v>
      </c>
      <c r="C270" t="s">
        <v>2017</v>
      </c>
      <c r="D270" t="s">
        <v>2277</v>
      </c>
      <c r="E270" t="s">
        <v>2277</v>
      </c>
      <c r="F270" t="s">
        <v>2921</v>
      </c>
      <c r="G270" t="s">
        <v>2935</v>
      </c>
      <c r="H270">
        <v>0</v>
      </c>
      <c r="I270" t="s">
        <v>2945</v>
      </c>
      <c r="J270" t="s">
        <v>2956</v>
      </c>
      <c r="K270" t="s">
        <v>3265</v>
      </c>
      <c r="L270" s="2" t="s">
        <v>4263</v>
      </c>
      <c r="M270" s="2" t="s">
        <v>5263</v>
      </c>
      <c r="N270">
        <v>1605</v>
      </c>
      <c r="O270" t="s">
        <v>5996</v>
      </c>
      <c r="P270" t="s">
        <v>6001</v>
      </c>
      <c r="Q270">
        <v>81</v>
      </c>
      <c r="R270" s="3">
        <v>45799</v>
      </c>
    </row>
    <row r="271" spans="1:18" x14ac:dyDescent="0.3">
      <c r="A271" t="s">
        <v>287</v>
      </c>
      <c r="B271" t="s">
        <v>1286</v>
      </c>
      <c r="C271" t="s">
        <v>2017</v>
      </c>
      <c r="D271" t="s">
        <v>2278</v>
      </c>
      <c r="E271" t="s">
        <v>2278</v>
      </c>
      <c r="F271" t="s">
        <v>2921</v>
      </c>
      <c r="G271" t="s">
        <v>2935</v>
      </c>
      <c r="H271">
        <v>0</v>
      </c>
      <c r="I271" t="s">
        <v>2943</v>
      </c>
      <c r="J271" t="s">
        <v>2956</v>
      </c>
      <c r="K271" t="s">
        <v>3266</v>
      </c>
      <c r="L271" s="2" t="s">
        <v>4264</v>
      </c>
      <c r="M271" s="2" t="s">
        <v>5264</v>
      </c>
      <c r="N271">
        <v>2480</v>
      </c>
      <c r="O271" t="s">
        <v>6000</v>
      </c>
      <c r="P271" t="s">
        <v>6001</v>
      </c>
      <c r="Q271">
        <v>1889</v>
      </c>
      <c r="R271" s="3">
        <v>45783</v>
      </c>
    </row>
    <row r="272" spans="1:18" x14ac:dyDescent="0.3">
      <c r="A272" t="s">
        <v>288</v>
      </c>
      <c r="B272" t="s">
        <v>1287</v>
      </c>
      <c r="C272" t="s">
        <v>2017</v>
      </c>
      <c r="D272" t="s">
        <v>2279</v>
      </c>
      <c r="E272" t="s">
        <v>2279</v>
      </c>
      <c r="F272" t="s">
        <v>2921</v>
      </c>
      <c r="G272" t="s">
        <v>2935</v>
      </c>
      <c r="H272">
        <v>0</v>
      </c>
      <c r="I272" t="s">
        <v>2947</v>
      </c>
      <c r="J272" t="s">
        <v>2956</v>
      </c>
      <c r="K272" t="s">
        <v>3267</v>
      </c>
      <c r="L272" s="2" t="s">
        <v>4265</v>
      </c>
      <c r="M272" s="2" t="s">
        <v>5265</v>
      </c>
      <c r="N272">
        <v>1833</v>
      </c>
      <c r="O272" t="s">
        <v>5997</v>
      </c>
      <c r="P272" t="s">
        <v>6002</v>
      </c>
      <c r="Q272">
        <v>123</v>
      </c>
      <c r="R272" s="3">
        <v>45685</v>
      </c>
    </row>
    <row r="273" spans="1:18" x14ac:dyDescent="0.3">
      <c r="A273" t="s">
        <v>289</v>
      </c>
      <c r="B273" t="s">
        <v>1288</v>
      </c>
      <c r="C273" t="s">
        <v>2017</v>
      </c>
      <c r="D273" t="s">
        <v>2280</v>
      </c>
      <c r="E273" t="s">
        <v>2280</v>
      </c>
      <c r="F273" t="s">
        <v>2921</v>
      </c>
      <c r="G273" t="s">
        <v>2935</v>
      </c>
      <c r="H273">
        <v>0</v>
      </c>
      <c r="I273" t="s">
        <v>2945</v>
      </c>
      <c r="J273" t="s">
        <v>2956</v>
      </c>
      <c r="K273" t="s">
        <v>3268</v>
      </c>
      <c r="L273" s="2" t="s">
        <v>4266</v>
      </c>
      <c r="M273" s="2" t="s">
        <v>5266</v>
      </c>
      <c r="N273">
        <v>529</v>
      </c>
      <c r="O273" t="s">
        <v>6000</v>
      </c>
      <c r="P273" t="s">
        <v>6002</v>
      </c>
      <c r="Q273">
        <v>1942</v>
      </c>
      <c r="R273" s="3">
        <v>45747</v>
      </c>
    </row>
    <row r="274" spans="1:18" x14ac:dyDescent="0.3">
      <c r="A274" t="s">
        <v>290</v>
      </c>
      <c r="B274" t="s">
        <v>1289</v>
      </c>
      <c r="C274" t="s">
        <v>2017</v>
      </c>
      <c r="D274" t="s">
        <v>2281</v>
      </c>
      <c r="E274" t="s">
        <v>2281</v>
      </c>
      <c r="F274" t="s">
        <v>2921</v>
      </c>
      <c r="G274" t="s">
        <v>2935</v>
      </c>
      <c r="H274">
        <v>0</v>
      </c>
      <c r="I274" t="s">
        <v>2947</v>
      </c>
      <c r="J274" t="s">
        <v>2956</v>
      </c>
      <c r="K274" t="s">
        <v>3269</v>
      </c>
      <c r="L274" s="2" t="s">
        <v>4267</v>
      </c>
      <c r="M274" s="2" t="s">
        <v>5267</v>
      </c>
      <c r="N274">
        <v>4794</v>
      </c>
      <c r="O274" t="s">
        <v>6000</v>
      </c>
      <c r="P274" t="s">
        <v>6001</v>
      </c>
      <c r="Q274">
        <v>1616</v>
      </c>
      <c r="R274" s="3">
        <v>45720</v>
      </c>
    </row>
    <row r="275" spans="1:18" x14ac:dyDescent="0.3">
      <c r="A275" t="s">
        <v>291</v>
      </c>
      <c r="B275" t="s">
        <v>1290</v>
      </c>
      <c r="C275" t="s">
        <v>2017</v>
      </c>
      <c r="D275" t="s">
        <v>2282</v>
      </c>
      <c r="E275" t="s">
        <v>2282</v>
      </c>
      <c r="F275" t="s">
        <v>2921</v>
      </c>
      <c r="G275" t="s">
        <v>2936</v>
      </c>
      <c r="H275">
        <v>0</v>
      </c>
      <c r="I275" t="s">
        <v>2947</v>
      </c>
      <c r="J275" t="s">
        <v>2956</v>
      </c>
      <c r="K275" t="s">
        <v>3270</v>
      </c>
      <c r="L275" s="2" t="s">
        <v>4268</v>
      </c>
      <c r="M275" s="2" t="s">
        <v>5268</v>
      </c>
      <c r="N275">
        <v>4491</v>
      </c>
      <c r="O275" t="s">
        <v>5998</v>
      </c>
      <c r="P275" t="s">
        <v>6001</v>
      </c>
      <c r="Q275">
        <v>815</v>
      </c>
      <c r="R275" s="3">
        <v>45846</v>
      </c>
    </row>
    <row r="276" spans="1:18" x14ac:dyDescent="0.3">
      <c r="A276" t="s">
        <v>292</v>
      </c>
      <c r="B276" t="s">
        <v>1291</v>
      </c>
      <c r="C276" t="s">
        <v>2017</v>
      </c>
      <c r="D276" t="s">
        <v>2026</v>
      </c>
      <c r="E276" t="s">
        <v>2026</v>
      </c>
      <c r="F276" t="s">
        <v>2921</v>
      </c>
      <c r="G276" t="s">
        <v>2928</v>
      </c>
      <c r="H276">
        <v>0</v>
      </c>
      <c r="I276" t="s">
        <v>2945</v>
      </c>
      <c r="J276" t="s">
        <v>2956</v>
      </c>
      <c r="K276" t="s">
        <v>3271</v>
      </c>
      <c r="L276" s="2" t="s">
        <v>4269</v>
      </c>
      <c r="M276" s="2" t="s">
        <v>5269</v>
      </c>
      <c r="N276">
        <v>549</v>
      </c>
      <c r="O276" t="s">
        <v>5996</v>
      </c>
      <c r="P276" t="s">
        <v>6002</v>
      </c>
      <c r="Q276">
        <v>1037</v>
      </c>
      <c r="R276" s="3">
        <v>45677</v>
      </c>
    </row>
    <row r="277" spans="1:18" x14ac:dyDescent="0.3">
      <c r="A277" t="s">
        <v>293</v>
      </c>
      <c r="B277" t="s">
        <v>1292</v>
      </c>
      <c r="C277" t="s">
        <v>2017</v>
      </c>
      <c r="D277" t="s">
        <v>2283</v>
      </c>
      <c r="E277" t="s">
        <v>2283</v>
      </c>
      <c r="F277" t="s">
        <v>2921</v>
      </c>
      <c r="G277" t="s">
        <v>2928</v>
      </c>
      <c r="H277">
        <v>0</v>
      </c>
      <c r="I277" t="s">
        <v>2944</v>
      </c>
      <c r="J277" t="s">
        <v>2956</v>
      </c>
      <c r="K277" t="s">
        <v>3272</v>
      </c>
      <c r="L277" s="2" t="s">
        <v>4270</v>
      </c>
      <c r="M277" s="2" t="s">
        <v>5270</v>
      </c>
      <c r="N277">
        <v>2619</v>
      </c>
      <c r="O277" t="s">
        <v>5996</v>
      </c>
      <c r="P277" t="s">
        <v>6001</v>
      </c>
      <c r="Q277">
        <v>586</v>
      </c>
      <c r="R277" s="3">
        <v>45849</v>
      </c>
    </row>
    <row r="278" spans="1:18" x14ac:dyDescent="0.3">
      <c r="A278" t="s">
        <v>294</v>
      </c>
      <c r="B278" t="s">
        <v>1293</v>
      </c>
      <c r="C278" t="s">
        <v>2017</v>
      </c>
      <c r="D278" t="s">
        <v>2209</v>
      </c>
      <c r="E278" t="s">
        <v>2209</v>
      </c>
      <c r="F278" t="s">
        <v>2921</v>
      </c>
      <c r="G278" t="s">
        <v>2928</v>
      </c>
      <c r="H278">
        <v>0</v>
      </c>
      <c r="I278" t="s">
        <v>2946</v>
      </c>
      <c r="J278" t="s">
        <v>2956</v>
      </c>
      <c r="K278" t="s">
        <v>3273</v>
      </c>
      <c r="L278" s="2" t="s">
        <v>4271</v>
      </c>
      <c r="M278" s="2" t="s">
        <v>5271</v>
      </c>
      <c r="N278">
        <v>518</v>
      </c>
      <c r="O278" t="s">
        <v>5999</v>
      </c>
      <c r="P278" t="s">
        <v>6001</v>
      </c>
      <c r="Q278">
        <v>1287</v>
      </c>
      <c r="R278" s="3">
        <v>45730</v>
      </c>
    </row>
    <row r="279" spans="1:18" x14ac:dyDescent="0.3">
      <c r="A279" t="s">
        <v>295</v>
      </c>
      <c r="B279" t="s">
        <v>1294</v>
      </c>
      <c r="C279" t="s">
        <v>2017</v>
      </c>
      <c r="D279" t="s">
        <v>2284</v>
      </c>
      <c r="E279" t="s">
        <v>2284</v>
      </c>
      <c r="F279" t="s">
        <v>2921</v>
      </c>
      <c r="G279" t="s">
        <v>2928</v>
      </c>
      <c r="H279">
        <v>0</v>
      </c>
      <c r="I279" t="s">
        <v>2947</v>
      </c>
      <c r="J279" t="s">
        <v>2956</v>
      </c>
      <c r="K279" t="s">
        <v>3274</v>
      </c>
      <c r="L279" s="2" t="s">
        <v>4272</v>
      </c>
      <c r="M279" s="2" t="s">
        <v>5272</v>
      </c>
      <c r="N279">
        <v>460</v>
      </c>
      <c r="O279" t="s">
        <v>5997</v>
      </c>
      <c r="P279" t="s">
        <v>6002</v>
      </c>
      <c r="Q279">
        <v>1459</v>
      </c>
      <c r="R279" s="3">
        <v>45818</v>
      </c>
    </row>
    <row r="280" spans="1:18" x14ac:dyDescent="0.3">
      <c r="A280" t="s">
        <v>296</v>
      </c>
      <c r="B280" t="s">
        <v>1295</v>
      </c>
      <c r="C280" t="s">
        <v>2017</v>
      </c>
      <c r="D280" t="s">
        <v>2285</v>
      </c>
      <c r="E280" t="s">
        <v>2285</v>
      </c>
      <c r="F280" t="s">
        <v>2921</v>
      </c>
      <c r="G280" t="s">
        <v>2928</v>
      </c>
      <c r="H280">
        <v>0</v>
      </c>
      <c r="I280" t="s">
        <v>2943</v>
      </c>
      <c r="J280" t="s">
        <v>2956</v>
      </c>
      <c r="K280" t="s">
        <v>3275</v>
      </c>
      <c r="L280" s="2" t="s">
        <v>4273</v>
      </c>
      <c r="M280" s="2" t="s">
        <v>5273</v>
      </c>
      <c r="N280">
        <v>4835</v>
      </c>
      <c r="O280" t="s">
        <v>5997</v>
      </c>
      <c r="P280" t="s">
        <v>6001</v>
      </c>
      <c r="Q280">
        <v>1026</v>
      </c>
      <c r="R280" s="3">
        <v>45686</v>
      </c>
    </row>
    <row r="281" spans="1:18" x14ac:dyDescent="0.3">
      <c r="A281" t="s">
        <v>297</v>
      </c>
      <c r="B281" t="s">
        <v>1296</v>
      </c>
      <c r="C281" t="s">
        <v>2017</v>
      </c>
      <c r="D281" t="s">
        <v>2286</v>
      </c>
      <c r="E281" t="s">
        <v>2286</v>
      </c>
      <c r="F281" t="s">
        <v>2921</v>
      </c>
      <c r="G281" t="s">
        <v>2928</v>
      </c>
      <c r="H281">
        <v>0</v>
      </c>
      <c r="I281" t="s">
        <v>2946</v>
      </c>
      <c r="J281" t="s">
        <v>2956</v>
      </c>
      <c r="K281" t="s">
        <v>3276</v>
      </c>
      <c r="L281" s="2" t="s">
        <v>4274</v>
      </c>
      <c r="M281" s="2" t="s">
        <v>5274</v>
      </c>
      <c r="N281">
        <v>3955</v>
      </c>
      <c r="O281" t="s">
        <v>5998</v>
      </c>
      <c r="P281" t="s">
        <v>6001</v>
      </c>
      <c r="Q281">
        <v>1571</v>
      </c>
      <c r="R281" s="3">
        <v>45807</v>
      </c>
    </row>
    <row r="282" spans="1:18" x14ac:dyDescent="0.3">
      <c r="A282" t="s">
        <v>298</v>
      </c>
      <c r="B282" t="s">
        <v>1297</v>
      </c>
      <c r="C282" t="s">
        <v>2017</v>
      </c>
      <c r="D282" t="s">
        <v>2287</v>
      </c>
      <c r="E282" t="s">
        <v>2287</v>
      </c>
      <c r="F282" t="s">
        <v>2921</v>
      </c>
      <c r="G282" t="s">
        <v>2928</v>
      </c>
      <c r="H282">
        <v>0</v>
      </c>
      <c r="I282" t="s">
        <v>2945</v>
      </c>
      <c r="J282" t="s">
        <v>2956</v>
      </c>
      <c r="K282" t="s">
        <v>3277</v>
      </c>
      <c r="L282" s="2" t="s">
        <v>4275</v>
      </c>
      <c r="M282" s="2" t="s">
        <v>5275</v>
      </c>
      <c r="N282">
        <v>4169</v>
      </c>
      <c r="O282" t="s">
        <v>5997</v>
      </c>
      <c r="P282" t="s">
        <v>6001</v>
      </c>
      <c r="Q282">
        <v>850</v>
      </c>
      <c r="R282" s="3">
        <v>45698</v>
      </c>
    </row>
    <row r="283" spans="1:18" x14ac:dyDescent="0.3">
      <c r="A283" t="s">
        <v>299</v>
      </c>
      <c r="B283" t="s">
        <v>1298</v>
      </c>
      <c r="C283" t="s">
        <v>2017</v>
      </c>
      <c r="D283" t="s">
        <v>2288</v>
      </c>
      <c r="E283" t="s">
        <v>2288</v>
      </c>
      <c r="F283" t="s">
        <v>2921</v>
      </c>
      <c r="G283" t="s">
        <v>2928</v>
      </c>
      <c r="H283">
        <v>0</v>
      </c>
      <c r="I283" t="s">
        <v>2946</v>
      </c>
      <c r="J283" t="s">
        <v>2956</v>
      </c>
      <c r="K283" t="s">
        <v>3278</v>
      </c>
      <c r="L283" s="2" t="s">
        <v>4276</v>
      </c>
      <c r="M283" s="2" t="s">
        <v>5276</v>
      </c>
      <c r="N283">
        <v>4400</v>
      </c>
      <c r="O283" t="s">
        <v>5996</v>
      </c>
      <c r="P283" t="s">
        <v>6001</v>
      </c>
      <c r="Q283">
        <v>867</v>
      </c>
      <c r="R283" s="3">
        <v>45849</v>
      </c>
    </row>
    <row r="284" spans="1:18" x14ac:dyDescent="0.3">
      <c r="A284" t="s">
        <v>300</v>
      </c>
      <c r="B284" t="s">
        <v>1299</v>
      </c>
      <c r="C284" t="s">
        <v>2017</v>
      </c>
      <c r="D284" t="s">
        <v>2289</v>
      </c>
      <c r="E284" t="s">
        <v>2289</v>
      </c>
      <c r="F284" t="s">
        <v>2921</v>
      </c>
      <c r="G284" t="s">
        <v>2928</v>
      </c>
      <c r="H284">
        <v>0</v>
      </c>
      <c r="I284" t="s">
        <v>2947</v>
      </c>
      <c r="J284" t="s">
        <v>2956</v>
      </c>
      <c r="K284" t="s">
        <v>3279</v>
      </c>
      <c r="L284" s="2" t="s">
        <v>4277</v>
      </c>
      <c r="M284" s="2" t="s">
        <v>5277</v>
      </c>
      <c r="N284">
        <v>1339</v>
      </c>
      <c r="O284" t="s">
        <v>5998</v>
      </c>
      <c r="P284" t="s">
        <v>6001</v>
      </c>
      <c r="Q284">
        <v>1437</v>
      </c>
      <c r="R284" s="3">
        <v>45794</v>
      </c>
    </row>
    <row r="285" spans="1:18" x14ac:dyDescent="0.3">
      <c r="A285" t="s">
        <v>301</v>
      </c>
      <c r="B285" t="s">
        <v>1300</v>
      </c>
      <c r="C285" t="s">
        <v>2017</v>
      </c>
      <c r="D285" t="s">
        <v>2290</v>
      </c>
      <c r="E285" t="s">
        <v>2290</v>
      </c>
      <c r="F285" t="s">
        <v>2921</v>
      </c>
      <c r="G285" t="s">
        <v>2928</v>
      </c>
      <c r="H285">
        <v>0</v>
      </c>
      <c r="I285" t="s">
        <v>2947</v>
      </c>
      <c r="J285" t="s">
        <v>2956</v>
      </c>
      <c r="K285" t="s">
        <v>3280</v>
      </c>
      <c r="L285" s="2" t="s">
        <v>4278</v>
      </c>
      <c r="M285" s="2" t="s">
        <v>5278</v>
      </c>
      <c r="N285">
        <v>515</v>
      </c>
      <c r="O285" t="s">
        <v>5997</v>
      </c>
      <c r="P285" t="s">
        <v>6001</v>
      </c>
      <c r="Q285">
        <v>823</v>
      </c>
      <c r="R285" s="3">
        <v>45787</v>
      </c>
    </row>
    <row r="286" spans="1:18" x14ac:dyDescent="0.3">
      <c r="A286" t="s">
        <v>302</v>
      </c>
      <c r="B286" t="s">
        <v>1301</v>
      </c>
      <c r="C286" t="s">
        <v>2017</v>
      </c>
      <c r="D286" t="s">
        <v>2103</v>
      </c>
      <c r="E286" t="s">
        <v>2103</v>
      </c>
      <c r="F286" t="s">
        <v>2921</v>
      </c>
      <c r="G286" t="s">
        <v>2928</v>
      </c>
      <c r="H286">
        <v>0</v>
      </c>
      <c r="I286" t="s">
        <v>2946</v>
      </c>
      <c r="J286" t="s">
        <v>2956</v>
      </c>
      <c r="K286" t="s">
        <v>3281</v>
      </c>
      <c r="L286" s="2" t="s">
        <v>4279</v>
      </c>
      <c r="M286" s="2" t="s">
        <v>5279</v>
      </c>
      <c r="N286">
        <v>4210</v>
      </c>
      <c r="O286" t="s">
        <v>5998</v>
      </c>
      <c r="P286" t="s">
        <v>6002</v>
      </c>
      <c r="Q286">
        <v>168</v>
      </c>
      <c r="R286" s="3">
        <v>45696</v>
      </c>
    </row>
    <row r="287" spans="1:18" x14ac:dyDescent="0.3">
      <c r="A287" t="s">
        <v>303</v>
      </c>
      <c r="B287" t="s">
        <v>1302</v>
      </c>
      <c r="C287" t="s">
        <v>2017</v>
      </c>
      <c r="D287" t="s">
        <v>2291</v>
      </c>
      <c r="E287" t="s">
        <v>2291</v>
      </c>
      <c r="F287" t="s">
        <v>2921</v>
      </c>
      <c r="G287" t="s">
        <v>2938</v>
      </c>
      <c r="H287">
        <v>0</v>
      </c>
      <c r="I287" t="s">
        <v>2945</v>
      </c>
      <c r="J287" t="s">
        <v>2956</v>
      </c>
      <c r="K287" t="s">
        <v>3282</v>
      </c>
      <c r="L287" s="2" t="s">
        <v>4280</v>
      </c>
      <c r="M287" s="2" t="s">
        <v>5280</v>
      </c>
      <c r="N287">
        <v>706</v>
      </c>
      <c r="O287" t="s">
        <v>5997</v>
      </c>
      <c r="P287" t="s">
        <v>6001</v>
      </c>
      <c r="Q287">
        <v>1311</v>
      </c>
      <c r="R287" s="3">
        <v>45773</v>
      </c>
    </row>
    <row r="288" spans="1:18" x14ac:dyDescent="0.3">
      <c r="A288" t="s">
        <v>304</v>
      </c>
      <c r="B288" t="s">
        <v>1303</v>
      </c>
      <c r="C288" t="s">
        <v>2017</v>
      </c>
      <c r="D288" t="s">
        <v>2292</v>
      </c>
      <c r="E288" t="s">
        <v>2292</v>
      </c>
      <c r="F288" t="s">
        <v>2921</v>
      </c>
      <c r="G288" t="s">
        <v>2929</v>
      </c>
      <c r="H288">
        <v>0</v>
      </c>
      <c r="I288" t="s">
        <v>2945</v>
      </c>
      <c r="J288" t="s">
        <v>2956</v>
      </c>
      <c r="K288" t="s">
        <v>3283</v>
      </c>
      <c r="L288" s="2" t="s">
        <v>4281</v>
      </c>
      <c r="M288" s="2" t="s">
        <v>5281</v>
      </c>
      <c r="N288">
        <v>1572</v>
      </c>
      <c r="O288" t="s">
        <v>5997</v>
      </c>
      <c r="P288" t="s">
        <v>6001</v>
      </c>
      <c r="Q288">
        <v>1098</v>
      </c>
      <c r="R288" s="3">
        <v>45687</v>
      </c>
    </row>
    <row r="289" spans="1:18" x14ac:dyDescent="0.3">
      <c r="A289" t="s">
        <v>305</v>
      </c>
      <c r="B289" t="s">
        <v>1304</v>
      </c>
      <c r="C289" t="s">
        <v>2017</v>
      </c>
      <c r="D289" t="s">
        <v>2293</v>
      </c>
      <c r="E289" t="s">
        <v>2293</v>
      </c>
      <c r="F289" t="s">
        <v>2921</v>
      </c>
      <c r="G289" t="s">
        <v>2929</v>
      </c>
      <c r="H289">
        <v>0</v>
      </c>
      <c r="I289" t="s">
        <v>2947</v>
      </c>
      <c r="J289" t="s">
        <v>2956</v>
      </c>
      <c r="K289" t="s">
        <v>3284</v>
      </c>
      <c r="L289" s="2" t="s">
        <v>4282</v>
      </c>
      <c r="M289" s="2" t="s">
        <v>5282</v>
      </c>
      <c r="N289">
        <v>611</v>
      </c>
      <c r="O289" t="s">
        <v>5999</v>
      </c>
      <c r="P289" t="s">
        <v>6001</v>
      </c>
      <c r="Q289">
        <v>1101</v>
      </c>
      <c r="R289" s="3">
        <v>45781</v>
      </c>
    </row>
    <row r="290" spans="1:18" x14ac:dyDescent="0.3">
      <c r="A290" t="s">
        <v>306</v>
      </c>
      <c r="B290" t="s">
        <v>1305</v>
      </c>
      <c r="C290" t="s">
        <v>2017</v>
      </c>
      <c r="D290" t="s">
        <v>2294</v>
      </c>
      <c r="E290" t="s">
        <v>2294</v>
      </c>
      <c r="F290" t="s">
        <v>2921</v>
      </c>
      <c r="G290" t="s">
        <v>2929</v>
      </c>
      <c r="H290">
        <v>0</v>
      </c>
      <c r="I290" t="s">
        <v>2945</v>
      </c>
      <c r="J290" t="s">
        <v>2956</v>
      </c>
      <c r="K290" t="s">
        <v>3285</v>
      </c>
      <c r="L290" s="2" t="s">
        <v>4283</v>
      </c>
      <c r="M290" s="2" t="s">
        <v>5283</v>
      </c>
      <c r="N290">
        <v>4924</v>
      </c>
      <c r="O290" t="s">
        <v>5997</v>
      </c>
      <c r="P290" t="s">
        <v>6002</v>
      </c>
      <c r="Q290">
        <v>1261</v>
      </c>
      <c r="R290" s="3">
        <v>45743</v>
      </c>
    </row>
    <row r="291" spans="1:18" x14ac:dyDescent="0.3">
      <c r="A291" t="s">
        <v>307</v>
      </c>
      <c r="B291" t="s">
        <v>1306</v>
      </c>
      <c r="C291" t="s">
        <v>2017</v>
      </c>
      <c r="D291" t="s">
        <v>2295</v>
      </c>
      <c r="E291" t="s">
        <v>2295</v>
      </c>
      <c r="F291" t="s">
        <v>2921</v>
      </c>
      <c r="G291" t="s">
        <v>2929</v>
      </c>
      <c r="H291">
        <v>0</v>
      </c>
      <c r="I291" t="s">
        <v>2947</v>
      </c>
      <c r="J291" t="s">
        <v>2956</v>
      </c>
      <c r="K291" t="s">
        <v>3286</v>
      </c>
      <c r="L291" s="2" t="s">
        <v>4284</v>
      </c>
      <c r="M291" s="2" t="s">
        <v>5284</v>
      </c>
      <c r="N291">
        <v>606</v>
      </c>
      <c r="O291" t="s">
        <v>5998</v>
      </c>
      <c r="P291" t="s">
        <v>6001</v>
      </c>
      <c r="Q291">
        <v>312</v>
      </c>
      <c r="R291" s="3">
        <v>45755</v>
      </c>
    </row>
    <row r="292" spans="1:18" x14ac:dyDescent="0.3">
      <c r="A292" t="s">
        <v>308</v>
      </c>
      <c r="B292" t="s">
        <v>1307</v>
      </c>
      <c r="C292" t="s">
        <v>2017</v>
      </c>
      <c r="D292" t="s">
        <v>2296</v>
      </c>
      <c r="E292" t="s">
        <v>2296</v>
      </c>
      <c r="F292" t="s">
        <v>2921</v>
      </c>
      <c r="G292" t="s">
        <v>2929</v>
      </c>
      <c r="H292">
        <v>0</v>
      </c>
      <c r="I292" t="s">
        <v>2947</v>
      </c>
      <c r="J292" t="s">
        <v>2956</v>
      </c>
      <c r="K292" t="s">
        <v>3287</v>
      </c>
      <c r="L292" s="2" t="s">
        <v>4285</v>
      </c>
      <c r="M292" s="2" t="s">
        <v>5285</v>
      </c>
      <c r="N292">
        <v>1976</v>
      </c>
      <c r="O292" t="s">
        <v>5996</v>
      </c>
      <c r="P292" t="s">
        <v>6002</v>
      </c>
      <c r="Q292">
        <v>568</v>
      </c>
      <c r="R292" s="3">
        <v>45762</v>
      </c>
    </row>
    <row r="293" spans="1:18" x14ac:dyDescent="0.3">
      <c r="A293" t="s">
        <v>309</v>
      </c>
      <c r="B293" t="s">
        <v>1308</v>
      </c>
      <c r="C293" t="s">
        <v>2017</v>
      </c>
      <c r="D293" t="s">
        <v>2297</v>
      </c>
      <c r="E293" t="s">
        <v>2297</v>
      </c>
      <c r="F293" t="s">
        <v>2921</v>
      </c>
      <c r="G293" t="s">
        <v>2922</v>
      </c>
      <c r="H293">
        <v>0</v>
      </c>
      <c r="I293" t="s">
        <v>2945</v>
      </c>
      <c r="J293" t="s">
        <v>2957</v>
      </c>
      <c r="K293" t="s">
        <v>3288</v>
      </c>
      <c r="L293" s="2" t="s">
        <v>4286</v>
      </c>
      <c r="M293" s="2" t="s">
        <v>5286</v>
      </c>
      <c r="N293">
        <v>3357</v>
      </c>
      <c r="O293" t="s">
        <v>5999</v>
      </c>
      <c r="P293" t="s">
        <v>6001</v>
      </c>
      <c r="Q293">
        <v>171</v>
      </c>
      <c r="R293" s="3">
        <v>45734</v>
      </c>
    </row>
    <row r="294" spans="1:18" x14ac:dyDescent="0.3">
      <c r="A294" t="s">
        <v>310</v>
      </c>
      <c r="B294" t="s">
        <v>1309</v>
      </c>
      <c r="C294" t="s">
        <v>2017</v>
      </c>
      <c r="D294" t="s">
        <v>2298</v>
      </c>
      <c r="E294" t="s">
        <v>2298</v>
      </c>
      <c r="F294" t="s">
        <v>2921</v>
      </c>
      <c r="G294" t="s">
        <v>2931</v>
      </c>
      <c r="H294">
        <v>0</v>
      </c>
      <c r="I294" t="s">
        <v>2946</v>
      </c>
      <c r="J294" t="s">
        <v>2957</v>
      </c>
      <c r="K294" t="s">
        <v>3289</v>
      </c>
      <c r="L294" s="2" t="s">
        <v>4287</v>
      </c>
      <c r="M294" s="2" t="s">
        <v>5287</v>
      </c>
      <c r="N294">
        <v>1032</v>
      </c>
      <c r="O294" t="s">
        <v>5997</v>
      </c>
      <c r="P294" t="s">
        <v>6002</v>
      </c>
      <c r="Q294">
        <v>634</v>
      </c>
      <c r="R294" s="3">
        <v>45787</v>
      </c>
    </row>
    <row r="295" spans="1:18" x14ac:dyDescent="0.3">
      <c r="A295" t="s">
        <v>311</v>
      </c>
      <c r="B295" t="s">
        <v>1310</v>
      </c>
      <c r="C295" t="s">
        <v>2017</v>
      </c>
      <c r="D295" t="s">
        <v>2299</v>
      </c>
      <c r="E295" t="s">
        <v>2299</v>
      </c>
      <c r="F295" t="s">
        <v>2921</v>
      </c>
      <c r="G295" t="s">
        <v>2932</v>
      </c>
      <c r="H295">
        <v>0</v>
      </c>
      <c r="I295" t="s">
        <v>2946</v>
      </c>
      <c r="J295" t="s">
        <v>2957</v>
      </c>
      <c r="K295" t="s">
        <v>3290</v>
      </c>
      <c r="L295" s="2" t="s">
        <v>4288</v>
      </c>
      <c r="M295" s="2" t="s">
        <v>5288</v>
      </c>
      <c r="N295">
        <v>4716</v>
      </c>
      <c r="O295" t="s">
        <v>5997</v>
      </c>
      <c r="P295" t="s">
        <v>6001</v>
      </c>
      <c r="Q295">
        <v>161</v>
      </c>
      <c r="R295" s="3">
        <v>45796</v>
      </c>
    </row>
    <row r="296" spans="1:18" x14ac:dyDescent="0.3">
      <c r="A296" t="s">
        <v>312</v>
      </c>
      <c r="B296" t="s">
        <v>1311</v>
      </c>
      <c r="C296" t="s">
        <v>2017</v>
      </c>
      <c r="D296" t="s">
        <v>2300</v>
      </c>
      <c r="E296" t="s">
        <v>2300</v>
      </c>
      <c r="F296" t="s">
        <v>2921</v>
      </c>
      <c r="G296" t="s">
        <v>2923</v>
      </c>
      <c r="H296">
        <v>0</v>
      </c>
      <c r="I296" t="s">
        <v>2944</v>
      </c>
      <c r="J296" t="s">
        <v>2957</v>
      </c>
      <c r="K296" t="s">
        <v>3291</v>
      </c>
      <c r="L296" s="2" t="s">
        <v>4289</v>
      </c>
      <c r="M296" s="2" t="s">
        <v>5289</v>
      </c>
      <c r="N296">
        <v>2066</v>
      </c>
      <c r="O296" t="s">
        <v>5998</v>
      </c>
      <c r="P296" t="s">
        <v>6001</v>
      </c>
      <c r="Q296">
        <v>1047</v>
      </c>
      <c r="R296" s="3">
        <v>45732</v>
      </c>
    </row>
    <row r="297" spans="1:18" x14ac:dyDescent="0.3">
      <c r="A297" t="s">
        <v>313</v>
      </c>
      <c r="B297" t="s">
        <v>1312</v>
      </c>
      <c r="C297" t="s">
        <v>2017</v>
      </c>
      <c r="D297" t="s">
        <v>2301</v>
      </c>
      <c r="E297" t="s">
        <v>2301</v>
      </c>
      <c r="F297" t="s">
        <v>2921</v>
      </c>
      <c r="G297" t="s">
        <v>2923</v>
      </c>
      <c r="H297">
        <v>0</v>
      </c>
      <c r="I297" t="s">
        <v>2945</v>
      </c>
      <c r="J297" t="s">
        <v>2957</v>
      </c>
      <c r="K297" t="s">
        <v>3292</v>
      </c>
      <c r="L297" s="2" t="s">
        <v>4290</v>
      </c>
      <c r="M297" s="2" t="s">
        <v>5290</v>
      </c>
      <c r="N297">
        <v>4792</v>
      </c>
      <c r="O297" t="s">
        <v>5999</v>
      </c>
      <c r="P297" t="s">
        <v>6001</v>
      </c>
      <c r="Q297">
        <v>1886</v>
      </c>
      <c r="R297" s="3">
        <v>45774</v>
      </c>
    </row>
    <row r="298" spans="1:18" x14ac:dyDescent="0.3">
      <c r="A298" t="s">
        <v>314</v>
      </c>
      <c r="B298" t="s">
        <v>1313</v>
      </c>
      <c r="C298" t="s">
        <v>2017</v>
      </c>
      <c r="D298" t="s">
        <v>2302</v>
      </c>
      <c r="E298" t="s">
        <v>2302</v>
      </c>
      <c r="F298" t="s">
        <v>2921</v>
      </c>
      <c r="G298" t="s">
        <v>2924</v>
      </c>
      <c r="H298">
        <v>0</v>
      </c>
      <c r="I298" t="s">
        <v>2947</v>
      </c>
      <c r="J298" t="s">
        <v>2957</v>
      </c>
      <c r="K298" t="s">
        <v>3293</v>
      </c>
      <c r="L298" s="2" t="s">
        <v>4291</v>
      </c>
      <c r="M298" s="2" t="s">
        <v>5291</v>
      </c>
      <c r="N298">
        <v>4920</v>
      </c>
      <c r="O298" t="s">
        <v>5997</v>
      </c>
      <c r="P298" t="s">
        <v>6001</v>
      </c>
      <c r="Q298">
        <v>416</v>
      </c>
      <c r="R298" s="3">
        <v>45678</v>
      </c>
    </row>
    <row r="299" spans="1:18" x14ac:dyDescent="0.3">
      <c r="A299" t="s">
        <v>315</v>
      </c>
      <c r="B299" t="s">
        <v>1314</v>
      </c>
      <c r="C299" t="s">
        <v>2017</v>
      </c>
      <c r="D299" t="s">
        <v>2303</v>
      </c>
      <c r="E299" t="s">
        <v>2303</v>
      </c>
      <c r="F299" t="s">
        <v>2921</v>
      </c>
      <c r="G299" t="s">
        <v>2924</v>
      </c>
      <c r="H299">
        <v>0</v>
      </c>
      <c r="I299" t="s">
        <v>2943</v>
      </c>
      <c r="J299" t="s">
        <v>2957</v>
      </c>
      <c r="K299" t="s">
        <v>3294</v>
      </c>
      <c r="L299" s="2" t="s">
        <v>4292</v>
      </c>
      <c r="M299" s="2" t="s">
        <v>5292</v>
      </c>
      <c r="N299">
        <v>375</v>
      </c>
      <c r="O299" t="s">
        <v>5996</v>
      </c>
      <c r="P299" t="s">
        <v>6002</v>
      </c>
      <c r="Q299">
        <v>1995</v>
      </c>
      <c r="R299" s="3">
        <v>45718</v>
      </c>
    </row>
    <row r="300" spans="1:18" x14ac:dyDescent="0.3">
      <c r="A300" t="s">
        <v>316</v>
      </c>
      <c r="B300" t="s">
        <v>1315</v>
      </c>
      <c r="C300" t="s">
        <v>2017</v>
      </c>
      <c r="D300" t="s">
        <v>2304</v>
      </c>
      <c r="E300" t="s">
        <v>2304</v>
      </c>
      <c r="F300" t="s">
        <v>2921</v>
      </c>
      <c r="G300" t="s">
        <v>2924</v>
      </c>
      <c r="H300">
        <v>0</v>
      </c>
      <c r="I300" t="s">
        <v>2945</v>
      </c>
      <c r="J300" t="s">
        <v>2957</v>
      </c>
      <c r="K300" t="s">
        <v>3295</v>
      </c>
      <c r="L300" s="2" t="s">
        <v>4293</v>
      </c>
      <c r="M300" s="2" t="s">
        <v>5293</v>
      </c>
      <c r="N300">
        <v>721</v>
      </c>
      <c r="O300" t="s">
        <v>6000</v>
      </c>
      <c r="P300" t="s">
        <v>6002</v>
      </c>
      <c r="Q300">
        <v>1654</v>
      </c>
      <c r="R300" s="3">
        <v>45692</v>
      </c>
    </row>
    <row r="301" spans="1:18" x14ac:dyDescent="0.3">
      <c r="A301" t="s">
        <v>317</v>
      </c>
      <c r="B301" t="s">
        <v>1316</v>
      </c>
      <c r="C301" t="s">
        <v>2017</v>
      </c>
      <c r="D301" t="s">
        <v>2305</v>
      </c>
      <c r="E301" t="s">
        <v>2305</v>
      </c>
      <c r="F301" t="s">
        <v>2921</v>
      </c>
      <c r="G301" t="s">
        <v>2924</v>
      </c>
      <c r="H301">
        <v>0</v>
      </c>
      <c r="I301" t="s">
        <v>2943</v>
      </c>
      <c r="J301" t="s">
        <v>2957</v>
      </c>
      <c r="K301" t="s">
        <v>3296</v>
      </c>
      <c r="L301" s="2" t="s">
        <v>4294</v>
      </c>
      <c r="M301" s="2" t="s">
        <v>5294</v>
      </c>
      <c r="N301">
        <v>3484</v>
      </c>
      <c r="O301" t="s">
        <v>5996</v>
      </c>
      <c r="P301" t="s">
        <v>6001</v>
      </c>
      <c r="Q301">
        <v>318</v>
      </c>
      <c r="R301" s="3">
        <v>45750</v>
      </c>
    </row>
    <row r="302" spans="1:18" x14ac:dyDescent="0.3">
      <c r="A302" t="s">
        <v>318</v>
      </c>
      <c r="B302" t="s">
        <v>1317</v>
      </c>
      <c r="C302" t="s">
        <v>2017</v>
      </c>
      <c r="D302" t="s">
        <v>2306</v>
      </c>
      <c r="E302" t="s">
        <v>2306</v>
      </c>
      <c r="F302" t="s">
        <v>2921</v>
      </c>
      <c r="G302" t="s">
        <v>2924</v>
      </c>
      <c r="H302">
        <v>0</v>
      </c>
      <c r="I302" t="s">
        <v>2945</v>
      </c>
      <c r="J302" t="s">
        <v>2957</v>
      </c>
      <c r="K302" t="s">
        <v>3297</v>
      </c>
      <c r="L302" s="2" t="s">
        <v>4295</v>
      </c>
      <c r="M302" s="2" t="s">
        <v>5295</v>
      </c>
      <c r="N302">
        <v>4831</v>
      </c>
      <c r="O302" t="s">
        <v>5997</v>
      </c>
      <c r="P302" t="s">
        <v>6001</v>
      </c>
      <c r="Q302">
        <v>1098</v>
      </c>
      <c r="R302" s="3">
        <v>45702</v>
      </c>
    </row>
    <row r="303" spans="1:18" x14ac:dyDescent="0.3">
      <c r="A303" t="s">
        <v>319</v>
      </c>
      <c r="B303" t="s">
        <v>1318</v>
      </c>
      <c r="C303" t="s">
        <v>2017</v>
      </c>
      <c r="D303" t="s">
        <v>2307</v>
      </c>
      <c r="E303" t="s">
        <v>2307</v>
      </c>
      <c r="F303" t="s">
        <v>2921</v>
      </c>
      <c r="G303" t="s">
        <v>2937</v>
      </c>
      <c r="H303">
        <v>0</v>
      </c>
      <c r="I303" t="s">
        <v>2946</v>
      </c>
      <c r="J303" t="s">
        <v>2957</v>
      </c>
      <c r="K303" t="s">
        <v>3298</v>
      </c>
      <c r="L303" s="2" t="s">
        <v>4296</v>
      </c>
      <c r="M303" s="2" t="s">
        <v>5296</v>
      </c>
      <c r="N303">
        <v>4680</v>
      </c>
      <c r="O303" t="s">
        <v>5996</v>
      </c>
      <c r="P303" t="s">
        <v>6002</v>
      </c>
      <c r="Q303">
        <v>669</v>
      </c>
      <c r="R303" s="3">
        <v>45825</v>
      </c>
    </row>
    <row r="304" spans="1:18" x14ac:dyDescent="0.3">
      <c r="A304" t="s">
        <v>320</v>
      </c>
      <c r="B304" t="s">
        <v>1319</v>
      </c>
      <c r="C304" t="s">
        <v>2017</v>
      </c>
      <c r="D304" t="s">
        <v>2308</v>
      </c>
      <c r="E304" t="s">
        <v>2308</v>
      </c>
      <c r="F304" t="s">
        <v>2921</v>
      </c>
      <c r="G304" t="s">
        <v>2926</v>
      </c>
      <c r="H304">
        <v>0</v>
      </c>
      <c r="I304" t="s">
        <v>2944</v>
      </c>
      <c r="J304" t="s">
        <v>2957</v>
      </c>
      <c r="K304" t="s">
        <v>3299</v>
      </c>
      <c r="L304" s="2" t="s">
        <v>4297</v>
      </c>
      <c r="M304" s="2" t="s">
        <v>5297</v>
      </c>
      <c r="N304">
        <v>4332</v>
      </c>
      <c r="O304" t="s">
        <v>5999</v>
      </c>
      <c r="P304" t="s">
        <v>6002</v>
      </c>
      <c r="Q304">
        <v>800</v>
      </c>
      <c r="R304" s="3">
        <v>45850</v>
      </c>
    </row>
    <row r="305" spans="1:18" x14ac:dyDescent="0.3">
      <c r="A305" t="s">
        <v>321</v>
      </c>
      <c r="B305" t="s">
        <v>1320</v>
      </c>
      <c r="C305" t="s">
        <v>2017</v>
      </c>
      <c r="D305" t="s">
        <v>2309</v>
      </c>
      <c r="E305" t="s">
        <v>2309</v>
      </c>
      <c r="F305" t="s">
        <v>2921</v>
      </c>
      <c r="G305" t="s">
        <v>2926</v>
      </c>
      <c r="H305">
        <v>0</v>
      </c>
      <c r="I305" t="s">
        <v>2945</v>
      </c>
      <c r="J305" t="s">
        <v>2957</v>
      </c>
      <c r="K305" t="s">
        <v>3300</v>
      </c>
      <c r="L305" s="2" t="s">
        <v>4298</v>
      </c>
      <c r="M305" s="2" t="s">
        <v>5298</v>
      </c>
      <c r="N305">
        <v>2641</v>
      </c>
      <c r="O305" t="s">
        <v>5997</v>
      </c>
      <c r="P305" t="s">
        <v>6002</v>
      </c>
      <c r="Q305">
        <v>1201</v>
      </c>
      <c r="R305" s="3">
        <v>45721</v>
      </c>
    </row>
    <row r="306" spans="1:18" x14ac:dyDescent="0.3">
      <c r="A306" t="s">
        <v>322</v>
      </c>
      <c r="B306" t="s">
        <v>1321</v>
      </c>
      <c r="C306" t="s">
        <v>2017</v>
      </c>
      <c r="D306" t="s">
        <v>2310</v>
      </c>
      <c r="E306" t="s">
        <v>2310</v>
      </c>
      <c r="F306" t="s">
        <v>2921</v>
      </c>
      <c r="G306" t="s">
        <v>2926</v>
      </c>
      <c r="H306">
        <v>0</v>
      </c>
      <c r="I306" t="s">
        <v>2943</v>
      </c>
      <c r="J306" t="s">
        <v>2957</v>
      </c>
      <c r="K306" t="s">
        <v>3301</v>
      </c>
      <c r="L306" s="2" t="s">
        <v>4299</v>
      </c>
      <c r="M306" s="2" t="s">
        <v>5299</v>
      </c>
      <c r="N306">
        <v>2186</v>
      </c>
      <c r="O306" t="s">
        <v>5998</v>
      </c>
      <c r="P306" t="s">
        <v>6002</v>
      </c>
      <c r="Q306">
        <v>1299</v>
      </c>
      <c r="R306" s="3">
        <v>45682</v>
      </c>
    </row>
    <row r="307" spans="1:18" x14ac:dyDescent="0.3">
      <c r="A307" t="s">
        <v>323</v>
      </c>
      <c r="B307" t="s">
        <v>1322</v>
      </c>
      <c r="C307" t="s">
        <v>2017</v>
      </c>
      <c r="D307" t="s">
        <v>2311</v>
      </c>
      <c r="E307" t="s">
        <v>2311</v>
      </c>
      <c r="F307" t="s">
        <v>2921</v>
      </c>
      <c r="G307" t="s">
        <v>2926</v>
      </c>
      <c r="H307">
        <v>0</v>
      </c>
      <c r="I307" t="s">
        <v>2946</v>
      </c>
      <c r="J307" t="s">
        <v>2957</v>
      </c>
      <c r="K307" t="s">
        <v>3302</v>
      </c>
      <c r="L307" s="2" t="s">
        <v>4300</v>
      </c>
      <c r="M307" s="2" t="s">
        <v>5300</v>
      </c>
      <c r="N307">
        <v>1723</v>
      </c>
      <c r="O307" t="s">
        <v>5999</v>
      </c>
      <c r="P307" t="s">
        <v>6002</v>
      </c>
      <c r="Q307">
        <v>1563</v>
      </c>
      <c r="R307" s="3">
        <v>45756</v>
      </c>
    </row>
    <row r="308" spans="1:18" x14ac:dyDescent="0.3">
      <c r="A308" t="s">
        <v>324</v>
      </c>
      <c r="B308" t="s">
        <v>1323</v>
      </c>
      <c r="C308" t="s">
        <v>2017</v>
      </c>
      <c r="D308" t="s">
        <v>2312</v>
      </c>
      <c r="E308" t="s">
        <v>2312</v>
      </c>
      <c r="F308" t="s">
        <v>2921</v>
      </c>
      <c r="G308" t="s">
        <v>2935</v>
      </c>
      <c r="H308">
        <v>0</v>
      </c>
      <c r="I308" t="s">
        <v>2946</v>
      </c>
      <c r="J308" t="s">
        <v>2957</v>
      </c>
      <c r="K308" t="s">
        <v>3303</v>
      </c>
      <c r="L308" s="2" t="s">
        <v>4301</v>
      </c>
      <c r="M308" s="2" t="s">
        <v>5301</v>
      </c>
      <c r="N308">
        <v>2623</v>
      </c>
      <c r="O308" t="s">
        <v>5996</v>
      </c>
      <c r="P308" t="s">
        <v>6002</v>
      </c>
      <c r="Q308">
        <v>1709</v>
      </c>
      <c r="R308" s="3">
        <v>45708</v>
      </c>
    </row>
    <row r="309" spans="1:18" x14ac:dyDescent="0.3">
      <c r="A309" t="s">
        <v>325</v>
      </c>
      <c r="B309" t="s">
        <v>1324</v>
      </c>
      <c r="C309" t="s">
        <v>2017</v>
      </c>
      <c r="D309" t="s">
        <v>2313</v>
      </c>
      <c r="E309" t="s">
        <v>2313</v>
      </c>
      <c r="F309" t="s">
        <v>2921</v>
      </c>
      <c r="G309" t="s">
        <v>2928</v>
      </c>
      <c r="H309">
        <v>0</v>
      </c>
      <c r="I309" t="s">
        <v>2945</v>
      </c>
      <c r="J309" t="s">
        <v>2957</v>
      </c>
      <c r="K309" t="s">
        <v>3304</v>
      </c>
      <c r="L309" s="2" t="s">
        <v>4302</v>
      </c>
      <c r="M309" s="2" t="s">
        <v>5302</v>
      </c>
      <c r="N309">
        <v>2005</v>
      </c>
      <c r="O309" t="s">
        <v>5997</v>
      </c>
      <c r="P309" t="s">
        <v>6002</v>
      </c>
      <c r="Q309">
        <v>1330</v>
      </c>
      <c r="R309" s="3">
        <v>45686</v>
      </c>
    </row>
    <row r="310" spans="1:18" x14ac:dyDescent="0.3">
      <c r="A310" t="s">
        <v>326</v>
      </c>
      <c r="B310" t="s">
        <v>1325</v>
      </c>
      <c r="C310" t="s">
        <v>2017</v>
      </c>
      <c r="D310" t="s">
        <v>2314</v>
      </c>
      <c r="E310" t="s">
        <v>2314</v>
      </c>
      <c r="F310" t="s">
        <v>2921</v>
      </c>
      <c r="G310" t="s">
        <v>2928</v>
      </c>
      <c r="H310">
        <v>0</v>
      </c>
      <c r="I310" t="s">
        <v>2946</v>
      </c>
      <c r="J310" t="s">
        <v>2957</v>
      </c>
      <c r="K310" t="s">
        <v>3305</v>
      </c>
      <c r="L310" s="2" t="s">
        <v>4303</v>
      </c>
      <c r="M310" s="2" t="s">
        <v>5303</v>
      </c>
      <c r="N310">
        <v>2225</v>
      </c>
      <c r="O310" t="s">
        <v>5999</v>
      </c>
      <c r="P310" t="s">
        <v>6002</v>
      </c>
      <c r="Q310">
        <v>1394</v>
      </c>
      <c r="R310" s="3">
        <v>45699</v>
      </c>
    </row>
    <row r="311" spans="1:18" x14ac:dyDescent="0.3">
      <c r="A311" t="s">
        <v>327</v>
      </c>
      <c r="B311" t="s">
        <v>1326</v>
      </c>
      <c r="C311" t="s">
        <v>2017</v>
      </c>
      <c r="D311" t="s">
        <v>2315</v>
      </c>
      <c r="E311" t="s">
        <v>2315</v>
      </c>
      <c r="F311" t="s">
        <v>2921</v>
      </c>
      <c r="G311" t="s">
        <v>2928</v>
      </c>
      <c r="H311">
        <v>0</v>
      </c>
      <c r="I311" t="s">
        <v>2947</v>
      </c>
      <c r="J311" t="s">
        <v>2957</v>
      </c>
      <c r="K311" t="s">
        <v>3306</v>
      </c>
      <c r="L311" s="2" t="s">
        <v>4304</v>
      </c>
      <c r="M311" s="2" t="s">
        <v>5304</v>
      </c>
      <c r="N311">
        <v>3292</v>
      </c>
      <c r="O311" t="s">
        <v>5996</v>
      </c>
      <c r="P311" t="s">
        <v>6002</v>
      </c>
      <c r="Q311">
        <v>1317</v>
      </c>
      <c r="R311" s="3">
        <v>45696</v>
      </c>
    </row>
    <row r="312" spans="1:18" x14ac:dyDescent="0.3">
      <c r="A312" t="s">
        <v>328</v>
      </c>
      <c r="B312" t="s">
        <v>1327</v>
      </c>
      <c r="C312" t="s">
        <v>2017</v>
      </c>
      <c r="D312" t="s">
        <v>2316</v>
      </c>
      <c r="E312" t="s">
        <v>2316</v>
      </c>
      <c r="F312" t="s">
        <v>2921</v>
      </c>
      <c r="G312" t="s">
        <v>2928</v>
      </c>
      <c r="H312">
        <v>0</v>
      </c>
      <c r="I312" t="s">
        <v>2947</v>
      </c>
      <c r="J312" t="s">
        <v>2957</v>
      </c>
      <c r="K312" t="s">
        <v>3307</v>
      </c>
      <c r="L312" s="2" t="s">
        <v>4305</v>
      </c>
      <c r="M312" s="2" t="s">
        <v>5305</v>
      </c>
      <c r="N312">
        <v>1122</v>
      </c>
      <c r="O312" t="s">
        <v>5997</v>
      </c>
      <c r="P312" t="s">
        <v>6001</v>
      </c>
      <c r="Q312">
        <v>135</v>
      </c>
      <c r="R312" s="3">
        <v>45779</v>
      </c>
    </row>
    <row r="313" spans="1:18" x14ac:dyDescent="0.3">
      <c r="A313" t="s">
        <v>329</v>
      </c>
      <c r="B313" t="s">
        <v>1328</v>
      </c>
      <c r="C313" t="s">
        <v>2017</v>
      </c>
      <c r="D313" t="s">
        <v>2317</v>
      </c>
      <c r="E313" t="s">
        <v>2317</v>
      </c>
      <c r="F313" t="s">
        <v>2921</v>
      </c>
      <c r="G313" t="s">
        <v>2928</v>
      </c>
      <c r="H313">
        <v>0</v>
      </c>
      <c r="I313" t="s">
        <v>2943</v>
      </c>
      <c r="J313" t="s">
        <v>2957</v>
      </c>
      <c r="K313" t="s">
        <v>3308</v>
      </c>
      <c r="L313" s="2" t="s">
        <v>4306</v>
      </c>
      <c r="M313" s="2" t="s">
        <v>5306</v>
      </c>
      <c r="N313">
        <v>2507</v>
      </c>
      <c r="O313" t="s">
        <v>6000</v>
      </c>
      <c r="P313" t="s">
        <v>6001</v>
      </c>
      <c r="Q313">
        <v>635</v>
      </c>
      <c r="R313" s="3">
        <v>45775</v>
      </c>
    </row>
    <row r="314" spans="1:18" x14ac:dyDescent="0.3">
      <c r="A314" t="s">
        <v>330</v>
      </c>
      <c r="B314" t="s">
        <v>1329</v>
      </c>
      <c r="C314" t="s">
        <v>2017</v>
      </c>
      <c r="D314" t="s">
        <v>2318</v>
      </c>
      <c r="E314" t="s">
        <v>2318</v>
      </c>
      <c r="F314" t="s">
        <v>2921</v>
      </c>
      <c r="G314" t="s">
        <v>2928</v>
      </c>
      <c r="H314">
        <v>0</v>
      </c>
      <c r="I314" t="s">
        <v>2945</v>
      </c>
      <c r="J314" t="s">
        <v>2957</v>
      </c>
      <c r="K314" t="s">
        <v>3309</v>
      </c>
      <c r="L314" s="2" t="s">
        <v>4307</v>
      </c>
      <c r="M314" s="2" t="s">
        <v>5307</v>
      </c>
      <c r="N314">
        <v>3795</v>
      </c>
      <c r="O314" t="s">
        <v>5995</v>
      </c>
      <c r="P314" t="s">
        <v>6001</v>
      </c>
      <c r="Q314">
        <v>1430</v>
      </c>
      <c r="R314" s="3">
        <v>45676</v>
      </c>
    </row>
    <row r="315" spans="1:18" x14ac:dyDescent="0.3">
      <c r="A315" t="s">
        <v>331</v>
      </c>
      <c r="B315" t="s">
        <v>1330</v>
      </c>
      <c r="C315" t="s">
        <v>2017</v>
      </c>
      <c r="D315" t="s">
        <v>2319</v>
      </c>
      <c r="E315" t="s">
        <v>2319</v>
      </c>
      <c r="F315" t="s">
        <v>2921</v>
      </c>
      <c r="G315" t="s">
        <v>2928</v>
      </c>
      <c r="H315">
        <v>0</v>
      </c>
      <c r="I315" t="s">
        <v>2943</v>
      </c>
      <c r="J315" t="s">
        <v>2957</v>
      </c>
      <c r="K315" t="s">
        <v>3310</v>
      </c>
      <c r="L315" s="2" t="s">
        <v>4308</v>
      </c>
      <c r="M315" s="2" t="s">
        <v>5308</v>
      </c>
      <c r="N315">
        <v>2640</v>
      </c>
      <c r="O315" t="s">
        <v>5998</v>
      </c>
      <c r="P315" t="s">
        <v>6002</v>
      </c>
      <c r="Q315">
        <v>895</v>
      </c>
      <c r="R315" s="3">
        <v>45824</v>
      </c>
    </row>
    <row r="316" spans="1:18" x14ac:dyDescent="0.3">
      <c r="A316" t="s">
        <v>332</v>
      </c>
      <c r="B316" t="s">
        <v>1331</v>
      </c>
      <c r="C316" t="s">
        <v>2017</v>
      </c>
      <c r="D316" t="s">
        <v>2320</v>
      </c>
      <c r="E316" t="s">
        <v>2320</v>
      </c>
      <c r="F316" t="s">
        <v>2921</v>
      </c>
      <c r="G316" t="s">
        <v>2928</v>
      </c>
      <c r="H316">
        <v>0</v>
      </c>
      <c r="I316" t="s">
        <v>2944</v>
      </c>
      <c r="J316" t="s">
        <v>2957</v>
      </c>
      <c r="K316" t="s">
        <v>3311</v>
      </c>
      <c r="L316" s="2" t="s">
        <v>4309</v>
      </c>
      <c r="M316" s="2" t="s">
        <v>5309</v>
      </c>
      <c r="N316">
        <v>644</v>
      </c>
      <c r="O316" t="s">
        <v>5996</v>
      </c>
      <c r="P316" t="s">
        <v>6002</v>
      </c>
      <c r="Q316">
        <v>1494</v>
      </c>
      <c r="R316" s="3">
        <v>45728</v>
      </c>
    </row>
    <row r="317" spans="1:18" x14ac:dyDescent="0.3">
      <c r="A317" t="s">
        <v>333</v>
      </c>
      <c r="B317" t="s">
        <v>1332</v>
      </c>
      <c r="C317" t="s">
        <v>2017</v>
      </c>
      <c r="D317" t="s">
        <v>2321</v>
      </c>
      <c r="E317" t="s">
        <v>2321</v>
      </c>
      <c r="F317" t="s">
        <v>2921</v>
      </c>
      <c r="G317" t="s">
        <v>2928</v>
      </c>
      <c r="H317">
        <v>0</v>
      </c>
      <c r="I317" t="s">
        <v>2946</v>
      </c>
      <c r="J317" t="s">
        <v>2957</v>
      </c>
      <c r="K317" t="s">
        <v>3312</v>
      </c>
      <c r="L317" s="2" t="s">
        <v>4310</v>
      </c>
      <c r="M317" s="2" t="s">
        <v>5310</v>
      </c>
      <c r="N317">
        <v>126</v>
      </c>
      <c r="O317" t="s">
        <v>6000</v>
      </c>
      <c r="P317" t="s">
        <v>6002</v>
      </c>
      <c r="Q317">
        <v>1952</v>
      </c>
      <c r="R317" s="3">
        <v>45835</v>
      </c>
    </row>
    <row r="318" spans="1:18" x14ac:dyDescent="0.3">
      <c r="A318" t="s">
        <v>334</v>
      </c>
      <c r="B318" t="s">
        <v>1333</v>
      </c>
      <c r="C318" t="s">
        <v>2017</v>
      </c>
      <c r="D318" t="s">
        <v>2322</v>
      </c>
      <c r="E318" t="s">
        <v>2322</v>
      </c>
      <c r="F318" t="s">
        <v>2921</v>
      </c>
      <c r="G318" t="s">
        <v>2928</v>
      </c>
      <c r="H318">
        <v>0</v>
      </c>
      <c r="I318" t="s">
        <v>2945</v>
      </c>
      <c r="J318" t="s">
        <v>2957</v>
      </c>
      <c r="K318" t="s">
        <v>3313</v>
      </c>
      <c r="L318" s="2" t="s">
        <v>4311</v>
      </c>
      <c r="M318" s="2" t="s">
        <v>5311</v>
      </c>
      <c r="N318">
        <v>3804</v>
      </c>
      <c r="O318" t="s">
        <v>5996</v>
      </c>
      <c r="P318" t="s">
        <v>6002</v>
      </c>
      <c r="Q318">
        <v>1733</v>
      </c>
      <c r="R318" s="3">
        <v>45765</v>
      </c>
    </row>
    <row r="319" spans="1:18" x14ac:dyDescent="0.3">
      <c r="A319" t="s">
        <v>335</v>
      </c>
      <c r="B319" t="s">
        <v>1334</v>
      </c>
      <c r="C319" t="s">
        <v>2017</v>
      </c>
      <c r="D319" t="s">
        <v>2323</v>
      </c>
      <c r="E319" t="s">
        <v>2323</v>
      </c>
      <c r="F319" t="s">
        <v>2921</v>
      </c>
      <c r="G319" t="s">
        <v>2938</v>
      </c>
      <c r="H319">
        <v>0</v>
      </c>
      <c r="I319" t="s">
        <v>2944</v>
      </c>
      <c r="J319" t="s">
        <v>2957</v>
      </c>
      <c r="K319" t="s">
        <v>3314</v>
      </c>
      <c r="L319" s="2" t="s">
        <v>4312</v>
      </c>
      <c r="M319" s="2" t="s">
        <v>5312</v>
      </c>
      <c r="N319">
        <v>4662</v>
      </c>
      <c r="O319" t="s">
        <v>5995</v>
      </c>
      <c r="P319" t="s">
        <v>6001</v>
      </c>
      <c r="Q319">
        <v>488</v>
      </c>
      <c r="R319" s="3">
        <v>45781</v>
      </c>
    </row>
    <row r="320" spans="1:18" x14ac:dyDescent="0.3">
      <c r="A320" t="s">
        <v>336</v>
      </c>
      <c r="B320" t="s">
        <v>1335</v>
      </c>
      <c r="C320" t="s">
        <v>2017</v>
      </c>
      <c r="D320" t="s">
        <v>2212</v>
      </c>
      <c r="E320" t="s">
        <v>2212</v>
      </c>
      <c r="F320" t="s">
        <v>2921</v>
      </c>
      <c r="G320" t="s">
        <v>2929</v>
      </c>
      <c r="H320">
        <v>0</v>
      </c>
      <c r="I320" t="s">
        <v>2946</v>
      </c>
      <c r="J320" t="s">
        <v>2957</v>
      </c>
      <c r="K320" t="s">
        <v>3315</v>
      </c>
      <c r="L320" s="2" t="s">
        <v>4313</v>
      </c>
      <c r="M320" s="2" t="s">
        <v>5313</v>
      </c>
      <c r="N320">
        <v>869</v>
      </c>
      <c r="O320" t="s">
        <v>5995</v>
      </c>
      <c r="P320" t="s">
        <v>6001</v>
      </c>
      <c r="Q320">
        <v>118</v>
      </c>
      <c r="R320" s="3">
        <v>45688</v>
      </c>
    </row>
    <row r="321" spans="1:18" x14ac:dyDescent="0.3">
      <c r="A321" t="s">
        <v>337</v>
      </c>
      <c r="B321" t="s">
        <v>1336</v>
      </c>
      <c r="C321" t="s">
        <v>2017</v>
      </c>
      <c r="D321" t="s">
        <v>2324</v>
      </c>
      <c r="E321" t="s">
        <v>2324</v>
      </c>
      <c r="F321" t="s">
        <v>2921</v>
      </c>
      <c r="G321" t="s">
        <v>2929</v>
      </c>
      <c r="H321">
        <v>0</v>
      </c>
      <c r="I321" t="s">
        <v>2945</v>
      </c>
      <c r="J321" t="s">
        <v>2957</v>
      </c>
      <c r="K321" t="s">
        <v>3316</v>
      </c>
      <c r="L321" s="2" t="s">
        <v>4314</v>
      </c>
      <c r="M321" s="2" t="s">
        <v>5314</v>
      </c>
      <c r="N321">
        <v>650</v>
      </c>
      <c r="O321" t="s">
        <v>5999</v>
      </c>
      <c r="P321" t="s">
        <v>6001</v>
      </c>
      <c r="Q321">
        <v>500</v>
      </c>
      <c r="R321" s="3">
        <v>45768</v>
      </c>
    </row>
    <row r="322" spans="1:18" x14ac:dyDescent="0.3">
      <c r="A322" t="s">
        <v>338</v>
      </c>
      <c r="B322" t="s">
        <v>1337</v>
      </c>
      <c r="C322" t="s">
        <v>2017</v>
      </c>
      <c r="D322" t="s">
        <v>2325</v>
      </c>
      <c r="E322" t="s">
        <v>2325</v>
      </c>
      <c r="F322" t="s">
        <v>2921</v>
      </c>
      <c r="G322" t="s">
        <v>2932</v>
      </c>
      <c r="H322">
        <v>0</v>
      </c>
      <c r="I322" t="s">
        <v>2943</v>
      </c>
      <c r="J322" t="s">
        <v>2958</v>
      </c>
      <c r="K322" t="s">
        <v>3317</v>
      </c>
      <c r="L322" s="2" t="s">
        <v>4315</v>
      </c>
      <c r="M322" s="2" t="s">
        <v>5315</v>
      </c>
      <c r="N322">
        <v>4454</v>
      </c>
      <c r="O322" t="s">
        <v>5998</v>
      </c>
      <c r="P322" t="s">
        <v>6002</v>
      </c>
      <c r="Q322">
        <v>176</v>
      </c>
      <c r="R322" s="3">
        <v>45781</v>
      </c>
    </row>
    <row r="323" spans="1:18" x14ac:dyDescent="0.3">
      <c r="A323" t="s">
        <v>339</v>
      </c>
      <c r="B323" t="s">
        <v>1338</v>
      </c>
      <c r="C323" t="s">
        <v>2017</v>
      </c>
      <c r="D323" t="s">
        <v>2326</v>
      </c>
      <c r="E323" t="s">
        <v>2326</v>
      </c>
      <c r="F323" t="s">
        <v>2921</v>
      </c>
      <c r="G323" t="s">
        <v>2923</v>
      </c>
      <c r="H323">
        <v>0</v>
      </c>
      <c r="I323" t="s">
        <v>2944</v>
      </c>
      <c r="J323" t="s">
        <v>2958</v>
      </c>
      <c r="K323" t="s">
        <v>3318</v>
      </c>
      <c r="L323" s="2" t="s">
        <v>4316</v>
      </c>
      <c r="M323" s="2" t="s">
        <v>5316</v>
      </c>
      <c r="N323">
        <v>1796</v>
      </c>
      <c r="O323" t="s">
        <v>5998</v>
      </c>
      <c r="P323" t="s">
        <v>6001</v>
      </c>
      <c r="Q323">
        <v>1893</v>
      </c>
      <c r="R323" s="3">
        <v>45785</v>
      </c>
    </row>
    <row r="324" spans="1:18" x14ac:dyDescent="0.3">
      <c r="A324" t="s">
        <v>340</v>
      </c>
      <c r="B324" t="s">
        <v>1339</v>
      </c>
      <c r="C324" t="s">
        <v>2017</v>
      </c>
      <c r="D324" t="s">
        <v>2327</v>
      </c>
      <c r="E324" t="s">
        <v>2327</v>
      </c>
      <c r="F324" t="s">
        <v>2921</v>
      </c>
      <c r="G324" t="s">
        <v>2924</v>
      </c>
      <c r="H324">
        <v>0</v>
      </c>
      <c r="I324" t="s">
        <v>2947</v>
      </c>
      <c r="J324" t="s">
        <v>2958</v>
      </c>
      <c r="K324" t="s">
        <v>3319</v>
      </c>
      <c r="L324" s="2" t="s">
        <v>4317</v>
      </c>
      <c r="M324" s="2" t="s">
        <v>5317</v>
      </c>
      <c r="N324">
        <v>4194</v>
      </c>
      <c r="O324" t="s">
        <v>5996</v>
      </c>
      <c r="P324" t="s">
        <v>6001</v>
      </c>
      <c r="Q324">
        <v>889</v>
      </c>
      <c r="R324" s="3">
        <v>45684</v>
      </c>
    </row>
    <row r="325" spans="1:18" x14ac:dyDescent="0.3">
      <c r="A325" t="s">
        <v>341</v>
      </c>
      <c r="B325" t="s">
        <v>1340</v>
      </c>
      <c r="C325" t="s">
        <v>2017</v>
      </c>
      <c r="D325" t="s">
        <v>2328</v>
      </c>
      <c r="E325" t="s">
        <v>2328</v>
      </c>
      <c r="F325" t="s">
        <v>2921</v>
      </c>
      <c r="G325" t="s">
        <v>2937</v>
      </c>
      <c r="H325">
        <v>0</v>
      </c>
      <c r="I325" t="s">
        <v>2945</v>
      </c>
      <c r="J325" t="s">
        <v>2958</v>
      </c>
      <c r="K325" t="s">
        <v>3320</v>
      </c>
      <c r="L325" s="2" t="s">
        <v>4318</v>
      </c>
      <c r="M325" s="2" t="s">
        <v>5318</v>
      </c>
      <c r="N325">
        <v>2222</v>
      </c>
      <c r="O325" t="s">
        <v>5995</v>
      </c>
      <c r="P325" t="s">
        <v>6001</v>
      </c>
      <c r="Q325">
        <v>237</v>
      </c>
      <c r="R325" s="3">
        <v>45685</v>
      </c>
    </row>
    <row r="326" spans="1:18" x14ac:dyDescent="0.3">
      <c r="A326" t="s">
        <v>342</v>
      </c>
      <c r="B326" t="s">
        <v>1341</v>
      </c>
      <c r="C326" t="s">
        <v>2017</v>
      </c>
      <c r="D326" t="s">
        <v>2329</v>
      </c>
      <c r="E326" t="s">
        <v>2329</v>
      </c>
      <c r="F326" t="s">
        <v>2921</v>
      </c>
      <c r="G326" t="s">
        <v>2936</v>
      </c>
      <c r="H326">
        <v>0</v>
      </c>
      <c r="I326" t="s">
        <v>2946</v>
      </c>
      <c r="J326" t="s">
        <v>2958</v>
      </c>
      <c r="K326" t="s">
        <v>3321</v>
      </c>
      <c r="L326" s="2" t="s">
        <v>4319</v>
      </c>
      <c r="M326" s="2" t="s">
        <v>5319</v>
      </c>
      <c r="N326">
        <v>1135</v>
      </c>
      <c r="O326" t="s">
        <v>5998</v>
      </c>
      <c r="P326" t="s">
        <v>6002</v>
      </c>
      <c r="Q326">
        <v>928</v>
      </c>
      <c r="R326" s="3">
        <v>45775</v>
      </c>
    </row>
    <row r="327" spans="1:18" x14ac:dyDescent="0.3">
      <c r="A327" t="s">
        <v>343</v>
      </c>
      <c r="B327" t="s">
        <v>1342</v>
      </c>
      <c r="C327" t="s">
        <v>2017</v>
      </c>
      <c r="D327" t="s">
        <v>2330</v>
      </c>
      <c r="E327" t="s">
        <v>2330</v>
      </c>
      <c r="F327" t="s">
        <v>2921</v>
      </c>
      <c r="G327" t="s">
        <v>2929</v>
      </c>
      <c r="H327">
        <v>0</v>
      </c>
      <c r="I327" t="s">
        <v>2945</v>
      </c>
      <c r="J327" t="s">
        <v>2958</v>
      </c>
      <c r="K327" t="s">
        <v>3322</v>
      </c>
      <c r="L327" s="2" t="s">
        <v>4320</v>
      </c>
      <c r="M327" s="2" t="s">
        <v>5320</v>
      </c>
      <c r="N327">
        <v>2909</v>
      </c>
      <c r="O327" t="s">
        <v>5997</v>
      </c>
      <c r="P327" t="s">
        <v>6002</v>
      </c>
      <c r="Q327">
        <v>1253</v>
      </c>
      <c r="R327" s="3">
        <v>45803</v>
      </c>
    </row>
    <row r="328" spans="1:18" x14ac:dyDescent="0.3">
      <c r="A328" t="s">
        <v>344</v>
      </c>
      <c r="B328" t="s">
        <v>1343</v>
      </c>
      <c r="C328" t="s">
        <v>2017</v>
      </c>
      <c r="D328" t="s">
        <v>2331</v>
      </c>
      <c r="E328" t="s">
        <v>2331</v>
      </c>
      <c r="F328" t="s">
        <v>2921</v>
      </c>
      <c r="G328" t="s">
        <v>2929</v>
      </c>
      <c r="H328">
        <v>0</v>
      </c>
      <c r="I328" t="s">
        <v>2944</v>
      </c>
      <c r="J328" t="s">
        <v>2958</v>
      </c>
      <c r="K328" t="s">
        <v>3323</v>
      </c>
      <c r="L328" s="2" t="s">
        <v>4321</v>
      </c>
      <c r="M328" s="2" t="s">
        <v>5321</v>
      </c>
      <c r="N328">
        <v>613</v>
      </c>
      <c r="O328" t="s">
        <v>5998</v>
      </c>
      <c r="P328" t="s">
        <v>6002</v>
      </c>
      <c r="Q328">
        <v>1246</v>
      </c>
      <c r="R328" s="3">
        <v>45813</v>
      </c>
    </row>
    <row r="329" spans="1:18" x14ac:dyDescent="0.3">
      <c r="A329" t="s">
        <v>345</v>
      </c>
      <c r="B329" t="s">
        <v>1344</v>
      </c>
      <c r="C329" t="s">
        <v>2017</v>
      </c>
      <c r="D329" t="s">
        <v>2332</v>
      </c>
      <c r="E329" t="s">
        <v>2332</v>
      </c>
      <c r="F329" t="s">
        <v>2921</v>
      </c>
      <c r="G329" t="s">
        <v>2931</v>
      </c>
      <c r="H329">
        <v>0</v>
      </c>
      <c r="I329" t="s">
        <v>2947</v>
      </c>
      <c r="J329" t="s">
        <v>2959</v>
      </c>
      <c r="K329" t="s">
        <v>3324</v>
      </c>
      <c r="L329" s="2" t="s">
        <v>4322</v>
      </c>
      <c r="M329" s="2" t="s">
        <v>5322</v>
      </c>
      <c r="N329">
        <v>2051</v>
      </c>
      <c r="O329" t="s">
        <v>5996</v>
      </c>
      <c r="P329" t="s">
        <v>6002</v>
      </c>
      <c r="Q329">
        <v>112</v>
      </c>
      <c r="R329" s="3">
        <v>45719</v>
      </c>
    </row>
    <row r="330" spans="1:18" x14ac:dyDescent="0.3">
      <c r="A330" t="s">
        <v>346</v>
      </c>
      <c r="B330" t="s">
        <v>1345</v>
      </c>
      <c r="C330" t="s">
        <v>2017</v>
      </c>
      <c r="D330" t="s">
        <v>2333</v>
      </c>
      <c r="E330" t="s">
        <v>2333</v>
      </c>
      <c r="F330" t="s">
        <v>2921</v>
      </c>
      <c r="G330" t="s">
        <v>2931</v>
      </c>
      <c r="H330">
        <v>0</v>
      </c>
      <c r="I330" t="s">
        <v>2945</v>
      </c>
      <c r="J330" t="s">
        <v>2959</v>
      </c>
      <c r="K330" t="s">
        <v>3325</v>
      </c>
      <c r="L330" s="2" t="s">
        <v>4323</v>
      </c>
      <c r="M330" s="2" t="s">
        <v>5323</v>
      </c>
      <c r="N330">
        <v>3077</v>
      </c>
      <c r="O330" t="s">
        <v>6000</v>
      </c>
      <c r="P330" t="s">
        <v>6002</v>
      </c>
      <c r="Q330">
        <v>633</v>
      </c>
      <c r="R330" s="3">
        <v>45790</v>
      </c>
    </row>
    <row r="331" spans="1:18" x14ac:dyDescent="0.3">
      <c r="A331" t="s">
        <v>347</v>
      </c>
      <c r="B331" t="s">
        <v>1346</v>
      </c>
      <c r="C331" t="s">
        <v>2017</v>
      </c>
      <c r="D331" t="s">
        <v>2249</v>
      </c>
      <c r="E331" t="s">
        <v>2249</v>
      </c>
      <c r="F331" t="s">
        <v>2921</v>
      </c>
      <c r="G331" t="s">
        <v>2939</v>
      </c>
      <c r="H331">
        <v>0</v>
      </c>
      <c r="I331" t="s">
        <v>2943</v>
      </c>
      <c r="J331" t="s">
        <v>2959</v>
      </c>
      <c r="K331" t="s">
        <v>3326</v>
      </c>
      <c r="L331" s="2" t="s">
        <v>4324</v>
      </c>
      <c r="M331" s="2" t="s">
        <v>5324</v>
      </c>
      <c r="N331">
        <v>2384</v>
      </c>
      <c r="O331" t="s">
        <v>6000</v>
      </c>
      <c r="P331" t="s">
        <v>6001</v>
      </c>
      <c r="Q331">
        <v>1364</v>
      </c>
      <c r="R331" s="3">
        <v>45837</v>
      </c>
    </row>
    <row r="332" spans="1:18" x14ac:dyDescent="0.3">
      <c r="A332" t="s">
        <v>348</v>
      </c>
      <c r="B332" t="s">
        <v>1347</v>
      </c>
      <c r="C332" t="s">
        <v>2017</v>
      </c>
      <c r="D332" t="s">
        <v>2334</v>
      </c>
      <c r="E332" t="s">
        <v>2334</v>
      </c>
      <c r="F332" t="s">
        <v>2921</v>
      </c>
      <c r="G332" t="s">
        <v>2939</v>
      </c>
      <c r="H332">
        <v>0</v>
      </c>
      <c r="I332" t="s">
        <v>2947</v>
      </c>
      <c r="J332" t="s">
        <v>2959</v>
      </c>
      <c r="K332" t="s">
        <v>3327</v>
      </c>
      <c r="L332" s="2" t="s">
        <v>4325</v>
      </c>
      <c r="M332" s="2" t="s">
        <v>5325</v>
      </c>
      <c r="N332">
        <v>1342</v>
      </c>
      <c r="O332" t="s">
        <v>5998</v>
      </c>
      <c r="P332" t="s">
        <v>6002</v>
      </c>
      <c r="Q332">
        <v>1518</v>
      </c>
      <c r="R332" s="3">
        <v>45698</v>
      </c>
    </row>
    <row r="333" spans="1:18" x14ac:dyDescent="0.3">
      <c r="A333" t="s">
        <v>349</v>
      </c>
      <c r="B333" t="s">
        <v>1348</v>
      </c>
      <c r="C333" t="s">
        <v>2017</v>
      </c>
      <c r="D333" t="s">
        <v>2335</v>
      </c>
      <c r="E333" t="s">
        <v>2335</v>
      </c>
      <c r="F333" t="s">
        <v>2921</v>
      </c>
      <c r="G333" t="s">
        <v>2932</v>
      </c>
      <c r="H333">
        <v>0</v>
      </c>
      <c r="I333" t="s">
        <v>2944</v>
      </c>
      <c r="J333" t="s">
        <v>2959</v>
      </c>
      <c r="K333" t="s">
        <v>3328</v>
      </c>
      <c r="L333" s="2" t="s">
        <v>4326</v>
      </c>
      <c r="M333" s="2" t="s">
        <v>5326</v>
      </c>
      <c r="N333">
        <v>3639</v>
      </c>
      <c r="O333" t="s">
        <v>5999</v>
      </c>
      <c r="P333" t="s">
        <v>6002</v>
      </c>
      <c r="Q333">
        <v>1347</v>
      </c>
      <c r="R333" s="3">
        <v>45748</v>
      </c>
    </row>
    <row r="334" spans="1:18" x14ac:dyDescent="0.3">
      <c r="A334" t="s">
        <v>350</v>
      </c>
      <c r="B334" t="s">
        <v>1349</v>
      </c>
      <c r="C334" t="s">
        <v>2017</v>
      </c>
      <c r="D334" t="s">
        <v>2336</v>
      </c>
      <c r="E334" t="s">
        <v>2336</v>
      </c>
      <c r="F334" t="s">
        <v>2921</v>
      </c>
      <c r="G334" t="s">
        <v>2932</v>
      </c>
      <c r="H334">
        <v>0</v>
      </c>
      <c r="I334" t="s">
        <v>2945</v>
      </c>
      <c r="J334" t="s">
        <v>2959</v>
      </c>
      <c r="K334" t="s">
        <v>3329</v>
      </c>
      <c r="L334" s="2" t="s">
        <v>4327</v>
      </c>
      <c r="M334" s="2" t="s">
        <v>5327</v>
      </c>
      <c r="N334">
        <v>4500</v>
      </c>
      <c r="O334" t="s">
        <v>5995</v>
      </c>
      <c r="P334" t="s">
        <v>6001</v>
      </c>
      <c r="Q334">
        <v>1516</v>
      </c>
      <c r="R334" s="3">
        <v>45682</v>
      </c>
    </row>
    <row r="335" spans="1:18" x14ac:dyDescent="0.3">
      <c r="A335" t="s">
        <v>351</v>
      </c>
      <c r="B335" t="s">
        <v>1350</v>
      </c>
      <c r="C335" t="s">
        <v>2017</v>
      </c>
      <c r="D335" t="s">
        <v>2337</v>
      </c>
      <c r="E335" t="s">
        <v>2337</v>
      </c>
      <c r="F335" t="s">
        <v>2921</v>
      </c>
      <c r="G335" t="s">
        <v>2932</v>
      </c>
      <c r="H335">
        <v>0</v>
      </c>
      <c r="I335" t="s">
        <v>2945</v>
      </c>
      <c r="J335" t="s">
        <v>2959</v>
      </c>
      <c r="K335" t="s">
        <v>3330</v>
      </c>
      <c r="L335" s="2" t="s">
        <v>4328</v>
      </c>
      <c r="M335" s="2" t="s">
        <v>5328</v>
      </c>
      <c r="N335">
        <v>2528</v>
      </c>
      <c r="O335" t="s">
        <v>6000</v>
      </c>
      <c r="P335" t="s">
        <v>6001</v>
      </c>
      <c r="Q335">
        <v>359</v>
      </c>
      <c r="R335" s="3">
        <v>45770</v>
      </c>
    </row>
    <row r="336" spans="1:18" x14ac:dyDescent="0.3">
      <c r="A336" t="s">
        <v>352</v>
      </c>
      <c r="B336" t="s">
        <v>1351</v>
      </c>
      <c r="C336" t="s">
        <v>2017</v>
      </c>
      <c r="D336" t="s">
        <v>2338</v>
      </c>
      <c r="E336" t="s">
        <v>2338</v>
      </c>
      <c r="F336" t="s">
        <v>2921</v>
      </c>
      <c r="G336" t="s">
        <v>2932</v>
      </c>
      <c r="H336">
        <v>0</v>
      </c>
      <c r="I336" t="s">
        <v>2946</v>
      </c>
      <c r="J336" t="s">
        <v>2959</v>
      </c>
      <c r="K336" t="s">
        <v>3331</v>
      </c>
      <c r="L336" s="2" t="s">
        <v>4329</v>
      </c>
      <c r="M336" s="2" t="s">
        <v>5329</v>
      </c>
      <c r="N336">
        <v>4383</v>
      </c>
      <c r="O336" t="s">
        <v>5996</v>
      </c>
      <c r="P336" t="s">
        <v>6002</v>
      </c>
      <c r="Q336">
        <v>244</v>
      </c>
      <c r="R336" s="3">
        <v>45677</v>
      </c>
    </row>
    <row r="337" spans="1:18" x14ac:dyDescent="0.3">
      <c r="A337" t="s">
        <v>353</v>
      </c>
      <c r="B337" t="s">
        <v>1352</v>
      </c>
      <c r="C337" t="s">
        <v>2017</v>
      </c>
      <c r="D337" t="s">
        <v>2339</v>
      </c>
      <c r="E337" t="s">
        <v>2339</v>
      </c>
      <c r="F337" t="s">
        <v>2921</v>
      </c>
      <c r="G337" t="s">
        <v>2932</v>
      </c>
      <c r="H337">
        <v>0</v>
      </c>
      <c r="I337" t="s">
        <v>2946</v>
      </c>
      <c r="J337" t="s">
        <v>2959</v>
      </c>
      <c r="K337" t="s">
        <v>3332</v>
      </c>
      <c r="L337" s="2" t="s">
        <v>4330</v>
      </c>
      <c r="M337" s="2" t="s">
        <v>5330</v>
      </c>
      <c r="N337">
        <v>114</v>
      </c>
      <c r="O337" t="s">
        <v>5996</v>
      </c>
      <c r="P337" t="s">
        <v>6001</v>
      </c>
      <c r="Q337">
        <v>25</v>
      </c>
      <c r="R337" s="3">
        <v>45816</v>
      </c>
    </row>
    <row r="338" spans="1:18" x14ac:dyDescent="0.3">
      <c r="A338" t="s">
        <v>354</v>
      </c>
      <c r="B338" t="s">
        <v>1353</v>
      </c>
      <c r="C338" t="s">
        <v>2017</v>
      </c>
      <c r="D338" t="s">
        <v>2340</v>
      </c>
      <c r="E338" t="s">
        <v>2340</v>
      </c>
      <c r="F338" t="s">
        <v>2921</v>
      </c>
      <c r="G338" t="s">
        <v>2932</v>
      </c>
      <c r="H338">
        <v>0</v>
      </c>
      <c r="I338" t="s">
        <v>2944</v>
      </c>
      <c r="J338" t="s">
        <v>2959</v>
      </c>
      <c r="K338" t="s">
        <v>3333</v>
      </c>
      <c r="L338" s="2" t="s">
        <v>4331</v>
      </c>
      <c r="M338" s="2" t="s">
        <v>5331</v>
      </c>
      <c r="N338">
        <v>4593</v>
      </c>
      <c r="O338" t="s">
        <v>5995</v>
      </c>
      <c r="P338" t="s">
        <v>6002</v>
      </c>
      <c r="Q338">
        <v>1449</v>
      </c>
      <c r="R338" s="3">
        <v>45845</v>
      </c>
    </row>
    <row r="339" spans="1:18" x14ac:dyDescent="0.3">
      <c r="A339" t="s">
        <v>355</v>
      </c>
      <c r="B339" t="s">
        <v>1354</v>
      </c>
      <c r="C339" t="s">
        <v>2017</v>
      </c>
      <c r="D339" t="s">
        <v>2341</v>
      </c>
      <c r="E339" t="s">
        <v>2341</v>
      </c>
      <c r="F339" t="s">
        <v>2921</v>
      </c>
      <c r="G339" t="s">
        <v>2932</v>
      </c>
      <c r="H339">
        <v>0</v>
      </c>
      <c r="I339" t="s">
        <v>2943</v>
      </c>
      <c r="J339" t="s">
        <v>2959</v>
      </c>
      <c r="K339" t="s">
        <v>3334</v>
      </c>
      <c r="L339" s="2" t="s">
        <v>4332</v>
      </c>
      <c r="M339" s="2" t="s">
        <v>5332</v>
      </c>
      <c r="N339">
        <v>2502</v>
      </c>
      <c r="O339" t="s">
        <v>5995</v>
      </c>
      <c r="P339" t="s">
        <v>6002</v>
      </c>
      <c r="Q339">
        <v>281</v>
      </c>
      <c r="R339" s="3">
        <v>45684</v>
      </c>
    </row>
    <row r="340" spans="1:18" x14ac:dyDescent="0.3">
      <c r="A340" t="s">
        <v>356</v>
      </c>
      <c r="B340" t="s">
        <v>1355</v>
      </c>
      <c r="C340" t="s">
        <v>2017</v>
      </c>
      <c r="D340" t="s">
        <v>2342</v>
      </c>
      <c r="E340" t="s">
        <v>2342</v>
      </c>
      <c r="F340" t="s">
        <v>2921</v>
      </c>
      <c r="G340" t="s">
        <v>2932</v>
      </c>
      <c r="H340">
        <v>0</v>
      </c>
      <c r="I340" t="s">
        <v>2944</v>
      </c>
      <c r="J340" t="s">
        <v>2959</v>
      </c>
      <c r="K340" t="s">
        <v>3335</v>
      </c>
      <c r="L340" s="2" t="s">
        <v>4333</v>
      </c>
      <c r="M340" s="2" t="s">
        <v>5333</v>
      </c>
      <c r="N340">
        <v>898</v>
      </c>
      <c r="O340" t="s">
        <v>5995</v>
      </c>
      <c r="P340" t="s">
        <v>6001</v>
      </c>
      <c r="Q340">
        <v>1436</v>
      </c>
      <c r="R340" s="3">
        <v>45724</v>
      </c>
    </row>
    <row r="341" spans="1:18" x14ac:dyDescent="0.3">
      <c r="A341" t="s">
        <v>357</v>
      </c>
      <c r="B341" t="s">
        <v>1356</v>
      </c>
      <c r="C341" t="s">
        <v>2017</v>
      </c>
      <c r="D341" t="s">
        <v>2343</v>
      </c>
      <c r="E341" t="s">
        <v>2343</v>
      </c>
      <c r="F341" t="s">
        <v>2921</v>
      </c>
      <c r="G341" t="s">
        <v>2932</v>
      </c>
      <c r="H341">
        <v>0</v>
      </c>
      <c r="I341" t="s">
        <v>2943</v>
      </c>
      <c r="J341" t="s">
        <v>2959</v>
      </c>
      <c r="K341" t="s">
        <v>3336</v>
      </c>
      <c r="L341" s="2" t="s">
        <v>4334</v>
      </c>
      <c r="M341" s="2" t="s">
        <v>5334</v>
      </c>
      <c r="N341">
        <v>1150</v>
      </c>
      <c r="O341" t="s">
        <v>6000</v>
      </c>
      <c r="P341" t="s">
        <v>6002</v>
      </c>
      <c r="Q341">
        <v>23</v>
      </c>
      <c r="R341" s="3">
        <v>45776</v>
      </c>
    </row>
    <row r="342" spans="1:18" x14ac:dyDescent="0.3">
      <c r="A342" t="s">
        <v>358</v>
      </c>
      <c r="B342" t="s">
        <v>1357</v>
      </c>
      <c r="C342" t="s">
        <v>2017</v>
      </c>
      <c r="D342" t="s">
        <v>2344</v>
      </c>
      <c r="E342" t="s">
        <v>2344</v>
      </c>
      <c r="F342" t="s">
        <v>2921</v>
      </c>
      <c r="G342" t="s">
        <v>2932</v>
      </c>
      <c r="H342">
        <v>0</v>
      </c>
      <c r="I342" t="s">
        <v>2947</v>
      </c>
      <c r="J342" t="s">
        <v>2959</v>
      </c>
      <c r="K342" t="s">
        <v>3337</v>
      </c>
      <c r="L342" s="2" t="s">
        <v>4335</v>
      </c>
      <c r="M342" s="2" t="s">
        <v>5335</v>
      </c>
      <c r="N342">
        <v>2216</v>
      </c>
      <c r="O342" t="s">
        <v>5996</v>
      </c>
      <c r="P342" t="s">
        <v>6001</v>
      </c>
      <c r="Q342">
        <v>335</v>
      </c>
      <c r="R342" s="3">
        <v>45785</v>
      </c>
    </row>
    <row r="343" spans="1:18" x14ac:dyDescent="0.3">
      <c r="A343" t="s">
        <v>359</v>
      </c>
      <c r="B343" t="s">
        <v>1358</v>
      </c>
      <c r="C343" t="s">
        <v>2017</v>
      </c>
      <c r="D343" t="s">
        <v>2345</v>
      </c>
      <c r="E343" t="s">
        <v>2345</v>
      </c>
      <c r="F343" t="s">
        <v>2921</v>
      </c>
      <c r="G343" t="s">
        <v>2932</v>
      </c>
      <c r="H343">
        <v>0</v>
      </c>
      <c r="I343" t="s">
        <v>2946</v>
      </c>
      <c r="J343" t="s">
        <v>2959</v>
      </c>
      <c r="K343" t="s">
        <v>3338</v>
      </c>
      <c r="L343" s="2" t="s">
        <v>4336</v>
      </c>
      <c r="M343" s="2" t="s">
        <v>5336</v>
      </c>
      <c r="N343">
        <v>995</v>
      </c>
      <c r="O343" t="s">
        <v>5995</v>
      </c>
      <c r="P343" t="s">
        <v>6001</v>
      </c>
      <c r="Q343">
        <v>1016</v>
      </c>
      <c r="R343" s="3">
        <v>45744</v>
      </c>
    </row>
    <row r="344" spans="1:18" x14ac:dyDescent="0.3">
      <c r="A344" t="s">
        <v>360</v>
      </c>
      <c r="B344" t="s">
        <v>1359</v>
      </c>
      <c r="C344" t="s">
        <v>2017</v>
      </c>
      <c r="D344" t="s">
        <v>2346</v>
      </c>
      <c r="E344" t="s">
        <v>2346</v>
      </c>
      <c r="F344" t="s">
        <v>2921</v>
      </c>
      <c r="G344" t="s">
        <v>2923</v>
      </c>
      <c r="H344">
        <v>0</v>
      </c>
      <c r="I344" t="s">
        <v>2943</v>
      </c>
      <c r="J344" t="s">
        <v>2959</v>
      </c>
      <c r="K344" t="s">
        <v>3339</v>
      </c>
      <c r="L344" s="2" t="s">
        <v>4337</v>
      </c>
      <c r="M344" s="2" t="s">
        <v>5337</v>
      </c>
      <c r="N344">
        <v>926</v>
      </c>
      <c r="O344" t="s">
        <v>6000</v>
      </c>
      <c r="P344" t="s">
        <v>6001</v>
      </c>
      <c r="Q344">
        <v>1951</v>
      </c>
      <c r="R344" s="3">
        <v>45748</v>
      </c>
    </row>
    <row r="345" spans="1:18" x14ac:dyDescent="0.3">
      <c r="A345" t="s">
        <v>361</v>
      </c>
      <c r="B345" t="s">
        <v>1360</v>
      </c>
      <c r="C345" t="s">
        <v>2017</v>
      </c>
      <c r="D345" t="s">
        <v>2347</v>
      </c>
      <c r="E345" t="s">
        <v>2347</v>
      </c>
      <c r="F345" t="s">
        <v>2921</v>
      </c>
      <c r="G345" t="s">
        <v>2923</v>
      </c>
      <c r="H345">
        <v>0</v>
      </c>
      <c r="I345" t="s">
        <v>2943</v>
      </c>
      <c r="J345" t="s">
        <v>2959</v>
      </c>
      <c r="K345" t="s">
        <v>3340</v>
      </c>
      <c r="L345" s="2" t="s">
        <v>4338</v>
      </c>
      <c r="M345" s="2" t="s">
        <v>5338</v>
      </c>
      <c r="N345">
        <v>4582</v>
      </c>
      <c r="O345" t="s">
        <v>5995</v>
      </c>
      <c r="P345" t="s">
        <v>6001</v>
      </c>
      <c r="Q345">
        <v>710</v>
      </c>
      <c r="R345" s="3">
        <v>45752</v>
      </c>
    </row>
    <row r="346" spans="1:18" x14ac:dyDescent="0.3">
      <c r="A346" t="s">
        <v>362</v>
      </c>
      <c r="B346" t="s">
        <v>1361</v>
      </c>
      <c r="C346" t="s">
        <v>2017</v>
      </c>
      <c r="D346" t="s">
        <v>2348</v>
      </c>
      <c r="E346" t="s">
        <v>2348</v>
      </c>
      <c r="F346" t="s">
        <v>2921</v>
      </c>
      <c r="G346" t="s">
        <v>2923</v>
      </c>
      <c r="H346">
        <v>0</v>
      </c>
      <c r="I346" t="s">
        <v>2946</v>
      </c>
      <c r="J346" t="s">
        <v>2959</v>
      </c>
      <c r="K346" t="s">
        <v>3341</v>
      </c>
      <c r="L346" s="2" t="s">
        <v>4339</v>
      </c>
      <c r="M346" s="2" t="s">
        <v>5339</v>
      </c>
      <c r="N346">
        <v>1323</v>
      </c>
      <c r="O346" t="s">
        <v>5996</v>
      </c>
      <c r="P346" t="s">
        <v>6002</v>
      </c>
      <c r="Q346">
        <v>1071</v>
      </c>
      <c r="R346" s="3">
        <v>45842</v>
      </c>
    </row>
    <row r="347" spans="1:18" x14ac:dyDescent="0.3">
      <c r="A347" t="s">
        <v>363</v>
      </c>
      <c r="B347" t="s">
        <v>1362</v>
      </c>
      <c r="C347" t="s">
        <v>2017</v>
      </c>
      <c r="D347" t="s">
        <v>2349</v>
      </c>
      <c r="E347" t="s">
        <v>2349</v>
      </c>
      <c r="F347" t="s">
        <v>2921</v>
      </c>
      <c r="G347" t="s">
        <v>2923</v>
      </c>
      <c r="H347">
        <v>0</v>
      </c>
      <c r="I347" t="s">
        <v>2947</v>
      </c>
      <c r="J347" t="s">
        <v>2959</v>
      </c>
      <c r="K347" t="s">
        <v>3342</v>
      </c>
      <c r="L347" s="2" t="s">
        <v>4340</v>
      </c>
      <c r="M347" s="2" t="s">
        <v>5340</v>
      </c>
      <c r="N347">
        <v>2281</v>
      </c>
      <c r="O347" t="s">
        <v>5996</v>
      </c>
      <c r="P347" t="s">
        <v>6001</v>
      </c>
      <c r="Q347">
        <v>1059</v>
      </c>
      <c r="R347" s="3">
        <v>45702</v>
      </c>
    </row>
    <row r="348" spans="1:18" x14ac:dyDescent="0.3">
      <c r="A348" t="s">
        <v>364</v>
      </c>
      <c r="B348" t="s">
        <v>1363</v>
      </c>
      <c r="C348" t="s">
        <v>2017</v>
      </c>
      <c r="D348" t="s">
        <v>2350</v>
      </c>
      <c r="E348" t="s">
        <v>2350</v>
      </c>
      <c r="F348" t="s">
        <v>2921</v>
      </c>
      <c r="G348" t="s">
        <v>2923</v>
      </c>
      <c r="H348">
        <v>0</v>
      </c>
      <c r="I348" t="s">
        <v>2943</v>
      </c>
      <c r="J348" t="s">
        <v>2959</v>
      </c>
      <c r="K348" t="s">
        <v>3343</v>
      </c>
      <c r="L348" s="2" t="s">
        <v>4341</v>
      </c>
      <c r="M348" s="2" t="s">
        <v>5341</v>
      </c>
      <c r="N348">
        <v>2358</v>
      </c>
      <c r="O348" t="s">
        <v>5999</v>
      </c>
      <c r="P348" t="s">
        <v>6001</v>
      </c>
      <c r="Q348">
        <v>1603</v>
      </c>
      <c r="R348" s="3">
        <v>45705</v>
      </c>
    </row>
    <row r="349" spans="1:18" x14ac:dyDescent="0.3">
      <c r="A349" t="s">
        <v>365</v>
      </c>
      <c r="B349" t="s">
        <v>1364</v>
      </c>
      <c r="C349" t="s">
        <v>2017</v>
      </c>
      <c r="D349" t="s">
        <v>2351</v>
      </c>
      <c r="E349" t="s">
        <v>2351</v>
      </c>
      <c r="F349" t="s">
        <v>2921</v>
      </c>
      <c r="G349" t="s">
        <v>2923</v>
      </c>
      <c r="H349">
        <v>0</v>
      </c>
      <c r="I349" t="s">
        <v>2945</v>
      </c>
      <c r="J349" t="s">
        <v>2959</v>
      </c>
      <c r="K349" t="s">
        <v>3344</v>
      </c>
      <c r="L349" s="2" t="s">
        <v>4342</v>
      </c>
      <c r="M349" s="2" t="s">
        <v>5342</v>
      </c>
      <c r="N349">
        <v>1775</v>
      </c>
      <c r="O349" t="s">
        <v>5998</v>
      </c>
      <c r="P349" t="s">
        <v>6002</v>
      </c>
      <c r="Q349">
        <v>1684</v>
      </c>
      <c r="R349" s="3">
        <v>45803</v>
      </c>
    </row>
    <row r="350" spans="1:18" x14ac:dyDescent="0.3">
      <c r="A350" t="s">
        <v>366</v>
      </c>
      <c r="B350" t="s">
        <v>1365</v>
      </c>
      <c r="C350" t="s">
        <v>2017</v>
      </c>
      <c r="D350" t="s">
        <v>2352</v>
      </c>
      <c r="E350" t="s">
        <v>2352</v>
      </c>
      <c r="F350" t="s">
        <v>2921</v>
      </c>
      <c r="G350" t="s">
        <v>2923</v>
      </c>
      <c r="H350">
        <v>0</v>
      </c>
      <c r="I350" t="s">
        <v>2945</v>
      </c>
      <c r="J350" t="s">
        <v>2959</v>
      </c>
      <c r="K350" t="s">
        <v>3345</v>
      </c>
      <c r="L350" s="2" t="s">
        <v>4343</v>
      </c>
      <c r="M350" s="2" t="s">
        <v>5343</v>
      </c>
      <c r="N350">
        <v>2858</v>
      </c>
      <c r="O350" t="s">
        <v>5997</v>
      </c>
      <c r="P350" t="s">
        <v>6002</v>
      </c>
      <c r="Q350">
        <v>1476</v>
      </c>
      <c r="R350" s="3">
        <v>45764</v>
      </c>
    </row>
    <row r="351" spans="1:18" x14ac:dyDescent="0.3">
      <c r="A351" t="s">
        <v>367</v>
      </c>
      <c r="B351" t="s">
        <v>1366</v>
      </c>
      <c r="C351" t="s">
        <v>2017</v>
      </c>
      <c r="D351" t="s">
        <v>2353</v>
      </c>
      <c r="E351" t="s">
        <v>2353</v>
      </c>
      <c r="F351" t="s">
        <v>2921</v>
      </c>
      <c r="G351" t="s">
        <v>2923</v>
      </c>
      <c r="H351">
        <v>0</v>
      </c>
      <c r="I351" t="s">
        <v>2943</v>
      </c>
      <c r="J351" t="s">
        <v>2959</v>
      </c>
      <c r="K351" t="s">
        <v>3346</v>
      </c>
      <c r="L351" s="2" t="s">
        <v>4344</v>
      </c>
      <c r="M351" s="2" t="s">
        <v>5344</v>
      </c>
      <c r="N351">
        <v>1717</v>
      </c>
      <c r="O351" t="s">
        <v>5996</v>
      </c>
      <c r="P351" t="s">
        <v>6001</v>
      </c>
      <c r="Q351">
        <v>530</v>
      </c>
      <c r="R351" s="3">
        <v>45795</v>
      </c>
    </row>
    <row r="352" spans="1:18" x14ac:dyDescent="0.3">
      <c r="A352" t="s">
        <v>368</v>
      </c>
      <c r="B352" t="s">
        <v>1367</v>
      </c>
      <c r="C352" t="s">
        <v>2017</v>
      </c>
      <c r="D352" t="s">
        <v>2354</v>
      </c>
      <c r="E352" t="s">
        <v>2354</v>
      </c>
      <c r="F352" t="s">
        <v>2921</v>
      </c>
      <c r="G352" t="s">
        <v>2923</v>
      </c>
      <c r="H352">
        <v>0</v>
      </c>
      <c r="I352" t="s">
        <v>2947</v>
      </c>
      <c r="J352" t="s">
        <v>2959</v>
      </c>
      <c r="K352" t="s">
        <v>3347</v>
      </c>
      <c r="L352" s="2" t="s">
        <v>4345</v>
      </c>
      <c r="M352" s="2" t="s">
        <v>5345</v>
      </c>
      <c r="N352">
        <v>2212</v>
      </c>
      <c r="O352" t="s">
        <v>5997</v>
      </c>
      <c r="P352" t="s">
        <v>6002</v>
      </c>
      <c r="Q352">
        <v>341</v>
      </c>
      <c r="R352" s="3">
        <v>45676</v>
      </c>
    </row>
    <row r="353" spans="1:18" x14ac:dyDescent="0.3">
      <c r="A353" t="s">
        <v>369</v>
      </c>
      <c r="B353" t="s">
        <v>1368</v>
      </c>
      <c r="C353" t="s">
        <v>2017</v>
      </c>
      <c r="D353" t="s">
        <v>2355</v>
      </c>
      <c r="E353" t="s">
        <v>2355</v>
      </c>
      <c r="F353" t="s">
        <v>2921</v>
      </c>
      <c r="G353" t="s">
        <v>2924</v>
      </c>
      <c r="H353">
        <v>0</v>
      </c>
      <c r="I353" t="s">
        <v>2944</v>
      </c>
      <c r="J353" t="s">
        <v>2959</v>
      </c>
      <c r="K353" t="s">
        <v>3348</v>
      </c>
      <c r="L353" s="2" t="s">
        <v>4346</v>
      </c>
      <c r="M353" s="2" t="s">
        <v>5346</v>
      </c>
      <c r="N353">
        <v>4190</v>
      </c>
      <c r="O353" t="s">
        <v>5999</v>
      </c>
      <c r="P353" t="s">
        <v>6001</v>
      </c>
      <c r="Q353">
        <v>761</v>
      </c>
      <c r="R353" s="3">
        <v>45715</v>
      </c>
    </row>
    <row r="354" spans="1:18" x14ac:dyDescent="0.3">
      <c r="A354" t="s">
        <v>370</v>
      </c>
      <c r="B354" t="s">
        <v>1369</v>
      </c>
      <c r="C354" t="s">
        <v>2017</v>
      </c>
      <c r="D354" t="s">
        <v>2356</v>
      </c>
      <c r="E354" t="s">
        <v>2356</v>
      </c>
      <c r="F354" t="s">
        <v>2921</v>
      </c>
      <c r="G354" t="s">
        <v>2924</v>
      </c>
      <c r="H354">
        <v>0</v>
      </c>
      <c r="I354" t="s">
        <v>2943</v>
      </c>
      <c r="J354" t="s">
        <v>2959</v>
      </c>
      <c r="K354" t="s">
        <v>3349</v>
      </c>
      <c r="L354" s="2" t="s">
        <v>4347</v>
      </c>
      <c r="M354" s="2" t="s">
        <v>5347</v>
      </c>
      <c r="N354">
        <v>4052</v>
      </c>
      <c r="O354" t="s">
        <v>5998</v>
      </c>
      <c r="P354" t="s">
        <v>6001</v>
      </c>
      <c r="Q354">
        <v>259</v>
      </c>
      <c r="R354" s="3">
        <v>45688</v>
      </c>
    </row>
    <row r="355" spans="1:18" x14ac:dyDescent="0.3">
      <c r="A355" t="s">
        <v>371</v>
      </c>
      <c r="B355" t="s">
        <v>1370</v>
      </c>
      <c r="C355" t="s">
        <v>2017</v>
      </c>
      <c r="D355" t="s">
        <v>2357</v>
      </c>
      <c r="E355" t="s">
        <v>2357</v>
      </c>
      <c r="F355" t="s">
        <v>2921</v>
      </c>
      <c r="G355" t="s">
        <v>2924</v>
      </c>
      <c r="H355">
        <v>0</v>
      </c>
      <c r="I355" t="s">
        <v>2943</v>
      </c>
      <c r="J355" t="s">
        <v>2959</v>
      </c>
      <c r="K355" t="s">
        <v>3350</v>
      </c>
      <c r="L355" s="2" t="s">
        <v>4348</v>
      </c>
      <c r="M355" s="2" t="s">
        <v>5348</v>
      </c>
      <c r="N355">
        <v>2107</v>
      </c>
      <c r="O355" t="s">
        <v>6000</v>
      </c>
      <c r="P355" t="s">
        <v>6002</v>
      </c>
      <c r="Q355">
        <v>1535</v>
      </c>
      <c r="R355" s="3">
        <v>45730</v>
      </c>
    </row>
    <row r="356" spans="1:18" x14ac:dyDescent="0.3">
      <c r="A356" t="s">
        <v>372</v>
      </c>
      <c r="B356" t="s">
        <v>1371</v>
      </c>
      <c r="C356" t="s">
        <v>2017</v>
      </c>
      <c r="D356" t="s">
        <v>2358</v>
      </c>
      <c r="E356" t="s">
        <v>2358</v>
      </c>
      <c r="F356" t="s">
        <v>2921</v>
      </c>
      <c r="G356" t="s">
        <v>2924</v>
      </c>
      <c r="H356">
        <v>0</v>
      </c>
      <c r="I356" t="s">
        <v>2945</v>
      </c>
      <c r="J356" t="s">
        <v>2959</v>
      </c>
      <c r="K356" t="s">
        <v>3351</v>
      </c>
      <c r="L356" s="2" t="s">
        <v>4349</v>
      </c>
      <c r="M356" s="2" t="s">
        <v>5349</v>
      </c>
      <c r="N356">
        <v>466</v>
      </c>
      <c r="O356" t="s">
        <v>5998</v>
      </c>
      <c r="P356" t="s">
        <v>6002</v>
      </c>
      <c r="Q356">
        <v>1599</v>
      </c>
      <c r="R356" s="3">
        <v>45680</v>
      </c>
    </row>
    <row r="357" spans="1:18" x14ac:dyDescent="0.3">
      <c r="A357" t="s">
        <v>373</v>
      </c>
      <c r="B357" t="s">
        <v>1372</v>
      </c>
      <c r="C357" t="s">
        <v>2017</v>
      </c>
      <c r="D357" t="s">
        <v>2359</v>
      </c>
      <c r="E357" t="s">
        <v>2359</v>
      </c>
      <c r="F357" t="s">
        <v>2921</v>
      </c>
      <c r="G357" t="s">
        <v>2924</v>
      </c>
      <c r="H357">
        <v>0</v>
      </c>
      <c r="I357" t="s">
        <v>2946</v>
      </c>
      <c r="J357" t="s">
        <v>2959</v>
      </c>
      <c r="K357" t="s">
        <v>3352</v>
      </c>
      <c r="L357" s="2" t="s">
        <v>4350</v>
      </c>
      <c r="M357" s="2" t="s">
        <v>5350</v>
      </c>
      <c r="N357">
        <v>806</v>
      </c>
      <c r="O357" t="s">
        <v>5998</v>
      </c>
      <c r="P357" t="s">
        <v>6001</v>
      </c>
      <c r="Q357">
        <v>1788</v>
      </c>
      <c r="R357" s="3">
        <v>45760</v>
      </c>
    </row>
    <row r="358" spans="1:18" x14ac:dyDescent="0.3">
      <c r="A358" t="s">
        <v>374</v>
      </c>
      <c r="B358" t="s">
        <v>1373</v>
      </c>
      <c r="C358" t="s">
        <v>2017</v>
      </c>
      <c r="D358" t="s">
        <v>2360</v>
      </c>
      <c r="E358" t="s">
        <v>2360</v>
      </c>
      <c r="F358" t="s">
        <v>2921</v>
      </c>
      <c r="G358" t="s">
        <v>2924</v>
      </c>
      <c r="H358">
        <v>0</v>
      </c>
      <c r="I358" t="s">
        <v>2946</v>
      </c>
      <c r="J358" t="s">
        <v>2959</v>
      </c>
      <c r="K358" t="s">
        <v>3353</v>
      </c>
      <c r="L358" s="2" t="s">
        <v>4351</v>
      </c>
      <c r="M358" s="2" t="s">
        <v>5351</v>
      </c>
      <c r="N358">
        <v>3519</v>
      </c>
      <c r="O358" t="s">
        <v>6000</v>
      </c>
      <c r="P358" t="s">
        <v>6001</v>
      </c>
      <c r="Q358">
        <v>550</v>
      </c>
      <c r="R358" s="3">
        <v>45722</v>
      </c>
    </row>
    <row r="359" spans="1:18" x14ac:dyDescent="0.3">
      <c r="A359" t="s">
        <v>375</v>
      </c>
      <c r="B359" t="s">
        <v>1374</v>
      </c>
      <c r="C359" t="s">
        <v>2017</v>
      </c>
      <c r="D359" t="s">
        <v>2361</v>
      </c>
      <c r="E359" t="s">
        <v>2361</v>
      </c>
      <c r="F359" t="s">
        <v>2921</v>
      </c>
      <c r="G359" t="s">
        <v>2924</v>
      </c>
      <c r="H359">
        <v>0</v>
      </c>
      <c r="I359" t="s">
        <v>2943</v>
      </c>
      <c r="J359" t="s">
        <v>2959</v>
      </c>
      <c r="K359" t="s">
        <v>3354</v>
      </c>
      <c r="L359" s="2" t="s">
        <v>4352</v>
      </c>
      <c r="M359" s="2" t="s">
        <v>5352</v>
      </c>
      <c r="N359">
        <v>2316</v>
      </c>
      <c r="O359" t="s">
        <v>5999</v>
      </c>
      <c r="P359" t="s">
        <v>6002</v>
      </c>
      <c r="Q359">
        <v>1501</v>
      </c>
      <c r="R359" s="3">
        <v>45775</v>
      </c>
    </row>
    <row r="360" spans="1:18" x14ac:dyDescent="0.3">
      <c r="A360" t="s">
        <v>376</v>
      </c>
      <c r="B360" t="s">
        <v>1375</v>
      </c>
      <c r="C360" t="s">
        <v>2017</v>
      </c>
      <c r="D360" t="s">
        <v>2344</v>
      </c>
      <c r="E360" t="s">
        <v>2344</v>
      </c>
      <c r="F360" t="s">
        <v>2921</v>
      </c>
      <c r="G360" t="s">
        <v>2924</v>
      </c>
      <c r="H360">
        <v>0</v>
      </c>
      <c r="I360" t="s">
        <v>2947</v>
      </c>
      <c r="J360" t="s">
        <v>2959</v>
      </c>
      <c r="K360" t="s">
        <v>3355</v>
      </c>
      <c r="L360" s="2" t="s">
        <v>4353</v>
      </c>
      <c r="M360" s="2" t="s">
        <v>5353</v>
      </c>
      <c r="N360">
        <v>411</v>
      </c>
      <c r="O360" t="s">
        <v>5995</v>
      </c>
      <c r="P360" t="s">
        <v>6002</v>
      </c>
      <c r="Q360">
        <v>1815</v>
      </c>
      <c r="R360" s="3">
        <v>45808</v>
      </c>
    </row>
    <row r="361" spans="1:18" x14ac:dyDescent="0.3">
      <c r="A361" t="s">
        <v>377</v>
      </c>
      <c r="B361" t="s">
        <v>1376</v>
      </c>
      <c r="C361" t="s">
        <v>2017</v>
      </c>
      <c r="D361" t="s">
        <v>2362</v>
      </c>
      <c r="E361" t="s">
        <v>2362</v>
      </c>
      <c r="F361" t="s">
        <v>2921</v>
      </c>
      <c r="G361" t="s">
        <v>2924</v>
      </c>
      <c r="H361">
        <v>0</v>
      </c>
      <c r="I361" t="s">
        <v>2947</v>
      </c>
      <c r="J361" t="s">
        <v>2959</v>
      </c>
      <c r="K361" t="s">
        <v>3356</v>
      </c>
      <c r="L361" s="2" t="s">
        <v>4354</v>
      </c>
      <c r="M361" s="2" t="s">
        <v>5354</v>
      </c>
      <c r="N361">
        <v>79</v>
      </c>
      <c r="O361" t="s">
        <v>5998</v>
      </c>
      <c r="P361" t="s">
        <v>6001</v>
      </c>
      <c r="Q361">
        <v>241</v>
      </c>
      <c r="R361" s="3">
        <v>45683</v>
      </c>
    </row>
    <row r="362" spans="1:18" x14ac:dyDescent="0.3">
      <c r="A362" t="s">
        <v>378</v>
      </c>
      <c r="B362" t="s">
        <v>1377</v>
      </c>
      <c r="C362" t="s">
        <v>2017</v>
      </c>
      <c r="D362" t="s">
        <v>2363</v>
      </c>
      <c r="E362" t="s">
        <v>2363</v>
      </c>
      <c r="F362" t="s">
        <v>2921</v>
      </c>
      <c r="G362" t="s">
        <v>2924</v>
      </c>
      <c r="H362">
        <v>0</v>
      </c>
      <c r="I362" t="s">
        <v>2945</v>
      </c>
      <c r="J362" t="s">
        <v>2959</v>
      </c>
      <c r="K362" t="s">
        <v>3357</v>
      </c>
      <c r="L362" s="2" t="s">
        <v>4355</v>
      </c>
      <c r="M362" s="2" t="s">
        <v>5355</v>
      </c>
      <c r="N362">
        <v>2782</v>
      </c>
      <c r="O362" t="s">
        <v>5998</v>
      </c>
      <c r="P362" t="s">
        <v>6001</v>
      </c>
      <c r="Q362">
        <v>1579</v>
      </c>
      <c r="R362" s="3">
        <v>45709</v>
      </c>
    </row>
    <row r="363" spans="1:18" x14ac:dyDescent="0.3">
      <c r="A363" t="s">
        <v>379</v>
      </c>
      <c r="B363" t="s">
        <v>1378</v>
      </c>
      <c r="C363" t="s">
        <v>2017</v>
      </c>
      <c r="D363" t="s">
        <v>2364</v>
      </c>
      <c r="E363" t="s">
        <v>2364</v>
      </c>
      <c r="F363" t="s">
        <v>2921</v>
      </c>
      <c r="G363" t="s">
        <v>2924</v>
      </c>
      <c r="H363">
        <v>0</v>
      </c>
      <c r="I363" t="s">
        <v>2944</v>
      </c>
      <c r="J363" t="s">
        <v>2959</v>
      </c>
      <c r="K363" t="s">
        <v>3358</v>
      </c>
      <c r="L363" s="2" t="s">
        <v>4356</v>
      </c>
      <c r="M363" s="2" t="s">
        <v>5356</v>
      </c>
      <c r="N363">
        <v>1121</v>
      </c>
      <c r="O363" t="s">
        <v>5999</v>
      </c>
      <c r="P363" t="s">
        <v>6001</v>
      </c>
      <c r="Q363">
        <v>1842</v>
      </c>
      <c r="R363" s="3">
        <v>45805</v>
      </c>
    </row>
    <row r="364" spans="1:18" x14ac:dyDescent="0.3">
      <c r="A364" t="s">
        <v>380</v>
      </c>
      <c r="B364" t="s">
        <v>1379</v>
      </c>
      <c r="C364" t="s">
        <v>2017</v>
      </c>
      <c r="D364" t="s">
        <v>2365</v>
      </c>
      <c r="E364" t="s">
        <v>2365</v>
      </c>
      <c r="F364" t="s">
        <v>2921</v>
      </c>
      <c r="G364" t="s">
        <v>2924</v>
      </c>
      <c r="H364">
        <v>0</v>
      </c>
      <c r="I364" t="s">
        <v>2947</v>
      </c>
      <c r="J364" t="s">
        <v>2959</v>
      </c>
      <c r="K364" t="s">
        <v>3359</v>
      </c>
      <c r="L364" s="2" t="s">
        <v>4357</v>
      </c>
      <c r="M364" s="2" t="s">
        <v>5357</v>
      </c>
      <c r="N364">
        <v>2195</v>
      </c>
      <c r="O364" t="s">
        <v>5995</v>
      </c>
      <c r="P364" t="s">
        <v>6002</v>
      </c>
      <c r="Q364">
        <v>60</v>
      </c>
      <c r="R364" s="3">
        <v>45776</v>
      </c>
    </row>
    <row r="365" spans="1:18" x14ac:dyDescent="0.3">
      <c r="A365" t="s">
        <v>381</v>
      </c>
      <c r="B365" t="s">
        <v>1380</v>
      </c>
      <c r="C365" t="s">
        <v>2017</v>
      </c>
      <c r="D365" t="s">
        <v>2366</v>
      </c>
      <c r="E365" t="s">
        <v>2366</v>
      </c>
      <c r="F365" t="s">
        <v>2921</v>
      </c>
      <c r="G365" t="s">
        <v>2924</v>
      </c>
      <c r="H365">
        <v>0</v>
      </c>
      <c r="I365" t="s">
        <v>2944</v>
      </c>
      <c r="J365" t="s">
        <v>2959</v>
      </c>
      <c r="K365" t="s">
        <v>3360</v>
      </c>
      <c r="L365" s="2" t="s">
        <v>4358</v>
      </c>
      <c r="M365" s="2" t="s">
        <v>5358</v>
      </c>
      <c r="N365">
        <v>1373</v>
      </c>
      <c r="O365" t="s">
        <v>5998</v>
      </c>
      <c r="P365" t="s">
        <v>6001</v>
      </c>
      <c r="Q365">
        <v>686</v>
      </c>
      <c r="R365" s="3">
        <v>45827</v>
      </c>
    </row>
    <row r="366" spans="1:18" x14ac:dyDescent="0.3">
      <c r="A366" t="s">
        <v>382</v>
      </c>
      <c r="B366" t="s">
        <v>1381</v>
      </c>
      <c r="C366" t="s">
        <v>2017</v>
      </c>
      <c r="D366" t="s">
        <v>2367</v>
      </c>
      <c r="E366" t="s">
        <v>2367</v>
      </c>
      <c r="F366" t="s">
        <v>2921</v>
      </c>
      <c r="G366" t="s">
        <v>2924</v>
      </c>
      <c r="H366">
        <v>0</v>
      </c>
      <c r="I366" t="s">
        <v>2947</v>
      </c>
      <c r="J366" t="s">
        <v>2959</v>
      </c>
      <c r="K366" t="s">
        <v>3361</v>
      </c>
      <c r="L366" s="2" t="s">
        <v>4359</v>
      </c>
      <c r="M366" s="2" t="s">
        <v>5359</v>
      </c>
      <c r="N366">
        <v>3669</v>
      </c>
      <c r="O366" t="s">
        <v>5998</v>
      </c>
      <c r="P366" t="s">
        <v>6002</v>
      </c>
      <c r="Q366">
        <v>1652</v>
      </c>
      <c r="R366" s="3">
        <v>45731</v>
      </c>
    </row>
    <row r="367" spans="1:18" x14ac:dyDescent="0.3">
      <c r="A367" t="s">
        <v>383</v>
      </c>
      <c r="B367" t="s">
        <v>1382</v>
      </c>
      <c r="C367" t="s">
        <v>2017</v>
      </c>
      <c r="D367" t="s">
        <v>2368</v>
      </c>
      <c r="E367" t="s">
        <v>2368</v>
      </c>
      <c r="F367" t="s">
        <v>2921</v>
      </c>
      <c r="G367" t="s">
        <v>2924</v>
      </c>
      <c r="H367">
        <v>0</v>
      </c>
      <c r="I367" t="s">
        <v>2947</v>
      </c>
      <c r="J367" t="s">
        <v>2959</v>
      </c>
      <c r="K367" t="s">
        <v>3362</v>
      </c>
      <c r="L367" s="2" t="s">
        <v>4360</v>
      </c>
      <c r="M367" s="2" t="s">
        <v>5360</v>
      </c>
      <c r="N367">
        <v>4569</v>
      </c>
      <c r="O367" t="s">
        <v>5995</v>
      </c>
      <c r="P367" t="s">
        <v>6002</v>
      </c>
      <c r="Q367">
        <v>879</v>
      </c>
      <c r="R367" s="3">
        <v>45819</v>
      </c>
    </row>
    <row r="368" spans="1:18" x14ac:dyDescent="0.3">
      <c r="A368" t="s">
        <v>384</v>
      </c>
      <c r="B368" t="s">
        <v>1383</v>
      </c>
      <c r="C368" t="s">
        <v>2017</v>
      </c>
      <c r="D368" t="s">
        <v>2369</v>
      </c>
      <c r="E368" t="s">
        <v>2369</v>
      </c>
      <c r="F368" t="s">
        <v>2921</v>
      </c>
      <c r="G368" t="s">
        <v>2940</v>
      </c>
      <c r="H368">
        <v>0</v>
      </c>
      <c r="I368" t="s">
        <v>2946</v>
      </c>
      <c r="J368" t="s">
        <v>2959</v>
      </c>
      <c r="K368" t="s">
        <v>3363</v>
      </c>
      <c r="L368" s="2" t="s">
        <v>4361</v>
      </c>
      <c r="M368" s="2" t="s">
        <v>5361</v>
      </c>
      <c r="N368">
        <v>3553</v>
      </c>
      <c r="O368" t="s">
        <v>5996</v>
      </c>
      <c r="P368" t="s">
        <v>6002</v>
      </c>
      <c r="Q368">
        <v>557</v>
      </c>
      <c r="R368" s="3">
        <v>45785</v>
      </c>
    </row>
    <row r="369" spans="1:18" x14ac:dyDescent="0.3">
      <c r="A369" t="s">
        <v>385</v>
      </c>
      <c r="B369" t="s">
        <v>1384</v>
      </c>
      <c r="C369" t="s">
        <v>2017</v>
      </c>
      <c r="D369" t="s">
        <v>2370</v>
      </c>
      <c r="E369" t="s">
        <v>2370</v>
      </c>
      <c r="F369" t="s">
        <v>2921</v>
      </c>
      <c r="G369" t="s">
        <v>2933</v>
      </c>
      <c r="H369">
        <v>0</v>
      </c>
      <c r="I369" t="s">
        <v>2943</v>
      </c>
      <c r="J369" t="s">
        <v>2959</v>
      </c>
      <c r="K369" t="s">
        <v>3364</v>
      </c>
      <c r="L369" s="2" t="s">
        <v>4362</v>
      </c>
      <c r="M369" s="2" t="s">
        <v>5362</v>
      </c>
      <c r="N369">
        <v>4644</v>
      </c>
      <c r="O369" t="s">
        <v>6000</v>
      </c>
      <c r="P369" t="s">
        <v>6001</v>
      </c>
      <c r="Q369">
        <v>1072</v>
      </c>
      <c r="R369" s="3">
        <v>45708</v>
      </c>
    </row>
    <row r="370" spans="1:18" x14ac:dyDescent="0.3">
      <c r="A370" t="s">
        <v>386</v>
      </c>
      <c r="B370" t="s">
        <v>1385</v>
      </c>
      <c r="C370" t="s">
        <v>2017</v>
      </c>
      <c r="D370" t="s">
        <v>2371</v>
      </c>
      <c r="E370" t="s">
        <v>2371</v>
      </c>
      <c r="F370" t="s">
        <v>2921</v>
      </c>
      <c r="G370" t="s">
        <v>2933</v>
      </c>
      <c r="H370">
        <v>0</v>
      </c>
      <c r="I370" t="s">
        <v>2945</v>
      </c>
      <c r="J370" t="s">
        <v>2959</v>
      </c>
      <c r="K370" t="s">
        <v>3365</v>
      </c>
      <c r="L370" s="2" t="s">
        <v>4363</v>
      </c>
      <c r="M370" s="2" t="s">
        <v>5363</v>
      </c>
      <c r="N370">
        <v>129</v>
      </c>
      <c r="O370" t="s">
        <v>5996</v>
      </c>
      <c r="P370" t="s">
        <v>6001</v>
      </c>
      <c r="Q370">
        <v>130</v>
      </c>
      <c r="R370" s="3">
        <v>45805</v>
      </c>
    </row>
    <row r="371" spans="1:18" x14ac:dyDescent="0.3">
      <c r="A371" t="s">
        <v>387</v>
      </c>
      <c r="B371" t="s">
        <v>1386</v>
      </c>
      <c r="C371" t="s">
        <v>2017</v>
      </c>
      <c r="D371" t="s">
        <v>2372</v>
      </c>
      <c r="E371" t="s">
        <v>2372</v>
      </c>
      <c r="F371" t="s">
        <v>2921</v>
      </c>
      <c r="G371" t="s">
        <v>2933</v>
      </c>
      <c r="H371">
        <v>0</v>
      </c>
      <c r="I371" t="s">
        <v>2945</v>
      </c>
      <c r="J371" t="s">
        <v>2959</v>
      </c>
      <c r="K371" t="s">
        <v>3366</v>
      </c>
      <c r="L371" s="2" t="s">
        <v>4364</v>
      </c>
      <c r="M371" s="2" t="s">
        <v>5364</v>
      </c>
      <c r="N371">
        <v>966</v>
      </c>
      <c r="O371" t="s">
        <v>6000</v>
      </c>
      <c r="P371" t="s">
        <v>6002</v>
      </c>
      <c r="Q371">
        <v>538</v>
      </c>
      <c r="R371" s="3">
        <v>45677</v>
      </c>
    </row>
    <row r="372" spans="1:18" x14ac:dyDescent="0.3">
      <c r="A372" t="s">
        <v>388</v>
      </c>
      <c r="B372" t="s">
        <v>1387</v>
      </c>
      <c r="C372" t="s">
        <v>2017</v>
      </c>
      <c r="D372" t="s">
        <v>2373</v>
      </c>
      <c r="E372" t="s">
        <v>2373</v>
      </c>
      <c r="F372" t="s">
        <v>2921</v>
      </c>
      <c r="G372" t="s">
        <v>2933</v>
      </c>
      <c r="H372">
        <v>0</v>
      </c>
      <c r="I372" t="s">
        <v>2944</v>
      </c>
      <c r="J372" t="s">
        <v>2959</v>
      </c>
      <c r="K372" t="s">
        <v>3367</v>
      </c>
      <c r="L372" s="2" t="s">
        <v>4365</v>
      </c>
      <c r="M372" s="2" t="s">
        <v>5365</v>
      </c>
      <c r="N372">
        <v>666</v>
      </c>
      <c r="O372" t="s">
        <v>6000</v>
      </c>
      <c r="P372" t="s">
        <v>6002</v>
      </c>
      <c r="Q372">
        <v>1458</v>
      </c>
      <c r="R372" s="3">
        <v>45766</v>
      </c>
    </row>
    <row r="373" spans="1:18" x14ac:dyDescent="0.3">
      <c r="A373" t="s">
        <v>389</v>
      </c>
      <c r="B373" t="s">
        <v>1388</v>
      </c>
      <c r="C373" t="s">
        <v>2017</v>
      </c>
      <c r="D373" t="s">
        <v>2374</v>
      </c>
      <c r="E373" t="s">
        <v>2374</v>
      </c>
      <c r="F373" t="s">
        <v>2921</v>
      </c>
      <c r="G373" t="s">
        <v>2934</v>
      </c>
      <c r="H373">
        <v>0</v>
      </c>
      <c r="I373" t="s">
        <v>2944</v>
      </c>
      <c r="J373" t="s">
        <v>2959</v>
      </c>
      <c r="K373" t="s">
        <v>3368</v>
      </c>
      <c r="L373" s="2" t="s">
        <v>4366</v>
      </c>
      <c r="M373" s="2" t="s">
        <v>5366</v>
      </c>
      <c r="N373">
        <v>1271</v>
      </c>
      <c r="O373" t="s">
        <v>5998</v>
      </c>
      <c r="P373" t="s">
        <v>6001</v>
      </c>
      <c r="Q373">
        <v>1996</v>
      </c>
      <c r="R373" s="3">
        <v>45684</v>
      </c>
    </row>
    <row r="374" spans="1:18" x14ac:dyDescent="0.3">
      <c r="A374" t="s">
        <v>390</v>
      </c>
      <c r="B374" t="s">
        <v>1389</v>
      </c>
      <c r="C374" t="s">
        <v>2017</v>
      </c>
      <c r="D374" t="s">
        <v>2375</v>
      </c>
      <c r="E374" t="s">
        <v>2375</v>
      </c>
      <c r="F374" t="s">
        <v>2921</v>
      </c>
      <c r="G374" t="s">
        <v>2934</v>
      </c>
      <c r="H374">
        <v>0</v>
      </c>
      <c r="I374" t="s">
        <v>2947</v>
      </c>
      <c r="J374" t="s">
        <v>2959</v>
      </c>
      <c r="K374" t="s">
        <v>3369</v>
      </c>
      <c r="L374" s="2" t="s">
        <v>4367</v>
      </c>
      <c r="M374" s="2" t="s">
        <v>5367</v>
      </c>
      <c r="N374">
        <v>4519</v>
      </c>
      <c r="O374" t="s">
        <v>6000</v>
      </c>
      <c r="P374" t="s">
        <v>6001</v>
      </c>
      <c r="Q374">
        <v>1180</v>
      </c>
      <c r="R374" s="3">
        <v>45829</v>
      </c>
    </row>
    <row r="375" spans="1:18" x14ac:dyDescent="0.3">
      <c r="A375" t="s">
        <v>391</v>
      </c>
      <c r="B375" t="s">
        <v>1390</v>
      </c>
      <c r="C375" t="s">
        <v>2017</v>
      </c>
      <c r="D375" t="s">
        <v>2376</v>
      </c>
      <c r="E375" t="s">
        <v>2376</v>
      </c>
      <c r="F375" t="s">
        <v>2921</v>
      </c>
      <c r="G375" t="s">
        <v>2934</v>
      </c>
      <c r="H375">
        <v>0</v>
      </c>
      <c r="I375" t="s">
        <v>2945</v>
      </c>
      <c r="J375" t="s">
        <v>2959</v>
      </c>
      <c r="K375" t="s">
        <v>3370</v>
      </c>
      <c r="L375" s="2" t="s">
        <v>4368</v>
      </c>
      <c r="M375" s="2" t="s">
        <v>5368</v>
      </c>
      <c r="N375">
        <v>345</v>
      </c>
      <c r="O375" t="s">
        <v>5997</v>
      </c>
      <c r="P375" t="s">
        <v>6002</v>
      </c>
      <c r="Q375">
        <v>1285</v>
      </c>
      <c r="R375" s="3">
        <v>45795</v>
      </c>
    </row>
    <row r="376" spans="1:18" x14ac:dyDescent="0.3">
      <c r="A376" t="s">
        <v>392</v>
      </c>
      <c r="B376" t="s">
        <v>1391</v>
      </c>
      <c r="C376" t="s">
        <v>2017</v>
      </c>
      <c r="D376" t="s">
        <v>2328</v>
      </c>
      <c r="E376" t="s">
        <v>2328</v>
      </c>
      <c r="F376" t="s">
        <v>2921</v>
      </c>
      <c r="G376" t="s">
        <v>2941</v>
      </c>
      <c r="H376">
        <v>0</v>
      </c>
      <c r="I376" t="s">
        <v>2943</v>
      </c>
      <c r="J376" t="s">
        <v>2959</v>
      </c>
      <c r="K376" t="s">
        <v>3371</v>
      </c>
      <c r="L376" s="2" t="s">
        <v>4369</v>
      </c>
      <c r="M376" s="2" t="s">
        <v>5369</v>
      </c>
      <c r="N376">
        <v>3074</v>
      </c>
      <c r="O376" t="s">
        <v>5995</v>
      </c>
      <c r="P376" t="s">
        <v>6001</v>
      </c>
      <c r="Q376">
        <v>157</v>
      </c>
      <c r="R376" s="3">
        <v>45761</v>
      </c>
    </row>
    <row r="377" spans="1:18" x14ac:dyDescent="0.3">
      <c r="A377" t="s">
        <v>393</v>
      </c>
      <c r="B377" t="s">
        <v>1392</v>
      </c>
      <c r="C377" t="s">
        <v>2017</v>
      </c>
      <c r="D377" t="s">
        <v>2377</v>
      </c>
      <c r="E377" t="s">
        <v>2377</v>
      </c>
      <c r="F377" t="s">
        <v>2921</v>
      </c>
      <c r="G377" t="s">
        <v>2937</v>
      </c>
      <c r="H377">
        <v>0</v>
      </c>
      <c r="I377" t="s">
        <v>2943</v>
      </c>
      <c r="J377" t="s">
        <v>2959</v>
      </c>
      <c r="K377" t="s">
        <v>3372</v>
      </c>
      <c r="L377" s="2" t="s">
        <v>4370</v>
      </c>
      <c r="M377" s="2" t="s">
        <v>5370</v>
      </c>
      <c r="N377">
        <v>4821</v>
      </c>
      <c r="O377" t="s">
        <v>5995</v>
      </c>
      <c r="P377" t="s">
        <v>6001</v>
      </c>
      <c r="Q377">
        <v>1016</v>
      </c>
      <c r="R377" s="3">
        <v>45794</v>
      </c>
    </row>
    <row r="378" spans="1:18" x14ac:dyDescent="0.3">
      <c r="A378" t="s">
        <v>394</v>
      </c>
      <c r="B378" t="s">
        <v>1393</v>
      </c>
      <c r="C378" t="s">
        <v>2017</v>
      </c>
      <c r="D378" t="s">
        <v>2378</v>
      </c>
      <c r="E378" t="s">
        <v>2378</v>
      </c>
      <c r="F378" t="s">
        <v>2921</v>
      </c>
      <c r="G378" t="s">
        <v>2925</v>
      </c>
      <c r="H378">
        <v>0</v>
      </c>
      <c r="I378" t="s">
        <v>2945</v>
      </c>
      <c r="J378" t="s">
        <v>2959</v>
      </c>
      <c r="K378" t="s">
        <v>3373</v>
      </c>
      <c r="L378" s="2" t="s">
        <v>4371</v>
      </c>
      <c r="M378" s="2" t="s">
        <v>5371</v>
      </c>
      <c r="N378">
        <v>4576</v>
      </c>
      <c r="O378" t="s">
        <v>5997</v>
      </c>
      <c r="P378" t="s">
        <v>6001</v>
      </c>
      <c r="Q378">
        <v>932</v>
      </c>
      <c r="R378" s="3">
        <v>45773</v>
      </c>
    </row>
    <row r="379" spans="1:18" x14ac:dyDescent="0.3">
      <c r="A379" t="s">
        <v>395</v>
      </c>
      <c r="B379" t="s">
        <v>1394</v>
      </c>
      <c r="C379" t="s">
        <v>2017</v>
      </c>
      <c r="D379" t="s">
        <v>2379</v>
      </c>
      <c r="E379" t="s">
        <v>2379</v>
      </c>
      <c r="F379" t="s">
        <v>2921</v>
      </c>
      <c r="G379" t="s">
        <v>2925</v>
      </c>
      <c r="H379">
        <v>0</v>
      </c>
      <c r="I379" t="s">
        <v>2946</v>
      </c>
      <c r="J379" t="s">
        <v>2959</v>
      </c>
      <c r="K379" t="s">
        <v>3374</v>
      </c>
      <c r="L379" s="2" t="s">
        <v>4372</v>
      </c>
      <c r="M379" s="2" t="s">
        <v>5372</v>
      </c>
      <c r="N379">
        <v>1263</v>
      </c>
      <c r="O379" t="s">
        <v>5995</v>
      </c>
      <c r="P379" t="s">
        <v>6001</v>
      </c>
      <c r="Q379">
        <v>1046</v>
      </c>
      <c r="R379" s="3">
        <v>45744</v>
      </c>
    </row>
    <row r="380" spans="1:18" x14ac:dyDescent="0.3">
      <c r="A380" t="s">
        <v>396</v>
      </c>
      <c r="B380" t="s">
        <v>1395</v>
      </c>
      <c r="C380" t="s">
        <v>2017</v>
      </c>
      <c r="D380" t="s">
        <v>2380</v>
      </c>
      <c r="E380" t="s">
        <v>2380</v>
      </c>
      <c r="F380" t="s">
        <v>2921</v>
      </c>
      <c r="G380" t="s">
        <v>2925</v>
      </c>
      <c r="H380">
        <v>0</v>
      </c>
      <c r="I380" t="s">
        <v>2943</v>
      </c>
      <c r="J380" t="s">
        <v>2959</v>
      </c>
      <c r="K380" t="s">
        <v>3375</v>
      </c>
      <c r="L380" s="2" t="s">
        <v>4373</v>
      </c>
      <c r="M380" s="2" t="s">
        <v>5373</v>
      </c>
      <c r="N380">
        <v>3570</v>
      </c>
      <c r="O380" t="s">
        <v>5999</v>
      </c>
      <c r="P380" t="s">
        <v>6002</v>
      </c>
      <c r="Q380">
        <v>737</v>
      </c>
      <c r="R380" s="3">
        <v>45767</v>
      </c>
    </row>
    <row r="381" spans="1:18" x14ac:dyDescent="0.3">
      <c r="A381" t="s">
        <v>397</v>
      </c>
      <c r="B381" t="s">
        <v>1396</v>
      </c>
      <c r="C381" t="s">
        <v>2017</v>
      </c>
      <c r="D381" t="s">
        <v>2381</v>
      </c>
      <c r="E381" t="s">
        <v>2381</v>
      </c>
      <c r="F381" t="s">
        <v>2921</v>
      </c>
      <c r="G381" t="s">
        <v>2925</v>
      </c>
      <c r="H381">
        <v>0</v>
      </c>
      <c r="I381" t="s">
        <v>2944</v>
      </c>
      <c r="J381" t="s">
        <v>2959</v>
      </c>
      <c r="K381" t="s">
        <v>3376</v>
      </c>
      <c r="L381" s="2" t="s">
        <v>4374</v>
      </c>
      <c r="M381" s="2" t="s">
        <v>5374</v>
      </c>
      <c r="N381">
        <v>1094</v>
      </c>
      <c r="O381" t="s">
        <v>5995</v>
      </c>
      <c r="P381" t="s">
        <v>6001</v>
      </c>
      <c r="Q381">
        <v>113</v>
      </c>
      <c r="R381" s="3">
        <v>45756</v>
      </c>
    </row>
    <row r="382" spans="1:18" x14ac:dyDescent="0.3">
      <c r="A382" t="s">
        <v>398</v>
      </c>
      <c r="B382" t="s">
        <v>1397</v>
      </c>
      <c r="C382" t="s">
        <v>2017</v>
      </c>
      <c r="D382" t="s">
        <v>2382</v>
      </c>
      <c r="E382" t="s">
        <v>2382</v>
      </c>
      <c r="F382" t="s">
        <v>2921</v>
      </c>
      <c r="G382" t="s">
        <v>2925</v>
      </c>
      <c r="H382">
        <v>0</v>
      </c>
      <c r="I382" t="s">
        <v>2947</v>
      </c>
      <c r="J382" t="s">
        <v>2959</v>
      </c>
      <c r="K382" t="s">
        <v>3377</v>
      </c>
      <c r="L382" s="2" t="s">
        <v>4375</v>
      </c>
      <c r="M382" s="2" t="s">
        <v>5375</v>
      </c>
      <c r="N382">
        <v>392</v>
      </c>
      <c r="O382" t="s">
        <v>5995</v>
      </c>
      <c r="P382" t="s">
        <v>6001</v>
      </c>
      <c r="Q382">
        <v>1023</v>
      </c>
      <c r="R382" s="3">
        <v>45785</v>
      </c>
    </row>
    <row r="383" spans="1:18" x14ac:dyDescent="0.3">
      <c r="A383" t="s">
        <v>399</v>
      </c>
      <c r="B383" t="s">
        <v>1398</v>
      </c>
      <c r="C383" t="s">
        <v>2017</v>
      </c>
      <c r="D383" t="s">
        <v>2383</v>
      </c>
      <c r="E383" t="s">
        <v>2383</v>
      </c>
      <c r="F383" t="s">
        <v>2921</v>
      </c>
      <c r="G383" t="s">
        <v>2925</v>
      </c>
      <c r="H383">
        <v>0</v>
      </c>
      <c r="I383" t="s">
        <v>2945</v>
      </c>
      <c r="J383" t="s">
        <v>2959</v>
      </c>
      <c r="K383" t="s">
        <v>3378</v>
      </c>
      <c r="L383" s="2" t="s">
        <v>4376</v>
      </c>
      <c r="M383" s="2" t="s">
        <v>5376</v>
      </c>
      <c r="N383">
        <v>2575</v>
      </c>
      <c r="O383" t="s">
        <v>5995</v>
      </c>
      <c r="P383" t="s">
        <v>6002</v>
      </c>
      <c r="Q383">
        <v>1759</v>
      </c>
      <c r="R383" s="3">
        <v>45702</v>
      </c>
    </row>
    <row r="384" spans="1:18" x14ac:dyDescent="0.3">
      <c r="A384" t="s">
        <v>400</v>
      </c>
      <c r="B384" t="s">
        <v>1399</v>
      </c>
      <c r="C384" t="s">
        <v>2017</v>
      </c>
      <c r="D384" t="s">
        <v>2384</v>
      </c>
      <c r="E384" t="s">
        <v>2384</v>
      </c>
      <c r="F384" t="s">
        <v>2921</v>
      </c>
      <c r="G384" t="s">
        <v>2925</v>
      </c>
      <c r="H384">
        <v>0</v>
      </c>
      <c r="I384" t="s">
        <v>2945</v>
      </c>
      <c r="J384" t="s">
        <v>2959</v>
      </c>
      <c r="K384" t="s">
        <v>3379</v>
      </c>
      <c r="L384" s="2" t="s">
        <v>4377</v>
      </c>
      <c r="M384" s="2" t="s">
        <v>5377</v>
      </c>
      <c r="N384">
        <v>3037</v>
      </c>
      <c r="O384" t="s">
        <v>6000</v>
      </c>
      <c r="P384" t="s">
        <v>6002</v>
      </c>
      <c r="Q384">
        <v>1160</v>
      </c>
      <c r="R384" s="3">
        <v>45776</v>
      </c>
    </row>
    <row r="385" spans="1:18" x14ac:dyDescent="0.3">
      <c r="A385" t="s">
        <v>401</v>
      </c>
      <c r="B385" t="s">
        <v>1400</v>
      </c>
      <c r="C385" t="s">
        <v>2017</v>
      </c>
      <c r="D385" t="s">
        <v>2385</v>
      </c>
      <c r="E385" t="s">
        <v>2385</v>
      </c>
      <c r="F385" t="s">
        <v>2921</v>
      </c>
      <c r="G385" t="s">
        <v>2925</v>
      </c>
      <c r="H385">
        <v>0</v>
      </c>
      <c r="I385" t="s">
        <v>2943</v>
      </c>
      <c r="J385" t="s">
        <v>2959</v>
      </c>
      <c r="K385" t="s">
        <v>3380</v>
      </c>
      <c r="L385" s="2" t="s">
        <v>4378</v>
      </c>
      <c r="M385" s="2" t="s">
        <v>5378</v>
      </c>
      <c r="N385">
        <v>376</v>
      </c>
      <c r="O385" t="s">
        <v>5996</v>
      </c>
      <c r="P385" t="s">
        <v>6002</v>
      </c>
      <c r="Q385">
        <v>341</v>
      </c>
      <c r="R385" s="3">
        <v>45733</v>
      </c>
    </row>
    <row r="386" spans="1:18" x14ac:dyDescent="0.3">
      <c r="A386" t="s">
        <v>402</v>
      </c>
      <c r="B386" t="s">
        <v>1401</v>
      </c>
      <c r="C386" t="s">
        <v>2017</v>
      </c>
      <c r="D386" t="s">
        <v>2386</v>
      </c>
      <c r="E386" t="s">
        <v>2386</v>
      </c>
      <c r="F386" t="s">
        <v>2921</v>
      </c>
      <c r="G386" t="s">
        <v>2925</v>
      </c>
      <c r="H386">
        <v>0</v>
      </c>
      <c r="I386" t="s">
        <v>2945</v>
      </c>
      <c r="J386" t="s">
        <v>2959</v>
      </c>
      <c r="K386" t="s">
        <v>3381</v>
      </c>
      <c r="L386" s="2" t="s">
        <v>4379</v>
      </c>
      <c r="M386" s="2" t="s">
        <v>5379</v>
      </c>
      <c r="N386">
        <v>2981</v>
      </c>
      <c r="O386" t="s">
        <v>5999</v>
      </c>
      <c r="P386" t="s">
        <v>6001</v>
      </c>
      <c r="Q386">
        <v>753</v>
      </c>
      <c r="R386" s="3">
        <v>45821</v>
      </c>
    </row>
    <row r="387" spans="1:18" x14ac:dyDescent="0.3">
      <c r="A387" t="s">
        <v>403</v>
      </c>
      <c r="B387" t="s">
        <v>1402</v>
      </c>
      <c r="C387" t="s">
        <v>2017</v>
      </c>
      <c r="D387" t="s">
        <v>2387</v>
      </c>
      <c r="E387" t="s">
        <v>2387</v>
      </c>
      <c r="F387" t="s">
        <v>2921</v>
      </c>
      <c r="G387" t="s">
        <v>2925</v>
      </c>
      <c r="H387">
        <v>0</v>
      </c>
      <c r="I387" t="s">
        <v>2946</v>
      </c>
      <c r="J387" t="s">
        <v>2959</v>
      </c>
      <c r="K387" t="s">
        <v>3382</v>
      </c>
      <c r="L387" s="2" t="s">
        <v>4380</v>
      </c>
      <c r="M387" s="2" t="s">
        <v>5380</v>
      </c>
      <c r="N387">
        <v>1770</v>
      </c>
      <c r="O387" t="s">
        <v>5995</v>
      </c>
      <c r="P387" t="s">
        <v>6001</v>
      </c>
      <c r="Q387">
        <v>322</v>
      </c>
      <c r="R387" s="3">
        <v>45731</v>
      </c>
    </row>
    <row r="388" spans="1:18" x14ac:dyDescent="0.3">
      <c r="A388" t="s">
        <v>404</v>
      </c>
      <c r="B388" t="s">
        <v>1403</v>
      </c>
      <c r="C388" t="s">
        <v>2017</v>
      </c>
      <c r="D388" t="s">
        <v>2388</v>
      </c>
      <c r="E388" t="s">
        <v>2388</v>
      </c>
      <c r="F388" t="s">
        <v>2921</v>
      </c>
      <c r="G388" t="s">
        <v>2925</v>
      </c>
      <c r="H388">
        <v>0</v>
      </c>
      <c r="I388" t="s">
        <v>2943</v>
      </c>
      <c r="J388" t="s">
        <v>2959</v>
      </c>
      <c r="K388" t="s">
        <v>3383</v>
      </c>
      <c r="L388" s="2" t="s">
        <v>4381</v>
      </c>
      <c r="M388" s="2" t="s">
        <v>5381</v>
      </c>
      <c r="N388">
        <v>2094</v>
      </c>
      <c r="O388" t="s">
        <v>5999</v>
      </c>
      <c r="P388" t="s">
        <v>6002</v>
      </c>
      <c r="Q388">
        <v>522</v>
      </c>
      <c r="R388" s="3">
        <v>45838</v>
      </c>
    </row>
    <row r="389" spans="1:18" x14ac:dyDescent="0.3">
      <c r="A389" t="s">
        <v>405</v>
      </c>
      <c r="B389" t="s">
        <v>1404</v>
      </c>
      <c r="C389" t="s">
        <v>2017</v>
      </c>
      <c r="D389" t="s">
        <v>2389</v>
      </c>
      <c r="E389" t="s">
        <v>2389</v>
      </c>
      <c r="F389" t="s">
        <v>2921</v>
      </c>
      <c r="G389" t="s">
        <v>2925</v>
      </c>
      <c r="H389">
        <v>0</v>
      </c>
      <c r="I389" t="s">
        <v>2944</v>
      </c>
      <c r="J389" t="s">
        <v>2959</v>
      </c>
      <c r="K389" t="s">
        <v>3384</v>
      </c>
      <c r="L389" s="2" t="s">
        <v>4382</v>
      </c>
      <c r="M389" s="2" t="s">
        <v>5382</v>
      </c>
      <c r="N389">
        <v>892</v>
      </c>
      <c r="O389" t="s">
        <v>6000</v>
      </c>
      <c r="P389" t="s">
        <v>6001</v>
      </c>
      <c r="Q389">
        <v>1583</v>
      </c>
      <c r="R389" s="3">
        <v>45689</v>
      </c>
    </row>
    <row r="390" spans="1:18" x14ac:dyDescent="0.3">
      <c r="A390" t="s">
        <v>406</v>
      </c>
      <c r="B390" t="s">
        <v>1405</v>
      </c>
      <c r="C390" t="s">
        <v>2017</v>
      </c>
      <c r="D390" t="s">
        <v>2390</v>
      </c>
      <c r="E390" t="s">
        <v>2390</v>
      </c>
      <c r="F390" t="s">
        <v>2921</v>
      </c>
      <c r="G390" t="s">
        <v>2925</v>
      </c>
      <c r="H390">
        <v>0</v>
      </c>
      <c r="I390" t="s">
        <v>2944</v>
      </c>
      <c r="J390" t="s">
        <v>2959</v>
      </c>
      <c r="K390" t="s">
        <v>3385</v>
      </c>
      <c r="L390" s="2" t="s">
        <v>4383</v>
      </c>
      <c r="M390" s="2" t="s">
        <v>5383</v>
      </c>
      <c r="N390">
        <v>2947</v>
      </c>
      <c r="O390" t="s">
        <v>5999</v>
      </c>
      <c r="P390" t="s">
        <v>6001</v>
      </c>
      <c r="Q390">
        <v>210</v>
      </c>
      <c r="R390" s="3">
        <v>45702</v>
      </c>
    </row>
    <row r="391" spans="1:18" x14ac:dyDescent="0.3">
      <c r="A391" t="s">
        <v>407</v>
      </c>
      <c r="B391" t="s">
        <v>1406</v>
      </c>
      <c r="C391" t="s">
        <v>2017</v>
      </c>
      <c r="D391" t="s">
        <v>2391</v>
      </c>
      <c r="E391" t="s">
        <v>2391</v>
      </c>
      <c r="F391" t="s">
        <v>2921</v>
      </c>
      <c r="G391" t="s">
        <v>2925</v>
      </c>
      <c r="H391">
        <v>0</v>
      </c>
      <c r="I391" t="s">
        <v>2945</v>
      </c>
      <c r="J391" t="s">
        <v>2959</v>
      </c>
      <c r="K391" t="s">
        <v>3386</v>
      </c>
      <c r="L391" s="2" t="s">
        <v>4384</v>
      </c>
      <c r="M391" s="2" t="s">
        <v>5384</v>
      </c>
      <c r="N391">
        <v>4636</v>
      </c>
      <c r="O391" t="s">
        <v>5999</v>
      </c>
      <c r="P391" t="s">
        <v>6002</v>
      </c>
      <c r="Q391">
        <v>1831</v>
      </c>
      <c r="R391" s="3">
        <v>45703</v>
      </c>
    </row>
    <row r="392" spans="1:18" x14ac:dyDescent="0.3">
      <c r="A392" t="s">
        <v>408</v>
      </c>
      <c r="B392" t="s">
        <v>1407</v>
      </c>
      <c r="C392" t="s">
        <v>2017</v>
      </c>
      <c r="D392" t="s">
        <v>2392</v>
      </c>
      <c r="E392" t="s">
        <v>2392</v>
      </c>
      <c r="F392" t="s">
        <v>2921</v>
      </c>
      <c r="G392" t="s">
        <v>2926</v>
      </c>
      <c r="H392">
        <v>0</v>
      </c>
      <c r="I392" t="s">
        <v>2945</v>
      </c>
      <c r="J392" t="s">
        <v>2959</v>
      </c>
      <c r="K392" t="s">
        <v>3387</v>
      </c>
      <c r="L392" s="2" t="s">
        <v>4385</v>
      </c>
      <c r="M392" s="2" t="s">
        <v>5385</v>
      </c>
      <c r="N392">
        <v>3379</v>
      </c>
      <c r="O392" t="s">
        <v>5997</v>
      </c>
      <c r="P392" t="s">
        <v>6001</v>
      </c>
      <c r="Q392">
        <v>1175</v>
      </c>
      <c r="R392" s="3">
        <v>45693</v>
      </c>
    </row>
    <row r="393" spans="1:18" x14ac:dyDescent="0.3">
      <c r="A393" t="s">
        <v>409</v>
      </c>
      <c r="B393" t="s">
        <v>1408</v>
      </c>
      <c r="C393" t="s">
        <v>2017</v>
      </c>
      <c r="D393" t="s">
        <v>2393</v>
      </c>
      <c r="E393" t="s">
        <v>2393</v>
      </c>
      <c r="F393" t="s">
        <v>2921</v>
      </c>
      <c r="G393" t="s">
        <v>2926</v>
      </c>
      <c r="H393">
        <v>0</v>
      </c>
      <c r="I393" t="s">
        <v>2943</v>
      </c>
      <c r="J393" t="s">
        <v>2959</v>
      </c>
      <c r="K393" t="s">
        <v>3388</v>
      </c>
      <c r="L393" s="2" t="s">
        <v>4386</v>
      </c>
      <c r="M393" s="2" t="s">
        <v>5386</v>
      </c>
      <c r="N393">
        <v>1316</v>
      </c>
      <c r="O393" t="s">
        <v>6000</v>
      </c>
      <c r="P393" t="s">
        <v>6001</v>
      </c>
      <c r="Q393">
        <v>1380</v>
      </c>
      <c r="R393" s="3">
        <v>45833</v>
      </c>
    </row>
    <row r="394" spans="1:18" x14ac:dyDescent="0.3">
      <c r="A394" t="s">
        <v>410</v>
      </c>
      <c r="B394" t="s">
        <v>1409</v>
      </c>
      <c r="C394" t="s">
        <v>2017</v>
      </c>
      <c r="D394" t="s">
        <v>2263</v>
      </c>
      <c r="E394" t="s">
        <v>2263</v>
      </c>
      <c r="F394" t="s">
        <v>2921</v>
      </c>
      <c r="G394" t="s">
        <v>2927</v>
      </c>
      <c r="H394">
        <v>0</v>
      </c>
      <c r="I394" t="s">
        <v>2944</v>
      </c>
      <c r="J394" t="s">
        <v>2959</v>
      </c>
      <c r="K394" t="s">
        <v>3389</v>
      </c>
      <c r="L394" s="2" t="s">
        <v>4387</v>
      </c>
      <c r="M394" s="2" t="s">
        <v>5387</v>
      </c>
      <c r="N394">
        <v>1989</v>
      </c>
      <c r="O394" t="s">
        <v>5995</v>
      </c>
      <c r="P394" t="s">
        <v>6002</v>
      </c>
      <c r="Q394">
        <v>1480</v>
      </c>
      <c r="R394" s="3">
        <v>45731</v>
      </c>
    </row>
    <row r="395" spans="1:18" x14ac:dyDescent="0.3">
      <c r="A395" t="s">
        <v>411</v>
      </c>
      <c r="B395" t="s">
        <v>1410</v>
      </c>
      <c r="C395" t="s">
        <v>2017</v>
      </c>
      <c r="D395" t="s">
        <v>2394</v>
      </c>
      <c r="E395" t="s">
        <v>2394</v>
      </c>
      <c r="F395" t="s">
        <v>2921</v>
      </c>
      <c r="G395" t="s">
        <v>2927</v>
      </c>
      <c r="H395">
        <v>0</v>
      </c>
      <c r="I395" t="s">
        <v>2944</v>
      </c>
      <c r="J395" t="s">
        <v>2959</v>
      </c>
      <c r="K395" t="s">
        <v>3390</v>
      </c>
      <c r="L395" s="2" t="s">
        <v>4388</v>
      </c>
      <c r="M395" s="2" t="s">
        <v>5388</v>
      </c>
      <c r="N395">
        <v>1381</v>
      </c>
      <c r="O395" t="s">
        <v>5996</v>
      </c>
      <c r="P395" t="s">
        <v>6002</v>
      </c>
      <c r="Q395">
        <v>236</v>
      </c>
      <c r="R395" s="3">
        <v>45802</v>
      </c>
    </row>
    <row r="396" spans="1:18" x14ac:dyDescent="0.3">
      <c r="A396" t="s">
        <v>412</v>
      </c>
      <c r="B396" t="s">
        <v>1411</v>
      </c>
      <c r="C396" t="s">
        <v>2017</v>
      </c>
      <c r="D396" t="s">
        <v>2395</v>
      </c>
      <c r="E396" t="s">
        <v>2395</v>
      </c>
      <c r="F396" t="s">
        <v>2921</v>
      </c>
      <c r="G396" t="s">
        <v>2927</v>
      </c>
      <c r="H396">
        <v>0</v>
      </c>
      <c r="I396" t="s">
        <v>2945</v>
      </c>
      <c r="J396" t="s">
        <v>2959</v>
      </c>
      <c r="K396" t="s">
        <v>3391</v>
      </c>
      <c r="L396" s="2" t="s">
        <v>4389</v>
      </c>
      <c r="M396" s="2" t="s">
        <v>5389</v>
      </c>
      <c r="N396">
        <v>1500</v>
      </c>
      <c r="O396" t="s">
        <v>5996</v>
      </c>
      <c r="P396" t="s">
        <v>6002</v>
      </c>
      <c r="Q396">
        <v>467</v>
      </c>
      <c r="R396" s="3">
        <v>45723</v>
      </c>
    </row>
    <row r="397" spans="1:18" x14ac:dyDescent="0.3">
      <c r="A397" t="s">
        <v>413</v>
      </c>
      <c r="B397" t="s">
        <v>1412</v>
      </c>
      <c r="C397" t="s">
        <v>2017</v>
      </c>
      <c r="D397" t="s">
        <v>2396</v>
      </c>
      <c r="E397" t="s">
        <v>2396</v>
      </c>
      <c r="F397" t="s">
        <v>2921</v>
      </c>
      <c r="G397" t="s">
        <v>2935</v>
      </c>
      <c r="H397">
        <v>0</v>
      </c>
      <c r="I397" t="s">
        <v>2943</v>
      </c>
      <c r="J397" t="s">
        <v>2959</v>
      </c>
      <c r="K397" t="s">
        <v>3392</v>
      </c>
      <c r="L397" s="2" t="s">
        <v>4390</v>
      </c>
      <c r="M397" s="2" t="s">
        <v>5390</v>
      </c>
      <c r="N397">
        <v>3427</v>
      </c>
      <c r="O397" t="s">
        <v>5996</v>
      </c>
      <c r="P397" t="s">
        <v>6001</v>
      </c>
      <c r="Q397">
        <v>1517</v>
      </c>
      <c r="R397" s="3">
        <v>45821</v>
      </c>
    </row>
    <row r="398" spans="1:18" x14ac:dyDescent="0.3">
      <c r="A398" t="s">
        <v>414</v>
      </c>
      <c r="B398" t="s">
        <v>1413</v>
      </c>
      <c r="C398" t="s">
        <v>2017</v>
      </c>
      <c r="D398" t="s">
        <v>2397</v>
      </c>
      <c r="E398" t="s">
        <v>2397</v>
      </c>
      <c r="F398" t="s">
        <v>2921</v>
      </c>
      <c r="G398" t="s">
        <v>2935</v>
      </c>
      <c r="H398">
        <v>0</v>
      </c>
      <c r="I398" t="s">
        <v>2944</v>
      </c>
      <c r="J398" t="s">
        <v>2959</v>
      </c>
      <c r="K398" t="s">
        <v>3393</v>
      </c>
      <c r="L398" s="2" t="s">
        <v>4391</v>
      </c>
      <c r="M398" s="2" t="s">
        <v>5391</v>
      </c>
      <c r="N398">
        <v>253</v>
      </c>
      <c r="O398" t="s">
        <v>5996</v>
      </c>
      <c r="P398" t="s">
        <v>6002</v>
      </c>
      <c r="Q398">
        <v>1042</v>
      </c>
      <c r="R398" s="3">
        <v>45677</v>
      </c>
    </row>
    <row r="399" spans="1:18" x14ac:dyDescent="0.3">
      <c r="A399" t="s">
        <v>415</v>
      </c>
      <c r="B399" t="s">
        <v>1414</v>
      </c>
      <c r="C399" t="s">
        <v>2017</v>
      </c>
      <c r="D399" t="s">
        <v>2398</v>
      </c>
      <c r="E399" t="s">
        <v>2398</v>
      </c>
      <c r="F399" t="s">
        <v>2921</v>
      </c>
      <c r="G399" t="s">
        <v>2935</v>
      </c>
      <c r="H399">
        <v>0</v>
      </c>
      <c r="I399" t="s">
        <v>2944</v>
      </c>
      <c r="J399" t="s">
        <v>2959</v>
      </c>
      <c r="K399" t="s">
        <v>3394</v>
      </c>
      <c r="L399" s="2" t="s">
        <v>4392</v>
      </c>
      <c r="M399" s="2" t="s">
        <v>5392</v>
      </c>
      <c r="N399">
        <v>1519</v>
      </c>
      <c r="O399" t="s">
        <v>5995</v>
      </c>
      <c r="P399" t="s">
        <v>6001</v>
      </c>
      <c r="Q399">
        <v>5</v>
      </c>
      <c r="R399" s="3">
        <v>45754</v>
      </c>
    </row>
    <row r="400" spans="1:18" x14ac:dyDescent="0.3">
      <c r="A400" t="s">
        <v>416</v>
      </c>
      <c r="B400" t="s">
        <v>1415</v>
      </c>
      <c r="C400" t="s">
        <v>2017</v>
      </c>
      <c r="D400" t="s">
        <v>2399</v>
      </c>
      <c r="E400" t="s">
        <v>2399</v>
      </c>
      <c r="F400" t="s">
        <v>2921</v>
      </c>
      <c r="G400" t="s">
        <v>2935</v>
      </c>
      <c r="H400">
        <v>0</v>
      </c>
      <c r="I400" t="s">
        <v>2945</v>
      </c>
      <c r="J400" t="s">
        <v>2959</v>
      </c>
      <c r="K400" t="s">
        <v>3395</v>
      </c>
      <c r="L400" s="2" t="s">
        <v>4393</v>
      </c>
      <c r="M400" s="2" t="s">
        <v>5393</v>
      </c>
      <c r="N400">
        <v>2771</v>
      </c>
      <c r="O400" t="s">
        <v>5996</v>
      </c>
      <c r="P400" t="s">
        <v>6001</v>
      </c>
      <c r="Q400">
        <v>90</v>
      </c>
      <c r="R400" s="3">
        <v>45716</v>
      </c>
    </row>
    <row r="401" spans="1:18" x14ac:dyDescent="0.3">
      <c r="A401" t="s">
        <v>417</v>
      </c>
      <c r="B401" t="s">
        <v>1416</v>
      </c>
      <c r="C401" t="s">
        <v>2017</v>
      </c>
      <c r="D401" t="s">
        <v>2400</v>
      </c>
      <c r="E401" t="s">
        <v>2400</v>
      </c>
      <c r="F401" t="s">
        <v>2921</v>
      </c>
      <c r="G401" t="s">
        <v>2936</v>
      </c>
      <c r="H401">
        <v>0</v>
      </c>
      <c r="I401" t="s">
        <v>2945</v>
      </c>
      <c r="J401" t="s">
        <v>2959</v>
      </c>
      <c r="K401" t="s">
        <v>3396</v>
      </c>
      <c r="L401" s="2" t="s">
        <v>4394</v>
      </c>
      <c r="M401" s="2" t="s">
        <v>5394</v>
      </c>
      <c r="N401">
        <v>3422</v>
      </c>
      <c r="O401" t="s">
        <v>6000</v>
      </c>
      <c r="P401" t="s">
        <v>6001</v>
      </c>
      <c r="Q401">
        <v>1758</v>
      </c>
      <c r="R401" s="3">
        <v>45775</v>
      </c>
    </row>
    <row r="402" spans="1:18" x14ac:dyDescent="0.3">
      <c r="A402" t="s">
        <v>418</v>
      </c>
      <c r="B402" t="s">
        <v>1417</v>
      </c>
      <c r="C402" t="s">
        <v>2017</v>
      </c>
      <c r="D402" t="s">
        <v>2401</v>
      </c>
      <c r="E402" t="s">
        <v>2401</v>
      </c>
      <c r="F402" t="s">
        <v>2921</v>
      </c>
      <c r="G402" t="s">
        <v>2936</v>
      </c>
      <c r="H402">
        <v>0</v>
      </c>
      <c r="I402" t="s">
        <v>2944</v>
      </c>
      <c r="J402" t="s">
        <v>2959</v>
      </c>
      <c r="K402" t="s">
        <v>3397</v>
      </c>
      <c r="L402" s="2" t="s">
        <v>4395</v>
      </c>
      <c r="M402" s="2" t="s">
        <v>5395</v>
      </c>
      <c r="N402">
        <v>2082</v>
      </c>
      <c r="O402" t="s">
        <v>6000</v>
      </c>
      <c r="P402" t="s">
        <v>6001</v>
      </c>
      <c r="Q402">
        <v>1767</v>
      </c>
      <c r="R402" s="3">
        <v>45746</v>
      </c>
    </row>
    <row r="403" spans="1:18" x14ac:dyDescent="0.3">
      <c r="A403" t="s">
        <v>419</v>
      </c>
      <c r="B403" t="s">
        <v>1418</v>
      </c>
      <c r="C403" t="s">
        <v>2017</v>
      </c>
      <c r="D403" t="s">
        <v>2402</v>
      </c>
      <c r="E403" t="s">
        <v>2402</v>
      </c>
      <c r="F403" t="s">
        <v>2921</v>
      </c>
      <c r="G403" t="s">
        <v>2936</v>
      </c>
      <c r="H403">
        <v>0</v>
      </c>
      <c r="I403" t="s">
        <v>2943</v>
      </c>
      <c r="J403" t="s">
        <v>2959</v>
      </c>
      <c r="K403" t="s">
        <v>3398</v>
      </c>
      <c r="L403" s="2" t="s">
        <v>4396</v>
      </c>
      <c r="M403" s="2" t="s">
        <v>5396</v>
      </c>
      <c r="N403">
        <v>2235</v>
      </c>
      <c r="O403" t="s">
        <v>5999</v>
      </c>
      <c r="P403" t="s">
        <v>6002</v>
      </c>
      <c r="Q403">
        <v>25</v>
      </c>
      <c r="R403" s="3">
        <v>45838</v>
      </c>
    </row>
    <row r="404" spans="1:18" x14ac:dyDescent="0.3">
      <c r="A404" t="s">
        <v>420</v>
      </c>
      <c r="B404" t="s">
        <v>1419</v>
      </c>
      <c r="C404" t="s">
        <v>2017</v>
      </c>
      <c r="D404" t="s">
        <v>2403</v>
      </c>
      <c r="E404" t="s">
        <v>2403</v>
      </c>
      <c r="F404" t="s">
        <v>2921</v>
      </c>
      <c r="G404" t="s">
        <v>2936</v>
      </c>
      <c r="H404">
        <v>0</v>
      </c>
      <c r="I404" t="s">
        <v>2946</v>
      </c>
      <c r="J404" t="s">
        <v>2959</v>
      </c>
      <c r="K404" t="s">
        <v>3399</v>
      </c>
      <c r="L404" s="2" t="s">
        <v>4397</v>
      </c>
      <c r="M404" s="2" t="s">
        <v>5397</v>
      </c>
      <c r="N404">
        <v>1354</v>
      </c>
      <c r="O404" t="s">
        <v>5997</v>
      </c>
      <c r="P404" t="s">
        <v>6002</v>
      </c>
      <c r="Q404">
        <v>500</v>
      </c>
      <c r="R404" s="3">
        <v>45813</v>
      </c>
    </row>
    <row r="405" spans="1:18" x14ac:dyDescent="0.3">
      <c r="A405" t="s">
        <v>421</v>
      </c>
      <c r="B405" t="s">
        <v>1420</v>
      </c>
      <c r="C405" t="s">
        <v>2017</v>
      </c>
      <c r="D405" t="s">
        <v>2404</v>
      </c>
      <c r="E405" t="s">
        <v>2404</v>
      </c>
      <c r="F405" t="s">
        <v>2921</v>
      </c>
      <c r="G405" t="s">
        <v>2928</v>
      </c>
      <c r="H405">
        <v>0</v>
      </c>
      <c r="I405" t="s">
        <v>2945</v>
      </c>
      <c r="J405" t="s">
        <v>2959</v>
      </c>
      <c r="K405" t="s">
        <v>3400</v>
      </c>
      <c r="L405" s="2" t="s">
        <v>4398</v>
      </c>
      <c r="M405" s="2" t="s">
        <v>5398</v>
      </c>
      <c r="N405">
        <v>935</v>
      </c>
      <c r="O405" t="s">
        <v>5998</v>
      </c>
      <c r="P405" t="s">
        <v>6002</v>
      </c>
      <c r="Q405">
        <v>94</v>
      </c>
      <c r="R405" s="3">
        <v>45816</v>
      </c>
    </row>
    <row r="406" spans="1:18" x14ac:dyDescent="0.3">
      <c r="A406" t="s">
        <v>422</v>
      </c>
      <c r="B406" t="s">
        <v>1421</v>
      </c>
      <c r="C406" t="s">
        <v>2017</v>
      </c>
      <c r="D406" t="s">
        <v>2405</v>
      </c>
      <c r="E406" t="s">
        <v>2405</v>
      </c>
      <c r="F406" t="s">
        <v>2921</v>
      </c>
      <c r="G406" t="s">
        <v>2928</v>
      </c>
      <c r="H406">
        <v>0</v>
      </c>
      <c r="I406" t="s">
        <v>2945</v>
      </c>
      <c r="J406" t="s">
        <v>2959</v>
      </c>
      <c r="K406" t="s">
        <v>3401</v>
      </c>
      <c r="L406" s="2" t="s">
        <v>4399</v>
      </c>
      <c r="M406" s="2" t="s">
        <v>5399</v>
      </c>
      <c r="N406">
        <v>3183</v>
      </c>
      <c r="O406" t="s">
        <v>5996</v>
      </c>
      <c r="P406" t="s">
        <v>6001</v>
      </c>
      <c r="Q406">
        <v>966</v>
      </c>
      <c r="R406" s="3">
        <v>45800</v>
      </c>
    </row>
    <row r="407" spans="1:18" x14ac:dyDescent="0.3">
      <c r="A407" t="s">
        <v>423</v>
      </c>
      <c r="B407" t="s">
        <v>1422</v>
      </c>
      <c r="C407" t="s">
        <v>2017</v>
      </c>
      <c r="D407" t="s">
        <v>2406</v>
      </c>
      <c r="E407" t="s">
        <v>2406</v>
      </c>
      <c r="F407" t="s">
        <v>2921</v>
      </c>
      <c r="G407" t="s">
        <v>2928</v>
      </c>
      <c r="H407">
        <v>0</v>
      </c>
      <c r="I407" t="s">
        <v>2946</v>
      </c>
      <c r="J407" t="s">
        <v>2959</v>
      </c>
      <c r="K407" t="s">
        <v>3402</v>
      </c>
      <c r="L407" s="2" t="s">
        <v>4400</v>
      </c>
      <c r="M407" s="2" t="s">
        <v>5400</v>
      </c>
      <c r="N407">
        <v>367</v>
      </c>
      <c r="O407" t="s">
        <v>5998</v>
      </c>
      <c r="P407" t="s">
        <v>6001</v>
      </c>
      <c r="Q407">
        <v>745</v>
      </c>
      <c r="R407" s="3">
        <v>45764</v>
      </c>
    </row>
    <row r="408" spans="1:18" x14ac:dyDescent="0.3">
      <c r="A408" t="s">
        <v>424</v>
      </c>
      <c r="B408" t="s">
        <v>1423</v>
      </c>
      <c r="C408" t="s">
        <v>2017</v>
      </c>
      <c r="D408" t="s">
        <v>2407</v>
      </c>
      <c r="E408" t="s">
        <v>2407</v>
      </c>
      <c r="F408" t="s">
        <v>2921</v>
      </c>
      <c r="G408" t="s">
        <v>2928</v>
      </c>
      <c r="H408">
        <v>0</v>
      </c>
      <c r="I408" t="s">
        <v>2946</v>
      </c>
      <c r="J408" t="s">
        <v>2959</v>
      </c>
      <c r="K408" t="s">
        <v>3403</v>
      </c>
      <c r="L408" s="2" t="s">
        <v>4401</v>
      </c>
      <c r="M408" s="2" t="s">
        <v>5401</v>
      </c>
      <c r="N408">
        <v>3905</v>
      </c>
      <c r="O408" t="s">
        <v>5998</v>
      </c>
      <c r="P408" t="s">
        <v>6002</v>
      </c>
      <c r="Q408">
        <v>784</v>
      </c>
      <c r="R408" s="3">
        <v>45747</v>
      </c>
    </row>
    <row r="409" spans="1:18" x14ac:dyDescent="0.3">
      <c r="A409" t="s">
        <v>425</v>
      </c>
      <c r="B409" t="s">
        <v>1424</v>
      </c>
      <c r="C409" t="s">
        <v>2017</v>
      </c>
      <c r="D409" t="s">
        <v>2408</v>
      </c>
      <c r="E409" t="s">
        <v>2408</v>
      </c>
      <c r="F409" t="s">
        <v>2921</v>
      </c>
      <c r="G409" t="s">
        <v>2928</v>
      </c>
      <c r="H409">
        <v>0</v>
      </c>
      <c r="I409" t="s">
        <v>2946</v>
      </c>
      <c r="J409" t="s">
        <v>2959</v>
      </c>
      <c r="K409" t="s">
        <v>3404</v>
      </c>
      <c r="L409" s="2" t="s">
        <v>4402</v>
      </c>
      <c r="M409" s="2" t="s">
        <v>5402</v>
      </c>
      <c r="N409">
        <v>1872</v>
      </c>
      <c r="O409" t="s">
        <v>5998</v>
      </c>
      <c r="P409" t="s">
        <v>6002</v>
      </c>
      <c r="Q409">
        <v>1884</v>
      </c>
      <c r="R409" s="3">
        <v>45706</v>
      </c>
    </row>
    <row r="410" spans="1:18" x14ac:dyDescent="0.3">
      <c r="A410" t="s">
        <v>426</v>
      </c>
      <c r="B410" t="s">
        <v>1425</v>
      </c>
      <c r="C410" t="s">
        <v>2017</v>
      </c>
      <c r="D410" t="s">
        <v>2409</v>
      </c>
      <c r="E410" t="s">
        <v>2409</v>
      </c>
      <c r="F410" t="s">
        <v>2921</v>
      </c>
      <c r="G410" t="s">
        <v>2928</v>
      </c>
      <c r="H410">
        <v>0</v>
      </c>
      <c r="I410" t="s">
        <v>2943</v>
      </c>
      <c r="J410" t="s">
        <v>2959</v>
      </c>
      <c r="K410" t="s">
        <v>3405</v>
      </c>
      <c r="L410" s="2" t="s">
        <v>4403</v>
      </c>
      <c r="M410" s="2" t="s">
        <v>5403</v>
      </c>
      <c r="N410">
        <v>1684</v>
      </c>
      <c r="O410" t="s">
        <v>5999</v>
      </c>
      <c r="P410" t="s">
        <v>6002</v>
      </c>
      <c r="Q410">
        <v>307</v>
      </c>
      <c r="R410" s="3">
        <v>45734</v>
      </c>
    </row>
    <row r="411" spans="1:18" x14ac:dyDescent="0.3">
      <c r="A411" t="s">
        <v>427</v>
      </c>
      <c r="B411" t="s">
        <v>1426</v>
      </c>
      <c r="C411" t="s">
        <v>2017</v>
      </c>
      <c r="D411" t="s">
        <v>2410</v>
      </c>
      <c r="E411" t="s">
        <v>2410</v>
      </c>
      <c r="F411" t="s">
        <v>2921</v>
      </c>
      <c r="G411" t="s">
        <v>2928</v>
      </c>
      <c r="H411">
        <v>0</v>
      </c>
      <c r="I411" t="s">
        <v>2945</v>
      </c>
      <c r="J411" t="s">
        <v>2959</v>
      </c>
      <c r="K411" t="s">
        <v>3406</v>
      </c>
      <c r="L411" s="2" t="s">
        <v>4404</v>
      </c>
      <c r="M411" s="2" t="s">
        <v>5404</v>
      </c>
      <c r="N411">
        <v>3820</v>
      </c>
      <c r="O411" t="s">
        <v>6000</v>
      </c>
      <c r="P411" t="s">
        <v>6002</v>
      </c>
      <c r="Q411">
        <v>366</v>
      </c>
      <c r="R411" s="3">
        <v>45815</v>
      </c>
    </row>
    <row r="412" spans="1:18" x14ac:dyDescent="0.3">
      <c r="A412" t="s">
        <v>428</v>
      </c>
      <c r="B412" t="s">
        <v>1427</v>
      </c>
      <c r="C412" t="s">
        <v>2017</v>
      </c>
      <c r="D412" t="s">
        <v>2411</v>
      </c>
      <c r="E412" t="s">
        <v>2411</v>
      </c>
      <c r="F412" t="s">
        <v>2921</v>
      </c>
      <c r="G412" t="s">
        <v>2928</v>
      </c>
      <c r="H412">
        <v>0</v>
      </c>
      <c r="I412" t="s">
        <v>2946</v>
      </c>
      <c r="J412" t="s">
        <v>2959</v>
      </c>
      <c r="K412" t="s">
        <v>3407</v>
      </c>
      <c r="L412" s="2" t="s">
        <v>4405</v>
      </c>
      <c r="M412" s="2" t="s">
        <v>5405</v>
      </c>
      <c r="N412">
        <v>2914</v>
      </c>
      <c r="O412" t="s">
        <v>5996</v>
      </c>
      <c r="P412" t="s">
        <v>6002</v>
      </c>
      <c r="Q412">
        <v>1907</v>
      </c>
      <c r="R412" s="3">
        <v>45771</v>
      </c>
    </row>
    <row r="413" spans="1:18" x14ac:dyDescent="0.3">
      <c r="A413" t="s">
        <v>429</v>
      </c>
      <c r="B413" t="s">
        <v>1428</v>
      </c>
      <c r="C413" t="s">
        <v>2017</v>
      </c>
      <c r="D413" t="s">
        <v>2412</v>
      </c>
      <c r="E413" t="s">
        <v>2412</v>
      </c>
      <c r="F413" t="s">
        <v>2921</v>
      </c>
      <c r="G413" t="s">
        <v>2928</v>
      </c>
      <c r="H413">
        <v>0</v>
      </c>
      <c r="I413" t="s">
        <v>2944</v>
      </c>
      <c r="J413" t="s">
        <v>2959</v>
      </c>
      <c r="K413" t="s">
        <v>3408</v>
      </c>
      <c r="L413" s="2" t="s">
        <v>4406</v>
      </c>
      <c r="M413" s="2" t="s">
        <v>5406</v>
      </c>
      <c r="N413">
        <v>2550</v>
      </c>
      <c r="O413" t="s">
        <v>5995</v>
      </c>
      <c r="P413" t="s">
        <v>6002</v>
      </c>
      <c r="Q413">
        <v>1966</v>
      </c>
      <c r="R413" s="3">
        <v>45805</v>
      </c>
    </row>
    <row r="414" spans="1:18" x14ac:dyDescent="0.3">
      <c r="A414" t="s">
        <v>430</v>
      </c>
      <c r="B414" t="s">
        <v>1429</v>
      </c>
      <c r="C414" t="s">
        <v>2017</v>
      </c>
      <c r="D414" t="s">
        <v>2413</v>
      </c>
      <c r="E414" t="s">
        <v>2413</v>
      </c>
      <c r="F414" t="s">
        <v>2921</v>
      </c>
      <c r="G414" t="s">
        <v>2928</v>
      </c>
      <c r="H414">
        <v>0</v>
      </c>
      <c r="I414" t="s">
        <v>2946</v>
      </c>
      <c r="J414" t="s">
        <v>2959</v>
      </c>
      <c r="K414" t="s">
        <v>3409</v>
      </c>
      <c r="L414" s="2" t="s">
        <v>4407</v>
      </c>
      <c r="M414" s="2" t="s">
        <v>5407</v>
      </c>
      <c r="N414">
        <v>1914</v>
      </c>
      <c r="O414" t="s">
        <v>5999</v>
      </c>
      <c r="P414" t="s">
        <v>6001</v>
      </c>
      <c r="Q414">
        <v>1756</v>
      </c>
      <c r="R414" s="3">
        <v>45831</v>
      </c>
    </row>
    <row r="415" spans="1:18" x14ac:dyDescent="0.3">
      <c r="A415" t="s">
        <v>431</v>
      </c>
      <c r="B415" t="s">
        <v>1430</v>
      </c>
      <c r="C415" t="s">
        <v>2017</v>
      </c>
      <c r="D415" t="s">
        <v>2414</v>
      </c>
      <c r="E415" t="s">
        <v>2414</v>
      </c>
      <c r="F415" t="s">
        <v>2921</v>
      </c>
      <c r="G415" t="s">
        <v>2928</v>
      </c>
      <c r="H415">
        <v>0</v>
      </c>
      <c r="I415" t="s">
        <v>2946</v>
      </c>
      <c r="J415" t="s">
        <v>2959</v>
      </c>
      <c r="K415" t="s">
        <v>3410</v>
      </c>
      <c r="L415" s="2" t="s">
        <v>4408</v>
      </c>
      <c r="M415" s="2" t="s">
        <v>5408</v>
      </c>
      <c r="N415">
        <v>1876</v>
      </c>
      <c r="O415" t="s">
        <v>6000</v>
      </c>
      <c r="P415" t="s">
        <v>6001</v>
      </c>
      <c r="Q415">
        <v>72</v>
      </c>
      <c r="R415" s="3">
        <v>45727</v>
      </c>
    </row>
    <row r="416" spans="1:18" x14ac:dyDescent="0.3">
      <c r="A416" t="s">
        <v>432</v>
      </c>
      <c r="B416" t="s">
        <v>1431</v>
      </c>
      <c r="C416" t="s">
        <v>2017</v>
      </c>
      <c r="D416" t="s">
        <v>2415</v>
      </c>
      <c r="E416" t="s">
        <v>2415</v>
      </c>
      <c r="F416" t="s">
        <v>2921</v>
      </c>
      <c r="G416" t="s">
        <v>2928</v>
      </c>
      <c r="H416">
        <v>0</v>
      </c>
      <c r="I416" t="s">
        <v>2946</v>
      </c>
      <c r="J416" t="s">
        <v>2959</v>
      </c>
      <c r="K416" t="s">
        <v>3411</v>
      </c>
      <c r="L416" s="2" t="s">
        <v>4409</v>
      </c>
      <c r="M416" s="2" t="s">
        <v>5409</v>
      </c>
      <c r="N416">
        <v>243</v>
      </c>
      <c r="O416" t="s">
        <v>5995</v>
      </c>
      <c r="P416" t="s">
        <v>6002</v>
      </c>
      <c r="Q416">
        <v>1132</v>
      </c>
      <c r="R416" s="3">
        <v>45766</v>
      </c>
    </row>
    <row r="417" spans="1:18" x14ac:dyDescent="0.3">
      <c r="A417" t="s">
        <v>433</v>
      </c>
      <c r="B417" t="s">
        <v>1432</v>
      </c>
      <c r="C417" t="s">
        <v>2017</v>
      </c>
      <c r="D417" t="s">
        <v>2416</v>
      </c>
      <c r="E417" t="s">
        <v>2416</v>
      </c>
      <c r="F417" t="s">
        <v>2921</v>
      </c>
      <c r="G417" t="s">
        <v>2928</v>
      </c>
      <c r="H417">
        <v>0</v>
      </c>
      <c r="I417" t="s">
        <v>2946</v>
      </c>
      <c r="J417" t="s">
        <v>2959</v>
      </c>
      <c r="K417" t="s">
        <v>3412</v>
      </c>
      <c r="L417" s="2" t="s">
        <v>4410</v>
      </c>
      <c r="M417" s="2" t="s">
        <v>5410</v>
      </c>
      <c r="N417">
        <v>1632</v>
      </c>
      <c r="O417" t="s">
        <v>6000</v>
      </c>
      <c r="P417" t="s">
        <v>6002</v>
      </c>
      <c r="Q417">
        <v>1644</v>
      </c>
      <c r="R417" s="3">
        <v>45690</v>
      </c>
    </row>
    <row r="418" spans="1:18" x14ac:dyDescent="0.3">
      <c r="A418" t="s">
        <v>434</v>
      </c>
      <c r="B418" t="s">
        <v>1433</v>
      </c>
      <c r="C418" t="s">
        <v>2017</v>
      </c>
      <c r="D418" t="s">
        <v>2417</v>
      </c>
      <c r="E418" t="s">
        <v>2417</v>
      </c>
      <c r="F418" t="s">
        <v>2921</v>
      </c>
      <c r="G418" t="s">
        <v>2928</v>
      </c>
      <c r="H418">
        <v>0</v>
      </c>
      <c r="I418" t="s">
        <v>2946</v>
      </c>
      <c r="J418" t="s">
        <v>2959</v>
      </c>
      <c r="K418" t="s">
        <v>3413</v>
      </c>
      <c r="L418" s="2" t="s">
        <v>4411</v>
      </c>
      <c r="M418" s="2" t="s">
        <v>5411</v>
      </c>
      <c r="N418">
        <v>3314</v>
      </c>
      <c r="O418" t="s">
        <v>5996</v>
      </c>
      <c r="P418" t="s">
        <v>6001</v>
      </c>
      <c r="Q418">
        <v>1871</v>
      </c>
      <c r="R418" s="3">
        <v>45806</v>
      </c>
    </row>
    <row r="419" spans="1:18" x14ac:dyDescent="0.3">
      <c r="A419" t="s">
        <v>435</v>
      </c>
      <c r="B419" t="s">
        <v>1434</v>
      </c>
      <c r="C419" t="s">
        <v>2017</v>
      </c>
      <c r="D419" t="s">
        <v>2418</v>
      </c>
      <c r="E419" t="s">
        <v>2418</v>
      </c>
      <c r="F419" t="s">
        <v>2921</v>
      </c>
      <c r="G419" t="s">
        <v>2928</v>
      </c>
      <c r="H419">
        <v>0</v>
      </c>
      <c r="I419" t="s">
        <v>2946</v>
      </c>
      <c r="J419" t="s">
        <v>2959</v>
      </c>
      <c r="K419" t="s">
        <v>3414</v>
      </c>
      <c r="L419" s="2" t="s">
        <v>4412</v>
      </c>
      <c r="M419" s="2" t="s">
        <v>5412</v>
      </c>
      <c r="N419">
        <v>2739</v>
      </c>
      <c r="O419" t="s">
        <v>5999</v>
      </c>
      <c r="P419" t="s">
        <v>6002</v>
      </c>
      <c r="Q419">
        <v>1462</v>
      </c>
      <c r="R419" s="3">
        <v>45771</v>
      </c>
    </row>
    <row r="420" spans="1:18" x14ac:dyDescent="0.3">
      <c r="A420" t="s">
        <v>436</v>
      </c>
      <c r="B420" t="s">
        <v>1435</v>
      </c>
      <c r="C420" t="s">
        <v>2017</v>
      </c>
      <c r="D420" t="s">
        <v>2419</v>
      </c>
      <c r="E420" t="s">
        <v>2419</v>
      </c>
      <c r="F420" t="s">
        <v>2921</v>
      </c>
      <c r="G420" t="s">
        <v>2928</v>
      </c>
      <c r="H420">
        <v>0</v>
      </c>
      <c r="I420" t="s">
        <v>2946</v>
      </c>
      <c r="J420" t="s">
        <v>2959</v>
      </c>
      <c r="K420" t="s">
        <v>3415</v>
      </c>
      <c r="L420" s="2" t="s">
        <v>4413</v>
      </c>
      <c r="M420" s="2" t="s">
        <v>5413</v>
      </c>
      <c r="N420">
        <v>2332</v>
      </c>
      <c r="O420" t="s">
        <v>5998</v>
      </c>
      <c r="P420" t="s">
        <v>6001</v>
      </c>
      <c r="Q420">
        <v>1516</v>
      </c>
      <c r="R420" s="3">
        <v>45689</v>
      </c>
    </row>
    <row r="421" spans="1:18" x14ac:dyDescent="0.3">
      <c r="A421" t="s">
        <v>437</v>
      </c>
      <c r="B421" t="s">
        <v>1436</v>
      </c>
      <c r="C421" t="s">
        <v>2017</v>
      </c>
      <c r="D421" t="s">
        <v>2420</v>
      </c>
      <c r="E421" t="s">
        <v>2420</v>
      </c>
      <c r="F421" t="s">
        <v>2921</v>
      </c>
      <c r="G421" t="s">
        <v>2928</v>
      </c>
      <c r="H421">
        <v>0</v>
      </c>
      <c r="I421" t="s">
        <v>2947</v>
      </c>
      <c r="J421" t="s">
        <v>2959</v>
      </c>
      <c r="K421" t="s">
        <v>3416</v>
      </c>
      <c r="L421" s="2" t="s">
        <v>4414</v>
      </c>
      <c r="M421" s="2" t="s">
        <v>5414</v>
      </c>
      <c r="N421">
        <v>618</v>
      </c>
      <c r="O421" t="s">
        <v>5999</v>
      </c>
      <c r="P421" t="s">
        <v>6002</v>
      </c>
      <c r="Q421">
        <v>1342</v>
      </c>
      <c r="R421" s="3">
        <v>45837</v>
      </c>
    </row>
    <row r="422" spans="1:18" x14ac:dyDescent="0.3">
      <c r="A422" t="s">
        <v>438</v>
      </c>
      <c r="B422" t="s">
        <v>1437</v>
      </c>
      <c r="C422" t="s">
        <v>2017</v>
      </c>
      <c r="D422" t="s">
        <v>2421</v>
      </c>
      <c r="E422" t="s">
        <v>2421</v>
      </c>
      <c r="F422" t="s">
        <v>2921</v>
      </c>
      <c r="G422" t="s">
        <v>2928</v>
      </c>
      <c r="H422">
        <v>0</v>
      </c>
      <c r="I422" t="s">
        <v>2945</v>
      </c>
      <c r="J422" t="s">
        <v>2959</v>
      </c>
      <c r="K422" t="s">
        <v>3417</v>
      </c>
      <c r="L422" s="2" t="s">
        <v>4415</v>
      </c>
      <c r="M422" s="2" t="s">
        <v>5415</v>
      </c>
      <c r="N422">
        <v>2336</v>
      </c>
      <c r="O422" t="s">
        <v>5999</v>
      </c>
      <c r="P422" t="s">
        <v>6001</v>
      </c>
      <c r="Q422">
        <v>858</v>
      </c>
      <c r="R422" s="3">
        <v>45850</v>
      </c>
    </row>
    <row r="423" spans="1:18" x14ac:dyDescent="0.3">
      <c r="A423" t="s">
        <v>439</v>
      </c>
      <c r="B423" t="s">
        <v>1438</v>
      </c>
      <c r="C423" t="s">
        <v>2017</v>
      </c>
      <c r="D423" t="s">
        <v>2422</v>
      </c>
      <c r="E423" t="s">
        <v>2422</v>
      </c>
      <c r="F423" t="s">
        <v>2921</v>
      </c>
      <c r="G423" t="s">
        <v>2928</v>
      </c>
      <c r="H423">
        <v>0</v>
      </c>
      <c r="I423" t="s">
        <v>2943</v>
      </c>
      <c r="J423" t="s">
        <v>2959</v>
      </c>
      <c r="K423" t="s">
        <v>3418</v>
      </c>
      <c r="L423" s="2" t="s">
        <v>4416</v>
      </c>
      <c r="M423" s="2" t="s">
        <v>5416</v>
      </c>
      <c r="N423">
        <v>2926</v>
      </c>
      <c r="O423" t="s">
        <v>5996</v>
      </c>
      <c r="P423" t="s">
        <v>6002</v>
      </c>
      <c r="Q423">
        <v>459</v>
      </c>
      <c r="R423" s="3">
        <v>45736</v>
      </c>
    </row>
    <row r="424" spans="1:18" x14ac:dyDescent="0.3">
      <c r="A424" t="s">
        <v>440</v>
      </c>
      <c r="B424" t="s">
        <v>1439</v>
      </c>
      <c r="C424" t="s">
        <v>2017</v>
      </c>
      <c r="D424" t="s">
        <v>2423</v>
      </c>
      <c r="E424" t="s">
        <v>2423</v>
      </c>
      <c r="F424" t="s">
        <v>2921</v>
      </c>
      <c r="G424" t="s">
        <v>2928</v>
      </c>
      <c r="H424">
        <v>0</v>
      </c>
      <c r="I424" t="s">
        <v>2947</v>
      </c>
      <c r="J424" t="s">
        <v>2959</v>
      </c>
      <c r="K424" t="s">
        <v>3419</v>
      </c>
      <c r="L424" s="2" t="s">
        <v>4417</v>
      </c>
      <c r="M424" s="2" t="s">
        <v>5417</v>
      </c>
      <c r="N424">
        <v>4223</v>
      </c>
      <c r="O424" t="s">
        <v>5998</v>
      </c>
      <c r="P424" t="s">
        <v>6001</v>
      </c>
      <c r="Q424">
        <v>659</v>
      </c>
      <c r="R424" s="3">
        <v>45781</v>
      </c>
    </row>
    <row r="425" spans="1:18" x14ac:dyDescent="0.3">
      <c r="A425" t="s">
        <v>441</v>
      </c>
      <c r="B425" t="s">
        <v>1440</v>
      </c>
      <c r="C425" t="s">
        <v>2017</v>
      </c>
      <c r="D425" t="s">
        <v>2424</v>
      </c>
      <c r="E425" t="s">
        <v>2424</v>
      </c>
      <c r="F425" t="s">
        <v>2921</v>
      </c>
      <c r="G425" t="s">
        <v>2928</v>
      </c>
      <c r="H425">
        <v>0</v>
      </c>
      <c r="I425" t="s">
        <v>2947</v>
      </c>
      <c r="J425" t="s">
        <v>2959</v>
      </c>
      <c r="K425" t="s">
        <v>3420</v>
      </c>
      <c r="L425" s="2" t="s">
        <v>4418</v>
      </c>
      <c r="M425" s="2" t="s">
        <v>5418</v>
      </c>
      <c r="N425">
        <v>3324</v>
      </c>
      <c r="O425" t="s">
        <v>5998</v>
      </c>
      <c r="P425" t="s">
        <v>6001</v>
      </c>
      <c r="Q425">
        <v>508</v>
      </c>
      <c r="R425" s="3">
        <v>45798</v>
      </c>
    </row>
    <row r="426" spans="1:18" x14ac:dyDescent="0.3">
      <c r="A426" t="s">
        <v>442</v>
      </c>
      <c r="B426" t="s">
        <v>1441</v>
      </c>
      <c r="C426" t="s">
        <v>2017</v>
      </c>
      <c r="D426" t="s">
        <v>2425</v>
      </c>
      <c r="E426" t="s">
        <v>2425</v>
      </c>
      <c r="F426" t="s">
        <v>2921</v>
      </c>
      <c r="G426" t="s">
        <v>2928</v>
      </c>
      <c r="H426">
        <v>0</v>
      </c>
      <c r="I426" t="s">
        <v>2947</v>
      </c>
      <c r="J426" t="s">
        <v>2959</v>
      </c>
      <c r="K426" t="s">
        <v>3421</v>
      </c>
      <c r="L426" s="2" t="s">
        <v>4419</v>
      </c>
      <c r="M426" s="2" t="s">
        <v>5419</v>
      </c>
      <c r="N426">
        <v>4442</v>
      </c>
      <c r="O426" t="s">
        <v>5997</v>
      </c>
      <c r="P426" t="s">
        <v>6002</v>
      </c>
      <c r="Q426">
        <v>852</v>
      </c>
      <c r="R426" s="3">
        <v>45808</v>
      </c>
    </row>
    <row r="427" spans="1:18" x14ac:dyDescent="0.3">
      <c r="A427" t="s">
        <v>443</v>
      </c>
      <c r="B427" t="s">
        <v>1442</v>
      </c>
      <c r="C427" t="s">
        <v>2017</v>
      </c>
      <c r="D427" t="s">
        <v>2426</v>
      </c>
      <c r="E427" t="s">
        <v>2426</v>
      </c>
      <c r="F427" t="s">
        <v>2921</v>
      </c>
      <c r="G427" t="s">
        <v>2928</v>
      </c>
      <c r="H427">
        <v>0</v>
      </c>
      <c r="I427" t="s">
        <v>2943</v>
      </c>
      <c r="J427" t="s">
        <v>2959</v>
      </c>
      <c r="K427" t="s">
        <v>3422</v>
      </c>
      <c r="L427" s="2" t="s">
        <v>4420</v>
      </c>
      <c r="M427" s="2" t="s">
        <v>5420</v>
      </c>
      <c r="N427">
        <v>2762</v>
      </c>
      <c r="O427" t="s">
        <v>5997</v>
      </c>
      <c r="P427" t="s">
        <v>6001</v>
      </c>
      <c r="Q427">
        <v>1875</v>
      </c>
      <c r="R427" s="3">
        <v>45704</v>
      </c>
    </row>
    <row r="428" spans="1:18" x14ac:dyDescent="0.3">
      <c r="A428" t="s">
        <v>444</v>
      </c>
      <c r="B428" t="s">
        <v>1443</v>
      </c>
      <c r="C428" t="s">
        <v>2017</v>
      </c>
      <c r="D428" t="s">
        <v>2427</v>
      </c>
      <c r="E428" t="s">
        <v>2427</v>
      </c>
      <c r="F428" t="s">
        <v>2921</v>
      </c>
      <c r="G428" t="s">
        <v>2928</v>
      </c>
      <c r="H428">
        <v>0</v>
      </c>
      <c r="I428" t="s">
        <v>2947</v>
      </c>
      <c r="J428" t="s">
        <v>2959</v>
      </c>
      <c r="K428" t="s">
        <v>3423</v>
      </c>
      <c r="L428" s="2" t="s">
        <v>4421</v>
      </c>
      <c r="M428" s="2" t="s">
        <v>5421</v>
      </c>
      <c r="N428">
        <v>276</v>
      </c>
      <c r="O428" t="s">
        <v>6000</v>
      </c>
      <c r="P428" t="s">
        <v>6001</v>
      </c>
      <c r="Q428">
        <v>1475</v>
      </c>
      <c r="R428" s="3">
        <v>45811</v>
      </c>
    </row>
    <row r="429" spans="1:18" x14ac:dyDescent="0.3">
      <c r="A429" t="s">
        <v>445</v>
      </c>
      <c r="B429" t="s">
        <v>1444</v>
      </c>
      <c r="C429" t="s">
        <v>2017</v>
      </c>
      <c r="D429" t="s">
        <v>2428</v>
      </c>
      <c r="E429" t="s">
        <v>2428</v>
      </c>
      <c r="F429" t="s">
        <v>2921</v>
      </c>
      <c r="G429" t="s">
        <v>2928</v>
      </c>
      <c r="H429">
        <v>0</v>
      </c>
      <c r="I429" t="s">
        <v>2946</v>
      </c>
      <c r="J429" t="s">
        <v>2959</v>
      </c>
      <c r="K429" t="s">
        <v>3424</v>
      </c>
      <c r="L429" s="2" t="s">
        <v>4422</v>
      </c>
      <c r="M429" s="2" t="s">
        <v>5422</v>
      </c>
      <c r="N429">
        <v>994</v>
      </c>
      <c r="O429" t="s">
        <v>5995</v>
      </c>
      <c r="P429" t="s">
        <v>6002</v>
      </c>
      <c r="Q429">
        <v>655</v>
      </c>
      <c r="R429" s="3">
        <v>45726</v>
      </c>
    </row>
    <row r="430" spans="1:18" x14ac:dyDescent="0.3">
      <c r="A430" t="s">
        <v>446</v>
      </c>
      <c r="B430" t="s">
        <v>1445</v>
      </c>
      <c r="C430" t="s">
        <v>2017</v>
      </c>
      <c r="D430" t="s">
        <v>2429</v>
      </c>
      <c r="E430" t="s">
        <v>2429</v>
      </c>
      <c r="F430" t="s">
        <v>2921</v>
      </c>
      <c r="G430" t="s">
        <v>2928</v>
      </c>
      <c r="H430">
        <v>0</v>
      </c>
      <c r="I430" t="s">
        <v>2946</v>
      </c>
      <c r="J430" t="s">
        <v>2959</v>
      </c>
      <c r="K430" t="s">
        <v>3425</v>
      </c>
      <c r="L430" s="2" t="s">
        <v>4423</v>
      </c>
      <c r="M430" s="2" t="s">
        <v>5423</v>
      </c>
      <c r="N430">
        <v>2189</v>
      </c>
      <c r="O430" t="s">
        <v>5997</v>
      </c>
      <c r="P430" t="s">
        <v>6001</v>
      </c>
      <c r="Q430">
        <v>555</v>
      </c>
      <c r="R430" s="3">
        <v>45829</v>
      </c>
    </row>
    <row r="431" spans="1:18" x14ac:dyDescent="0.3">
      <c r="A431" t="s">
        <v>447</v>
      </c>
      <c r="B431" t="s">
        <v>1446</v>
      </c>
      <c r="C431" t="s">
        <v>2017</v>
      </c>
      <c r="D431" t="s">
        <v>2430</v>
      </c>
      <c r="E431" t="s">
        <v>2430</v>
      </c>
      <c r="F431" t="s">
        <v>2921</v>
      </c>
      <c r="G431" t="s">
        <v>2928</v>
      </c>
      <c r="H431">
        <v>0</v>
      </c>
      <c r="I431" t="s">
        <v>2944</v>
      </c>
      <c r="J431" t="s">
        <v>2959</v>
      </c>
      <c r="K431" t="s">
        <v>3426</v>
      </c>
      <c r="L431" s="2" t="s">
        <v>4424</v>
      </c>
      <c r="M431" s="2" t="s">
        <v>5424</v>
      </c>
      <c r="N431">
        <v>1512</v>
      </c>
      <c r="O431" t="s">
        <v>5996</v>
      </c>
      <c r="P431" t="s">
        <v>6001</v>
      </c>
      <c r="Q431">
        <v>1691</v>
      </c>
      <c r="R431" s="3">
        <v>45818</v>
      </c>
    </row>
    <row r="432" spans="1:18" x14ac:dyDescent="0.3">
      <c r="A432" t="s">
        <v>448</v>
      </c>
      <c r="B432" t="s">
        <v>1447</v>
      </c>
      <c r="C432" t="s">
        <v>2017</v>
      </c>
      <c r="D432" t="s">
        <v>2114</v>
      </c>
      <c r="E432" t="s">
        <v>2114</v>
      </c>
      <c r="F432" t="s">
        <v>2921</v>
      </c>
      <c r="G432" t="s">
        <v>2938</v>
      </c>
      <c r="H432">
        <v>0</v>
      </c>
      <c r="I432" t="s">
        <v>2943</v>
      </c>
      <c r="J432" t="s">
        <v>2959</v>
      </c>
      <c r="K432" t="s">
        <v>3427</v>
      </c>
      <c r="L432" s="2" t="s">
        <v>4425</v>
      </c>
      <c r="M432" s="2" t="s">
        <v>5425</v>
      </c>
      <c r="N432">
        <v>4806</v>
      </c>
      <c r="O432" t="s">
        <v>5999</v>
      </c>
      <c r="P432" t="s">
        <v>6002</v>
      </c>
      <c r="Q432">
        <v>159</v>
      </c>
      <c r="R432" s="3">
        <v>45694</v>
      </c>
    </row>
    <row r="433" spans="1:18" x14ac:dyDescent="0.3">
      <c r="A433" t="s">
        <v>449</v>
      </c>
      <c r="B433" t="s">
        <v>1448</v>
      </c>
      <c r="C433" t="s">
        <v>2017</v>
      </c>
      <c r="D433" t="s">
        <v>2431</v>
      </c>
      <c r="E433" t="s">
        <v>2431</v>
      </c>
      <c r="F433" t="s">
        <v>2921</v>
      </c>
      <c r="G433" t="s">
        <v>2938</v>
      </c>
      <c r="H433">
        <v>0</v>
      </c>
      <c r="I433" t="s">
        <v>2945</v>
      </c>
      <c r="J433" t="s">
        <v>2959</v>
      </c>
      <c r="K433" t="s">
        <v>449</v>
      </c>
      <c r="L433" s="2" t="s">
        <v>4426</v>
      </c>
      <c r="M433" s="2" t="s">
        <v>5426</v>
      </c>
      <c r="N433">
        <v>2224</v>
      </c>
      <c r="O433" t="s">
        <v>5998</v>
      </c>
      <c r="P433" t="s">
        <v>6002</v>
      </c>
      <c r="Q433">
        <v>1170</v>
      </c>
      <c r="R433" s="3">
        <v>45740</v>
      </c>
    </row>
    <row r="434" spans="1:18" x14ac:dyDescent="0.3">
      <c r="A434" t="s">
        <v>450</v>
      </c>
      <c r="B434" t="s">
        <v>1449</v>
      </c>
      <c r="C434" t="s">
        <v>2017</v>
      </c>
      <c r="D434" t="s">
        <v>2432</v>
      </c>
      <c r="E434" t="s">
        <v>2432</v>
      </c>
      <c r="F434" t="s">
        <v>2921</v>
      </c>
      <c r="G434" t="s">
        <v>2938</v>
      </c>
      <c r="H434">
        <v>0</v>
      </c>
      <c r="I434" t="s">
        <v>2947</v>
      </c>
      <c r="J434" t="s">
        <v>2959</v>
      </c>
      <c r="K434" t="s">
        <v>3428</v>
      </c>
      <c r="L434" s="2" t="s">
        <v>4427</v>
      </c>
      <c r="M434" s="2" t="s">
        <v>5427</v>
      </c>
      <c r="N434">
        <v>363</v>
      </c>
      <c r="O434" t="s">
        <v>5999</v>
      </c>
      <c r="P434" t="s">
        <v>6002</v>
      </c>
      <c r="Q434">
        <v>763</v>
      </c>
      <c r="R434" s="3">
        <v>45689</v>
      </c>
    </row>
    <row r="435" spans="1:18" x14ac:dyDescent="0.3">
      <c r="A435" t="s">
        <v>451</v>
      </c>
      <c r="B435" t="s">
        <v>1450</v>
      </c>
      <c r="C435" t="s">
        <v>2017</v>
      </c>
      <c r="D435" t="s">
        <v>2433</v>
      </c>
      <c r="E435" t="s">
        <v>2433</v>
      </c>
      <c r="F435" t="s">
        <v>2921</v>
      </c>
      <c r="G435" t="s">
        <v>2929</v>
      </c>
      <c r="H435">
        <v>0</v>
      </c>
      <c r="I435" t="s">
        <v>2947</v>
      </c>
      <c r="J435" t="s">
        <v>2959</v>
      </c>
      <c r="K435" t="s">
        <v>3429</v>
      </c>
      <c r="L435" s="2" t="s">
        <v>4428</v>
      </c>
      <c r="M435" s="2" t="s">
        <v>5428</v>
      </c>
      <c r="N435">
        <v>938</v>
      </c>
      <c r="O435" t="s">
        <v>5996</v>
      </c>
      <c r="P435" t="s">
        <v>6002</v>
      </c>
      <c r="Q435">
        <v>244</v>
      </c>
      <c r="R435" s="3">
        <v>45742</v>
      </c>
    </row>
    <row r="436" spans="1:18" x14ac:dyDescent="0.3">
      <c r="A436" t="s">
        <v>452</v>
      </c>
      <c r="B436" t="s">
        <v>1451</v>
      </c>
      <c r="C436" t="s">
        <v>2017</v>
      </c>
      <c r="D436" t="s">
        <v>2251</v>
      </c>
      <c r="E436" t="s">
        <v>2251</v>
      </c>
      <c r="F436" t="s">
        <v>2921</v>
      </c>
      <c r="G436" t="s">
        <v>2929</v>
      </c>
      <c r="H436">
        <v>0</v>
      </c>
      <c r="I436" t="s">
        <v>2947</v>
      </c>
      <c r="J436" t="s">
        <v>2959</v>
      </c>
      <c r="K436" t="s">
        <v>3430</v>
      </c>
      <c r="L436" s="2" t="s">
        <v>4429</v>
      </c>
      <c r="M436" s="2" t="s">
        <v>5429</v>
      </c>
      <c r="N436">
        <v>4937</v>
      </c>
      <c r="O436" t="s">
        <v>5999</v>
      </c>
      <c r="P436" t="s">
        <v>6001</v>
      </c>
      <c r="Q436">
        <v>1028</v>
      </c>
      <c r="R436" s="3">
        <v>45748</v>
      </c>
    </row>
    <row r="437" spans="1:18" x14ac:dyDescent="0.3">
      <c r="A437" t="s">
        <v>453</v>
      </c>
      <c r="B437" t="s">
        <v>1452</v>
      </c>
      <c r="C437" t="s">
        <v>2017</v>
      </c>
      <c r="D437" t="s">
        <v>2434</v>
      </c>
      <c r="E437" t="s">
        <v>2434</v>
      </c>
      <c r="F437" t="s">
        <v>2921</v>
      </c>
      <c r="G437" t="s">
        <v>2929</v>
      </c>
      <c r="H437">
        <v>0</v>
      </c>
      <c r="I437" t="s">
        <v>2946</v>
      </c>
      <c r="J437" t="s">
        <v>2959</v>
      </c>
      <c r="K437" t="s">
        <v>3431</v>
      </c>
      <c r="L437" s="2" t="s">
        <v>4430</v>
      </c>
      <c r="M437" s="2" t="s">
        <v>5430</v>
      </c>
      <c r="N437">
        <v>3609</v>
      </c>
      <c r="O437" t="s">
        <v>5998</v>
      </c>
      <c r="P437" t="s">
        <v>6001</v>
      </c>
      <c r="Q437">
        <v>1378</v>
      </c>
      <c r="R437" s="3">
        <v>45742</v>
      </c>
    </row>
    <row r="438" spans="1:18" x14ac:dyDescent="0.3">
      <c r="A438" t="s">
        <v>454</v>
      </c>
      <c r="B438" t="s">
        <v>1453</v>
      </c>
      <c r="C438" t="s">
        <v>2017</v>
      </c>
      <c r="D438" t="s">
        <v>2425</v>
      </c>
      <c r="E438" t="s">
        <v>2425</v>
      </c>
      <c r="F438" t="s">
        <v>2921</v>
      </c>
      <c r="G438" t="s">
        <v>2929</v>
      </c>
      <c r="H438">
        <v>0</v>
      </c>
      <c r="I438" t="s">
        <v>2945</v>
      </c>
      <c r="J438" t="s">
        <v>2959</v>
      </c>
      <c r="K438" t="s">
        <v>3432</v>
      </c>
      <c r="L438" s="2" t="s">
        <v>4431</v>
      </c>
      <c r="M438" s="2" t="s">
        <v>5431</v>
      </c>
      <c r="N438">
        <v>2881</v>
      </c>
      <c r="O438" t="s">
        <v>5997</v>
      </c>
      <c r="P438" t="s">
        <v>6002</v>
      </c>
      <c r="Q438">
        <v>1847</v>
      </c>
      <c r="R438" s="3">
        <v>45729</v>
      </c>
    </row>
    <row r="439" spans="1:18" x14ac:dyDescent="0.3">
      <c r="A439" t="s">
        <v>455</v>
      </c>
      <c r="B439" t="s">
        <v>1454</v>
      </c>
      <c r="C439" t="s">
        <v>2017</v>
      </c>
      <c r="D439" t="s">
        <v>2435</v>
      </c>
      <c r="E439" t="s">
        <v>2435</v>
      </c>
      <c r="F439" t="s">
        <v>2921</v>
      </c>
      <c r="G439" t="s">
        <v>2922</v>
      </c>
      <c r="H439">
        <v>0</v>
      </c>
      <c r="I439" t="s">
        <v>2947</v>
      </c>
      <c r="J439" t="s">
        <v>2960</v>
      </c>
      <c r="K439" t="s">
        <v>3433</v>
      </c>
      <c r="L439" s="2" t="s">
        <v>4432</v>
      </c>
      <c r="M439" s="2" t="s">
        <v>5432</v>
      </c>
      <c r="N439">
        <v>2619</v>
      </c>
      <c r="O439" t="s">
        <v>5995</v>
      </c>
      <c r="P439" t="s">
        <v>6002</v>
      </c>
      <c r="Q439">
        <v>107</v>
      </c>
      <c r="R439" s="3">
        <v>45753</v>
      </c>
    </row>
    <row r="440" spans="1:18" x14ac:dyDescent="0.3">
      <c r="A440" t="s">
        <v>456</v>
      </c>
      <c r="B440" t="s">
        <v>1455</v>
      </c>
      <c r="C440" t="s">
        <v>2017</v>
      </c>
      <c r="D440" t="s">
        <v>2436</v>
      </c>
      <c r="E440" t="s">
        <v>2436</v>
      </c>
      <c r="F440" t="s">
        <v>2921</v>
      </c>
      <c r="G440" t="s">
        <v>2922</v>
      </c>
      <c r="H440">
        <v>0</v>
      </c>
      <c r="I440" t="s">
        <v>2945</v>
      </c>
      <c r="J440" t="s">
        <v>2960</v>
      </c>
      <c r="K440" t="s">
        <v>3434</v>
      </c>
      <c r="L440" s="2" t="s">
        <v>4433</v>
      </c>
      <c r="M440" s="2" t="s">
        <v>5433</v>
      </c>
      <c r="N440">
        <v>3624</v>
      </c>
      <c r="O440" t="s">
        <v>5998</v>
      </c>
      <c r="P440" t="s">
        <v>6002</v>
      </c>
      <c r="Q440">
        <v>367</v>
      </c>
      <c r="R440" s="3">
        <v>45850</v>
      </c>
    </row>
    <row r="441" spans="1:18" x14ac:dyDescent="0.3">
      <c r="A441" t="s">
        <v>457</v>
      </c>
      <c r="B441" t="s">
        <v>1456</v>
      </c>
      <c r="C441" t="s">
        <v>2017</v>
      </c>
      <c r="D441" t="s">
        <v>2437</v>
      </c>
      <c r="E441" t="s">
        <v>2437</v>
      </c>
      <c r="F441" t="s">
        <v>2921</v>
      </c>
      <c r="G441" t="s">
        <v>2922</v>
      </c>
      <c r="H441">
        <v>0</v>
      </c>
      <c r="I441" t="s">
        <v>2943</v>
      </c>
      <c r="J441" t="s">
        <v>2960</v>
      </c>
      <c r="K441" t="s">
        <v>3435</v>
      </c>
      <c r="L441" s="2" t="s">
        <v>4434</v>
      </c>
      <c r="M441" s="2" t="s">
        <v>5434</v>
      </c>
      <c r="N441">
        <v>4239</v>
      </c>
      <c r="O441" t="s">
        <v>5998</v>
      </c>
      <c r="P441" t="s">
        <v>6001</v>
      </c>
      <c r="Q441">
        <v>457</v>
      </c>
      <c r="R441" s="3">
        <v>45842</v>
      </c>
    </row>
    <row r="442" spans="1:18" x14ac:dyDescent="0.3">
      <c r="A442" t="s">
        <v>458</v>
      </c>
      <c r="B442" t="s">
        <v>1457</v>
      </c>
      <c r="C442" t="s">
        <v>2017</v>
      </c>
      <c r="D442" t="s">
        <v>2438</v>
      </c>
      <c r="E442" t="s">
        <v>2438</v>
      </c>
      <c r="F442" t="s">
        <v>2921</v>
      </c>
      <c r="G442" t="s">
        <v>2924</v>
      </c>
      <c r="H442">
        <v>0</v>
      </c>
      <c r="I442" t="s">
        <v>2946</v>
      </c>
      <c r="J442" t="s">
        <v>2960</v>
      </c>
      <c r="K442" t="s">
        <v>3436</v>
      </c>
      <c r="L442" s="2" t="s">
        <v>4435</v>
      </c>
      <c r="M442" s="2" t="s">
        <v>5435</v>
      </c>
      <c r="N442">
        <v>997</v>
      </c>
      <c r="O442" t="s">
        <v>5998</v>
      </c>
      <c r="P442" t="s">
        <v>6002</v>
      </c>
      <c r="Q442">
        <v>1647</v>
      </c>
      <c r="R442" s="3">
        <v>45715</v>
      </c>
    </row>
    <row r="443" spans="1:18" x14ac:dyDescent="0.3">
      <c r="A443" t="s">
        <v>459</v>
      </c>
      <c r="B443" t="s">
        <v>1458</v>
      </c>
      <c r="C443" t="s">
        <v>2017</v>
      </c>
      <c r="D443" t="s">
        <v>2439</v>
      </c>
      <c r="E443" t="s">
        <v>2439</v>
      </c>
      <c r="F443" t="s">
        <v>2921</v>
      </c>
      <c r="G443" t="s">
        <v>2925</v>
      </c>
      <c r="H443">
        <v>0</v>
      </c>
      <c r="I443" t="s">
        <v>2944</v>
      </c>
      <c r="J443" t="s">
        <v>2960</v>
      </c>
      <c r="K443" t="s">
        <v>3437</v>
      </c>
      <c r="L443" s="2" t="s">
        <v>4436</v>
      </c>
      <c r="M443" s="2" t="s">
        <v>5436</v>
      </c>
      <c r="N443">
        <v>3205</v>
      </c>
      <c r="O443" t="s">
        <v>6000</v>
      </c>
      <c r="P443" t="s">
        <v>6001</v>
      </c>
      <c r="Q443">
        <v>1056</v>
      </c>
      <c r="R443" s="3">
        <v>45800</v>
      </c>
    </row>
    <row r="444" spans="1:18" x14ac:dyDescent="0.3">
      <c r="A444" t="s">
        <v>460</v>
      </c>
      <c r="B444" t="s">
        <v>1459</v>
      </c>
      <c r="C444" t="s">
        <v>2017</v>
      </c>
      <c r="D444" t="s">
        <v>2440</v>
      </c>
      <c r="E444" t="s">
        <v>2440</v>
      </c>
      <c r="F444" t="s">
        <v>2921</v>
      </c>
      <c r="G444" t="s">
        <v>2925</v>
      </c>
      <c r="H444">
        <v>0</v>
      </c>
      <c r="I444" t="s">
        <v>2947</v>
      </c>
      <c r="J444" t="s">
        <v>2960</v>
      </c>
      <c r="K444" t="s">
        <v>3438</v>
      </c>
      <c r="L444" s="2" t="s">
        <v>4437</v>
      </c>
      <c r="M444" s="2" t="s">
        <v>5437</v>
      </c>
      <c r="N444">
        <v>4773</v>
      </c>
      <c r="O444" t="s">
        <v>6000</v>
      </c>
      <c r="P444" t="s">
        <v>6001</v>
      </c>
      <c r="Q444">
        <v>94</v>
      </c>
      <c r="R444" s="3">
        <v>45756</v>
      </c>
    </row>
    <row r="445" spans="1:18" x14ac:dyDescent="0.3">
      <c r="A445" t="s">
        <v>461</v>
      </c>
      <c r="B445" t="s">
        <v>1460</v>
      </c>
      <c r="C445" t="s">
        <v>2017</v>
      </c>
      <c r="D445" t="s">
        <v>2441</v>
      </c>
      <c r="E445" t="s">
        <v>2441</v>
      </c>
      <c r="F445" t="s">
        <v>2921</v>
      </c>
      <c r="G445" t="s">
        <v>2926</v>
      </c>
      <c r="H445">
        <v>0</v>
      </c>
      <c r="I445" t="s">
        <v>2943</v>
      </c>
      <c r="J445" t="s">
        <v>2960</v>
      </c>
      <c r="K445" t="s">
        <v>3439</v>
      </c>
      <c r="L445" s="2" t="s">
        <v>4438</v>
      </c>
      <c r="M445" s="2" t="s">
        <v>5438</v>
      </c>
      <c r="N445">
        <v>1607</v>
      </c>
      <c r="O445" t="s">
        <v>5998</v>
      </c>
      <c r="P445" t="s">
        <v>6002</v>
      </c>
      <c r="Q445">
        <v>1953</v>
      </c>
      <c r="R445" s="3">
        <v>45848</v>
      </c>
    </row>
    <row r="446" spans="1:18" x14ac:dyDescent="0.3">
      <c r="A446" t="s">
        <v>462</v>
      </c>
      <c r="B446" t="s">
        <v>1461</v>
      </c>
      <c r="C446" t="s">
        <v>2017</v>
      </c>
      <c r="D446" t="s">
        <v>2442</v>
      </c>
      <c r="E446" t="s">
        <v>2442</v>
      </c>
      <c r="F446" t="s">
        <v>2921</v>
      </c>
      <c r="G446" t="s">
        <v>2935</v>
      </c>
      <c r="H446">
        <v>0</v>
      </c>
      <c r="I446" t="s">
        <v>2946</v>
      </c>
      <c r="J446" t="s">
        <v>2960</v>
      </c>
      <c r="K446" t="s">
        <v>3440</v>
      </c>
      <c r="L446" s="2" t="s">
        <v>4439</v>
      </c>
      <c r="M446" s="2" t="s">
        <v>5439</v>
      </c>
      <c r="N446">
        <v>2136</v>
      </c>
      <c r="O446" t="s">
        <v>5996</v>
      </c>
      <c r="P446" t="s">
        <v>6002</v>
      </c>
      <c r="Q446">
        <v>821</v>
      </c>
      <c r="R446" s="3">
        <v>45769</v>
      </c>
    </row>
    <row r="447" spans="1:18" x14ac:dyDescent="0.3">
      <c r="A447" t="s">
        <v>463</v>
      </c>
      <c r="B447" t="s">
        <v>1462</v>
      </c>
      <c r="C447" t="s">
        <v>2017</v>
      </c>
      <c r="D447" t="s">
        <v>2443</v>
      </c>
      <c r="E447" t="s">
        <v>2443</v>
      </c>
      <c r="F447" t="s">
        <v>2921</v>
      </c>
      <c r="G447" t="s">
        <v>2936</v>
      </c>
      <c r="H447">
        <v>0</v>
      </c>
      <c r="I447" t="s">
        <v>2945</v>
      </c>
      <c r="J447" t="s">
        <v>2960</v>
      </c>
      <c r="K447" t="s">
        <v>3441</v>
      </c>
      <c r="L447" s="2" t="s">
        <v>4440</v>
      </c>
      <c r="M447" s="2" t="s">
        <v>5440</v>
      </c>
      <c r="N447">
        <v>413</v>
      </c>
      <c r="O447" t="s">
        <v>5998</v>
      </c>
      <c r="P447" t="s">
        <v>6001</v>
      </c>
      <c r="Q447">
        <v>141</v>
      </c>
      <c r="R447" s="3">
        <v>45716</v>
      </c>
    </row>
    <row r="448" spans="1:18" x14ac:dyDescent="0.3">
      <c r="A448" t="s">
        <v>464</v>
      </c>
      <c r="B448" t="s">
        <v>1463</v>
      </c>
      <c r="C448" t="s">
        <v>2017</v>
      </c>
      <c r="D448" t="s">
        <v>2182</v>
      </c>
      <c r="E448" t="s">
        <v>2182</v>
      </c>
      <c r="F448" t="s">
        <v>2921</v>
      </c>
      <c r="G448" t="s">
        <v>2936</v>
      </c>
      <c r="H448">
        <v>0</v>
      </c>
      <c r="I448" t="s">
        <v>2947</v>
      </c>
      <c r="J448" t="s">
        <v>2960</v>
      </c>
      <c r="K448" t="s">
        <v>3442</v>
      </c>
      <c r="L448" s="2" t="s">
        <v>4441</v>
      </c>
      <c r="M448" s="2" t="s">
        <v>5441</v>
      </c>
      <c r="N448">
        <v>3622</v>
      </c>
      <c r="O448" t="s">
        <v>6000</v>
      </c>
      <c r="P448" t="s">
        <v>6001</v>
      </c>
      <c r="Q448">
        <v>1796</v>
      </c>
      <c r="R448" s="3">
        <v>45803</v>
      </c>
    </row>
    <row r="449" spans="1:18" x14ac:dyDescent="0.3">
      <c r="A449" t="s">
        <v>465</v>
      </c>
      <c r="B449" t="s">
        <v>1464</v>
      </c>
      <c r="C449" t="s">
        <v>2017</v>
      </c>
      <c r="D449" t="s">
        <v>2444</v>
      </c>
      <c r="E449" t="s">
        <v>2444</v>
      </c>
      <c r="F449" t="s">
        <v>2921</v>
      </c>
      <c r="G449" t="s">
        <v>2938</v>
      </c>
      <c r="H449">
        <v>0</v>
      </c>
      <c r="I449" t="s">
        <v>2947</v>
      </c>
      <c r="J449" t="s">
        <v>2960</v>
      </c>
      <c r="K449" t="s">
        <v>3443</v>
      </c>
      <c r="L449" s="2" t="s">
        <v>4442</v>
      </c>
      <c r="M449" s="2" t="s">
        <v>5442</v>
      </c>
      <c r="N449">
        <v>63</v>
      </c>
      <c r="O449" t="s">
        <v>6000</v>
      </c>
      <c r="P449" t="s">
        <v>6001</v>
      </c>
      <c r="Q449">
        <v>952</v>
      </c>
      <c r="R449" s="3">
        <v>45847</v>
      </c>
    </row>
    <row r="450" spans="1:18" x14ac:dyDescent="0.3">
      <c r="A450" t="s">
        <v>466</v>
      </c>
      <c r="B450" t="s">
        <v>1465</v>
      </c>
      <c r="C450" t="s">
        <v>2017</v>
      </c>
      <c r="D450" t="s">
        <v>2445</v>
      </c>
      <c r="E450" t="s">
        <v>2445</v>
      </c>
      <c r="F450" t="s">
        <v>2921</v>
      </c>
      <c r="G450" t="s">
        <v>2929</v>
      </c>
      <c r="H450">
        <v>0</v>
      </c>
      <c r="I450" t="s">
        <v>2943</v>
      </c>
      <c r="J450" t="s">
        <v>2960</v>
      </c>
      <c r="K450" t="s">
        <v>3444</v>
      </c>
      <c r="L450" s="2" t="s">
        <v>4443</v>
      </c>
      <c r="M450" s="2" t="s">
        <v>5443</v>
      </c>
      <c r="N450">
        <v>4309</v>
      </c>
      <c r="O450" t="s">
        <v>5999</v>
      </c>
      <c r="P450" t="s">
        <v>6001</v>
      </c>
      <c r="Q450">
        <v>1773</v>
      </c>
      <c r="R450" s="3">
        <v>45678</v>
      </c>
    </row>
    <row r="451" spans="1:18" x14ac:dyDescent="0.3">
      <c r="A451" t="s">
        <v>467</v>
      </c>
      <c r="B451" t="s">
        <v>1466</v>
      </c>
      <c r="C451" t="s">
        <v>2017</v>
      </c>
      <c r="D451" t="s">
        <v>2446</v>
      </c>
      <c r="E451" t="s">
        <v>2446</v>
      </c>
      <c r="F451" t="s">
        <v>2921</v>
      </c>
      <c r="G451" t="s">
        <v>2929</v>
      </c>
      <c r="H451">
        <v>0</v>
      </c>
      <c r="I451" t="s">
        <v>2945</v>
      </c>
      <c r="J451" t="s">
        <v>2960</v>
      </c>
      <c r="K451" t="s">
        <v>3445</v>
      </c>
      <c r="L451" s="2" t="s">
        <v>4444</v>
      </c>
      <c r="M451" s="2" t="s">
        <v>5444</v>
      </c>
      <c r="N451">
        <v>4460</v>
      </c>
      <c r="O451" t="s">
        <v>5996</v>
      </c>
      <c r="P451" t="s">
        <v>6001</v>
      </c>
      <c r="Q451">
        <v>578</v>
      </c>
      <c r="R451" s="3">
        <v>45850</v>
      </c>
    </row>
    <row r="452" spans="1:18" x14ac:dyDescent="0.3">
      <c r="A452" t="s">
        <v>468</v>
      </c>
      <c r="B452" t="s">
        <v>1467</v>
      </c>
      <c r="C452" t="s">
        <v>2017</v>
      </c>
      <c r="D452" t="s">
        <v>2447</v>
      </c>
      <c r="E452" t="s">
        <v>2447</v>
      </c>
      <c r="F452" t="s">
        <v>2921</v>
      </c>
      <c r="G452" t="s">
        <v>2922</v>
      </c>
      <c r="H452">
        <v>0</v>
      </c>
      <c r="I452" t="s">
        <v>2945</v>
      </c>
      <c r="J452" t="s">
        <v>2961</v>
      </c>
      <c r="K452" t="s">
        <v>3446</v>
      </c>
      <c r="L452" s="2" t="s">
        <v>4445</v>
      </c>
      <c r="M452" s="2" t="s">
        <v>5445</v>
      </c>
      <c r="N452">
        <v>1664</v>
      </c>
      <c r="O452" t="s">
        <v>5997</v>
      </c>
      <c r="P452" t="s">
        <v>6001</v>
      </c>
      <c r="Q452">
        <v>1584</v>
      </c>
      <c r="R452" s="3">
        <v>45691</v>
      </c>
    </row>
    <row r="453" spans="1:18" x14ac:dyDescent="0.3">
      <c r="A453" t="s">
        <v>469</v>
      </c>
      <c r="B453" t="s">
        <v>1468</v>
      </c>
      <c r="C453" t="s">
        <v>2017</v>
      </c>
      <c r="D453" t="s">
        <v>2448</v>
      </c>
      <c r="E453" t="s">
        <v>2448</v>
      </c>
      <c r="F453" t="s">
        <v>2921</v>
      </c>
      <c r="G453" t="s">
        <v>2922</v>
      </c>
      <c r="H453">
        <v>0</v>
      </c>
      <c r="I453" t="s">
        <v>2944</v>
      </c>
      <c r="J453" t="s">
        <v>2961</v>
      </c>
      <c r="K453" t="s">
        <v>3447</v>
      </c>
      <c r="L453" s="2" t="s">
        <v>4446</v>
      </c>
      <c r="M453" s="2" t="s">
        <v>5446</v>
      </c>
      <c r="N453">
        <v>3033</v>
      </c>
      <c r="O453" t="s">
        <v>5999</v>
      </c>
      <c r="P453" t="s">
        <v>6002</v>
      </c>
      <c r="Q453">
        <v>1730</v>
      </c>
      <c r="R453" s="3">
        <v>45788</v>
      </c>
    </row>
    <row r="454" spans="1:18" x14ac:dyDescent="0.3">
      <c r="A454" t="s">
        <v>470</v>
      </c>
      <c r="B454" t="s">
        <v>1469</v>
      </c>
      <c r="C454" t="s">
        <v>2017</v>
      </c>
      <c r="D454" t="s">
        <v>2449</v>
      </c>
      <c r="E454" t="s">
        <v>2449</v>
      </c>
      <c r="F454" t="s">
        <v>2921</v>
      </c>
      <c r="G454" t="s">
        <v>2922</v>
      </c>
      <c r="H454">
        <v>0</v>
      </c>
      <c r="I454" t="s">
        <v>2943</v>
      </c>
      <c r="J454" t="s">
        <v>2961</v>
      </c>
      <c r="K454" t="s">
        <v>3448</v>
      </c>
      <c r="L454" s="2" t="s">
        <v>4447</v>
      </c>
      <c r="M454" s="2" t="s">
        <v>5447</v>
      </c>
      <c r="N454">
        <v>3583</v>
      </c>
      <c r="O454" t="s">
        <v>6000</v>
      </c>
      <c r="P454" t="s">
        <v>6002</v>
      </c>
      <c r="Q454">
        <v>636</v>
      </c>
      <c r="R454" s="3">
        <v>45794</v>
      </c>
    </row>
    <row r="455" spans="1:18" x14ac:dyDescent="0.3">
      <c r="A455" t="s">
        <v>471</v>
      </c>
      <c r="B455" t="s">
        <v>1470</v>
      </c>
      <c r="C455" t="s">
        <v>2017</v>
      </c>
      <c r="D455" t="s">
        <v>2450</v>
      </c>
      <c r="E455" t="s">
        <v>2450</v>
      </c>
      <c r="F455" t="s">
        <v>2921</v>
      </c>
      <c r="G455" t="s">
        <v>2922</v>
      </c>
      <c r="H455">
        <v>0</v>
      </c>
      <c r="I455" t="s">
        <v>2945</v>
      </c>
      <c r="J455" t="s">
        <v>2961</v>
      </c>
      <c r="K455" t="s">
        <v>3449</v>
      </c>
      <c r="L455" s="2" t="s">
        <v>4448</v>
      </c>
      <c r="M455" s="2" t="s">
        <v>5448</v>
      </c>
      <c r="N455">
        <v>623</v>
      </c>
      <c r="O455" t="s">
        <v>5999</v>
      </c>
      <c r="P455" t="s">
        <v>6001</v>
      </c>
      <c r="Q455">
        <v>670</v>
      </c>
      <c r="R455" s="3">
        <v>45674</v>
      </c>
    </row>
    <row r="456" spans="1:18" x14ac:dyDescent="0.3">
      <c r="A456" t="s">
        <v>472</v>
      </c>
      <c r="B456" t="s">
        <v>1471</v>
      </c>
      <c r="C456" t="s">
        <v>2017</v>
      </c>
      <c r="D456" t="s">
        <v>2451</v>
      </c>
      <c r="E456" t="s">
        <v>2451</v>
      </c>
      <c r="F456" t="s">
        <v>2921</v>
      </c>
      <c r="G456" t="s">
        <v>2922</v>
      </c>
      <c r="H456">
        <v>0</v>
      </c>
      <c r="I456" t="s">
        <v>2945</v>
      </c>
      <c r="J456" t="s">
        <v>2961</v>
      </c>
      <c r="K456" t="s">
        <v>3450</v>
      </c>
      <c r="L456" s="2" t="s">
        <v>4449</v>
      </c>
      <c r="M456" s="2" t="s">
        <v>5449</v>
      </c>
      <c r="N456">
        <v>2754</v>
      </c>
      <c r="O456" t="s">
        <v>5999</v>
      </c>
      <c r="P456" t="s">
        <v>6002</v>
      </c>
      <c r="Q456">
        <v>176</v>
      </c>
      <c r="R456" s="3">
        <v>45763</v>
      </c>
    </row>
    <row r="457" spans="1:18" x14ac:dyDescent="0.3">
      <c r="A457" t="s">
        <v>473</v>
      </c>
      <c r="B457" t="s">
        <v>1472</v>
      </c>
      <c r="C457" t="s">
        <v>2017</v>
      </c>
      <c r="D457" t="s">
        <v>2452</v>
      </c>
      <c r="E457" t="s">
        <v>2452</v>
      </c>
      <c r="F457" t="s">
        <v>2921</v>
      </c>
      <c r="G457" t="s">
        <v>2931</v>
      </c>
      <c r="H457">
        <v>0</v>
      </c>
      <c r="I457" t="s">
        <v>2945</v>
      </c>
      <c r="J457" t="s">
        <v>2961</v>
      </c>
      <c r="K457" t="s">
        <v>3451</v>
      </c>
      <c r="L457" s="2" t="s">
        <v>4450</v>
      </c>
      <c r="M457" s="2" t="s">
        <v>5450</v>
      </c>
      <c r="N457">
        <v>2621</v>
      </c>
      <c r="O457" t="s">
        <v>5999</v>
      </c>
      <c r="P457" t="s">
        <v>6002</v>
      </c>
      <c r="Q457">
        <v>1132</v>
      </c>
      <c r="R457" s="3">
        <v>45772</v>
      </c>
    </row>
    <row r="458" spans="1:18" x14ac:dyDescent="0.3">
      <c r="A458" t="s">
        <v>474</v>
      </c>
      <c r="B458" t="s">
        <v>1473</v>
      </c>
      <c r="C458" t="s">
        <v>2017</v>
      </c>
      <c r="D458" t="s">
        <v>2453</v>
      </c>
      <c r="E458" t="s">
        <v>2453</v>
      </c>
      <c r="F458" t="s">
        <v>2921</v>
      </c>
      <c r="G458" t="s">
        <v>2931</v>
      </c>
      <c r="H458">
        <v>0</v>
      </c>
      <c r="I458" t="s">
        <v>2943</v>
      </c>
      <c r="J458" t="s">
        <v>2961</v>
      </c>
      <c r="K458" t="s">
        <v>3452</v>
      </c>
      <c r="L458" s="2" t="s">
        <v>4451</v>
      </c>
      <c r="M458" s="2" t="s">
        <v>5451</v>
      </c>
      <c r="N458">
        <v>1070</v>
      </c>
      <c r="O458" t="s">
        <v>5996</v>
      </c>
      <c r="P458" t="s">
        <v>6001</v>
      </c>
      <c r="Q458">
        <v>935</v>
      </c>
      <c r="R458" s="3">
        <v>45818</v>
      </c>
    </row>
    <row r="459" spans="1:18" x14ac:dyDescent="0.3">
      <c r="A459" t="s">
        <v>475</v>
      </c>
      <c r="B459" t="s">
        <v>1474</v>
      </c>
      <c r="C459" t="s">
        <v>2017</v>
      </c>
      <c r="D459" t="s">
        <v>2454</v>
      </c>
      <c r="E459" t="s">
        <v>2454</v>
      </c>
      <c r="F459" t="s">
        <v>2921</v>
      </c>
      <c r="G459" t="s">
        <v>2932</v>
      </c>
      <c r="H459">
        <v>0</v>
      </c>
      <c r="I459" t="s">
        <v>2947</v>
      </c>
      <c r="J459" t="s">
        <v>2961</v>
      </c>
      <c r="K459" t="s">
        <v>3453</v>
      </c>
      <c r="L459" s="2" t="s">
        <v>4452</v>
      </c>
      <c r="M459" s="2" t="s">
        <v>5452</v>
      </c>
      <c r="N459">
        <v>2510</v>
      </c>
      <c r="O459" t="s">
        <v>5997</v>
      </c>
      <c r="P459" t="s">
        <v>6002</v>
      </c>
      <c r="Q459">
        <v>16</v>
      </c>
      <c r="R459" s="3">
        <v>45825</v>
      </c>
    </row>
    <row r="460" spans="1:18" x14ac:dyDescent="0.3">
      <c r="A460" t="s">
        <v>476</v>
      </c>
      <c r="B460" t="s">
        <v>1475</v>
      </c>
      <c r="C460" t="s">
        <v>2017</v>
      </c>
      <c r="D460" t="s">
        <v>2455</v>
      </c>
      <c r="E460" t="s">
        <v>2455</v>
      </c>
      <c r="F460" t="s">
        <v>2921</v>
      </c>
      <c r="G460" t="s">
        <v>2932</v>
      </c>
      <c r="H460">
        <v>0</v>
      </c>
      <c r="I460" t="s">
        <v>2943</v>
      </c>
      <c r="J460" t="s">
        <v>2961</v>
      </c>
      <c r="K460" t="s">
        <v>3454</v>
      </c>
      <c r="L460" s="2" t="s">
        <v>4453</v>
      </c>
      <c r="M460" s="2" t="s">
        <v>5453</v>
      </c>
      <c r="N460">
        <v>4204</v>
      </c>
      <c r="O460" t="s">
        <v>5997</v>
      </c>
      <c r="P460" t="s">
        <v>6002</v>
      </c>
      <c r="Q460">
        <v>755</v>
      </c>
      <c r="R460" s="3">
        <v>45753</v>
      </c>
    </row>
    <row r="461" spans="1:18" x14ac:dyDescent="0.3">
      <c r="A461" t="s">
        <v>477</v>
      </c>
      <c r="B461" t="s">
        <v>1476</v>
      </c>
      <c r="C461" t="s">
        <v>2017</v>
      </c>
      <c r="D461" t="s">
        <v>2456</v>
      </c>
      <c r="E461" t="s">
        <v>2456</v>
      </c>
      <c r="F461" t="s">
        <v>2921</v>
      </c>
      <c r="G461" t="s">
        <v>2932</v>
      </c>
      <c r="H461">
        <v>0</v>
      </c>
      <c r="I461" t="s">
        <v>2943</v>
      </c>
      <c r="J461" t="s">
        <v>2961</v>
      </c>
      <c r="K461" t="s">
        <v>3455</v>
      </c>
      <c r="L461" s="2" t="s">
        <v>4454</v>
      </c>
      <c r="M461" s="2" t="s">
        <v>5454</v>
      </c>
      <c r="N461">
        <v>2583</v>
      </c>
      <c r="O461" t="s">
        <v>5998</v>
      </c>
      <c r="P461" t="s">
        <v>6002</v>
      </c>
      <c r="Q461">
        <v>410</v>
      </c>
      <c r="R461" s="3">
        <v>45723</v>
      </c>
    </row>
    <row r="462" spans="1:18" x14ac:dyDescent="0.3">
      <c r="A462" t="s">
        <v>478</v>
      </c>
      <c r="B462" t="s">
        <v>1477</v>
      </c>
      <c r="C462" t="s">
        <v>2017</v>
      </c>
      <c r="D462" t="s">
        <v>2457</v>
      </c>
      <c r="E462" t="s">
        <v>2457</v>
      </c>
      <c r="F462" t="s">
        <v>2921</v>
      </c>
      <c r="G462" t="s">
        <v>2932</v>
      </c>
      <c r="H462">
        <v>0</v>
      </c>
      <c r="I462" t="s">
        <v>2946</v>
      </c>
      <c r="J462" t="s">
        <v>2961</v>
      </c>
      <c r="K462" t="s">
        <v>3456</v>
      </c>
      <c r="L462" s="2" t="s">
        <v>4455</v>
      </c>
      <c r="M462" s="2" t="s">
        <v>5455</v>
      </c>
      <c r="N462">
        <v>3395</v>
      </c>
      <c r="O462" t="s">
        <v>6000</v>
      </c>
      <c r="P462" t="s">
        <v>6002</v>
      </c>
      <c r="Q462">
        <v>597</v>
      </c>
      <c r="R462" s="3">
        <v>45701</v>
      </c>
    </row>
    <row r="463" spans="1:18" x14ac:dyDescent="0.3">
      <c r="A463" t="s">
        <v>479</v>
      </c>
      <c r="B463" t="s">
        <v>1478</v>
      </c>
      <c r="C463" t="s">
        <v>2017</v>
      </c>
      <c r="D463" t="s">
        <v>2154</v>
      </c>
      <c r="E463" t="s">
        <v>2154</v>
      </c>
      <c r="F463" t="s">
        <v>2921</v>
      </c>
      <c r="G463" t="s">
        <v>2932</v>
      </c>
      <c r="H463">
        <v>0</v>
      </c>
      <c r="I463" t="s">
        <v>2947</v>
      </c>
      <c r="J463" t="s">
        <v>2961</v>
      </c>
      <c r="K463" t="s">
        <v>3457</v>
      </c>
      <c r="L463" s="2" t="s">
        <v>4456</v>
      </c>
      <c r="M463" s="2" t="s">
        <v>5456</v>
      </c>
      <c r="N463">
        <v>2722</v>
      </c>
      <c r="O463" t="s">
        <v>5995</v>
      </c>
      <c r="P463" t="s">
        <v>6001</v>
      </c>
      <c r="Q463">
        <v>1154</v>
      </c>
      <c r="R463" s="3">
        <v>45773</v>
      </c>
    </row>
    <row r="464" spans="1:18" x14ac:dyDescent="0.3">
      <c r="A464" t="s">
        <v>480</v>
      </c>
      <c r="B464" t="s">
        <v>1479</v>
      </c>
      <c r="C464" t="s">
        <v>2017</v>
      </c>
      <c r="D464" t="s">
        <v>2458</v>
      </c>
      <c r="E464" t="s">
        <v>2458</v>
      </c>
      <c r="F464" t="s">
        <v>2921</v>
      </c>
      <c r="G464" t="s">
        <v>2923</v>
      </c>
      <c r="H464">
        <v>0</v>
      </c>
      <c r="I464" t="s">
        <v>2945</v>
      </c>
      <c r="J464" t="s">
        <v>2961</v>
      </c>
      <c r="K464" t="s">
        <v>3458</v>
      </c>
      <c r="L464" s="2" t="s">
        <v>4457</v>
      </c>
      <c r="M464" s="2" t="s">
        <v>5457</v>
      </c>
      <c r="N464">
        <v>3346</v>
      </c>
      <c r="O464" t="s">
        <v>5996</v>
      </c>
      <c r="P464" t="s">
        <v>6001</v>
      </c>
      <c r="Q464">
        <v>1606</v>
      </c>
      <c r="R464" s="3">
        <v>45809</v>
      </c>
    </row>
    <row r="465" spans="1:18" x14ac:dyDescent="0.3">
      <c r="A465" t="s">
        <v>481</v>
      </c>
      <c r="B465" t="s">
        <v>1480</v>
      </c>
      <c r="C465" t="s">
        <v>2017</v>
      </c>
      <c r="D465" t="s">
        <v>2459</v>
      </c>
      <c r="E465" t="s">
        <v>2459</v>
      </c>
      <c r="F465" t="s">
        <v>2921</v>
      </c>
      <c r="G465" t="s">
        <v>2923</v>
      </c>
      <c r="H465">
        <v>0</v>
      </c>
      <c r="I465" t="s">
        <v>2946</v>
      </c>
      <c r="J465" t="s">
        <v>2961</v>
      </c>
      <c r="K465" t="s">
        <v>3459</v>
      </c>
      <c r="L465" s="2" t="s">
        <v>4458</v>
      </c>
      <c r="M465" s="2" t="s">
        <v>5458</v>
      </c>
      <c r="N465">
        <v>2472</v>
      </c>
      <c r="O465" t="s">
        <v>5997</v>
      </c>
      <c r="P465" t="s">
        <v>6001</v>
      </c>
      <c r="Q465">
        <v>622</v>
      </c>
      <c r="R465" s="3">
        <v>45835</v>
      </c>
    </row>
    <row r="466" spans="1:18" x14ac:dyDescent="0.3">
      <c r="A466" t="s">
        <v>482</v>
      </c>
      <c r="B466" t="s">
        <v>1481</v>
      </c>
      <c r="C466" t="s">
        <v>2017</v>
      </c>
      <c r="D466" t="s">
        <v>2460</v>
      </c>
      <c r="E466" t="s">
        <v>2460</v>
      </c>
      <c r="F466" t="s">
        <v>2921</v>
      </c>
      <c r="G466" t="s">
        <v>2923</v>
      </c>
      <c r="H466">
        <v>0</v>
      </c>
      <c r="I466" t="s">
        <v>2944</v>
      </c>
      <c r="J466" t="s">
        <v>2961</v>
      </c>
      <c r="K466" t="s">
        <v>3460</v>
      </c>
      <c r="L466" s="2" t="s">
        <v>4459</v>
      </c>
      <c r="M466" s="2" t="s">
        <v>5459</v>
      </c>
      <c r="N466">
        <v>4591</v>
      </c>
      <c r="O466" t="s">
        <v>6000</v>
      </c>
      <c r="P466" t="s">
        <v>6001</v>
      </c>
      <c r="Q466">
        <v>1514</v>
      </c>
      <c r="R466" s="3">
        <v>45840</v>
      </c>
    </row>
    <row r="467" spans="1:18" x14ac:dyDescent="0.3">
      <c r="A467" t="s">
        <v>483</v>
      </c>
      <c r="B467" t="s">
        <v>1482</v>
      </c>
      <c r="C467" t="s">
        <v>2017</v>
      </c>
      <c r="D467" t="s">
        <v>2461</v>
      </c>
      <c r="E467" t="s">
        <v>2461</v>
      </c>
      <c r="F467" t="s">
        <v>2921</v>
      </c>
      <c r="G467" t="s">
        <v>2923</v>
      </c>
      <c r="H467">
        <v>0</v>
      </c>
      <c r="I467" t="s">
        <v>2943</v>
      </c>
      <c r="J467" t="s">
        <v>2961</v>
      </c>
      <c r="K467" t="s">
        <v>3461</v>
      </c>
      <c r="L467" s="2" t="s">
        <v>4460</v>
      </c>
      <c r="M467" s="2" t="s">
        <v>5460</v>
      </c>
      <c r="N467">
        <v>1092</v>
      </c>
      <c r="O467" t="s">
        <v>6000</v>
      </c>
      <c r="P467" t="s">
        <v>6002</v>
      </c>
      <c r="Q467">
        <v>1275</v>
      </c>
      <c r="R467" s="3">
        <v>45775</v>
      </c>
    </row>
    <row r="468" spans="1:18" x14ac:dyDescent="0.3">
      <c r="A468" t="s">
        <v>484</v>
      </c>
      <c r="B468" t="s">
        <v>1483</v>
      </c>
      <c r="C468" t="s">
        <v>2017</v>
      </c>
      <c r="D468" t="s">
        <v>2462</v>
      </c>
      <c r="E468" t="s">
        <v>2462</v>
      </c>
      <c r="F468" t="s">
        <v>2921</v>
      </c>
      <c r="G468" t="s">
        <v>2923</v>
      </c>
      <c r="H468">
        <v>0</v>
      </c>
      <c r="I468" t="s">
        <v>2944</v>
      </c>
      <c r="J468" t="s">
        <v>2961</v>
      </c>
      <c r="K468" t="s">
        <v>3462</v>
      </c>
      <c r="L468" s="2" t="s">
        <v>4461</v>
      </c>
      <c r="M468" s="2" t="s">
        <v>5461</v>
      </c>
      <c r="N468">
        <v>1621</v>
      </c>
      <c r="O468" t="s">
        <v>5996</v>
      </c>
      <c r="P468" t="s">
        <v>6002</v>
      </c>
      <c r="Q468">
        <v>496</v>
      </c>
      <c r="R468" s="3">
        <v>45777</v>
      </c>
    </row>
    <row r="469" spans="1:18" x14ac:dyDescent="0.3">
      <c r="A469" t="s">
        <v>485</v>
      </c>
      <c r="B469" t="s">
        <v>1484</v>
      </c>
      <c r="C469" t="s">
        <v>2017</v>
      </c>
      <c r="D469" t="s">
        <v>2463</v>
      </c>
      <c r="E469" t="s">
        <v>2463</v>
      </c>
      <c r="F469" t="s">
        <v>2921</v>
      </c>
      <c r="G469" t="s">
        <v>2923</v>
      </c>
      <c r="H469">
        <v>0</v>
      </c>
      <c r="I469" t="s">
        <v>2943</v>
      </c>
      <c r="J469" t="s">
        <v>2961</v>
      </c>
      <c r="K469" t="s">
        <v>3463</v>
      </c>
      <c r="L469" s="2" t="s">
        <v>4462</v>
      </c>
      <c r="M469" s="2" t="s">
        <v>5462</v>
      </c>
      <c r="N469">
        <v>3494</v>
      </c>
      <c r="O469" t="s">
        <v>5996</v>
      </c>
      <c r="P469" t="s">
        <v>6001</v>
      </c>
      <c r="Q469">
        <v>950</v>
      </c>
      <c r="R469" s="3">
        <v>45735</v>
      </c>
    </row>
    <row r="470" spans="1:18" x14ac:dyDescent="0.3">
      <c r="A470" t="s">
        <v>486</v>
      </c>
      <c r="B470" t="s">
        <v>1485</v>
      </c>
      <c r="C470" t="s">
        <v>2017</v>
      </c>
      <c r="D470" t="s">
        <v>2464</v>
      </c>
      <c r="E470" t="s">
        <v>2464</v>
      </c>
      <c r="F470" t="s">
        <v>2921</v>
      </c>
      <c r="G470" t="s">
        <v>2923</v>
      </c>
      <c r="H470">
        <v>0</v>
      </c>
      <c r="I470" t="s">
        <v>2943</v>
      </c>
      <c r="J470" t="s">
        <v>2961</v>
      </c>
      <c r="K470" t="s">
        <v>3464</v>
      </c>
      <c r="L470" s="2" t="s">
        <v>4463</v>
      </c>
      <c r="M470" s="2" t="s">
        <v>5463</v>
      </c>
      <c r="N470">
        <v>3155</v>
      </c>
      <c r="O470" t="s">
        <v>6000</v>
      </c>
      <c r="P470" t="s">
        <v>6001</v>
      </c>
      <c r="Q470">
        <v>754</v>
      </c>
      <c r="R470" s="3">
        <v>45718</v>
      </c>
    </row>
    <row r="471" spans="1:18" x14ac:dyDescent="0.3">
      <c r="A471" t="s">
        <v>487</v>
      </c>
      <c r="B471" t="s">
        <v>1486</v>
      </c>
      <c r="C471" t="s">
        <v>2017</v>
      </c>
      <c r="D471" t="s">
        <v>2465</v>
      </c>
      <c r="E471" t="s">
        <v>2465</v>
      </c>
      <c r="F471" t="s">
        <v>2921</v>
      </c>
      <c r="G471" t="s">
        <v>2923</v>
      </c>
      <c r="H471">
        <v>0</v>
      </c>
      <c r="I471" t="s">
        <v>2945</v>
      </c>
      <c r="J471" t="s">
        <v>2961</v>
      </c>
      <c r="L471" s="2" t="s">
        <v>4464</v>
      </c>
      <c r="M471" s="2" t="s">
        <v>5464</v>
      </c>
      <c r="N471">
        <v>1475</v>
      </c>
      <c r="O471" t="s">
        <v>5998</v>
      </c>
      <c r="P471" t="s">
        <v>6002</v>
      </c>
      <c r="Q471">
        <v>1211</v>
      </c>
      <c r="R471" s="3">
        <v>45699</v>
      </c>
    </row>
    <row r="472" spans="1:18" x14ac:dyDescent="0.3">
      <c r="A472" t="s">
        <v>488</v>
      </c>
      <c r="B472" t="s">
        <v>1487</v>
      </c>
      <c r="C472" t="s">
        <v>2017</v>
      </c>
      <c r="D472" t="s">
        <v>2466</v>
      </c>
      <c r="E472" t="s">
        <v>2466</v>
      </c>
      <c r="F472" t="s">
        <v>2921</v>
      </c>
      <c r="G472" t="s">
        <v>2923</v>
      </c>
      <c r="H472">
        <v>0</v>
      </c>
      <c r="I472" t="s">
        <v>2947</v>
      </c>
      <c r="J472" t="s">
        <v>2961</v>
      </c>
      <c r="K472" t="s">
        <v>3465</v>
      </c>
      <c r="L472" s="2" t="s">
        <v>4465</v>
      </c>
      <c r="M472" s="2" t="s">
        <v>5465</v>
      </c>
      <c r="N472">
        <v>4712</v>
      </c>
      <c r="O472" t="s">
        <v>5997</v>
      </c>
      <c r="P472" t="s">
        <v>6001</v>
      </c>
      <c r="Q472">
        <v>1990</v>
      </c>
      <c r="R472" s="3">
        <v>45717</v>
      </c>
    </row>
    <row r="473" spans="1:18" x14ac:dyDescent="0.3">
      <c r="A473" t="s">
        <v>489</v>
      </c>
      <c r="B473" t="s">
        <v>1488</v>
      </c>
      <c r="C473" t="s">
        <v>2017</v>
      </c>
      <c r="D473" t="s">
        <v>2467</v>
      </c>
      <c r="E473" t="s">
        <v>2467</v>
      </c>
      <c r="F473" t="s">
        <v>2921</v>
      </c>
      <c r="G473" t="s">
        <v>2923</v>
      </c>
      <c r="H473">
        <v>0</v>
      </c>
      <c r="I473" t="s">
        <v>2946</v>
      </c>
      <c r="J473" t="s">
        <v>2961</v>
      </c>
      <c r="K473" t="s">
        <v>3466</v>
      </c>
      <c r="L473" s="2" t="s">
        <v>4466</v>
      </c>
      <c r="M473" s="2" t="s">
        <v>5466</v>
      </c>
      <c r="N473">
        <v>2515</v>
      </c>
      <c r="O473" t="s">
        <v>5995</v>
      </c>
      <c r="P473" t="s">
        <v>6002</v>
      </c>
      <c r="Q473">
        <v>1010</v>
      </c>
      <c r="R473" s="3">
        <v>45765</v>
      </c>
    </row>
    <row r="474" spans="1:18" x14ac:dyDescent="0.3">
      <c r="A474" t="s">
        <v>490</v>
      </c>
      <c r="B474" t="s">
        <v>1489</v>
      </c>
      <c r="C474" t="s">
        <v>2017</v>
      </c>
      <c r="D474" t="s">
        <v>2021</v>
      </c>
      <c r="E474" t="s">
        <v>2021</v>
      </c>
      <c r="F474" t="s">
        <v>2921</v>
      </c>
      <c r="G474" t="s">
        <v>2923</v>
      </c>
      <c r="H474">
        <v>0</v>
      </c>
      <c r="I474" t="s">
        <v>2946</v>
      </c>
      <c r="J474" t="s">
        <v>2961</v>
      </c>
      <c r="K474" t="s">
        <v>3467</v>
      </c>
      <c r="L474" s="2" t="s">
        <v>4467</v>
      </c>
      <c r="M474" s="2" t="s">
        <v>5467</v>
      </c>
      <c r="N474">
        <v>3376</v>
      </c>
      <c r="O474" t="s">
        <v>5995</v>
      </c>
      <c r="P474" t="s">
        <v>6002</v>
      </c>
      <c r="Q474">
        <v>1582</v>
      </c>
      <c r="R474" s="3">
        <v>45740</v>
      </c>
    </row>
    <row r="475" spans="1:18" x14ac:dyDescent="0.3">
      <c r="A475" t="s">
        <v>491</v>
      </c>
      <c r="B475" t="s">
        <v>1490</v>
      </c>
      <c r="C475" t="s">
        <v>2017</v>
      </c>
      <c r="D475" t="s">
        <v>2468</v>
      </c>
      <c r="E475" t="s">
        <v>2468</v>
      </c>
      <c r="F475" t="s">
        <v>2921</v>
      </c>
      <c r="G475" t="s">
        <v>2923</v>
      </c>
      <c r="H475">
        <v>0</v>
      </c>
      <c r="I475" t="s">
        <v>2946</v>
      </c>
      <c r="J475" t="s">
        <v>2961</v>
      </c>
      <c r="K475" t="s">
        <v>3468</v>
      </c>
      <c r="L475" s="2" t="s">
        <v>4468</v>
      </c>
      <c r="M475" s="2" t="s">
        <v>5468</v>
      </c>
      <c r="N475">
        <v>4538</v>
      </c>
      <c r="O475" t="s">
        <v>5995</v>
      </c>
      <c r="P475" t="s">
        <v>6002</v>
      </c>
      <c r="Q475">
        <v>1589</v>
      </c>
      <c r="R475" s="3">
        <v>45676</v>
      </c>
    </row>
    <row r="476" spans="1:18" x14ac:dyDescent="0.3">
      <c r="A476" t="s">
        <v>492</v>
      </c>
      <c r="B476" t="s">
        <v>1491</v>
      </c>
      <c r="C476" t="s">
        <v>2017</v>
      </c>
      <c r="D476" t="s">
        <v>2469</v>
      </c>
      <c r="E476" t="s">
        <v>2469</v>
      </c>
      <c r="F476" t="s">
        <v>2921</v>
      </c>
      <c r="G476" t="s">
        <v>2923</v>
      </c>
      <c r="H476">
        <v>0</v>
      </c>
      <c r="I476" t="s">
        <v>2946</v>
      </c>
      <c r="J476" t="s">
        <v>2961</v>
      </c>
      <c r="K476" t="s">
        <v>3469</v>
      </c>
      <c r="L476" s="2" t="s">
        <v>4469</v>
      </c>
      <c r="M476" s="2" t="s">
        <v>5469</v>
      </c>
      <c r="N476">
        <v>53</v>
      </c>
      <c r="O476" t="s">
        <v>5999</v>
      </c>
      <c r="P476" t="s">
        <v>6001</v>
      </c>
      <c r="Q476">
        <v>400</v>
      </c>
      <c r="R476" s="3">
        <v>45817</v>
      </c>
    </row>
    <row r="477" spans="1:18" x14ac:dyDescent="0.3">
      <c r="A477" t="s">
        <v>493</v>
      </c>
      <c r="B477" t="s">
        <v>1492</v>
      </c>
      <c r="C477" t="s">
        <v>2017</v>
      </c>
      <c r="D477" t="s">
        <v>2470</v>
      </c>
      <c r="E477" t="s">
        <v>2470</v>
      </c>
      <c r="F477" t="s">
        <v>2921</v>
      </c>
      <c r="G477" t="s">
        <v>2923</v>
      </c>
      <c r="H477">
        <v>0</v>
      </c>
      <c r="I477" t="s">
        <v>2943</v>
      </c>
      <c r="J477" t="s">
        <v>2961</v>
      </c>
      <c r="K477" t="s">
        <v>3470</v>
      </c>
      <c r="L477" s="2" t="s">
        <v>4470</v>
      </c>
      <c r="M477" s="2" t="s">
        <v>5470</v>
      </c>
      <c r="N477">
        <v>2539</v>
      </c>
      <c r="O477" t="s">
        <v>5997</v>
      </c>
      <c r="P477" t="s">
        <v>6002</v>
      </c>
      <c r="Q477">
        <v>1500</v>
      </c>
      <c r="R477" s="3">
        <v>45764</v>
      </c>
    </row>
    <row r="478" spans="1:18" x14ac:dyDescent="0.3">
      <c r="A478" t="s">
        <v>494</v>
      </c>
      <c r="B478" t="s">
        <v>1493</v>
      </c>
      <c r="C478" t="s">
        <v>2017</v>
      </c>
      <c r="D478" t="s">
        <v>2471</v>
      </c>
      <c r="E478" t="s">
        <v>2471</v>
      </c>
      <c r="F478" t="s">
        <v>2921</v>
      </c>
      <c r="G478" t="s">
        <v>2923</v>
      </c>
      <c r="H478">
        <v>0</v>
      </c>
      <c r="I478" t="s">
        <v>2943</v>
      </c>
      <c r="J478" t="s">
        <v>2961</v>
      </c>
      <c r="K478" t="s">
        <v>3471</v>
      </c>
      <c r="L478" s="2" t="s">
        <v>4471</v>
      </c>
      <c r="M478" s="2" t="s">
        <v>5471</v>
      </c>
      <c r="N478">
        <v>2400</v>
      </c>
      <c r="O478" t="s">
        <v>5999</v>
      </c>
      <c r="P478" t="s">
        <v>6002</v>
      </c>
      <c r="Q478">
        <v>1844</v>
      </c>
      <c r="R478" s="3">
        <v>45726</v>
      </c>
    </row>
    <row r="479" spans="1:18" x14ac:dyDescent="0.3">
      <c r="A479" t="s">
        <v>495</v>
      </c>
      <c r="B479" t="s">
        <v>1494</v>
      </c>
      <c r="C479" t="s">
        <v>2017</v>
      </c>
      <c r="D479" t="s">
        <v>2472</v>
      </c>
      <c r="E479" t="s">
        <v>2472</v>
      </c>
      <c r="F479" t="s">
        <v>2921</v>
      </c>
      <c r="G479" t="s">
        <v>2923</v>
      </c>
      <c r="H479">
        <v>0</v>
      </c>
      <c r="I479" t="s">
        <v>2946</v>
      </c>
      <c r="J479" t="s">
        <v>2961</v>
      </c>
      <c r="K479" t="s">
        <v>3472</v>
      </c>
      <c r="L479" s="2" t="s">
        <v>4472</v>
      </c>
      <c r="M479" s="2" t="s">
        <v>5472</v>
      </c>
      <c r="N479">
        <v>1771</v>
      </c>
      <c r="O479" t="s">
        <v>5999</v>
      </c>
      <c r="P479" t="s">
        <v>6002</v>
      </c>
      <c r="Q479">
        <v>1119</v>
      </c>
      <c r="R479" s="3">
        <v>45760</v>
      </c>
    </row>
    <row r="480" spans="1:18" x14ac:dyDescent="0.3">
      <c r="A480" t="s">
        <v>496</v>
      </c>
      <c r="B480" t="s">
        <v>1495</v>
      </c>
      <c r="C480" t="s">
        <v>2017</v>
      </c>
      <c r="D480" t="s">
        <v>2473</v>
      </c>
      <c r="E480" t="s">
        <v>2473</v>
      </c>
      <c r="F480" t="s">
        <v>2921</v>
      </c>
      <c r="G480" t="s">
        <v>2923</v>
      </c>
      <c r="H480">
        <v>0</v>
      </c>
      <c r="I480" t="s">
        <v>2944</v>
      </c>
      <c r="J480" t="s">
        <v>2961</v>
      </c>
      <c r="K480" t="s">
        <v>3473</v>
      </c>
      <c r="L480" s="2" t="s">
        <v>4473</v>
      </c>
      <c r="M480" s="2" t="s">
        <v>5473</v>
      </c>
      <c r="N480">
        <v>3571</v>
      </c>
      <c r="O480" t="s">
        <v>6000</v>
      </c>
      <c r="P480" t="s">
        <v>6002</v>
      </c>
      <c r="Q480">
        <v>1557</v>
      </c>
      <c r="R480" s="3">
        <v>45803</v>
      </c>
    </row>
    <row r="481" spans="1:18" x14ac:dyDescent="0.3">
      <c r="A481" t="s">
        <v>497</v>
      </c>
      <c r="B481" t="s">
        <v>1496</v>
      </c>
      <c r="C481" t="s">
        <v>2017</v>
      </c>
      <c r="D481" t="s">
        <v>2474</v>
      </c>
      <c r="E481" t="s">
        <v>2474</v>
      </c>
      <c r="F481" t="s">
        <v>2921</v>
      </c>
      <c r="G481" t="s">
        <v>2923</v>
      </c>
      <c r="H481">
        <v>0</v>
      </c>
      <c r="I481" t="s">
        <v>2944</v>
      </c>
      <c r="J481" t="s">
        <v>2961</v>
      </c>
      <c r="K481" t="s">
        <v>3474</v>
      </c>
      <c r="L481" s="2" t="s">
        <v>4474</v>
      </c>
      <c r="M481" s="2" t="s">
        <v>5474</v>
      </c>
      <c r="N481">
        <v>4801</v>
      </c>
      <c r="O481" t="s">
        <v>5999</v>
      </c>
      <c r="P481" t="s">
        <v>6002</v>
      </c>
      <c r="Q481">
        <v>1630</v>
      </c>
      <c r="R481" s="3">
        <v>45809</v>
      </c>
    </row>
    <row r="482" spans="1:18" x14ac:dyDescent="0.3">
      <c r="A482" t="s">
        <v>498</v>
      </c>
      <c r="B482" t="s">
        <v>1497</v>
      </c>
      <c r="C482" t="s">
        <v>2017</v>
      </c>
      <c r="D482" t="s">
        <v>2475</v>
      </c>
      <c r="E482" t="s">
        <v>2475</v>
      </c>
      <c r="F482" t="s">
        <v>2921</v>
      </c>
      <c r="G482" t="s">
        <v>2923</v>
      </c>
      <c r="H482">
        <v>0</v>
      </c>
      <c r="I482" t="s">
        <v>2947</v>
      </c>
      <c r="J482" t="s">
        <v>2961</v>
      </c>
      <c r="K482" t="s">
        <v>3475</v>
      </c>
      <c r="L482" s="2" t="s">
        <v>4475</v>
      </c>
      <c r="M482" s="2" t="s">
        <v>5475</v>
      </c>
      <c r="N482">
        <v>2689</v>
      </c>
      <c r="O482" t="s">
        <v>5998</v>
      </c>
      <c r="P482" t="s">
        <v>6002</v>
      </c>
      <c r="Q482">
        <v>502</v>
      </c>
      <c r="R482" s="3">
        <v>45748</v>
      </c>
    </row>
    <row r="483" spans="1:18" x14ac:dyDescent="0.3">
      <c r="A483" t="s">
        <v>499</v>
      </c>
      <c r="B483" t="s">
        <v>1498</v>
      </c>
      <c r="C483" t="s">
        <v>2017</v>
      </c>
      <c r="D483" t="s">
        <v>2476</v>
      </c>
      <c r="E483" t="s">
        <v>2476</v>
      </c>
      <c r="F483" t="s">
        <v>2921</v>
      </c>
      <c r="G483" t="s">
        <v>2923</v>
      </c>
      <c r="H483">
        <v>0</v>
      </c>
      <c r="I483" t="s">
        <v>2943</v>
      </c>
      <c r="J483" t="s">
        <v>2961</v>
      </c>
      <c r="K483" t="s">
        <v>3476</v>
      </c>
      <c r="L483" s="2" t="s">
        <v>4476</v>
      </c>
      <c r="M483" s="2" t="s">
        <v>5476</v>
      </c>
      <c r="N483">
        <v>3859</v>
      </c>
      <c r="O483" t="s">
        <v>5998</v>
      </c>
      <c r="P483" t="s">
        <v>6001</v>
      </c>
      <c r="Q483">
        <v>308</v>
      </c>
      <c r="R483" s="3">
        <v>45847</v>
      </c>
    </row>
    <row r="484" spans="1:18" x14ac:dyDescent="0.3">
      <c r="A484" t="s">
        <v>500</v>
      </c>
      <c r="B484" t="s">
        <v>1499</v>
      </c>
      <c r="C484" t="s">
        <v>2017</v>
      </c>
      <c r="D484" t="s">
        <v>2477</v>
      </c>
      <c r="E484" t="s">
        <v>2477</v>
      </c>
      <c r="F484" t="s">
        <v>2921</v>
      </c>
      <c r="G484" t="s">
        <v>2923</v>
      </c>
      <c r="H484">
        <v>0</v>
      </c>
      <c r="I484" t="s">
        <v>2943</v>
      </c>
      <c r="J484" t="s">
        <v>2961</v>
      </c>
      <c r="K484" t="s">
        <v>3477</v>
      </c>
      <c r="L484" s="2" t="s">
        <v>4477</v>
      </c>
      <c r="M484" s="2" t="s">
        <v>5477</v>
      </c>
      <c r="N484">
        <v>3669</v>
      </c>
      <c r="O484" t="s">
        <v>5996</v>
      </c>
      <c r="P484" t="s">
        <v>6002</v>
      </c>
      <c r="Q484">
        <v>13</v>
      </c>
      <c r="R484" s="3">
        <v>45793</v>
      </c>
    </row>
    <row r="485" spans="1:18" x14ac:dyDescent="0.3">
      <c r="A485" t="s">
        <v>501</v>
      </c>
      <c r="B485" t="s">
        <v>1500</v>
      </c>
      <c r="C485" t="s">
        <v>2017</v>
      </c>
      <c r="D485" t="s">
        <v>2478</v>
      </c>
      <c r="E485" t="s">
        <v>2478</v>
      </c>
      <c r="F485" t="s">
        <v>2921</v>
      </c>
      <c r="G485" t="s">
        <v>2923</v>
      </c>
      <c r="H485">
        <v>0</v>
      </c>
      <c r="I485" t="s">
        <v>2944</v>
      </c>
      <c r="J485" t="s">
        <v>2961</v>
      </c>
      <c r="K485" t="s">
        <v>3478</v>
      </c>
      <c r="L485" s="2" t="s">
        <v>4478</v>
      </c>
      <c r="M485" s="2" t="s">
        <v>5478</v>
      </c>
      <c r="N485">
        <v>3672</v>
      </c>
      <c r="O485" t="s">
        <v>5996</v>
      </c>
      <c r="P485" t="s">
        <v>6002</v>
      </c>
      <c r="Q485">
        <v>1909</v>
      </c>
      <c r="R485" s="3">
        <v>45794</v>
      </c>
    </row>
    <row r="486" spans="1:18" x14ac:dyDescent="0.3">
      <c r="A486" t="s">
        <v>502</v>
      </c>
      <c r="B486" t="s">
        <v>1501</v>
      </c>
      <c r="C486" t="s">
        <v>2017</v>
      </c>
      <c r="D486" t="s">
        <v>2479</v>
      </c>
      <c r="E486" t="s">
        <v>2479</v>
      </c>
      <c r="F486" t="s">
        <v>2921</v>
      </c>
      <c r="G486" t="s">
        <v>2923</v>
      </c>
      <c r="H486">
        <v>0</v>
      </c>
      <c r="I486" t="s">
        <v>2945</v>
      </c>
      <c r="J486" t="s">
        <v>2961</v>
      </c>
      <c r="K486" t="s">
        <v>3479</v>
      </c>
      <c r="L486" s="2" t="s">
        <v>4479</v>
      </c>
      <c r="M486" s="2" t="s">
        <v>5479</v>
      </c>
      <c r="N486">
        <v>1800</v>
      </c>
      <c r="O486" t="s">
        <v>5997</v>
      </c>
      <c r="P486" t="s">
        <v>6002</v>
      </c>
      <c r="Q486">
        <v>839</v>
      </c>
      <c r="R486" s="3">
        <v>45818</v>
      </c>
    </row>
    <row r="487" spans="1:18" x14ac:dyDescent="0.3">
      <c r="A487" t="s">
        <v>503</v>
      </c>
      <c r="B487" t="s">
        <v>1502</v>
      </c>
      <c r="C487" t="s">
        <v>2017</v>
      </c>
      <c r="D487" t="s">
        <v>2480</v>
      </c>
      <c r="E487" t="s">
        <v>2480</v>
      </c>
      <c r="F487" t="s">
        <v>2921</v>
      </c>
      <c r="G487" t="s">
        <v>2923</v>
      </c>
      <c r="H487">
        <v>0</v>
      </c>
      <c r="I487" t="s">
        <v>2947</v>
      </c>
      <c r="J487" t="s">
        <v>2961</v>
      </c>
      <c r="K487" t="s">
        <v>3480</v>
      </c>
      <c r="L487" s="2" t="s">
        <v>4480</v>
      </c>
      <c r="M487" s="2" t="s">
        <v>5480</v>
      </c>
      <c r="N487">
        <v>4237</v>
      </c>
      <c r="O487" t="s">
        <v>5997</v>
      </c>
      <c r="P487" t="s">
        <v>6001</v>
      </c>
      <c r="Q487">
        <v>48</v>
      </c>
      <c r="R487" s="3">
        <v>45797</v>
      </c>
    </row>
    <row r="488" spans="1:18" x14ac:dyDescent="0.3">
      <c r="A488" t="s">
        <v>504</v>
      </c>
      <c r="B488" t="s">
        <v>1503</v>
      </c>
      <c r="C488" t="s">
        <v>2017</v>
      </c>
      <c r="D488" t="s">
        <v>2481</v>
      </c>
      <c r="E488" t="s">
        <v>2481</v>
      </c>
      <c r="F488" t="s">
        <v>2921</v>
      </c>
      <c r="G488" t="s">
        <v>2924</v>
      </c>
      <c r="H488">
        <v>0</v>
      </c>
      <c r="I488" t="s">
        <v>2944</v>
      </c>
      <c r="J488" t="s">
        <v>2961</v>
      </c>
      <c r="K488" t="s">
        <v>3481</v>
      </c>
      <c r="L488" s="2" t="s">
        <v>4481</v>
      </c>
      <c r="M488" s="2" t="s">
        <v>5481</v>
      </c>
      <c r="N488">
        <v>3926</v>
      </c>
      <c r="O488" t="s">
        <v>5998</v>
      </c>
      <c r="P488" t="s">
        <v>6001</v>
      </c>
      <c r="Q488">
        <v>477</v>
      </c>
      <c r="R488" s="3">
        <v>45846</v>
      </c>
    </row>
    <row r="489" spans="1:18" x14ac:dyDescent="0.3">
      <c r="A489" t="s">
        <v>505</v>
      </c>
      <c r="B489" t="s">
        <v>1504</v>
      </c>
      <c r="C489" t="s">
        <v>2017</v>
      </c>
      <c r="D489" t="s">
        <v>2482</v>
      </c>
      <c r="E489" t="s">
        <v>2482</v>
      </c>
      <c r="F489" t="s">
        <v>2921</v>
      </c>
      <c r="G489" t="s">
        <v>2924</v>
      </c>
      <c r="H489">
        <v>0</v>
      </c>
      <c r="I489" t="s">
        <v>2943</v>
      </c>
      <c r="J489" t="s">
        <v>2961</v>
      </c>
      <c r="K489" t="s">
        <v>3482</v>
      </c>
      <c r="L489" s="2" t="s">
        <v>4482</v>
      </c>
      <c r="M489" s="2" t="s">
        <v>5482</v>
      </c>
      <c r="N489">
        <v>1440</v>
      </c>
      <c r="O489" t="s">
        <v>5996</v>
      </c>
      <c r="P489" t="s">
        <v>6002</v>
      </c>
      <c r="Q489">
        <v>1109</v>
      </c>
      <c r="R489" s="3">
        <v>45701</v>
      </c>
    </row>
    <row r="490" spans="1:18" x14ac:dyDescent="0.3">
      <c r="A490" t="s">
        <v>506</v>
      </c>
      <c r="B490" t="s">
        <v>1505</v>
      </c>
      <c r="C490" t="s">
        <v>2017</v>
      </c>
      <c r="D490" t="s">
        <v>2483</v>
      </c>
      <c r="E490" t="s">
        <v>2483</v>
      </c>
      <c r="F490" t="s">
        <v>2921</v>
      </c>
      <c r="G490" t="s">
        <v>2924</v>
      </c>
      <c r="H490">
        <v>0</v>
      </c>
      <c r="I490" t="s">
        <v>2944</v>
      </c>
      <c r="J490" t="s">
        <v>2961</v>
      </c>
      <c r="K490" t="s">
        <v>3483</v>
      </c>
      <c r="L490" s="2" t="s">
        <v>4483</v>
      </c>
      <c r="M490" s="2" t="s">
        <v>5483</v>
      </c>
      <c r="N490">
        <v>744</v>
      </c>
      <c r="O490" t="s">
        <v>6000</v>
      </c>
      <c r="P490" t="s">
        <v>6002</v>
      </c>
      <c r="Q490">
        <v>709</v>
      </c>
      <c r="R490" s="3">
        <v>45722</v>
      </c>
    </row>
    <row r="491" spans="1:18" x14ac:dyDescent="0.3">
      <c r="A491" t="s">
        <v>507</v>
      </c>
      <c r="B491" t="s">
        <v>1506</v>
      </c>
      <c r="C491" t="s">
        <v>2017</v>
      </c>
      <c r="D491" t="s">
        <v>2484</v>
      </c>
      <c r="E491" t="s">
        <v>2484</v>
      </c>
      <c r="F491" t="s">
        <v>2921</v>
      </c>
      <c r="G491" t="s">
        <v>2924</v>
      </c>
      <c r="H491">
        <v>0</v>
      </c>
      <c r="I491" t="s">
        <v>2947</v>
      </c>
      <c r="J491" t="s">
        <v>2961</v>
      </c>
      <c r="K491" t="s">
        <v>3484</v>
      </c>
      <c r="L491" s="2" t="s">
        <v>4484</v>
      </c>
      <c r="M491" s="2" t="s">
        <v>5484</v>
      </c>
      <c r="N491">
        <v>2374</v>
      </c>
      <c r="O491" t="s">
        <v>5996</v>
      </c>
      <c r="P491" t="s">
        <v>6002</v>
      </c>
      <c r="Q491">
        <v>1302</v>
      </c>
      <c r="R491" s="3">
        <v>45808</v>
      </c>
    </row>
    <row r="492" spans="1:18" x14ac:dyDescent="0.3">
      <c r="A492" t="s">
        <v>508</v>
      </c>
      <c r="B492" t="s">
        <v>1507</v>
      </c>
      <c r="C492" t="s">
        <v>2017</v>
      </c>
      <c r="D492" t="s">
        <v>2485</v>
      </c>
      <c r="E492" t="s">
        <v>2485</v>
      </c>
      <c r="F492" t="s">
        <v>2921</v>
      </c>
      <c r="G492" t="s">
        <v>2924</v>
      </c>
      <c r="H492">
        <v>0</v>
      </c>
      <c r="I492" t="s">
        <v>2946</v>
      </c>
      <c r="J492" t="s">
        <v>2961</v>
      </c>
      <c r="K492" t="s">
        <v>3485</v>
      </c>
      <c r="L492" s="2" t="s">
        <v>4485</v>
      </c>
      <c r="M492" s="2" t="s">
        <v>5485</v>
      </c>
      <c r="N492">
        <v>4272</v>
      </c>
      <c r="O492" t="s">
        <v>5999</v>
      </c>
      <c r="P492" t="s">
        <v>6002</v>
      </c>
      <c r="Q492">
        <v>1719</v>
      </c>
      <c r="R492" s="3">
        <v>45820</v>
      </c>
    </row>
    <row r="493" spans="1:18" x14ac:dyDescent="0.3">
      <c r="A493" t="s">
        <v>509</v>
      </c>
      <c r="B493" t="s">
        <v>1508</v>
      </c>
      <c r="C493" t="s">
        <v>2017</v>
      </c>
      <c r="D493" t="s">
        <v>2486</v>
      </c>
      <c r="E493" t="s">
        <v>2486</v>
      </c>
      <c r="F493" t="s">
        <v>2921</v>
      </c>
      <c r="G493" t="s">
        <v>2924</v>
      </c>
      <c r="H493">
        <v>0</v>
      </c>
      <c r="I493" t="s">
        <v>2945</v>
      </c>
      <c r="J493" t="s">
        <v>2961</v>
      </c>
      <c r="K493" t="s">
        <v>3486</v>
      </c>
      <c r="L493" s="2" t="s">
        <v>4486</v>
      </c>
      <c r="M493" s="2" t="s">
        <v>5486</v>
      </c>
      <c r="N493">
        <v>2795</v>
      </c>
      <c r="O493" t="s">
        <v>5995</v>
      </c>
      <c r="P493" t="s">
        <v>6001</v>
      </c>
      <c r="Q493">
        <v>1420</v>
      </c>
      <c r="R493" s="3">
        <v>45758</v>
      </c>
    </row>
    <row r="494" spans="1:18" x14ac:dyDescent="0.3">
      <c r="A494" t="s">
        <v>510</v>
      </c>
      <c r="B494" t="s">
        <v>1509</v>
      </c>
      <c r="C494" t="s">
        <v>2017</v>
      </c>
      <c r="D494" t="s">
        <v>2487</v>
      </c>
      <c r="E494" t="s">
        <v>2487</v>
      </c>
      <c r="F494" t="s">
        <v>2921</v>
      </c>
      <c r="G494" t="s">
        <v>2924</v>
      </c>
      <c r="H494">
        <v>0</v>
      </c>
      <c r="I494" t="s">
        <v>2947</v>
      </c>
      <c r="J494" t="s">
        <v>2961</v>
      </c>
      <c r="K494" t="s">
        <v>3487</v>
      </c>
      <c r="L494" s="2" t="s">
        <v>4487</v>
      </c>
      <c r="M494" s="2" t="s">
        <v>5487</v>
      </c>
      <c r="N494">
        <v>815</v>
      </c>
      <c r="O494" t="s">
        <v>6000</v>
      </c>
      <c r="P494" t="s">
        <v>6002</v>
      </c>
      <c r="Q494">
        <v>1796</v>
      </c>
      <c r="R494" s="3">
        <v>45685</v>
      </c>
    </row>
    <row r="495" spans="1:18" x14ac:dyDescent="0.3">
      <c r="A495" t="s">
        <v>511</v>
      </c>
      <c r="B495" t="s">
        <v>1510</v>
      </c>
      <c r="C495" t="s">
        <v>2017</v>
      </c>
      <c r="D495" t="s">
        <v>2488</v>
      </c>
      <c r="E495" t="s">
        <v>2488</v>
      </c>
      <c r="F495" t="s">
        <v>2921</v>
      </c>
      <c r="G495" t="s">
        <v>2924</v>
      </c>
      <c r="H495">
        <v>0</v>
      </c>
      <c r="I495" t="s">
        <v>2945</v>
      </c>
      <c r="J495" t="s">
        <v>2961</v>
      </c>
      <c r="K495" t="s">
        <v>3488</v>
      </c>
      <c r="L495" s="2" t="s">
        <v>4488</v>
      </c>
      <c r="M495" s="2" t="s">
        <v>5488</v>
      </c>
      <c r="N495">
        <v>1974</v>
      </c>
      <c r="O495" t="s">
        <v>5995</v>
      </c>
      <c r="P495" t="s">
        <v>6001</v>
      </c>
      <c r="Q495">
        <v>19</v>
      </c>
      <c r="R495" s="3">
        <v>45842</v>
      </c>
    </row>
    <row r="496" spans="1:18" x14ac:dyDescent="0.3">
      <c r="A496" t="s">
        <v>512</v>
      </c>
      <c r="B496" t="s">
        <v>1511</v>
      </c>
      <c r="C496" t="s">
        <v>2017</v>
      </c>
      <c r="D496" t="s">
        <v>2098</v>
      </c>
      <c r="E496" t="s">
        <v>2098</v>
      </c>
      <c r="F496" t="s">
        <v>2921</v>
      </c>
      <c r="G496" t="s">
        <v>2924</v>
      </c>
      <c r="H496">
        <v>0</v>
      </c>
      <c r="I496" t="s">
        <v>2944</v>
      </c>
      <c r="J496" t="s">
        <v>2961</v>
      </c>
      <c r="K496" t="s">
        <v>3489</v>
      </c>
      <c r="L496" s="2" t="s">
        <v>4489</v>
      </c>
      <c r="M496" s="2" t="s">
        <v>5489</v>
      </c>
      <c r="N496">
        <v>2592</v>
      </c>
      <c r="O496" t="s">
        <v>5995</v>
      </c>
      <c r="P496" t="s">
        <v>6001</v>
      </c>
      <c r="Q496">
        <v>1947</v>
      </c>
      <c r="R496" s="3">
        <v>45755</v>
      </c>
    </row>
    <row r="497" spans="1:18" x14ac:dyDescent="0.3">
      <c r="A497" t="s">
        <v>513</v>
      </c>
      <c r="B497" t="s">
        <v>1512</v>
      </c>
      <c r="C497" t="s">
        <v>2017</v>
      </c>
      <c r="D497" t="s">
        <v>2088</v>
      </c>
      <c r="E497" t="s">
        <v>2088</v>
      </c>
      <c r="F497" t="s">
        <v>2921</v>
      </c>
      <c r="G497" t="s">
        <v>2924</v>
      </c>
      <c r="H497">
        <v>0</v>
      </c>
      <c r="I497" t="s">
        <v>2947</v>
      </c>
      <c r="J497" t="s">
        <v>2961</v>
      </c>
      <c r="K497" t="s">
        <v>3490</v>
      </c>
      <c r="L497" s="2" t="s">
        <v>4490</v>
      </c>
      <c r="M497" s="2" t="s">
        <v>5490</v>
      </c>
      <c r="N497">
        <v>1890</v>
      </c>
      <c r="O497" t="s">
        <v>5998</v>
      </c>
      <c r="P497" t="s">
        <v>6002</v>
      </c>
      <c r="Q497">
        <v>686</v>
      </c>
      <c r="R497" s="3">
        <v>45688</v>
      </c>
    </row>
    <row r="498" spans="1:18" x14ac:dyDescent="0.3">
      <c r="A498" t="s">
        <v>514</v>
      </c>
      <c r="B498" t="s">
        <v>1513</v>
      </c>
      <c r="C498" t="s">
        <v>2017</v>
      </c>
      <c r="D498" t="s">
        <v>2489</v>
      </c>
      <c r="E498" t="s">
        <v>2489</v>
      </c>
      <c r="F498" t="s">
        <v>2921</v>
      </c>
      <c r="G498" t="s">
        <v>2924</v>
      </c>
      <c r="H498">
        <v>0</v>
      </c>
      <c r="I498" t="s">
        <v>2945</v>
      </c>
      <c r="J498" t="s">
        <v>2961</v>
      </c>
      <c r="K498" t="s">
        <v>3491</v>
      </c>
      <c r="L498" s="2" t="s">
        <v>4491</v>
      </c>
      <c r="M498" s="2" t="s">
        <v>5491</v>
      </c>
      <c r="N498">
        <v>1681</v>
      </c>
      <c r="O498" t="s">
        <v>5995</v>
      </c>
      <c r="P498" t="s">
        <v>6001</v>
      </c>
      <c r="Q498">
        <v>2</v>
      </c>
      <c r="R498" s="3">
        <v>45786</v>
      </c>
    </row>
    <row r="499" spans="1:18" x14ac:dyDescent="0.3">
      <c r="A499" t="s">
        <v>515</v>
      </c>
      <c r="B499" t="s">
        <v>1514</v>
      </c>
      <c r="C499" t="s">
        <v>2017</v>
      </c>
      <c r="D499" t="s">
        <v>2490</v>
      </c>
      <c r="E499" t="s">
        <v>2490</v>
      </c>
      <c r="F499" t="s">
        <v>2921</v>
      </c>
      <c r="G499" t="s">
        <v>2924</v>
      </c>
      <c r="H499">
        <v>0</v>
      </c>
      <c r="I499" t="s">
        <v>2947</v>
      </c>
      <c r="J499" t="s">
        <v>2961</v>
      </c>
      <c r="K499" t="s">
        <v>3492</v>
      </c>
      <c r="L499" s="2" t="s">
        <v>4492</v>
      </c>
      <c r="M499" s="2" t="s">
        <v>5492</v>
      </c>
      <c r="N499">
        <v>1257</v>
      </c>
      <c r="O499" t="s">
        <v>5995</v>
      </c>
      <c r="P499" t="s">
        <v>6002</v>
      </c>
      <c r="Q499">
        <v>1554</v>
      </c>
      <c r="R499" s="3">
        <v>45715</v>
      </c>
    </row>
    <row r="500" spans="1:18" x14ac:dyDescent="0.3">
      <c r="A500" t="s">
        <v>516</v>
      </c>
      <c r="B500" t="s">
        <v>1515</v>
      </c>
      <c r="C500" t="s">
        <v>2017</v>
      </c>
      <c r="D500" t="s">
        <v>2491</v>
      </c>
      <c r="E500" t="s">
        <v>2491</v>
      </c>
      <c r="F500" t="s">
        <v>2921</v>
      </c>
      <c r="G500" t="s">
        <v>2924</v>
      </c>
      <c r="H500">
        <v>0</v>
      </c>
      <c r="I500" t="s">
        <v>2945</v>
      </c>
      <c r="J500" t="s">
        <v>2961</v>
      </c>
      <c r="K500" t="s">
        <v>3493</v>
      </c>
      <c r="L500" s="2" t="s">
        <v>4493</v>
      </c>
      <c r="M500" s="2" t="s">
        <v>5493</v>
      </c>
      <c r="N500">
        <v>250</v>
      </c>
      <c r="O500" t="s">
        <v>5999</v>
      </c>
      <c r="P500" t="s">
        <v>6002</v>
      </c>
      <c r="Q500">
        <v>1346</v>
      </c>
      <c r="R500" s="3">
        <v>45692</v>
      </c>
    </row>
    <row r="501" spans="1:18" x14ac:dyDescent="0.3">
      <c r="A501" t="s">
        <v>517</v>
      </c>
      <c r="B501" t="s">
        <v>1516</v>
      </c>
      <c r="C501" t="s">
        <v>2017</v>
      </c>
      <c r="D501" t="s">
        <v>2492</v>
      </c>
      <c r="E501" t="s">
        <v>2492</v>
      </c>
      <c r="F501" t="s">
        <v>2921</v>
      </c>
      <c r="G501" t="s">
        <v>2924</v>
      </c>
      <c r="H501">
        <v>0</v>
      </c>
      <c r="I501" t="s">
        <v>2946</v>
      </c>
      <c r="J501" t="s">
        <v>2961</v>
      </c>
      <c r="K501" t="s">
        <v>3494</v>
      </c>
      <c r="L501" s="2" t="s">
        <v>4494</v>
      </c>
      <c r="M501" s="2" t="s">
        <v>5494</v>
      </c>
      <c r="N501">
        <v>428</v>
      </c>
      <c r="O501" t="s">
        <v>5997</v>
      </c>
      <c r="P501" t="s">
        <v>6001</v>
      </c>
      <c r="Q501">
        <v>770</v>
      </c>
      <c r="R501" s="3">
        <v>45839</v>
      </c>
    </row>
    <row r="502" spans="1:18" x14ac:dyDescent="0.3">
      <c r="A502" t="s">
        <v>518</v>
      </c>
      <c r="B502" t="s">
        <v>1517</v>
      </c>
      <c r="C502" t="s">
        <v>2017</v>
      </c>
      <c r="D502" t="s">
        <v>2493</v>
      </c>
      <c r="E502" t="s">
        <v>2493</v>
      </c>
      <c r="F502" t="s">
        <v>2921</v>
      </c>
      <c r="G502" t="s">
        <v>2924</v>
      </c>
      <c r="H502">
        <v>0</v>
      </c>
      <c r="I502" t="s">
        <v>2946</v>
      </c>
      <c r="J502" t="s">
        <v>2961</v>
      </c>
      <c r="K502" t="s">
        <v>3495</v>
      </c>
      <c r="L502" s="2" t="s">
        <v>4495</v>
      </c>
      <c r="M502" s="2" t="s">
        <v>5495</v>
      </c>
      <c r="N502">
        <v>2055</v>
      </c>
      <c r="O502" t="s">
        <v>5998</v>
      </c>
      <c r="P502" t="s">
        <v>6001</v>
      </c>
      <c r="Q502">
        <v>1738</v>
      </c>
      <c r="R502" s="3">
        <v>45699</v>
      </c>
    </row>
    <row r="503" spans="1:18" x14ac:dyDescent="0.3">
      <c r="A503" t="s">
        <v>519</v>
      </c>
      <c r="B503" t="s">
        <v>1518</v>
      </c>
      <c r="C503" t="s">
        <v>2017</v>
      </c>
      <c r="D503" t="s">
        <v>2494</v>
      </c>
      <c r="E503" t="s">
        <v>2494</v>
      </c>
      <c r="F503" t="s">
        <v>2921</v>
      </c>
      <c r="G503" t="s">
        <v>2924</v>
      </c>
      <c r="H503">
        <v>0</v>
      </c>
      <c r="I503" t="s">
        <v>2944</v>
      </c>
      <c r="J503" t="s">
        <v>2961</v>
      </c>
      <c r="K503" t="s">
        <v>3496</v>
      </c>
      <c r="L503" s="2" t="s">
        <v>4496</v>
      </c>
      <c r="M503" s="2" t="s">
        <v>5496</v>
      </c>
      <c r="N503">
        <v>3942</v>
      </c>
      <c r="O503" t="s">
        <v>5996</v>
      </c>
      <c r="P503" t="s">
        <v>6001</v>
      </c>
      <c r="Q503">
        <v>1511</v>
      </c>
      <c r="R503" s="3">
        <v>45839</v>
      </c>
    </row>
    <row r="504" spans="1:18" x14ac:dyDescent="0.3">
      <c r="A504" t="s">
        <v>520</v>
      </c>
      <c r="B504" t="s">
        <v>1519</v>
      </c>
      <c r="C504" t="s">
        <v>2017</v>
      </c>
      <c r="D504" t="s">
        <v>2495</v>
      </c>
      <c r="E504" t="s">
        <v>2495</v>
      </c>
      <c r="F504" t="s">
        <v>2921</v>
      </c>
      <c r="G504" t="s">
        <v>2924</v>
      </c>
      <c r="H504">
        <v>0</v>
      </c>
      <c r="I504" t="s">
        <v>2946</v>
      </c>
      <c r="J504" t="s">
        <v>2961</v>
      </c>
      <c r="K504" t="s">
        <v>3497</v>
      </c>
      <c r="L504" s="2" t="s">
        <v>4497</v>
      </c>
      <c r="M504" s="2" t="s">
        <v>5497</v>
      </c>
      <c r="N504">
        <v>646</v>
      </c>
      <c r="O504" t="s">
        <v>5999</v>
      </c>
      <c r="P504" t="s">
        <v>6002</v>
      </c>
      <c r="Q504">
        <v>1489</v>
      </c>
      <c r="R504" s="3">
        <v>45682</v>
      </c>
    </row>
    <row r="505" spans="1:18" x14ac:dyDescent="0.3">
      <c r="A505" t="s">
        <v>521</v>
      </c>
      <c r="B505" t="s">
        <v>1520</v>
      </c>
      <c r="C505" t="s">
        <v>2017</v>
      </c>
      <c r="D505" t="s">
        <v>2496</v>
      </c>
      <c r="E505" t="s">
        <v>2496</v>
      </c>
      <c r="F505" t="s">
        <v>2921</v>
      </c>
      <c r="G505" t="s">
        <v>2924</v>
      </c>
      <c r="H505">
        <v>0</v>
      </c>
      <c r="I505" t="s">
        <v>2946</v>
      </c>
      <c r="J505" t="s">
        <v>2961</v>
      </c>
      <c r="K505" t="s">
        <v>3498</v>
      </c>
      <c r="L505" s="2" t="s">
        <v>4498</v>
      </c>
      <c r="M505" s="2" t="s">
        <v>5498</v>
      </c>
      <c r="N505">
        <v>3780</v>
      </c>
      <c r="O505" t="s">
        <v>5995</v>
      </c>
      <c r="P505" t="s">
        <v>6002</v>
      </c>
      <c r="Q505">
        <v>629</v>
      </c>
      <c r="R505" s="3">
        <v>45824</v>
      </c>
    </row>
    <row r="506" spans="1:18" x14ac:dyDescent="0.3">
      <c r="A506" t="s">
        <v>522</v>
      </c>
      <c r="B506" t="s">
        <v>1521</v>
      </c>
      <c r="C506" t="s">
        <v>2017</v>
      </c>
      <c r="D506" t="s">
        <v>2497</v>
      </c>
      <c r="E506" t="s">
        <v>2497</v>
      </c>
      <c r="F506" t="s">
        <v>2921</v>
      </c>
      <c r="G506" t="s">
        <v>2924</v>
      </c>
      <c r="H506">
        <v>0</v>
      </c>
      <c r="I506" t="s">
        <v>2945</v>
      </c>
      <c r="J506" t="s">
        <v>2961</v>
      </c>
      <c r="K506" t="s">
        <v>3499</v>
      </c>
      <c r="L506" s="2" t="s">
        <v>4499</v>
      </c>
      <c r="M506" s="2" t="s">
        <v>5499</v>
      </c>
      <c r="N506">
        <v>3445</v>
      </c>
      <c r="O506" t="s">
        <v>5996</v>
      </c>
      <c r="P506" t="s">
        <v>6001</v>
      </c>
      <c r="Q506">
        <v>212</v>
      </c>
      <c r="R506" s="3">
        <v>45684</v>
      </c>
    </row>
    <row r="507" spans="1:18" x14ac:dyDescent="0.3">
      <c r="A507" t="s">
        <v>523</v>
      </c>
      <c r="B507" t="s">
        <v>1522</v>
      </c>
      <c r="C507" t="s">
        <v>2017</v>
      </c>
      <c r="D507" t="s">
        <v>2498</v>
      </c>
      <c r="E507" t="s">
        <v>2498</v>
      </c>
      <c r="F507" t="s">
        <v>2921</v>
      </c>
      <c r="G507" t="s">
        <v>2924</v>
      </c>
      <c r="H507">
        <v>0</v>
      </c>
      <c r="I507" t="s">
        <v>2943</v>
      </c>
      <c r="J507" t="s">
        <v>2961</v>
      </c>
      <c r="K507" t="s">
        <v>3500</v>
      </c>
      <c r="L507" s="2" t="s">
        <v>4500</v>
      </c>
      <c r="M507" s="2" t="s">
        <v>5500</v>
      </c>
      <c r="N507">
        <v>4765</v>
      </c>
      <c r="O507" t="s">
        <v>5999</v>
      </c>
      <c r="P507" t="s">
        <v>6001</v>
      </c>
      <c r="Q507">
        <v>420</v>
      </c>
      <c r="R507" s="3">
        <v>45846</v>
      </c>
    </row>
    <row r="508" spans="1:18" x14ac:dyDescent="0.3">
      <c r="A508" t="s">
        <v>524</v>
      </c>
      <c r="B508" t="s">
        <v>1523</v>
      </c>
      <c r="C508" t="s">
        <v>2017</v>
      </c>
      <c r="D508" t="s">
        <v>2499</v>
      </c>
      <c r="E508" t="s">
        <v>2499</v>
      </c>
      <c r="F508" t="s">
        <v>2921</v>
      </c>
      <c r="G508" t="s">
        <v>2924</v>
      </c>
      <c r="H508">
        <v>0</v>
      </c>
      <c r="I508" t="s">
        <v>2945</v>
      </c>
      <c r="J508" t="s">
        <v>2961</v>
      </c>
      <c r="K508" t="s">
        <v>3501</v>
      </c>
      <c r="L508" s="2" t="s">
        <v>4501</v>
      </c>
      <c r="M508" s="2" t="s">
        <v>5501</v>
      </c>
      <c r="N508">
        <v>1642</v>
      </c>
      <c r="O508" t="s">
        <v>6000</v>
      </c>
      <c r="P508" t="s">
        <v>6002</v>
      </c>
      <c r="Q508">
        <v>1085</v>
      </c>
      <c r="R508" s="3">
        <v>45839</v>
      </c>
    </row>
    <row r="509" spans="1:18" x14ac:dyDescent="0.3">
      <c r="A509" t="s">
        <v>525</v>
      </c>
      <c r="B509" t="s">
        <v>1524</v>
      </c>
      <c r="C509" t="s">
        <v>2017</v>
      </c>
      <c r="D509" t="s">
        <v>2500</v>
      </c>
      <c r="E509" t="s">
        <v>2500</v>
      </c>
      <c r="F509" t="s">
        <v>2921</v>
      </c>
      <c r="G509" t="s">
        <v>2940</v>
      </c>
      <c r="H509">
        <v>0</v>
      </c>
      <c r="I509" t="s">
        <v>2945</v>
      </c>
      <c r="J509" t="s">
        <v>2961</v>
      </c>
      <c r="K509" t="s">
        <v>3502</v>
      </c>
      <c r="L509" s="2" t="s">
        <v>4502</v>
      </c>
      <c r="M509" s="2" t="s">
        <v>5502</v>
      </c>
      <c r="N509">
        <v>3195</v>
      </c>
      <c r="O509" t="s">
        <v>6000</v>
      </c>
      <c r="P509" t="s">
        <v>6001</v>
      </c>
      <c r="Q509">
        <v>487</v>
      </c>
      <c r="R509" s="3">
        <v>45675</v>
      </c>
    </row>
    <row r="510" spans="1:18" x14ac:dyDescent="0.3">
      <c r="A510" t="s">
        <v>526</v>
      </c>
      <c r="B510" t="s">
        <v>1525</v>
      </c>
      <c r="C510" t="s">
        <v>2017</v>
      </c>
      <c r="D510" t="s">
        <v>2273</v>
      </c>
      <c r="E510" t="s">
        <v>2273</v>
      </c>
      <c r="F510" t="s">
        <v>2921</v>
      </c>
      <c r="G510" t="s">
        <v>2933</v>
      </c>
      <c r="H510">
        <v>0</v>
      </c>
      <c r="I510" t="s">
        <v>2944</v>
      </c>
      <c r="J510" t="s">
        <v>2961</v>
      </c>
      <c r="K510" t="s">
        <v>3503</v>
      </c>
      <c r="L510" s="2" t="s">
        <v>4503</v>
      </c>
      <c r="M510" s="2" t="s">
        <v>5503</v>
      </c>
      <c r="N510">
        <v>4099</v>
      </c>
      <c r="O510" t="s">
        <v>5998</v>
      </c>
      <c r="P510" t="s">
        <v>6001</v>
      </c>
      <c r="Q510">
        <v>859</v>
      </c>
      <c r="R510" s="3">
        <v>45822</v>
      </c>
    </row>
    <row r="511" spans="1:18" x14ac:dyDescent="0.3">
      <c r="A511" t="s">
        <v>527</v>
      </c>
      <c r="B511" t="s">
        <v>1526</v>
      </c>
      <c r="C511" t="s">
        <v>2017</v>
      </c>
      <c r="D511" t="s">
        <v>2501</v>
      </c>
      <c r="E511" t="s">
        <v>2501</v>
      </c>
      <c r="F511" t="s">
        <v>2921</v>
      </c>
      <c r="G511" t="s">
        <v>2933</v>
      </c>
      <c r="H511">
        <v>0</v>
      </c>
      <c r="I511" t="s">
        <v>2947</v>
      </c>
      <c r="J511" t="s">
        <v>2961</v>
      </c>
      <c r="K511" t="s">
        <v>3504</v>
      </c>
      <c r="L511" s="2" t="s">
        <v>4504</v>
      </c>
      <c r="M511" s="2" t="s">
        <v>5504</v>
      </c>
      <c r="N511">
        <v>3323</v>
      </c>
      <c r="O511" t="s">
        <v>5995</v>
      </c>
      <c r="P511" t="s">
        <v>6001</v>
      </c>
      <c r="Q511">
        <v>1007</v>
      </c>
      <c r="R511" s="3">
        <v>45745</v>
      </c>
    </row>
    <row r="512" spans="1:18" x14ac:dyDescent="0.3">
      <c r="A512" t="s">
        <v>528</v>
      </c>
      <c r="B512" t="s">
        <v>1527</v>
      </c>
      <c r="C512" t="s">
        <v>2017</v>
      </c>
      <c r="D512" t="s">
        <v>2502</v>
      </c>
      <c r="E512" t="s">
        <v>2502</v>
      </c>
      <c r="F512" t="s">
        <v>2921</v>
      </c>
      <c r="G512" t="s">
        <v>2933</v>
      </c>
      <c r="H512">
        <v>0</v>
      </c>
      <c r="I512" t="s">
        <v>2947</v>
      </c>
      <c r="J512" t="s">
        <v>2961</v>
      </c>
      <c r="K512" t="s">
        <v>3505</v>
      </c>
      <c r="L512" s="2" t="s">
        <v>4505</v>
      </c>
      <c r="M512" s="2" t="s">
        <v>5505</v>
      </c>
      <c r="N512">
        <v>2048</v>
      </c>
      <c r="O512" t="s">
        <v>5998</v>
      </c>
      <c r="P512" t="s">
        <v>6001</v>
      </c>
      <c r="Q512">
        <v>1968</v>
      </c>
      <c r="R512" s="3">
        <v>45738</v>
      </c>
    </row>
    <row r="513" spans="1:18" x14ac:dyDescent="0.3">
      <c r="A513" t="s">
        <v>529</v>
      </c>
      <c r="B513" t="s">
        <v>1528</v>
      </c>
      <c r="C513" t="s">
        <v>2017</v>
      </c>
      <c r="D513" t="s">
        <v>2226</v>
      </c>
      <c r="E513" t="s">
        <v>2226</v>
      </c>
      <c r="F513" t="s">
        <v>2921</v>
      </c>
      <c r="G513" t="s">
        <v>2934</v>
      </c>
      <c r="H513">
        <v>0</v>
      </c>
      <c r="I513" t="s">
        <v>2943</v>
      </c>
      <c r="J513" t="s">
        <v>2961</v>
      </c>
      <c r="K513" t="s">
        <v>3506</v>
      </c>
      <c r="L513" s="2" t="s">
        <v>4506</v>
      </c>
      <c r="M513" s="2" t="s">
        <v>5506</v>
      </c>
      <c r="N513">
        <v>1258</v>
      </c>
      <c r="O513" t="s">
        <v>6000</v>
      </c>
      <c r="P513" t="s">
        <v>6001</v>
      </c>
      <c r="Q513">
        <v>122</v>
      </c>
      <c r="R513" s="3">
        <v>45754</v>
      </c>
    </row>
    <row r="514" spans="1:18" x14ac:dyDescent="0.3">
      <c r="A514" t="s">
        <v>530</v>
      </c>
      <c r="B514" t="s">
        <v>1529</v>
      </c>
      <c r="C514" t="s">
        <v>2017</v>
      </c>
      <c r="D514" t="s">
        <v>2503</v>
      </c>
      <c r="E514" t="s">
        <v>2503</v>
      </c>
      <c r="F514" t="s">
        <v>2921</v>
      </c>
      <c r="G514" t="s">
        <v>2934</v>
      </c>
      <c r="H514">
        <v>0</v>
      </c>
      <c r="I514" t="s">
        <v>2947</v>
      </c>
      <c r="J514" t="s">
        <v>2961</v>
      </c>
      <c r="K514" t="s">
        <v>3507</v>
      </c>
      <c r="L514" s="2" t="s">
        <v>4507</v>
      </c>
      <c r="M514" s="2" t="s">
        <v>5507</v>
      </c>
      <c r="N514">
        <v>95</v>
      </c>
      <c r="O514" t="s">
        <v>5999</v>
      </c>
      <c r="P514" t="s">
        <v>6002</v>
      </c>
      <c r="Q514">
        <v>1991</v>
      </c>
      <c r="R514" s="3">
        <v>45820</v>
      </c>
    </row>
    <row r="515" spans="1:18" x14ac:dyDescent="0.3">
      <c r="A515" t="s">
        <v>531</v>
      </c>
      <c r="B515" t="s">
        <v>1530</v>
      </c>
      <c r="C515" t="s">
        <v>2017</v>
      </c>
      <c r="D515" t="s">
        <v>2504</v>
      </c>
      <c r="E515" t="s">
        <v>2504</v>
      </c>
      <c r="F515" t="s">
        <v>2921</v>
      </c>
      <c r="G515" t="s">
        <v>2937</v>
      </c>
      <c r="H515">
        <v>0</v>
      </c>
      <c r="I515" t="s">
        <v>2944</v>
      </c>
      <c r="J515" t="s">
        <v>2961</v>
      </c>
      <c r="K515" t="s">
        <v>3508</v>
      </c>
      <c r="L515" s="2" t="s">
        <v>4508</v>
      </c>
      <c r="M515" s="2" t="s">
        <v>5508</v>
      </c>
      <c r="N515">
        <v>923</v>
      </c>
      <c r="O515" t="s">
        <v>5996</v>
      </c>
      <c r="P515" t="s">
        <v>6001</v>
      </c>
      <c r="Q515">
        <v>291</v>
      </c>
      <c r="R515" s="3">
        <v>45711</v>
      </c>
    </row>
    <row r="516" spans="1:18" x14ac:dyDescent="0.3">
      <c r="A516" t="s">
        <v>532</v>
      </c>
      <c r="B516" t="s">
        <v>1531</v>
      </c>
      <c r="C516" t="s">
        <v>2017</v>
      </c>
      <c r="D516" t="s">
        <v>2505</v>
      </c>
      <c r="E516" t="s">
        <v>2505</v>
      </c>
      <c r="F516" t="s">
        <v>2921</v>
      </c>
      <c r="G516" t="s">
        <v>2937</v>
      </c>
      <c r="H516">
        <v>0</v>
      </c>
      <c r="I516" t="s">
        <v>2943</v>
      </c>
      <c r="J516" t="s">
        <v>2961</v>
      </c>
      <c r="K516" t="s">
        <v>3509</v>
      </c>
      <c r="L516" s="2" t="s">
        <v>4509</v>
      </c>
      <c r="M516" s="2" t="s">
        <v>5509</v>
      </c>
      <c r="N516">
        <v>3532</v>
      </c>
      <c r="O516" t="s">
        <v>5997</v>
      </c>
      <c r="P516" t="s">
        <v>6001</v>
      </c>
      <c r="Q516">
        <v>1457</v>
      </c>
      <c r="R516" s="3">
        <v>45787</v>
      </c>
    </row>
    <row r="517" spans="1:18" x14ac:dyDescent="0.3">
      <c r="A517" t="s">
        <v>533</v>
      </c>
      <c r="B517" t="s">
        <v>1532</v>
      </c>
      <c r="C517" t="s">
        <v>2017</v>
      </c>
      <c r="D517" t="s">
        <v>2506</v>
      </c>
      <c r="E517" t="s">
        <v>2506</v>
      </c>
      <c r="F517" t="s">
        <v>2921</v>
      </c>
      <c r="G517" t="s">
        <v>2937</v>
      </c>
      <c r="H517">
        <v>0</v>
      </c>
      <c r="I517" t="s">
        <v>2947</v>
      </c>
      <c r="J517" t="s">
        <v>2961</v>
      </c>
      <c r="K517" t="s">
        <v>3510</v>
      </c>
      <c r="L517" s="2" t="s">
        <v>4510</v>
      </c>
      <c r="M517" s="2" t="s">
        <v>5510</v>
      </c>
      <c r="N517">
        <v>1842</v>
      </c>
      <c r="O517" t="s">
        <v>5995</v>
      </c>
      <c r="P517" t="s">
        <v>6002</v>
      </c>
      <c r="Q517">
        <v>573</v>
      </c>
      <c r="R517" s="3">
        <v>45730</v>
      </c>
    </row>
    <row r="518" spans="1:18" x14ac:dyDescent="0.3">
      <c r="A518" t="s">
        <v>534</v>
      </c>
      <c r="B518" t="s">
        <v>1533</v>
      </c>
      <c r="C518" t="s">
        <v>2017</v>
      </c>
      <c r="D518" t="s">
        <v>2507</v>
      </c>
      <c r="E518" t="s">
        <v>2507</v>
      </c>
      <c r="F518" t="s">
        <v>2921</v>
      </c>
      <c r="G518" t="s">
        <v>2937</v>
      </c>
      <c r="H518">
        <v>0</v>
      </c>
      <c r="I518" t="s">
        <v>2943</v>
      </c>
      <c r="J518" t="s">
        <v>2961</v>
      </c>
      <c r="K518" t="s">
        <v>3511</v>
      </c>
      <c r="L518" s="2" t="s">
        <v>4511</v>
      </c>
      <c r="M518" s="2" t="s">
        <v>5511</v>
      </c>
      <c r="N518">
        <v>1490</v>
      </c>
      <c r="O518" t="s">
        <v>5998</v>
      </c>
      <c r="P518" t="s">
        <v>6001</v>
      </c>
      <c r="Q518">
        <v>190</v>
      </c>
      <c r="R518" s="3">
        <v>45672</v>
      </c>
    </row>
    <row r="519" spans="1:18" x14ac:dyDescent="0.3">
      <c r="A519" t="s">
        <v>535</v>
      </c>
      <c r="B519" t="s">
        <v>1534</v>
      </c>
      <c r="C519" t="s">
        <v>2017</v>
      </c>
      <c r="D519" t="s">
        <v>2508</v>
      </c>
      <c r="E519" t="s">
        <v>2508</v>
      </c>
      <c r="F519" t="s">
        <v>2921</v>
      </c>
      <c r="G519" t="s">
        <v>2937</v>
      </c>
      <c r="H519">
        <v>0</v>
      </c>
      <c r="I519" t="s">
        <v>2944</v>
      </c>
      <c r="J519" t="s">
        <v>2961</v>
      </c>
      <c r="K519" t="s">
        <v>3512</v>
      </c>
      <c r="L519" s="2" t="s">
        <v>4512</v>
      </c>
      <c r="M519" s="2" t="s">
        <v>5512</v>
      </c>
      <c r="N519">
        <v>4293</v>
      </c>
      <c r="O519" t="s">
        <v>5996</v>
      </c>
      <c r="P519" t="s">
        <v>6002</v>
      </c>
      <c r="Q519">
        <v>89</v>
      </c>
      <c r="R519" s="3">
        <v>45812</v>
      </c>
    </row>
    <row r="520" spans="1:18" x14ac:dyDescent="0.3">
      <c r="A520" t="s">
        <v>536</v>
      </c>
      <c r="B520" t="s">
        <v>1535</v>
      </c>
      <c r="C520" t="s">
        <v>2017</v>
      </c>
      <c r="D520" t="s">
        <v>2509</v>
      </c>
      <c r="E520" t="s">
        <v>2509</v>
      </c>
      <c r="F520" t="s">
        <v>2921</v>
      </c>
      <c r="G520" t="s">
        <v>2937</v>
      </c>
      <c r="H520">
        <v>0</v>
      </c>
      <c r="I520" t="s">
        <v>2943</v>
      </c>
      <c r="J520" t="s">
        <v>2961</v>
      </c>
      <c r="K520" t="s">
        <v>3513</v>
      </c>
      <c r="L520" s="2" t="s">
        <v>4513</v>
      </c>
      <c r="M520" s="2" t="s">
        <v>5513</v>
      </c>
      <c r="N520">
        <v>3855</v>
      </c>
      <c r="O520" t="s">
        <v>5996</v>
      </c>
      <c r="P520" t="s">
        <v>6002</v>
      </c>
      <c r="Q520">
        <v>1886</v>
      </c>
      <c r="R520" s="3">
        <v>45799</v>
      </c>
    </row>
    <row r="521" spans="1:18" x14ac:dyDescent="0.3">
      <c r="A521" t="s">
        <v>537</v>
      </c>
      <c r="B521" t="s">
        <v>1536</v>
      </c>
      <c r="C521" t="s">
        <v>2017</v>
      </c>
      <c r="D521" t="s">
        <v>2510</v>
      </c>
      <c r="E521" t="s">
        <v>2510</v>
      </c>
      <c r="F521" t="s">
        <v>2921</v>
      </c>
      <c r="G521" t="s">
        <v>2925</v>
      </c>
      <c r="H521">
        <v>0</v>
      </c>
      <c r="I521" t="s">
        <v>2947</v>
      </c>
      <c r="J521" t="s">
        <v>2961</v>
      </c>
      <c r="K521" t="s">
        <v>3514</v>
      </c>
      <c r="L521" s="2" t="s">
        <v>4514</v>
      </c>
      <c r="M521" s="2" t="s">
        <v>5514</v>
      </c>
      <c r="N521">
        <v>461</v>
      </c>
      <c r="O521" t="s">
        <v>5997</v>
      </c>
      <c r="P521" t="s">
        <v>6001</v>
      </c>
      <c r="Q521">
        <v>474</v>
      </c>
      <c r="R521" s="3">
        <v>45674</v>
      </c>
    </row>
    <row r="522" spans="1:18" x14ac:dyDescent="0.3">
      <c r="A522" t="s">
        <v>538</v>
      </c>
      <c r="B522" t="s">
        <v>1537</v>
      </c>
      <c r="C522" t="s">
        <v>2017</v>
      </c>
      <c r="D522" t="s">
        <v>2511</v>
      </c>
      <c r="E522" t="s">
        <v>2511</v>
      </c>
      <c r="F522" t="s">
        <v>2921</v>
      </c>
      <c r="G522" t="s">
        <v>2925</v>
      </c>
      <c r="H522">
        <v>0</v>
      </c>
      <c r="I522" t="s">
        <v>2943</v>
      </c>
      <c r="J522" t="s">
        <v>2961</v>
      </c>
      <c r="K522" t="s">
        <v>3515</v>
      </c>
      <c r="L522" s="2" t="s">
        <v>4515</v>
      </c>
      <c r="M522" s="2" t="s">
        <v>5515</v>
      </c>
      <c r="N522">
        <v>4616</v>
      </c>
      <c r="O522" t="s">
        <v>5999</v>
      </c>
      <c r="P522" t="s">
        <v>6002</v>
      </c>
      <c r="Q522">
        <v>1837</v>
      </c>
      <c r="R522" s="3">
        <v>45676</v>
      </c>
    </row>
    <row r="523" spans="1:18" x14ac:dyDescent="0.3">
      <c r="A523" t="s">
        <v>539</v>
      </c>
      <c r="B523" t="s">
        <v>1538</v>
      </c>
      <c r="C523" t="s">
        <v>2017</v>
      </c>
      <c r="D523" t="s">
        <v>2512</v>
      </c>
      <c r="E523" t="s">
        <v>2512</v>
      </c>
      <c r="F523" t="s">
        <v>2921</v>
      </c>
      <c r="G523" t="s">
        <v>2925</v>
      </c>
      <c r="H523">
        <v>0</v>
      </c>
      <c r="I523" t="s">
        <v>2943</v>
      </c>
      <c r="J523" t="s">
        <v>2961</v>
      </c>
      <c r="K523" t="s">
        <v>3516</v>
      </c>
      <c r="L523" s="2" t="s">
        <v>4516</v>
      </c>
      <c r="M523" s="2" t="s">
        <v>5516</v>
      </c>
      <c r="N523">
        <v>2091</v>
      </c>
      <c r="O523" t="s">
        <v>5997</v>
      </c>
      <c r="P523" t="s">
        <v>6001</v>
      </c>
      <c r="Q523">
        <v>1731</v>
      </c>
      <c r="R523" s="3">
        <v>45690</v>
      </c>
    </row>
    <row r="524" spans="1:18" x14ac:dyDescent="0.3">
      <c r="A524" t="s">
        <v>540</v>
      </c>
      <c r="B524" t="s">
        <v>1539</v>
      </c>
      <c r="C524" t="s">
        <v>2017</v>
      </c>
      <c r="D524" t="s">
        <v>2513</v>
      </c>
      <c r="E524" t="s">
        <v>2513</v>
      </c>
      <c r="F524" t="s">
        <v>2921</v>
      </c>
      <c r="G524" t="s">
        <v>2925</v>
      </c>
      <c r="H524">
        <v>0</v>
      </c>
      <c r="I524" t="s">
        <v>2944</v>
      </c>
      <c r="J524" t="s">
        <v>2961</v>
      </c>
      <c r="K524" t="s">
        <v>3517</v>
      </c>
      <c r="L524" s="2" t="s">
        <v>4517</v>
      </c>
      <c r="M524" s="2" t="s">
        <v>5517</v>
      </c>
      <c r="N524">
        <v>1044</v>
      </c>
      <c r="O524" t="s">
        <v>5997</v>
      </c>
      <c r="P524" t="s">
        <v>6002</v>
      </c>
      <c r="Q524">
        <v>1064</v>
      </c>
      <c r="R524" s="3">
        <v>45849</v>
      </c>
    </row>
    <row r="525" spans="1:18" x14ac:dyDescent="0.3">
      <c r="A525" t="s">
        <v>541</v>
      </c>
      <c r="B525" t="s">
        <v>1540</v>
      </c>
      <c r="C525" t="s">
        <v>2017</v>
      </c>
      <c r="D525" t="s">
        <v>2514</v>
      </c>
      <c r="E525" t="s">
        <v>2514</v>
      </c>
      <c r="F525" t="s">
        <v>2921</v>
      </c>
      <c r="G525" t="s">
        <v>2925</v>
      </c>
      <c r="H525">
        <v>0</v>
      </c>
      <c r="I525" t="s">
        <v>2946</v>
      </c>
      <c r="J525" t="s">
        <v>2961</v>
      </c>
      <c r="K525" t="s">
        <v>3518</v>
      </c>
      <c r="L525" s="2" t="s">
        <v>4518</v>
      </c>
      <c r="M525" s="2" t="s">
        <v>5518</v>
      </c>
      <c r="N525">
        <v>3789</v>
      </c>
      <c r="O525" t="s">
        <v>5999</v>
      </c>
      <c r="P525" t="s">
        <v>6001</v>
      </c>
      <c r="Q525">
        <v>845</v>
      </c>
      <c r="R525" s="3">
        <v>45774</v>
      </c>
    </row>
    <row r="526" spans="1:18" x14ac:dyDescent="0.3">
      <c r="A526" t="s">
        <v>542</v>
      </c>
      <c r="B526" t="s">
        <v>1541</v>
      </c>
      <c r="C526" t="s">
        <v>2017</v>
      </c>
      <c r="D526" t="s">
        <v>2515</v>
      </c>
      <c r="E526" t="s">
        <v>2515</v>
      </c>
      <c r="F526" t="s">
        <v>2921</v>
      </c>
      <c r="G526" t="s">
        <v>2925</v>
      </c>
      <c r="H526">
        <v>0</v>
      </c>
      <c r="I526" t="s">
        <v>2943</v>
      </c>
      <c r="J526" t="s">
        <v>2961</v>
      </c>
      <c r="K526" t="s">
        <v>3519</v>
      </c>
      <c r="L526" s="2" t="s">
        <v>4519</v>
      </c>
      <c r="M526" s="2" t="s">
        <v>5519</v>
      </c>
      <c r="N526">
        <v>1142</v>
      </c>
      <c r="O526" t="s">
        <v>5999</v>
      </c>
      <c r="P526" t="s">
        <v>6001</v>
      </c>
      <c r="Q526">
        <v>1435</v>
      </c>
      <c r="R526" s="3">
        <v>45744</v>
      </c>
    </row>
    <row r="527" spans="1:18" x14ac:dyDescent="0.3">
      <c r="A527" t="s">
        <v>543</v>
      </c>
      <c r="B527" t="s">
        <v>1542</v>
      </c>
      <c r="C527" t="s">
        <v>2017</v>
      </c>
      <c r="D527" t="s">
        <v>2516</v>
      </c>
      <c r="E527" t="s">
        <v>2516</v>
      </c>
      <c r="F527" t="s">
        <v>2921</v>
      </c>
      <c r="G527" t="s">
        <v>2925</v>
      </c>
      <c r="H527">
        <v>0</v>
      </c>
      <c r="I527" t="s">
        <v>2946</v>
      </c>
      <c r="J527" t="s">
        <v>2961</v>
      </c>
      <c r="K527" t="s">
        <v>3520</v>
      </c>
      <c r="L527" s="2" t="s">
        <v>4520</v>
      </c>
      <c r="M527" s="2" t="s">
        <v>5520</v>
      </c>
      <c r="N527">
        <v>3856</v>
      </c>
      <c r="O527" t="s">
        <v>5999</v>
      </c>
      <c r="P527" t="s">
        <v>6002</v>
      </c>
      <c r="Q527">
        <v>1834</v>
      </c>
      <c r="R527" s="3">
        <v>45682</v>
      </c>
    </row>
    <row r="528" spans="1:18" x14ac:dyDescent="0.3">
      <c r="A528" t="s">
        <v>544</v>
      </c>
      <c r="B528" t="s">
        <v>1543</v>
      </c>
      <c r="C528" t="s">
        <v>2017</v>
      </c>
      <c r="D528" t="s">
        <v>2517</v>
      </c>
      <c r="E528" t="s">
        <v>2517</v>
      </c>
      <c r="F528" t="s">
        <v>2921</v>
      </c>
      <c r="G528" t="s">
        <v>2925</v>
      </c>
      <c r="H528">
        <v>0</v>
      </c>
      <c r="I528" t="s">
        <v>2944</v>
      </c>
      <c r="J528" t="s">
        <v>2961</v>
      </c>
      <c r="K528" t="s">
        <v>3521</v>
      </c>
      <c r="L528" s="2" t="s">
        <v>4521</v>
      </c>
      <c r="M528" s="2" t="s">
        <v>5521</v>
      </c>
      <c r="N528">
        <v>4401</v>
      </c>
      <c r="O528" t="s">
        <v>5996</v>
      </c>
      <c r="P528" t="s">
        <v>6001</v>
      </c>
      <c r="Q528">
        <v>762</v>
      </c>
      <c r="R528" s="3">
        <v>45826</v>
      </c>
    </row>
    <row r="529" spans="1:18" x14ac:dyDescent="0.3">
      <c r="A529" t="s">
        <v>545</v>
      </c>
      <c r="B529" t="s">
        <v>1544</v>
      </c>
      <c r="C529" t="s">
        <v>2017</v>
      </c>
      <c r="D529" t="s">
        <v>2518</v>
      </c>
      <c r="E529" t="s">
        <v>2518</v>
      </c>
      <c r="F529" t="s">
        <v>2921</v>
      </c>
      <c r="G529" t="s">
        <v>2926</v>
      </c>
      <c r="H529">
        <v>0</v>
      </c>
      <c r="I529" t="s">
        <v>2943</v>
      </c>
      <c r="J529" t="s">
        <v>2961</v>
      </c>
      <c r="K529" t="s">
        <v>3522</v>
      </c>
      <c r="L529" s="2" t="s">
        <v>4522</v>
      </c>
      <c r="M529" s="2" t="s">
        <v>5522</v>
      </c>
      <c r="N529">
        <v>4628</v>
      </c>
      <c r="O529" t="s">
        <v>5996</v>
      </c>
      <c r="P529" t="s">
        <v>6002</v>
      </c>
      <c r="Q529">
        <v>938</v>
      </c>
      <c r="R529" s="3">
        <v>45682</v>
      </c>
    </row>
    <row r="530" spans="1:18" x14ac:dyDescent="0.3">
      <c r="A530" t="s">
        <v>546</v>
      </c>
      <c r="B530" t="s">
        <v>1545</v>
      </c>
      <c r="C530" t="s">
        <v>2017</v>
      </c>
      <c r="D530" t="s">
        <v>2519</v>
      </c>
      <c r="E530" t="s">
        <v>2519</v>
      </c>
      <c r="F530" t="s">
        <v>2921</v>
      </c>
      <c r="G530" t="s">
        <v>2926</v>
      </c>
      <c r="H530">
        <v>0</v>
      </c>
      <c r="I530" t="s">
        <v>2946</v>
      </c>
      <c r="J530" t="s">
        <v>2961</v>
      </c>
      <c r="K530" t="s">
        <v>3523</v>
      </c>
      <c r="L530" s="2" t="s">
        <v>4523</v>
      </c>
      <c r="M530" s="2" t="s">
        <v>5523</v>
      </c>
      <c r="N530">
        <v>4927</v>
      </c>
      <c r="O530" t="s">
        <v>5995</v>
      </c>
      <c r="P530" t="s">
        <v>6001</v>
      </c>
      <c r="Q530">
        <v>1995</v>
      </c>
      <c r="R530" s="3">
        <v>45718</v>
      </c>
    </row>
    <row r="531" spans="1:18" x14ac:dyDescent="0.3">
      <c r="A531" t="s">
        <v>547</v>
      </c>
      <c r="B531" t="s">
        <v>1546</v>
      </c>
      <c r="C531" t="s">
        <v>2017</v>
      </c>
      <c r="D531" t="s">
        <v>2520</v>
      </c>
      <c r="E531" t="s">
        <v>2520</v>
      </c>
      <c r="F531" t="s">
        <v>2921</v>
      </c>
      <c r="G531" t="s">
        <v>2926</v>
      </c>
      <c r="H531">
        <v>0</v>
      </c>
      <c r="I531" t="s">
        <v>2944</v>
      </c>
      <c r="J531" t="s">
        <v>2961</v>
      </c>
      <c r="K531" t="s">
        <v>3524</v>
      </c>
      <c r="L531" s="2" t="s">
        <v>4524</v>
      </c>
      <c r="M531" s="2" t="s">
        <v>5524</v>
      </c>
      <c r="N531">
        <v>2649</v>
      </c>
      <c r="O531" t="s">
        <v>6000</v>
      </c>
      <c r="P531" t="s">
        <v>6002</v>
      </c>
      <c r="Q531">
        <v>1531</v>
      </c>
      <c r="R531" s="3">
        <v>45782</v>
      </c>
    </row>
    <row r="532" spans="1:18" x14ac:dyDescent="0.3">
      <c r="A532" t="s">
        <v>548</v>
      </c>
      <c r="B532" t="s">
        <v>1547</v>
      </c>
      <c r="C532" t="s">
        <v>2017</v>
      </c>
      <c r="D532" t="s">
        <v>2521</v>
      </c>
      <c r="E532" t="s">
        <v>2521</v>
      </c>
      <c r="F532" t="s">
        <v>2921</v>
      </c>
      <c r="G532" t="s">
        <v>2926</v>
      </c>
      <c r="H532">
        <v>0</v>
      </c>
      <c r="I532" t="s">
        <v>2945</v>
      </c>
      <c r="J532" t="s">
        <v>2961</v>
      </c>
      <c r="K532" t="s">
        <v>3525</v>
      </c>
      <c r="L532" s="2" t="s">
        <v>4525</v>
      </c>
      <c r="M532" s="2" t="s">
        <v>5525</v>
      </c>
      <c r="N532">
        <v>3675</v>
      </c>
      <c r="O532" t="s">
        <v>5995</v>
      </c>
      <c r="P532" t="s">
        <v>6001</v>
      </c>
      <c r="Q532">
        <v>173</v>
      </c>
      <c r="R532" s="3">
        <v>45692</v>
      </c>
    </row>
    <row r="533" spans="1:18" x14ac:dyDescent="0.3">
      <c r="A533" t="s">
        <v>549</v>
      </c>
      <c r="B533" t="s">
        <v>1548</v>
      </c>
      <c r="C533" t="s">
        <v>2017</v>
      </c>
      <c r="D533" t="s">
        <v>2522</v>
      </c>
      <c r="E533" t="s">
        <v>2522</v>
      </c>
      <c r="F533" t="s">
        <v>2921</v>
      </c>
      <c r="G533" t="s">
        <v>2926</v>
      </c>
      <c r="H533">
        <v>0</v>
      </c>
      <c r="I533" t="s">
        <v>2944</v>
      </c>
      <c r="J533" t="s">
        <v>2961</v>
      </c>
      <c r="K533" t="s">
        <v>3526</v>
      </c>
      <c r="L533" s="2" t="s">
        <v>4526</v>
      </c>
      <c r="M533" s="2" t="s">
        <v>5526</v>
      </c>
      <c r="N533">
        <v>4185</v>
      </c>
      <c r="O533" t="s">
        <v>5997</v>
      </c>
      <c r="P533" t="s">
        <v>6002</v>
      </c>
      <c r="Q533">
        <v>1189</v>
      </c>
      <c r="R533" s="3">
        <v>45696</v>
      </c>
    </row>
    <row r="534" spans="1:18" x14ac:dyDescent="0.3">
      <c r="A534" t="s">
        <v>550</v>
      </c>
      <c r="B534" t="s">
        <v>1549</v>
      </c>
      <c r="C534" t="s">
        <v>2017</v>
      </c>
      <c r="D534" t="s">
        <v>2200</v>
      </c>
      <c r="E534" t="s">
        <v>2200</v>
      </c>
      <c r="F534" t="s">
        <v>2921</v>
      </c>
      <c r="G534" t="s">
        <v>2926</v>
      </c>
      <c r="H534">
        <v>0</v>
      </c>
      <c r="I534" t="s">
        <v>2943</v>
      </c>
      <c r="J534" t="s">
        <v>2961</v>
      </c>
      <c r="K534" t="s">
        <v>3527</v>
      </c>
      <c r="L534" s="2" t="s">
        <v>4527</v>
      </c>
      <c r="M534" s="2" t="s">
        <v>5527</v>
      </c>
      <c r="N534">
        <v>3545</v>
      </c>
      <c r="O534" t="s">
        <v>5997</v>
      </c>
      <c r="P534" t="s">
        <v>6001</v>
      </c>
      <c r="Q534">
        <v>195</v>
      </c>
      <c r="R534" s="3">
        <v>45672</v>
      </c>
    </row>
    <row r="535" spans="1:18" x14ac:dyDescent="0.3">
      <c r="A535" t="s">
        <v>551</v>
      </c>
      <c r="B535" t="s">
        <v>1550</v>
      </c>
      <c r="C535" t="s">
        <v>2017</v>
      </c>
      <c r="D535" t="s">
        <v>2523</v>
      </c>
      <c r="E535" t="s">
        <v>2523</v>
      </c>
      <c r="F535" t="s">
        <v>2921</v>
      </c>
      <c r="G535" t="s">
        <v>2926</v>
      </c>
      <c r="H535">
        <v>0</v>
      </c>
      <c r="I535" t="s">
        <v>2944</v>
      </c>
      <c r="J535" t="s">
        <v>2961</v>
      </c>
      <c r="K535" t="s">
        <v>3528</v>
      </c>
      <c r="L535" s="2" t="s">
        <v>4528</v>
      </c>
      <c r="M535" s="2" t="s">
        <v>5528</v>
      </c>
      <c r="N535">
        <v>4538</v>
      </c>
      <c r="O535" t="s">
        <v>5995</v>
      </c>
      <c r="P535" t="s">
        <v>6001</v>
      </c>
      <c r="Q535">
        <v>1035</v>
      </c>
      <c r="R535" s="3">
        <v>45816</v>
      </c>
    </row>
    <row r="536" spans="1:18" x14ac:dyDescent="0.3">
      <c r="A536" t="s">
        <v>552</v>
      </c>
      <c r="B536" t="s">
        <v>1551</v>
      </c>
      <c r="C536" t="s">
        <v>2017</v>
      </c>
      <c r="D536" t="s">
        <v>2524</v>
      </c>
      <c r="E536" t="s">
        <v>2524</v>
      </c>
      <c r="F536" t="s">
        <v>2921</v>
      </c>
      <c r="G536" t="s">
        <v>2927</v>
      </c>
      <c r="H536">
        <v>0</v>
      </c>
      <c r="I536" t="s">
        <v>2947</v>
      </c>
      <c r="J536" t="s">
        <v>2961</v>
      </c>
      <c r="K536" t="s">
        <v>3529</v>
      </c>
      <c r="L536" s="2" t="s">
        <v>4529</v>
      </c>
      <c r="M536" s="2" t="s">
        <v>5529</v>
      </c>
      <c r="N536">
        <v>3702</v>
      </c>
      <c r="O536" t="s">
        <v>5998</v>
      </c>
      <c r="P536" t="s">
        <v>6002</v>
      </c>
      <c r="Q536">
        <v>273</v>
      </c>
      <c r="R536" s="3">
        <v>45744</v>
      </c>
    </row>
    <row r="537" spans="1:18" x14ac:dyDescent="0.3">
      <c r="A537" t="s">
        <v>553</v>
      </c>
      <c r="B537" t="s">
        <v>1552</v>
      </c>
      <c r="C537" t="s">
        <v>2017</v>
      </c>
      <c r="D537" t="s">
        <v>2463</v>
      </c>
      <c r="E537" t="s">
        <v>2463</v>
      </c>
      <c r="F537" t="s">
        <v>2921</v>
      </c>
      <c r="G537" t="s">
        <v>2927</v>
      </c>
      <c r="H537">
        <v>0</v>
      </c>
      <c r="I537" t="s">
        <v>2945</v>
      </c>
      <c r="J537" t="s">
        <v>2961</v>
      </c>
      <c r="K537" t="s">
        <v>3530</v>
      </c>
      <c r="L537" s="2" t="s">
        <v>4530</v>
      </c>
      <c r="M537" s="2" t="s">
        <v>5530</v>
      </c>
      <c r="N537">
        <v>1353</v>
      </c>
      <c r="O537" t="s">
        <v>6000</v>
      </c>
      <c r="P537" t="s">
        <v>6002</v>
      </c>
      <c r="Q537">
        <v>1305</v>
      </c>
      <c r="R537" s="3">
        <v>45825</v>
      </c>
    </row>
    <row r="538" spans="1:18" x14ac:dyDescent="0.3">
      <c r="A538" t="s">
        <v>554</v>
      </c>
      <c r="B538" t="s">
        <v>1553</v>
      </c>
      <c r="C538" t="s">
        <v>2017</v>
      </c>
      <c r="D538" t="s">
        <v>2444</v>
      </c>
      <c r="E538" t="s">
        <v>2444</v>
      </c>
      <c r="F538" t="s">
        <v>2921</v>
      </c>
      <c r="G538" t="s">
        <v>2927</v>
      </c>
      <c r="H538">
        <v>0</v>
      </c>
      <c r="I538" t="s">
        <v>2943</v>
      </c>
      <c r="J538" t="s">
        <v>2961</v>
      </c>
      <c r="K538" t="s">
        <v>3531</v>
      </c>
      <c r="L538" s="2" t="s">
        <v>4531</v>
      </c>
      <c r="M538" s="2" t="s">
        <v>5531</v>
      </c>
      <c r="N538">
        <v>3938</v>
      </c>
      <c r="O538" t="s">
        <v>5997</v>
      </c>
      <c r="P538" t="s">
        <v>6002</v>
      </c>
      <c r="Q538">
        <v>1679</v>
      </c>
      <c r="R538" s="3">
        <v>45721</v>
      </c>
    </row>
    <row r="539" spans="1:18" x14ac:dyDescent="0.3">
      <c r="A539" t="s">
        <v>555</v>
      </c>
      <c r="B539" t="s">
        <v>1554</v>
      </c>
      <c r="C539" t="s">
        <v>2017</v>
      </c>
      <c r="D539" t="s">
        <v>2525</v>
      </c>
      <c r="E539" t="s">
        <v>2525</v>
      </c>
      <c r="F539" t="s">
        <v>2921</v>
      </c>
      <c r="G539" t="s">
        <v>2927</v>
      </c>
      <c r="H539">
        <v>0</v>
      </c>
      <c r="I539" t="s">
        <v>2947</v>
      </c>
      <c r="J539" t="s">
        <v>2961</v>
      </c>
      <c r="K539" t="s">
        <v>3532</v>
      </c>
      <c r="L539" s="2" t="s">
        <v>4532</v>
      </c>
      <c r="M539" s="2" t="s">
        <v>5532</v>
      </c>
      <c r="N539">
        <v>3736</v>
      </c>
      <c r="O539" t="s">
        <v>5998</v>
      </c>
      <c r="P539" t="s">
        <v>6001</v>
      </c>
      <c r="Q539">
        <v>807</v>
      </c>
      <c r="R539" s="3">
        <v>45693</v>
      </c>
    </row>
    <row r="540" spans="1:18" x14ac:dyDescent="0.3">
      <c r="A540" t="s">
        <v>556</v>
      </c>
      <c r="B540" t="s">
        <v>1555</v>
      </c>
      <c r="C540" t="s">
        <v>2017</v>
      </c>
      <c r="D540" t="s">
        <v>2526</v>
      </c>
      <c r="E540" t="s">
        <v>2526</v>
      </c>
      <c r="F540" t="s">
        <v>2921</v>
      </c>
      <c r="G540" t="s">
        <v>2927</v>
      </c>
      <c r="H540">
        <v>0</v>
      </c>
      <c r="I540" t="s">
        <v>2943</v>
      </c>
      <c r="J540" t="s">
        <v>2961</v>
      </c>
      <c r="K540" t="s">
        <v>3533</v>
      </c>
      <c r="L540" s="2" t="s">
        <v>4533</v>
      </c>
      <c r="M540" s="2" t="s">
        <v>5533</v>
      </c>
      <c r="N540">
        <v>2173</v>
      </c>
      <c r="O540" t="s">
        <v>5998</v>
      </c>
      <c r="P540" t="s">
        <v>6001</v>
      </c>
      <c r="Q540">
        <v>153</v>
      </c>
      <c r="R540" s="3">
        <v>45821</v>
      </c>
    </row>
    <row r="541" spans="1:18" x14ac:dyDescent="0.3">
      <c r="A541" t="s">
        <v>557</v>
      </c>
      <c r="B541" t="s">
        <v>1556</v>
      </c>
      <c r="C541" t="s">
        <v>2017</v>
      </c>
      <c r="D541" t="s">
        <v>2527</v>
      </c>
      <c r="E541" t="s">
        <v>2527</v>
      </c>
      <c r="F541" t="s">
        <v>2921</v>
      </c>
      <c r="G541" t="s">
        <v>2927</v>
      </c>
      <c r="H541">
        <v>0</v>
      </c>
      <c r="I541" t="s">
        <v>2945</v>
      </c>
      <c r="J541" t="s">
        <v>2961</v>
      </c>
      <c r="K541" t="s">
        <v>3534</v>
      </c>
      <c r="L541" s="2" t="s">
        <v>4534</v>
      </c>
      <c r="M541" s="2" t="s">
        <v>5534</v>
      </c>
      <c r="N541">
        <v>2075</v>
      </c>
      <c r="O541" t="s">
        <v>6000</v>
      </c>
      <c r="P541" t="s">
        <v>6002</v>
      </c>
      <c r="Q541">
        <v>1212</v>
      </c>
      <c r="R541" s="3">
        <v>45779</v>
      </c>
    </row>
    <row r="542" spans="1:18" x14ac:dyDescent="0.3">
      <c r="A542" t="s">
        <v>558</v>
      </c>
      <c r="B542" t="s">
        <v>1557</v>
      </c>
      <c r="C542" t="s">
        <v>2017</v>
      </c>
      <c r="D542" t="s">
        <v>2528</v>
      </c>
      <c r="E542" t="s">
        <v>2528</v>
      </c>
      <c r="F542" t="s">
        <v>2921</v>
      </c>
      <c r="G542" t="s">
        <v>2927</v>
      </c>
      <c r="H542">
        <v>0</v>
      </c>
      <c r="I542" t="s">
        <v>2946</v>
      </c>
      <c r="J542" t="s">
        <v>2961</v>
      </c>
      <c r="K542" t="s">
        <v>3535</v>
      </c>
      <c r="L542" s="2" t="s">
        <v>4535</v>
      </c>
      <c r="M542" s="2" t="s">
        <v>5535</v>
      </c>
      <c r="N542">
        <v>2321</v>
      </c>
      <c r="O542" t="s">
        <v>5999</v>
      </c>
      <c r="P542" t="s">
        <v>6002</v>
      </c>
      <c r="Q542">
        <v>1162</v>
      </c>
      <c r="R542" s="3">
        <v>45822</v>
      </c>
    </row>
    <row r="543" spans="1:18" x14ac:dyDescent="0.3">
      <c r="A543" t="s">
        <v>559</v>
      </c>
      <c r="B543" t="s">
        <v>1558</v>
      </c>
      <c r="C543" t="s">
        <v>2017</v>
      </c>
      <c r="D543" t="s">
        <v>2529</v>
      </c>
      <c r="E543" t="s">
        <v>2529</v>
      </c>
      <c r="F543" t="s">
        <v>2921</v>
      </c>
      <c r="G543" t="s">
        <v>2935</v>
      </c>
      <c r="H543">
        <v>0</v>
      </c>
      <c r="I543" t="s">
        <v>2944</v>
      </c>
      <c r="J543" t="s">
        <v>2961</v>
      </c>
      <c r="K543" t="s">
        <v>3536</v>
      </c>
      <c r="L543" s="2" t="s">
        <v>4536</v>
      </c>
      <c r="M543" s="2" t="s">
        <v>5536</v>
      </c>
      <c r="N543">
        <v>4320</v>
      </c>
      <c r="O543" t="s">
        <v>5996</v>
      </c>
      <c r="P543" t="s">
        <v>6002</v>
      </c>
      <c r="Q543">
        <v>127</v>
      </c>
      <c r="R543" s="3">
        <v>45824</v>
      </c>
    </row>
    <row r="544" spans="1:18" x14ac:dyDescent="0.3">
      <c r="A544" t="s">
        <v>560</v>
      </c>
      <c r="B544" t="s">
        <v>1559</v>
      </c>
      <c r="C544" t="s">
        <v>2017</v>
      </c>
      <c r="D544" t="s">
        <v>2530</v>
      </c>
      <c r="E544" t="s">
        <v>2530</v>
      </c>
      <c r="F544" t="s">
        <v>2921</v>
      </c>
      <c r="G544" t="s">
        <v>2935</v>
      </c>
      <c r="H544">
        <v>0</v>
      </c>
      <c r="I544" t="s">
        <v>2946</v>
      </c>
      <c r="J544" t="s">
        <v>2961</v>
      </c>
      <c r="K544" t="s">
        <v>3537</v>
      </c>
      <c r="L544" s="2" t="s">
        <v>4537</v>
      </c>
      <c r="M544" s="2" t="s">
        <v>5537</v>
      </c>
      <c r="N544">
        <v>4019</v>
      </c>
      <c r="O544" t="s">
        <v>5995</v>
      </c>
      <c r="P544" t="s">
        <v>6002</v>
      </c>
      <c r="Q544">
        <v>890</v>
      </c>
      <c r="R544" s="3">
        <v>45724</v>
      </c>
    </row>
    <row r="545" spans="1:18" x14ac:dyDescent="0.3">
      <c r="A545" t="s">
        <v>561</v>
      </c>
      <c r="B545" t="s">
        <v>1560</v>
      </c>
      <c r="C545" t="s">
        <v>2017</v>
      </c>
      <c r="D545" t="s">
        <v>2531</v>
      </c>
      <c r="E545" t="s">
        <v>2531</v>
      </c>
      <c r="F545" t="s">
        <v>2921</v>
      </c>
      <c r="G545" t="s">
        <v>2935</v>
      </c>
      <c r="H545">
        <v>0</v>
      </c>
      <c r="I545" t="s">
        <v>2946</v>
      </c>
      <c r="J545" t="s">
        <v>2961</v>
      </c>
      <c r="K545" t="s">
        <v>3538</v>
      </c>
      <c r="L545" s="2" t="s">
        <v>4538</v>
      </c>
      <c r="M545" s="2" t="s">
        <v>5538</v>
      </c>
      <c r="N545">
        <v>2009</v>
      </c>
      <c r="O545" t="s">
        <v>6000</v>
      </c>
      <c r="P545" t="s">
        <v>6001</v>
      </c>
      <c r="Q545">
        <v>1356</v>
      </c>
      <c r="R545" s="3">
        <v>45801</v>
      </c>
    </row>
    <row r="546" spans="1:18" x14ac:dyDescent="0.3">
      <c r="A546" t="s">
        <v>562</v>
      </c>
      <c r="B546" t="s">
        <v>1561</v>
      </c>
      <c r="C546" t="s">
        <v>2017</v>
      </c>
      <c r="D546" t="s">
        <v>2532</v>
      </c>
      <c r="E546" t="s">
        <v>2532</v>
      </c>
      <c r="F546" t="s">
        <v>2921</v>
      </c>
      <c r="G546" t="s">
        <v>2935</v>
      </c>
      <c r="H546">
        <v>0</v>
      </c>
      <c r="I546" t="s">
        <v>2943</v>
      </c>
      <c r="J546" t="s">
        <v>2961</v>
      </c>
      <c r="K546" t="s">
        <v>3539</v>
      </c>
      <c r="L546" s="2" t="s">
        <v>4539</v>
      </c>
      <c r="M546" s="2" t="s">
        <v>5539</v>
      </c>
      <c r="N546">
        <v>2299</v>
      </c>
      <c r="O546" t="s">
        <v>5996</v>
      </c>
      <c r="P546" t="s">
        <v>6002</v>
      </c>
      <c r="Q546">
        <v>1974</v>
      </c>
      <c r="R546" s="3">
        <v>45696</v>
      </c>
    </row>
    <row r="547" spans="1:18" x14ac:dyDescent="0.3">
      <c r="A547" t="s">
        <v>563</v>
      </c>
      <c r="B547" t="s">
        <v>1562</v>
      </c>
      <c r="C547" t="s">
        <v>2017</v>
      </c>
      <c r="D547" t="s">
        <v>2533</v>
      </c>
      <c r="E547" t="s">
        <v>2533</v>
      </c>
      <c r="F547" t="s">
        <v>2921</v>
      </c>
      <c r="G547" t="s">
        <v>2935</v>
      </c>
      <c r="H547">
        <v>0</v>
      </c>
      <c r="I547" t="s">
        <v>2947</v>
      </c>
      <c r="J547" t="s">
        <v>2961</v>
      </c>
      <c r="K547" t="s">
        <v>3540</v>
      </c>
      <c r="L547" s="2" t="s">
        <v>4540</v>
      </c>
      <c r="M547" s="2" t="s">
        <v>5540</v>
      </c>
      <c r="N547">
        <v>3653</v>
      </c>
      <c r="O547" t="s">
        <v>5995</v>
      </c>
      <c r="P547" t="s">
        <v>6001</v>
      </c>
      <c r="Q547">
        <v>267</v>
      </c>
      <c r="R547" s="3">
        <v>45800</v>
      </c>
    </row>
    <row r="548" spans="1:18" x14ac:dyDescent="0.3">
      <c r="A548" t="s">
        <v>564</v>
      </c>
      <c r="B548" t="s">
        <v>1563</v>
      </c>
      <c r="C548" t="s">
        <v>2017</v>
      </c>
      <c r="D548" t="s">
        <v>2534</v>
      </c>
      <c r="E548" t="s">
        <v>2534</v>
      </c>
      <c r="F548" t="s">
        <v>2921</v>
      </c>
      <c r="G548" t="s">
        <v>2935</v>
      </c>
      <c r="H548">
        <v>0</v>
      </c>
      <c r="I548" t="s">
        <v>2945</v>
      </c>
      <c r="J548" t="s">
        <v>2961</v>
      </c>
      <c r="K548" t="s">
        <v>3541</v>
      </c>
      <c r="L548" s="2" t="s">
        <v>4541</v>
      </c>
      <c r="M548" s="2" t="s">
        <v>5541</v>
      </c>
      <c r="N548">
        <v>684</v>
      </c>
      <c r="O548" t="s">
        <v>5996</v>
      </c>
      <c r="P548" t="s">
        <v>6001</v>
      </c>
      <c r="Q548">
        <v>484</v>
      </c>
      <c r="R548" s="3">
        <v>45784</v>
      </c>
    </row>
    <row r="549" spans="1:18" x14ac:dyDescent="0.3">
      <c r="A549" t="s">
        <v>565</v>
      </c>
      <c r="B549" t="s">
        <v>1564</v>
      </c>
      <c r="C549" t="s">
        <v>2017</v>
      </c>
      <c r="D549" t="s">
        <v>2535</v>
      </c>
      <c r="E549" t="s">
        <v>2535</v>
      </c>
      <c r="F549" t="s">
        <v>2921</v>
      </c>
      <c r="G549" t="s">
        <v>2935</v>
      </c>
      <c r="H549">
        <v>0</v>
      </c>
      <c r="I549" t="s">
        <v>2947</v>
      </c>
      <c r="J549" t="s">
        <v>2961</v>
      </c>
      <c r="K549" t="s">
        <v>3542</v>
      </c>
      <c r="L549" s="2" t="s">
        <v>4542</v>
      </c>
      <c r="M549" s="2" t="s">
        <v>5542</v>
      </c>
      <c r="N549">
        <v>2390</v>
      </c>
      <c r="O549" t="s">
        <v>5995</v>
      </c>
      <c r="P549" t="s">
        <v>6002</v>
      </c>
      <c r="Q549">
        <v>597</v>
      </c>
      <c r="R549" s="3">
        <v>45718</v>
      </c>
    </row>
    <row r="550" spans="1:18" x14ac:dyDescent="0.3">
      <c r="A550" t="s">
        <v>566</v>
      </c>
      <c r="B550" t="s">
        <v>1565</v>
      </c>
      <c r="C550" t="s">
        <v>2017</v>
      </c>
      <c r="D550" t="s">
        <v>2536</v>
      </c>
      <c r="E550" t="s">
        <v>2536</v>
      </c>
      <c r="F550" t="s">
        <v>2921</v>
      </c>
      <c r="G550" t="s">
        <v>2935</v>
      </c>
      <c r="H550">
        <v>0</v>
      </c>
      <c r="I550" t="s">
        <v>2943</v>
      </c>
      <c r="J550" t="s">
        <v>2961</v>
      </c>
      <c r="K550" t="s">
        <v>3543</v>
      </c>
      <c r="L550" s="2" t="s">
        <v>4543</v>
      </c>
      <c r="M550" s="2" t="s">
        <v>5543</v>
      </c>
      <c r="N550">
        <v>1970</v>
      </c>
      <c r="O550" t="s">
        <v>5996</v>
      </c>
      <c r="P550" t="s">
        <v>6002</v>
      </c>
      <c r="Q550">
        <v>534</v>
      </c>
      <c r="R550" s="3">
        <v>45800</v>
      </c>
    </row>
    <row r="551" spans="1:18" x14ac:dyDescent="0.3">
      <c r="A551" t="s">
        <v>567</v>
      </c>
      <c r="B551" t="s">
        <v>1566</v>
      </c>
      <c r="C551" t="s">
        <v>2017</v>
      </c>
      <c r="D551" t="s">
        <v>2537</v>
      </c>
      <c r="E551" t="s">
        <v>2537</v>
      </c>
      <c r="F551" t="s">
        <v>2921</v>
      </c>
      <c r="G551" t="s">
        <v>2935</v>
      </c>
      <c r="H551">
        <v>0</v>
      </c>
      <c r="I551" t="s">
        <v>2946</v>
      </c>
      <c r="J551" t="s">
        <v>2961</v>
      </c>
      <c r="K551" t="s">
        <v>3544</v>
      </c>
      <c r="L551" s="2" t="s">
        <v>4544</v>
      </c>
      <c r="M551" s="2" t="s">
        <v>5544</v>
      </c>
      <c r="N551">
        <v>2275</v>
      </c>
      <c r="O551" t="s">
        <v>5999</v>
      </c>
      <c r="P551" t="s">
        <v>6002</v>
      </c>
      <c r="Q551">
        <v>1742</v>
      </c>
      <c r="R551" s="3">
        <v>45760</v>
      </c>
    </row>
    <row r="552" spans="1:18" x14ac:dyDescent="0.3">
      <c r="A552" t="s">
        <v>568</v>
      </c>
      <c r="B552" t="s">
        <v>1567</v>
      </c>
      <c r="C552" t="s">
        <v>2017</v>
      </c>
      <c r="D552" t="s">
        <v>2538</v>
      </c>
      <c r="E552" t="s">
        <v>2538</v>
      </c>
      <c r="F552" t="s">
        <v>2921</v>
      </c>
      <c r="G552" t="s">
        <v>2935</v>
      </c>
      <c r="H552">
        <v>0</v>
      </c>
      <c r="I552" t="s">
        <v>2946</v>
      </c>
      <c r="J552" t="s">
        <v>2961</v>
      </c>
      <c r="K552" t="s">
        <v>3545</v>
      </c>
      <c r="L552" s="2" t="s">
        <v>4545</v>
      </c>
      <c r="M552" s="2" t="s">
        <v>5545</v>
      </c>
      <c r="N552">
        <v>2801</v>
      </c>
      <c r="O552" t="s">
        <v>5998</v>
      </c>
      <c r="P552" t="s">
        <v>6002</v>
      </c>
      <c r="Q552">
        <v>645</v>
      </c>
      <c r="R552" s="3">
        <v>45747</v>
      </c>
    </row>
    <row r="553" spans="1:18" x14ac:dyDescent="0.3">
      <c r="A553" t="s">
        <v>569</v>
      </c>
      <c r="B553" t="s">
        <v>1568</v>
      </c>
      <c r="C553" t="s">
        <v>2017</v>
      </c>
      <c r="D553" t="s">
        <v>2539</v>
      </c>
      <c r="E553" t="s">
        <v>2539</v>
      </c>
      <c r="F553" t="s">
        <v>2921</v>
      </c>
      <c r="G553" t="s">
        <v>2935</v>
      </c>
      <c r="H553">
        <v>0</v>
      </c>
      <c r="I553" t="s">
        <v>2943</v>
      </c>
      <c r="J553" t="s">
        <v>2961</v>
      </c>
      <c r="K553" t="s">
        <v>3546</v>
      </c>
      <c r="L553" s="2" t="s">
        <v>4546</v>
      </c>
      <c r="M553" s="2" t="s">
        <v>5546</v>
      </c>
      <c r="N553">
        <v>2669</v>
      </c>
      <c r="O553" t="s">
        <v>5995</v>
      </c>
      <c r="P553" t="s">
        <v>6001</v>
      </c>
      <c r="Q553">
        <v>1896</v>
      </c>
      <c r="R553" s="3">
        <v>45776</v>
      </c>
    </row>
    <row r="554" spans="1:18" x14ac:dyDescent="0.3">
      <c r="A554" t="s">
        <v>570</v>
      </c>
      <c r="B554" t="s">
        <v>1569</v>
      </c>
      <c r="C554" t="s">
        <v>2017</v>
      </c>
      <c r="D554" t="s">
        <v>2540</v>
      </c>
      <c r="E554" t="s">
        <v>2540</v>
      </c>
      <c r="F554" t="s">
        <v>2921</v>
      </c>
      <c r="G554" t="s">
        <v>2935</v>
      </c>
      <c r="H554">
        <v>0</v>
      </c>
      <c r="I554" t="s">
        <v>2947</v>
      </c>
      <c r="J554" t="s">
        <v>2961</v>
      </c>
      <c r="K554" t="s">
        <v>3547</v>
      </c>
      <c r="L554" s="2" t="s">
        <v>4547</v>
      </c>
      <c r="M554" s="2" t="s">
        <v>5547</v>
      </c>
      <c r="N554">
        <v>4474</v>
      </c>
      <c r="O554" t="s">
        <v>5998</v>
      </c>
      <c r="P554" t="s">
        <v>6002</v>
      </c>
      <c r="Q554">
        <v>1640</v>
      </c>
      <c r="R554" s="3">
        <v>45810</v>
      </c>
    </row>
    <row r="555" spans="1:18" x14ac:dyDescent="0.3">
      <c r="A555" t="s">
        <v>571</v>
      </c>
      <c r="B555" t="s">
        <v>1570</v>
      </c>
      <c r="C555" t="s">
        <v>2017</v>
      </c>
      <c r="D555" t="s">
        <v>2541</v>
      </c>
      <c r="E555" t="s">
        <v>2541</v>
      </c>
      <c r="F555" t="s">
        <v>2921</v>
      </c>
      <c r="G555" t="s">
        <v>2935</v>
      </c>
      <c r="H555">
        <v>0</v>
      </c>
      <c r="I555" t="s">
        <v>2944</v>
      </c>
      <c r="J555" t="s">
        <v>2961</v>
      </c>
      <c r="K555" t="s">
        <v>3548</v>
      </c>
      <c r="L555" s="2" t="s">
        <v>4548</v>
      </c>
      <c r="M555" s="2" t="s">
        <v>5548</v>
      </c>
      <c r="N555">
        <v>710</v>
      </c>
      <c r="O555" t="s">
        <v>5995</v>
      </c>
      <c r="P555" t="s">
        <v>6002</v>
      </c>
      <c r="Q555">
        <v>804</v>
      </c>
      <c r="R555" s="3">
        <v>45841</v>
      </c>
    </row>
    <row r="556" spans="1:18" x14ac:dyDescent="0.3">
      <c r="A556" t="s">
        <v>572</v>
      </c>
      <c r="B556" t="s">
        <v>1571</v>
      </c>
      <c r="C556" t="s">
        <v>2017</v>
      </c>
      <c r="D556" t="s">
        <v>2542</v>
      </c>
      <c r="E556" t="s">
        <v>2542</v>
      </c>
      <c r="F556" t="s">
        <v>2921</v>
      </c>
      <c r="G556" t="s">
        <v>2936</v>
      </c>
      <c r="H556">
        <v>0</v>
      </c>
      <c r="I556" t="s">
        <v>2944</v>
      </c>
      <c r="J556" t="s">
        <v>2961</v>
      </c>
      <c r="K556" t="s">
        <v>3549</v>
      </c>
      <c r="L556" s="2" t="s">
        <v>4549</v>
      </c>
      <c r="M556" s="2" t="s">
        <v>5549</v>
      </c>
      <c r="N556">
        <v>1183</v>
      </c>
      <c r="O556" t="s">
        <v>6000</v>
      </c>
      <c r="P556" t="s">
        <v>6001</v>
      </c>
      <c r="Q556">
        <v>1435</v>
      </c>
      <c r="R556" s="3">
        <v>45711</v>
      </c>
    </row>
    <row r="557" spans="1:18" x14ac:dyDescent="0.3">
      <c r="A557" t="s">
        <v>573</v>
      </c>
      <c r="B557" t="s">
        <v>1572</v>
      </c>
      <c r="C557" t="s">
        <v>2017</v>
      </c>
      <c r="D557" t="s">
        <v>2130</v>
      </c>
      <c r="E557" t="s">
        <v>2130</v>
      </c>
      <c r="F557" t="s">
        <v>2921</v>
      </c>
      <c r="G557" t="s">
        <v>2936</v>
      </c>
      <c r="H557">
        <v>0</v>
      </c>
      <c r="I557" t="s">
        <v>2945</v>
      </c>
      <c r="J557" t="s">
        <v>2961</v>
      </c>
      <c r="K557" t="s">
        <v>3550</v>
      </c>
      <c r="L557" s="2" t="s">
        <v>4550</v>
      </c>
      <c r="M557" s="2" t="s">
        <v>5550</v>
      </c>
      <c r="N557">
        <v>1285</v>
      </c>
      <c r="O557" t="s">
        <v>6000</v>
      </c>
      <c r="P557" t="s">
        <v>6002</v>
      </c>
      <c r="Q557">
        <v>1703</v>
      </c>
      <c r="R557" s="3">
        <v>45724</v>
      </c>
    </row>
    <row r="558" spans="1:18" x14ac:dyDescent="0.3">
      <c r="A558" t="s">
        <v>574</v>
      </c>
      <c r="B558" t="s">
        <v>1573</v>
      </c>
      <c r="C558" t="s">
        <v>2017</v>
      </c>
      <c r="D558" t="s">
        <v>2543</v>
      </c>
      <c r="E558" t="s">
        <v>2543</v>
      </c>
      <c r="F558" t="s">
        <v>2921</v>
      </c>
      <c r="G558" t="s">
        <v>2936</v>
      </c>
      <c r="H558">
        <v>0</v>
      </c>
      <c r="I558" t="s">
        <v>2947</v>
      </c>
      <c r="J558" t="s">
        <v>2961</v>
      </c>
      <c r="K558" t="s">
        <v>3551</v>
      </c>
      <c r="L558" s="2" t="s">
        <v>4551</v>
      </c>
      <c r="M558" s="2" t="s">
        <v>5551</v>
      </c>
      <c r="N558">
        <v>1944</v>
      </c>
      <c r="O558" t="s">
        <v>5995</v>
      </c>
      <c r="P558" t="s">
        <v>6001</v>
      </c>
      <c r="Q558">
        <v>1506</v>
      </c>
      <c r="R558" s="3">
        <v>45798</v>
      </c>
    </row>
    <row r="559" spans="1:18" x14ac:dyDescent="0.3">
      <c r="A559" t="s">
        <v>575</v>
      </c>
      <c r="B559" t="s">
        <v>1574</v>
      </c>
      <c r="C559" t="s">
        <v>2017</v>
      </c>
      <c r="D559" t="s">
        <v>2544</v>
      </c>
      <c r="E559" t="s">
        <v>2544</v>
      </c>
      <c r="F559" t="s">
        <v>2921</v>
      </c>
      <c r="G559" t="s">
        <v>2936</v>
      </c>
      <c r="H559">
        <v>0</v>
      </c>
      <c r="I559" t="s">
        <v>2947</v>
      </c>
      <c r="J559" t="s">
        <v>2961</v>
      </c>
      <c r="K559" t="s">
        <v>3552</v>
      </c>
      <c r="L559" s="2" t="s">
        <v>4552</v>
      </c>
      <c r="M559" s="2" t="s">
        <v>5552</v>
      </c>
      <c r="N559">
        <v>3187</v>
      </c>
      <c r="O559" t="s">
        <v>5999</v>
      </c>
      <c r="P559" t="s">
        <v>6001</v>
      </c>
      <c r="Q559">
        <v>668</v>
      </c>
      <c r="R559" s="3">
        <v>45675</v>
      </c>
    </row>
    <row r="560" spans="1:18" x14ac:dyDescent="0.3">
      <c r="A560" t="s">
        <v>576</v>
      </c>
      <c r="B560" t="s">
        <v>1575</v>
      </c>
      <c r="C560" t="s">
        <v>2017</v>
      </c>
      <c r="D560" t="s">
        <v>2545</v>
      </c>
      <c r="E560" t="s">
        <v>2545</v>
      </c>
      <c r="F560" t="s">
        <v>2921</v>
      </c>
      <c r="G560" t="s">
        <v>2936</v>
      </c>
      <c r="H560">
        <v>0</v>
      </c>
      <c r="I560" t="s">
        <v>2944</v>
      </c>
      <c r="J560" t="s">
        <v>2961</v>
      </c>
      <c r="K560" t="s">
        <v>3553</v>
      </c>
      <c r="L560" s="2" t="s">
        <v>4553</v>
      </c>
      <c r="M560" s="2" t="s">
        <v>5553</v>
      </c>
      <c r="N560">
        <v>1301</v>
      </c>
      <c r="O560" t="s">
        <v>5996</v>
      </c>
      <c r="P560" t="s">
        <v>6001</v>
      </c>
      <c r="Q560">
        <v>651</v>
      </c>
      <c r="R560" s="3">
        <v>45728</v>
      </c>
    </row>
    <row r="561" spans="1:18" x14ac:dyDescent="0.3">
      <c r="A561" t="s">
        <v>577</v>
      </c>
      <c r="B561" t="s">
        <v>1576</v>
      </c>
      <c r="C561" t="s">
        <v>2017</v>
      </c>
      <c r="D561" t="s">
        <v>2546</v>
      </c>
      <c r="E561" t="s">
        <v>2546</v>
      </c>
      <c r="F561" t="s">
        <v>2921</v>
      </c>
      <c r="G561" t="s">
        <v>2936</v>
      </c>
      <c r="H561">
        <v>0</v>
      </c>
      <c r="I561" t="s">
        <v>2945</v>
      </c>
      <c r="J561" t="s">
        <v>2961</v>
      </c>
      <c r="K561" t="s">
        <v>3554</v>
      </c>
      <c r="L561" s="2" t="s">
        <v>4554</v>
      </c>
      <c r="M561" s="2" t="s">
        <v>5554</v>
      </c>
      <c r="N561">
        <v>1802</v>
      </c>
      <c r="O561" t="s">
        <v>5995</v>
      </c>
      <c r="P561" t="s">
        <v>6001</v>
      </c>
      <c r="Q561">
        <v>927</v>
      </c>
      <c r="R561" s="3">
        <v>45767</v>
      </c>
    </row>
    <row r="562" spans="1:18" x14ac:dyDescent="0.3">
      <c r="A562" t="s">
        <v>578</v>
      </c>
      <c r="B562" t="s">
        <v>1577</v>
      </c>
      <c r="C562" t="s">
        <v>2017</v>
      </c>
      <c r="D562" t="s">
        <v>2547</v>
      </c>
      <c r="E562" t="s">
        <v>2547</v>
      </c>
      <c r="F562" t="s">
        <v>2921</v>
      </c>
      <c r="G562" t="s">
        <v>2936</v>
      </c>
      <c r="H562">
        <v>0</v>
      </c>
      <c r="I562" t="s">
        <v>2943</v>
      </c>
      <c r="J562" t="s">
        <v>2961</v>
      </c>
      <c r="K562" t="s">
        <v>3555</v>
      </c>
      <c r="L562" s="2" t="s">
        <v>4555</v>
      </c>
      <c r="M562" s="2" t="s">
        <v>5555</v>
      </c>
      <c r="N562">
        <v>576</v>
      </c>
      <c r="O562" t="s">
        <v>5996</v>
      </c>
      <c r="P562" t="s">
        <v>6001</v>
      </c>
      <c r="Q562">
        <v>556</v>
      </c>
      <c r="R562" s="3">
        <v>45791</v>
      </c>
    </row>
    <row r="563" spans="1:18" x14ac:dyDescent="0.3">
      <c r="A563" t="s">
        <v>579</v>
      </c>
      <c r="B563" t="s">
        <v>1578</v>
      </c>
      <c r="C563" t="s">
        <v>2017</v>
      </c>
      <c r="D563" t="s">
        <v>2548</v>
      </c>
      <c r="E563" t="s">
        <v>2548</v>
      </c>
      <c r="F563" t="s">
        <v>2921</v>
      </c>
      <c r="G563" t="s">
        <v>2928</v>
      </c>
      <c r="H563">
        <v>0</v>
      </c>
      <c r="I563" t="s">
        <v>2946</v>
      </c>
      <c r="J563" t="s">
        <v>2961</v>
      </c>
      <c r="K563" t="s">
        <v>3556</v>
      </c>
      <c r="L563" s="2" t="s">
        <v>4556</v>
      </c>
      <c r="M563" s="2" t="s">
        <v>5556</v>
      </c>
      <c r="N563">
        <v>3448</v>
      </c>
      <c r="O563" t="s">
        <v>5999</v>
      </c>
      <c r="P563" t="s">
        <v>6001</v>
      </c>
      <c r="Q563">
        <v>478</v>
      </c>
      <c r="R563" s="3">
        <v>45851</v>
      </c>
    </row>
    <row r="564" spans="1:18" x14ac:dyDescent="0.3">
      <c r="A564" t="s">
        <v>580</v>
      </c>
      <c r="B564" t="s">
        <v>1579</v>
      </c>
      <c r="C564" t="s">
        <v>2017</v>
      </c>
      <c r="D564" t="s">
        <v>2549</v>
      </c>
      <c r="E564" t="s">
        <v>2549</v>
      </c>
      <c r="F564" t="s">
        <v>2921</v>
      </c>
      <c r="G564" t="s">
        <v>2928</v>
      </c>
      <c r="H564">
        <v>0</v>
      </c>
      <c r="I564" t="s">
        <v>2946</v>
      </c>
      <c r="J564" t="s">
        <v>2961</v>
      </c>
      <c r="K564" t="s">
        <v>3557</v>
      </c>
      <c r="L564" s="2" t="s">
        <v>4557</v>
      </c>
      <c r="M564" s="2" t="s">
        <v>5557</v>
      </c>
      <c r="N564">
        <v>3389</v>
      </c>
      <c r="O564" t="s">
        <v>5997</v>
      </c>
      <c r="P564" t="s">
        <v>6001</v>
      </c>
      <c r="Q564">
        <v>152</v>
      </c>
      <c r="R564" s="3">
        <v>45848</v>
      </c>
    </row>
    <row r="565" spans="1:18" x14ac:dyDescent="0.3">
      <c r="A565" t="s">
        <v>581</v>
      </c>
      <c r="B565" t="s">
        <v>1580</v>
      </c>
      <c r="C565" t="s">
        <v>2017</v>
      </c>
      <c r="D565" t="s">
        <v>2550</v>
      </c>
      <c r="E565" t="s">
        <v>2550</v>
      </c>
      <c r="F565" t="s">
        <v>2921</v>
      </c>
      <c r="G565" t="s">
        <v>2928</v>
      </c>
      <c r="H565">
        <v>0</v>
      </c>
      <c r="I565" t="s">
        <v>2945</v>
      </c>
      <c r="J565" t="s">
        <v>2961</v>
      </c>
      <c r="K565" t="s">
        <v>3558</v>
      </c>
      <c r="L565" s="2" t="s">
        <v>4558</v>
      </c>
      <c r="M565" s="2" t="s">
        <v>5558</v>
      </c>
      <c r="N565">
        <v>2760</v>
      </c>
      <c r="O565" t="s">
        <v>5998</v>
      </c>
      <c r="P565" t="s">
        <v>6001</v>
      </c>
      <c r="Q565">
        <v>1932</v>
      </c>
      <c r="R565" s="3">
        <v>45680</v>
      </c>
    </row>
    <row r="566" spans="1:18" x14ac:dyDescent="0.3">
      <c r="A566" t="s">
        <v>582</v>
      </c>
      <c r="B566" t="s">
        <v>1581</v>
      </c>
      <c r="C566" t="s">
        <v>2017</v>
      </c>
      <c r="D566" t="s">
        <v>2551</v>
      </c>
      <c r="E566" t="s">
        <v>2551</v>
      </c>
      <c r="F566" t="s">
        <v>2921</v>
      </c>
      <c r="G566" t="s">
        <v>2928</v>
      </c>
      <c r="H566">
        <v>0</v>
      </c>
      <c r="I566" t="s">
        <v>2946</v>
      </c>
      <c r="J566" t="s">
        <v>2961</v>
      </c>
      <c r="K566" t="s">
        <v>3559</v>
      </c>
      <c r="L566" s="2" t="s">
        <v>4559</v>
      </c>
      <c r="M566" s="2" t="s">
        <v>5559</v>
      </c>
      <c r="N566">
        <v>4495</v>
      </c>
      <c r="O566" t="s">
        <v>5995</v>
      </c>
      <c r="P566" t="s">
        <v>6001</v>
      </c>
      <c r="Q566">
        <v>415</v>
      </c>
      <c r="R566" s="3">
        <v>45829</v>
      </c>
    </row>
    <row r="567" spans="1:18" x14ac:dyDescent="0.3">
      <c r="A567" t="s">
        <v>583</v>
      </c>
      <c r="B567" t="s">
        <v>1582</v>
      </c>
      <c r="C567" t="s">
        <v>2017</v>
      </c>
      <c r="D567" t="s">
        <v>2552</v>
      </c>
      <c r="E567" t="s">
        <v>2552</v>
      </c>
      <c r="F567" t="s">
        <v>2921</v>
      </c>
      <c r="G567" t="s">
        <v>2928</v>
      </c>
      <c r="H567">
        <v>0</v>
      </c>
      <c r="I567" t="s">
        <v>2943</v>
      </c>
      <c r="J567" t="s">
        <v>2961</v>
      </c>
      <c r="K567" t="s">
        <v>3560</v>
      </c>
      <c r="L567" s="2" t="s">
        <v>4560</v>
      </c>
      <c r="M567" s="2" t="s">
        <v>5560</v>
      </c>
      <c r="N567">
        <v>3866</v>
      </c>
      <c r="O567" t="s">
        <v>6000</v>
      </c>
      <c r="P567" t="s">
        <v>6001</v>
      </c>
      <c r="Q567">
        <v>278</v>
      </c>
      <c r="R567" s="3">
        <v>45823</v>
      </c>
    </row>
    <row r="568" spans="1:18" x14ac:dyDescent="0.3">
      <c r="A568" t="s">
        <v>584</v>
      </c>
      <c r="B568" t="s">
        <v>1583</v>
      </c>
      <c r="C568" t="s">
        <v>2017</v>
      </c>
      <c r="D568" t="s">
        <v>2553</v>
      </c>
      <c r="E568" t="s">
        <v>2553</v>
      </c>
      <c r="F568" t="s">
        <v>2921</v>
      </c>
      <c r="G568" t="s">
        <v>2928</v>
      </c>
      <c r="H568">
        <v>0</v>
      </c>
      <c r="I568" t="s">
        <v>2945</v>
      </c>
      <c r="J568" t="s">
        <v>2961</v>
      </c>
      <c r="K568" t="s">
        <v>3561</v>
      </c>
      <c r="L568" s="2" t="s">
        <v>4561</v>
      </c>
      <c r="M568" s="2" t="s">
        <v>5561</v>
      </c>
      <c r="N568">
        <v>3456</v>
      </c>
      <c r="O568" t="s">
        <v>5999</v>
      </c>
      <c r="P568" t="s">
        <v>6002</v>
      </c>
      <c r="Q568">
        <v>1597</v>
      </c>
      <c r="R568" s="3">
        <v>45705</v>
      </c>
    </row>
    <row r="569" spans="1:18" x14ac:dyDescent="0.3">
      <c r="A569" t="s">
        <v>585</v>
      </c>
      <c r="B569" t="s">
        <v>1584</v>
      </c>
      <c r="C569" t="s">
        <v>2017</v>
      </c>
      <c r="D569" t="s">
        <v>2554</v>
      </c>
      <c r="E569" t="s">
        <v>2554</v>
      </c>
      <c r="F569" t="s">
        <v>2921</v>
      </c>
      <c r="G569" t="s">
        <v>2928</v>
      </c>
      <c r="H569">
        <v>0</v>
      </c>
      <c r="I569" t="s">
        <v>2946</v>
      </c>
      <c r="J569" t="s">
        <v>2961</v>
      </c>
      <c r="K569" t="s">
        <v>3562</v>
      </c>
      <c r="L569" s="2" t="s">
        <v>4562</v>
      </c>
      <c r="M569" s="2" t="s">
        <v>5562</v>
      </c>
      <c r="N569">
        <v>560</v>
      </c>
      <c r="O569" t="s">
        <v>5996</v>
      </c>
      <c r="P569" t="s">
        <v>6001</v>
      </c>
      <c r="Q569">
        <v>1577</v>
      </c>
      <c r="R569" s="3">
        <v>45680</v>
      </c>
    </row>
    <row r="570" spans="1:18" x14ac:dyDescent="0.3">
      <c r="A570" t="s">
        <v>586</v>
      </c>
      <c r="B570" t="s">
        <v>1585</v>
      </c>
      <c r="C570" t="s">
        <v>2017</v>
      </c>
      <c r="D570" t="s">
        <v>2406</v>
      </c>
      <c r="E570" t="s">
        <v>2406</v>
      </c>
      <c r="F570" t="s">
        <v>2921</v>
      </c>
      <c r="G570" t="s">
        <v>2928</v>
      </c>
      <c r="H570">
        <v>0</v>
      </c>
      <c r="I570" t="s">
        <v>2943</v>
      </c>
      <c r="J570" t="s">
        <v>2961</v>
      </c>
      <c r="K570" t="s">
        <v>3563</v>
      </c>
      <c r="L570" s="2" t="s">
        <v>4563</v>
      </c>
      <c r="M570" s="2" t="s">
        <v>5563</v>
      </c>
      <c r="N570">
        <v>1744</v>
      </c>
      <c r="O570" t="s">
        <v>5995</v>
      </c>
      <c r="P570" t="s">
        <v>6001</v>
      </c>
      <c r="Q570">
        <v>1197</v>
      </c>
      <c r="R570" s="3">
        <v>45725</v>
      </c>
    </row>
    <row r="571" spans="1:18" x14ac:dyDescent="0.3">
      <c r="A571" t="s">
        <v>587</v>
      </c>
      <c r="B571" t="s">
        <v>1586</v>
      </c>
      <c r="C571" t="s">
        <v>2017</v>
      </c>
      <c r="D571" t="s">
        <v>2224</v>
      </c>
      <c r="E571" t="s">
        <v>2224</v>
      </c>
      <c r="F571" t="s">
        <v>2921</v>
      </c>
      <c r="G571" t="s">
        <v>2928</v>
      </c>
      <c r="H571">
        <v>0</v>
      </c>
      <c r="I571" t="s">
        <v>2945</v>
      </c>
      <c r="J571" t="s">
        <v>2961</v>
      </c>
      <c r="K571" t="s">
        <v>3564</v>
      </c>
      <c r="L571" s="2" t="s">
        <v>4564</v>
      </c>
      <c r="M571" s="2" t="s">
        <v>5564</v>
      </c>
      <c r="N571">
        <v>3491</v>
      </c>
      <c r="O571" t="s">
        <v>5996</v>
      </c>
      <c r="P571" t="s">
        <v>6002</v>
      </c>
      <c r="Q571">
        <v>223</v>
      </c>
      <c r="R571" s="3">
        <v>45813</v>
      </c>
    </row>
    <row r="572" spans="1:18" x14ac:dyDescent="0.3">
      <c r="A572" t="s">
        <v>588</v>
      </c>
      <c r="B572" t="s">
        <v>1587</v>
      </c>
      <c r="C572" t="s">
        <v>2017</v>
      </c>
      <c r="D572" t="s">
        <v>2555</v>
      </c>
      <c r="E572" t="s">
        <v>2555</v>
      </c>
      <c r="F572" t="s">
        <v>2921</v>
      </c>
      <c r="G572" t="s">
        <v>2928</v>
      </c>
      <c r="H572">
        <v>0</v>
      </c>
      <c r="I572" t="s">
        <v>2946</v>
      </c>
      <c r="J572" t="s">
        <v>2961</v>
      </c>
      <c r="K572" t="s">
        <v>3565</v>
      </c>
      <c r="L572" s="2" t="s">
        <v>4565</v>
      </c>
      <c r="M572" s="2" t="s">
        <v>5565</v>
      </c>
      <c r="N572">
        <v>3240</v>
      </c>
      <c r="O572" t="s">
        <v>5997</v>
      </c>
      <c r="P572" t="s">
        <v>6001</v>
      </c>
      <c r="Q572">
        <v>318</v>
      </c>
      <c r="R572" s="3">
        <v>45828</v>
      </c>
    </row>
    <row r="573" spans="1:18" x14ac:dyDescent="0.3">
      <c r="A573" t="s">
        <v>589</v>
      </c>
      <c r="B573" t="s">
        <v>1588</v>
      </c>
      <c r="C573" t="s">
        <v>2017</v>
      </c>
      <c r="D573" t="s">
        <v>2518</v>
      </c>
      <c r="E573" t="s">
        <v>2518</v>
      </c>
      <c r="F573" t="s">
        <v>2921</v>
      </c>
      <c r="G573" t="s">
        <v>2928</v>
      </c>
      <c r="H573">
        <v>0</v>
      </c>
      <c r="I573" t="s">
        <v>2943</v>
      </c>
      <c r="J573" t="s">
        <v>2961</v>
      </c>
      <c r="K573" t="s">
        <v>3566</v>
      </c>
      <c r="L573" s="2" t="s">
        <v>4566</v>
      </c>
      <c r="M573" s="2" t="s">
        <v>5566</v>
      </c>
      <c r="N573">
        <v>4834</v>
      </c>
      <c r="O573" t="s">
        <v>5995</v>
      </c>
      <c r="P573" t="s">
        <v>6001</v>
      </c>
      <c r="Q573">
        <v>216</v>
      </c>
      <c r="R573" s="3">
        <v>45721</v>
      </c>
    </row>
    <row r="574" spans="1:18" x14ac:dyDescent="0.3">
      <c r="A574" t="s">
        <v>590</v>
      </c>
      <c r="B574" t="s">
        <v>1589</v>
      </c>
      <c r="C574" t="s">
        <v>2017</v>
      </c>
      <c r="D574" t="s">
        <v>2556</v>
      </c>
      <c r="E574" t="s">
        <v>2556</v>
      </c>
      <c r="F574" t="s">
        <v>2921</v>
      </c>
      <c r="G574" t="s">
        <v>2928</v>
      </c>
      <c r="H574">
        <v>0</v>
      </c>
      <c r="I574" t="s">
        <v>2944</v>
      </c>
      <c r="J574" t="s">
        <v>2961</v>
      </c>
      <c r="K574" t="s">
        <v>3567</v>
      </c>
      <c r="L574" s="2" t="s">
        <v>4567</v>
      </c>
      <c r="M574" s="2" t="s">
        <v>5567</v>
      </c>
      <c r="N574">
        <v>210</v>
      </c>
      <c r="O574" t="s">
        <v>5998</v>
      </c>
      <c r="P574" t="s">
        <v>6001</v>
      </c>
      <c r="Q574">
        <v>336</v>
      </c>
      <c r="R574" s="3">
        <v>45832</v>
      </c>
    </row>
    <row r="575" spans="1:18" x14ac:dyDescent="0.3">
      <c r="A575" t="s">
        <v>591</v>
      </c>
      <c r="B575" t="s">
        <v>1590</v>
      </c>
      <c r="C575" t="s">
        <v>2017</v>
      </c>
      <c r="D575" t="s">
        <v>2557</v>
      </c>
      <c r="E575" t="s">
        <v>2557</v>
      </c>
      <c r="F575" t="s">
        <v>2921</v>
      </c>
      <c r="G575" t="s">
        <v>2928</v>
      </c>
      <c r="H575">
        <v>0</v>
      </c>
      <c r="I575" t="s">
        <v>2943</v>
      </c>
      <c r="J575" t="s">
        <v>2961</v>
      </c>
      <c r="K575" t="s">
        <v>3568</v>
      </c>
      <c r="L575" s="2" t="s">
        <v>4568</v>
      </c>
      <c r="M575" s="2" t="s">
        <v>5568</v>
      </c>
      <c r="N575">
        <v>4766</v>
      </c>
      <c r="O575" t="s">
        <v>5995</v>
      </c>
      <c r="P575" t="s">
        <v>6002</v>
      </c>
      <c r="Q575">
        <v>920</v>
      </c>
      <c r="R575" s="3">
        <v>45826</v>
      </c>
    </row>
    <row r="576" spans="1:18" x14ac:dyDescent="0.3">
      <c r="A576" t="s">
        <v>592</v>
      </c>
      <c r="B576" t="s">
        <v>1591</v>
      </c>
      <c r="C576" t="s">
        <v>2017</v>
      </c>
      <c r="D576" t="s">
        <v>2558</v>
      </c>
      <c r="E576" t="s">
        <v>2558</v>
      </c>
      <c r="F576" t="s">
        <v>2921</v>
      </c>
      <c r="G576" t="s">
        <v>2928</v>
      </c>
      <c r="H576">
        <v>0</v>
      </c>
      <c r="I576" t="s">
        <v>2943</v>
      </c>
      <c r="J576" t="s">
        <v>2961</v>
      </c>
      <c r="K576" t="s">
        <v>3569</v>
      </c>
      <c r="L576" s="2" t="s">
        <v>4569</v>
      </c>
      <c r="M576" s="2" t="s">
        <v>5569</v>
      </c>
      <c r="N576">
        <v>3166</v>
      </c>
      <c r="O576" t="s">
        <v>5998</v>
      </c>
      <c r="P576" t="s">
        <v>6002</v>
      </c>
      <c r="Q576">
        <v>954</v>
      </c>
      <c r="R576" s="3">
        <v>45786</v>
      </c>
    </row>
    <row r="577" spans="1:18" x14ac:dyDescent="0.3">
      <c r="A577" t="s">
        <v>593</v>
      </c>
      <c r="B577" t="s">
        <v>1592</v>
      </c>
      <c r="C577" t="s">
        <v>2017</v>
      </c>
      <c r="D577" t="s">
        <v>2559</v>
      </c>
      <c r="E577" t="s">
        <v>2559</v>
      </c>
      <c r="F577" t="s">
        <v>2921</v>
      </c>
      <c r="G577" t="s">
        <v>2928</v>
      </c>
      <c r="H577">
        <v>0</v>
      </c>
      <c r="I577" t="s">
        <v>2943</v>
      </c>
      <c r="J577" t="s">
        <v>2961</v>
      </c>
      <c r="K577" t="s">
        <v>3570</v>
      </c>
      <c r="L577" s="2" t="s">
        <v>4570</v>
      </c>
      <c r="M577" s="2" t="s">
        <v>5570</v>
      </c>
      <c r="N577">
        <v>3957</v>
      </c>
      <c r="O577" t="s">
        <v>5996</v>
      </c>
      <c r="P577" t="s">
        <v>6002</v>
      </c>
      <c r="Q577">
        <v>643</v>
      </c>
      <c r="R577" s="3">
        <v>45687</v>
      </c>
    </row>
    <row r="578" spans="1:18" x14ac:dyDescent="0.3">
      <c r="A578" t="s">
        <v>594</v>
      </c>
      <c r="B578" t="s">
        <v>1593</v>
      </c>
      <c r="C578" t="s">
        <v>2017</v>
      </c>
      <c r="D578" t="s">
        <v>2560</v>
      </c>
      <c r="E578" t="s">
        <v>2560</v>
      </c>
      <c r="F578" t="s">
        <v>2921</v>
      </c>
      <c r="G578" t="s">
        <v>2928</v>
      </c>
      <c r="H578">
        <v>0</v>
      </c>
      <c r="I578" t="s">
        <v>2946</v>
      </c>
      <c r="J578" t="s">
        <v>2961</v>
      </c>
      <c r="K578" t="s">
        <v>3571</v>
      </c>
      <c r="L578" s="2" t="s">
        <v>4571</v>
      </c>
      <c r="M578" s="2" t="s">
        <v>5571</v>
      </c>
      <c r="N578">
        <v>98</v>
      </c>
      <c r="O578" t="s">
        <v>5995</v>
      </c>
      <c r="P578" t="s">
        <v>6002</v>
      </c>
      <c r="Q578">
        <v>832</v>
      </c>
      <c r="R578" s="3">
        <v>45792</v>
      </c>
    </row>
    <row r="579" spans="1:18" x14ac:dyDescent="0.3">
      <c r="A579" t="s">
        <v>595</v>
      </c>
      <c r="B579" t="s">
        <v>1594</v>
      </c>
      <c r="C579" t="s">
        <v>2017</v>
      </c>
      <c r="D579" t="s">
        <v>2561</v>
      </c>
      <c r="E579" t="s">
        <v>2561</v>
      </c>
      <c r="F579" t="s">
        <v>2921</v>
      </c>
      <c r="G579" t="s">
        <v>2928</v>
      </c>
      <c r="H579">
        <v>0</v>
      </c>
      <c r="I579" t="s">
        <v>2943</v>
      </c>
      <c r="J579" t="s">
        <v>2961</v>
      </c>
      <c r="K579" t="s">
        <v>3572</v>
      </c>
      <c r="L579" s="2" t="s">
        <v>4572</v>
      </c>
      <c r="M579" s="2" t="s">
        <v>5572</v>
      </c>
      <c r="N579">
        <v>2931</v>
      </c>
      <c r="O579" t="s">
        <v>5999</v>
      </c>
      <c r="P579" t="s">
        <v>6001</v>
      </c>
      <c r="Q579">
        <v>247</v>
      </c>
      <c r="R579" s="3">
        <v>45735</v>
      </c>
    </row>
    <row r="580" spans="1:18" x14ac:dyDescent="0.3">
      <c r="A580" t="s">
        <v>596</v>
      </c>
      <c r="B580" t="s">
        <v>1595</v>
      </c>
      <c r="C580" t="s">
        <v>2017</v>
      </c>
      <c r="D580" t="s">
        <v>2562</v>
      </c>
      <c r="E580" t="s">
        <v>2562</v>
      </c>
      <c r="F580" t="s">
        <v>2921</v>
      </c>
      <c r="G580" t="s">
        <v>2928</v>
      </c>
      <c r="H580">
        <v>0</v>
      </c>
      <c r="I580" t="s">
        <v>2943</v>
      </c>
      <c r="J580" t="s">
        <v>2961</v>
      </c>
      <c r="K580" t="s">
        <v>3573</v>
      </c>
      <c r="L580" s="2" t="s">
        <v>4573</v>
      </c>
      <c r="M580" s="2" t="s">
        <v>5573</v>
      </c>
      <c r="N580">
        <v>2496</v>
      </c>
      <c r="O580" t="s">
        <v>6000</v>
      </c>
      <c r="P580" t="s">
        <v>6001</v>
      </c>
      <c r="Q580">
        <v>1097</v>
      </c>
      <c r="R580" s="3">
        <v>45776</v>
      </c>
    </row>
    <row r="581" spans="1:18" x14ac:dyDescent="0.3">
      <c r="A581" t="s">
        <v>597</v>
      </c>
      <c r="B581" t="s">
        <v>1596</v>
      </c>
      <c r="C581" t="s">
        <v>2017</v>
      </c>
      <c r="D581" t="s">
        <v>2563</v>
      </c>
      <c r="E581" t="s">
        <v>2563</v>
      </c>
      <c r="F581" t="s">
        <v>2921</v>
      </c>
      <c r="G581" t="s">
        <v>2928</v>
      </c>
      <c r="H581">
        <v>0</v>
      </c>
      <c r="I581" t="s">
        <v>2943</v>
      </c>
      <c r="J581" t="s">
        <v>2961</v>
      </c>
      <c r="K581" t="s">
        <v>3574</v>
      </c>
      <c r="L581" s="2" t="s">
        <v>4574</v>
      </c>
      <c r="M581" s="2" t="s">
        <v>5574</v>
      </c>
      <c r="N581">
        <v>3244</v>
      </c>
      <c r="O581" t="s">
        <v>5999</v>
      </c>
      <c r="P581" t="s">
        <v>6001</v>
      </c>
      <c r="Q581">
        <v>733</v>
      </c>
      <c r="R581" s="3">
        <v>45784</v>
      </c>
    </row>
    <row r="582" spans="1:18" x14ac:dyDescent="0.3">
      <c r="A582" t="s">
        <v>598</v>
      </c>
      <c r="B582" t="s">
        <v>1597</v>
      </c>
      <c r="C582" t="s">
        <v>2017</v>
      </c>
      <c r="D582" t="s">
        <v>2564</v>
      </c>
      <c r="E582" t="s">
        <v>2564</v>
      </c>
      <c r="F582" t="s">
        <v>2921</v>
      </c>
      <c r="G582" t="s">
        <v>2928</v>
      </c>
      <c r="H582">
        <v>0</v>
      </c>
      <c r="I582" t="s">
        <v>2946</v>
      </c>
      <c r="J582" t="s">
        <v>2961</v>
      </c>
      <c r="K582" t="s">
        <v>3575</v>
      </c>
      <c r="L582" s="2" t="s">
        <v>4575</v>
      </c>
      <c r="M582" s="2" t="s">
        <v>5575</v>
      </c>
      <c r="N582">
        <v>3482</v>
      </c>
      <c r="O582" t="s">
        <v>5997</v>
      </c>
      <c r="P582" t="s">
        <v>6002</v>
      </c>
      <c r="Q582">
        <v>1975</v>
      </c>
      <c r="R582" s="3">
        <v>45733</v>
      </c>
    </row>
    <row r="583" spans="1:18" x14ac:dyDescent="0.3">
      <c r="A583" t="s">
        <v>599</v>
      </c>
      <c r="B583" t="s">
        <v>1598</v>
      </c>
      <c r="C583" t="s">
        <v>2017</v>
      </c>
      <c r="D583" t="s">
        <v>2565</v>
      </c>
      <c r="E583" t="s">
        <v>2565</v>
      </c>
      <c r="F583" t="s">
        <v>2921</v>
      </c>
      <c r="G583" t="s">
        <v>2928</v>
      </c>
      <c r="H583">
        <v>0</v>
      </c>
      <c r="I583" t="s">
        <v>2943</v>
      </c>
      <c r="J583" t="s">
        <v>2961</v>
      </c>
      <c r="K583" t="s">
        <v>3576</v>
      </c>
      <c r="L583" s="2" t="s">
        <v>4576</v>
      </c>
      <c r="M583" s="2" t="s">
        <v>5576</v>
      </c>
      <c r="N583">
        <v>4459</v>
      </c>
      <c r="O583" t="s">
        <v>5999</v>
      </c>
      <c r="P583" t="s">
        <v>6002</v>
      </c>
      <c r="Q583">
        <v>1577</v>
      </c>
      <c r="R583" s="3">
        <v>45839</v>
      </c>
    </row>
    <row r="584" spans="1:18" x14ac:dyDescent="0.3">
      <c r="A584" t="s">
        <v>600</v>
      </c>
      <c r="B584" t="s">
        <v>1599</v>
      </c>
      <c r="C584" t="s">
        <v>2017</v>
      </c>
      <c r="D584" t="s">
        <v>2566</v>
      </c>
      <c r="E584" t="s">
        <v>2566</v>
      </c>
      <c r="F584" t="s">
        <v>2921</v>
      </c>
      <c r="G584" t="s">
        <v>2928</v>
      </c>
      <c r="H584">
        <v>0</v>
      </c>
      <c r="I584" t="s">
        <v>2946</v>
      </c>
      <c r="J584" t="s">
        <v>2961</v>
      </c>
      <c r="K584" t="s">
        <v>3577</v>
      </c>
      <c r="L584" s="2" t="s">
        <v>4577</v>
      </c>
      <c r="M584" s="2" t="s">
        <v>5577</v>
      </c>
      <c r="N584">
        <v>4523</v>
      </c>
      <c r="O584" t="s">
        <v>5997</v>
      </c>
      <c r="P584" t="s">
        <v>6001</v>
      </c>
      <c r="Q584">
        <v>425</v>
      </c>
      <c r="R584" s="3">
        <v>45826</v>
      </c>
    </row>
    <row r="585" spans="1:18" x14ac:dyDescent="0.3">
      <c r="A585" t="s">
        <v>601</v>
      </c>
      <c r="B585" t="s">
        <v>1600</v>
      </c>
      <c r="C585" t="s">
        <v>2017</v>
      </c>
      <c r="D585" t="s">
        <v>2567</v>
      </c>
      <c r="E585" t="s">
        <v>2567</v>
      </c>
      <c r="F585" t="s">
        <v>2921</v>
      </c>
      <c r="G585" t="s">
        <v>2928</v>
      </c>
      <c r="H585">
        <v>0</v>
      </c>
      <c r="I585" t="s">
        <v>2945</v>
      </c>
      <c r="J585" t="s">
        <v>2961</v>
      </c>
      <c r="K585" t="s">
        <v>3578</v>
      </c>
      <c r="L585" s="2" t="s">
        <v>4578</v>
      </c>
      <c r="M585" s="2" t="s">
        <v>5578</v>
      </c>
      <c r="N585">
        <v>4991</v>
      </c>
      <c r="O585" t="s">
        <v>5996</v>
      </c>
      <c r="P585" t="s">
        <v>6002</v>
      </c>
      <c r="Q585">
        <v>925</v>
      </c>
      <c r="R585" s="3">
        <v>45807</v>
      </c>
    </row>
    <row r="586" spans="1:18" x14ac:dyDescent="0.3">
      <c r="A586" t="s">
        <v>602</v>
      </c>
      <c r="B586" t="s">
        <v>1601</v>
      </c>
      <c r="C586" t="s">
        <v>2017</v>
      </c>
      <c r="D586" t="s">
        <v>2568</v>
      </c>
      <c r="E586" t="s">
        <v>2568</v>
      </c>
      <c r="F586" t="s">
        <v>2921</v>
      </c>
      <c r="G586" t="s">
        <v>2928</v>
      </c>
      <c r="H586">
        <v>0</v>
      </c>
      <c r="I586" t="s">
        <v>2947</v>
      </c>
      <c r="J586" t="s">
        <v>2961</v>
      </c>
      <c r="K586" t="s">
        <v>3579</v>
      </c>
      <c r="L586" s="2" t="s">
        <v>4579</v>
      </c>
      <c r="M586" s="2" t="s">
        <v>5579</v>
      </c>
      <c r="N586">
        <v>1856</v>
      </c>
      <c r="O586" t="s">
        <v>5998</v>
      </c>
      <c r="P586" t="s">
        <v>6001</v>
      </c>
      <c r="Q586">
        <v>631</v>
      </c>
      <c r="R586" s="3">
        <v>45841</v>
      </c>
    </row>
    <row r="587" spans="1:18" x14ac:dyDescent="0.3">
      <c r="A587" t="s">
        <v>603</v>
      </c>
      <c r="B587" t="s">
        <v>1602</v>
      </c>
      <c r="C587" t="s">
        <v>2017</v>
      </c>
      <c r="D587" t="s">
        <v>2569</v>
      </c>
      <c r="E587" t="s">
        <v>2569</v>
      </c>
      <c r="F587" t="s">
        <v>2921</v>
      </c>
      <c r="G587" t="s">
        <v>2928</v>
      </c>
      <c r="H587">
        <v>0</v>
      </c>
      <c r="I587" t="s">
        <v>2946</v>
      </c>
      <c r="J587" t="s">
        <v>2961</v>
      </c>
      <c r="K587" t="s">
        <v>3580</v>
      </c>
      <c r="L587" s="2" t="s">
        <v>4580</v>
      </c>
      <c r="M587" s="2" t="s">
        <v>5580</v>
      </c>
      <c r="N587">
        <v>4049</v>
      </c>
      <c r="O587" t="s">
        <v>6000</v>
      </c>
      <c r="P587" t="s">
        <v>6002</v>
      </c>
      <c r="Q587">
        <v>948</v>
      </c>
      <c r="R587" s="3">
        <v>45777</v>
      </c>
    </row>
    <row r="588" spans="1:18" x14ac:dyDescent="0.3">
      <c r="A588" t="s">
        <v>604</v>
      </c>
      <c r="B588" t="s">
        <v>1603</v>
      </c>
      <c r="C588" t="s">
        <v>2017</v>
      </c>
      <c r="D588" t="s">
        <v>2570</v>
      </c>
      <c r="E588" t="s">
        <v>2570</v>
      </c>
      <c r="F588" t="s">
        <v>2921</v>
      </c>
      <c r="G588" t="s">
        <v>2928</v>
      </c>
      <c r="H588">
        <v>0</v>
      </c>
      <c r="I588" t="s">
        <v>2946</v>
      </c>
      <c r="J588" t="s">
        <v>2961</v>
      </c>
      <c r="K588" t="s">
        <v>3581</v>
      </c>
      <c r="L588" s="2" t="s">
        <v>4581</v>
      </c>
      <c r="M588" s="2" t="s">
        <v>5581</v>
      </c>
      <c r="N588">
        <v>1847</v>
      </c>
      <c r="O588" t="s">
        <v>5996</v>
      </c>
      <c r="P588" t="s">
        <v>6001</v>
      </c>
      <c r="Q588">
        <v>542</v>
      </c>
      <c r="R588" s="3">
        <v>45759</v>
      </c>
    </row>
    <row r="589" spans="1:18" x14ac:dyDescent="0.3">
      <c r="A589" t="s">
        <v>605</v>
      </c>
      <c r="B589" t="s">
        <v>1604</v>
      </c>
      <c r="C589" t="s">
        <v>2017</v>
      </c>
      <c r="D589" t="s">
        <v>2571</v>
      </c>
      <c r="E589" t="s">
        <v>2571</v>
      </c>
      <c r="F589" t="s">
        <v>2921</v>
      </c>
      <c r="G589" t="s">
        <v>2928</v>
      </c>
      <c r="H589">
        <v>0</v>
      </c>
      <c r="I589" t="s">
        <v>2945</v>
      </c>
      <c r="J589" t="s">
        <v>2961</v>
      </c>
      <c r="K589" t="s">
        <v>3582</v>
      </c>
      <c r="L589" s="2" t="s">
        <v>4582</v>
      </c>
      <c r="M589" s="2" t="s">
        <v>5582</v>
      </c>
      <c r="N589">
        <v>2285</v>
      </c>
      <c r="O589" t="s">
        <v>5998</v>
      </c>
      <c r="P589" t="s">
        <v>6001</v>
      </c>
      <c r="Q589">
        <v>1745</v>
      </c>
      <c r="R589" s="3">
        <v>45678</v>
      </c>
    </row>
    <row r="590" spans="1:18" x14ac:dyDescent="0.3">
      <c r="A590" t="s">
        <v>606</v>
      </c>
      <c r="B590" t="s">
        <v>1605</v>
      </c>
      <c r="C590" t="s">
        <v>2017</v>
      </c>
      <c r="D590" t="s">
        <v>2216</v>
      </c>
      <c r="E590" t="s">
        <v>2216</v>
      </c>
      <c r="F590" t="s">
        <v>2921</v>
      </c>
      <c r="G590" t="s">
        <v>2928</v>
      </c>
      <c r="H590">
        <v>0</v>
      </c>
      <c r="I590" t="s">
        <v>2947</v>
      </c>
      <c r="J590" t="s">
        <v>2961</v>
      </c>
      <c r="K590" t="s">
        <v>3583</v>
      </c>
      <c r="L590" s="2" t="s">
        <v>4583</v>
      </c>
      <c r="M590" s="2" t="s">
        <v>5583</v>
      </c>
      <c r="N590">
        <v>3620</v>
      </c>
      <c r="O590" t="s">
        <v>5998</v>
      </c>
      <c r="P590" t="s">
        <v>6001</v>
      </c>
      <c r="Q590">
        <v>245</v>
      </c>
      <c r="R590" s="3">
        <v>45771</v>
      </c>
    </row>
    <row r="591" spans="1:18" x14ac:dyDescent="0.3">
      <c r="A591" t="s">
        <v>607</v>
      </c>
      <c r="B591" t="s">
        <v>1606</v>
      </c>
      <c r="C591" t="s">
        <v>2017</v>
      </c>
      <c r="D591" t="s">
        <v>2572</v>
      </c>
      <c r="E591" t="s">
        <v>2572</v>
      </c>
      <c r="F591" t="s">
        <v>2921</v>
      </c>
      <c r="G591" t="s">
        <v>2928</v>
      </c>
      <c r="H591">
        <v>0</v>
      </c>
      <c r="I591" t="s">
        <v>2946</v>
      </c>
      <c r="J591" t="s">
        <v>2961</v>
      </c>
      <c r="K591" t="s">
        <v>3584</v>
      </c>
      <c r="L591" s="2" t="s">
        <v>4584</v>
      </c>
      <c r="M591" s="2" t="s">
        <v>5584</v>
      </c>
      <c r="N591">
        <v>4028</v>
      </c>
      <c r="O591" t="s">
        <v>5997</v>
      </c>
      <c r="P591" t="s">
        <v>6001</v>
      </c>
      <c r="Q591">
        <v>185</v>
      </c>
      <c r="R591" s="3">
        <v>45742</v>
      </c>
    </row>
    <row r="592" spans="1:18" x14ac:dyDescent="0.3">
      <c r="A592" t="s">
        <v>608</v>
      </c>
      <c r="B592" t="s">
        <v>1607</v>
      </c>
      <c r="C592" t="s">
        <v>2017</v>
      </c>
      <c r="D592" t="s">
        <v>2573</v>
      </c>
      <c r="E592" t="s">
        <v>2573</v>
      </c>
      <c r="F592" t="s">
        <v>2921</v>
      </c>
      <c r="G592" t="s">
        <v>2928</v>
      </c>
      <c r="H592">
        <v>0</v>
      </c>
      <c r="I592" t="s">
        <v>2947</v>
      </c>
      <c r="J592" t="s">
        <v>2961</v>
      </c>
      <c r="K592" t="s">
        <v>3585</v>
      </c>
      <c r="L592" s="2" t="s">
        <v>4585</v>
      </c>
      <c r="M592" s="2" t="s">
        <v>5585</v>
      </c>
      <c r="N592">
        <v>287</v>
      </c>
      <c r="O592" t="s">
        <v>5999</v>
      </c>
      <c r="P592" t="s">
        <v>6001</v>
      </c>
      <c r="Q592">
        <v>322</v>
      </c>
      <c r="R592" s="3">
        <v>45822</v>
      </c>
    </row>
    <row r="593" spans="1:18" x14ac:dyDescent="0.3">
      <c r="A593" t="s">
        <v>609</v>
      </c>
      <c r="B593" t="s">
        <v>1608</v>
      </c>
      <c r="C593" t="s">
        <v>2017</v>
      </c>
      <c r="D593" t="s">
        <v>2041</v>
      </c>
      <c r="E593" t="s">
        <v>2041</v>
      </c>
      <c r="F593" t="s">
        <v>2921</v>
      </c>
      <c r="G593" t="s">
        <v>2928</v>
      </c>
      <c r="H593">
        <v>0</v>
      </c>
      <c r="I593" t="s">
        <v>2947</v>
      </c>
      <c r="J593" t="s">
        <v>2961</v>
      </c>
      <c r="K593" t="s">
        <v>3586</v>
      </c>
      <c r="L593" s="2" t="s">
        <v>4586</v>
      </c>
      <c r="M593" s="2" t="s">
        <v>5586</v>
      </c>
      <c r="N593">
        <v>3235</v>
      </c>
      <c r="O593" t="s">
        <v>5999</v>
      </c>
      <c r="P593" t="s">
        <v>6001</v>
      </c>
      <c r="Q593">
        <v>1653</v>
      </c>
      <c r="R593" s="3">
        <v>45827</v>
      </c>
    </row>
    <row r="594" spans="1:18" x14ac:dyDescent="0.3">
      <c r="A594" t="s">
        <v>610</v>
      </c>
      <c r="B594" t="s">
        <v>1609</v>
      </c>
      <c r="C594" t="s">
        <v>2017</v>
      </c>
      <c r="D594" t="s">
        <v>2574</v>
      </c>
      <c r="E594" t="s">
        <v>2574</v>
      </c>
      <c r="F594" t="s">
        <v>2921</v>
      </c>
      <c r="G594" t="s">
        <v>2928</v>
      </c>
      <c r="H594">
        <v>0</v>
      </c>
      <c r="I594" t="s">
        <v>2947</v>
      </c>
      <c r="J594" t="s">
        <v>2961</v>
      </c>
      <c r="K594" t="s">
        <v>3587</v>
      </c>
      <c r="L594" s="2" t="s">
        <v>4587</v>
      </c>
      <c r="M594" s="2" t="s">
        <v>5587</v>
      </c>
      <c r="N594">
        <v>2803</v>
      </c>
      <c r="O594" t="s">
        <v>6000</v>
      </c>
      <c r="P594" t="s">
        <v>6002</v>
      </c>
      <c r="Q594">
        <v>1405</v>
      </c>
      <c r="R594" s="3">
        <v>45840</v>
      </c>
    </row>
    <row r="595" spans="1:18" x14ac:dyDescent="0.3">
      <c r="A595" t="s">
        <v>611</v>
      </c>
      <c r="B595" t="s">
        <v>1610</v>
      </c>
      <c r="C595" t="s">
        <v>2017</v>
      </c>
      <c r="D595" t="s">
        <v>2575</v>
      </c>
      <c r="E595" t="s">
        <v>2575</v>
      </c>
      <c r="F595" t="s">
        <v>2921</v>
      </c>
      <c r="G595" t="s">
        <v>2928</v>
      </c>
      <c r="H595">
        <v>0</v>
      </c>
      <c r="I595" t="s">
        <v>2947</v>
      </c>
      <c r="J595" t="s">
        <v>2961</v>
      </c>
      <c r="K595" t="s">
        <v>3588</v>
      </c>
      <c r="L595" s="2" t="s">
        <v>4588</v>
      </c>
      <c r="M595" s="2" t="s">
        <v>5588</v>
      </c>
      <c r="N595">
        <v>3362</v>
      </c>
      <c r="O595" t="s">
        <v>6000</v>
      </c>
      <c r="P595" t="s">
        <v>6001</v>
      </c>
      <c r="Q595">
        <v>623</v>
      </c>
      <c r="R595" s="3">
        <v>45849</v>
      </c>
    </row>
    <row r="596" spans="1:18" x14ac:dyDescent="0.3">
      <c r="A596" t="s">
        <v>612</v>
      </c>
      <c r="B596" t="s">
        <v>1611</v>
      </c>
      <c r="C596" t="s">
        <v>2017</v>
      </c>
      <c r="D596" t="s">
        <v>2234</v>
      </c>
      <c r="E596" t="s">
        <v>2234</v>
      </c>
      <c r="F596" t="s">
        <v>2921</v>
      </c>
      <c r="G596" t="s">
        <v>2929</v>
      </c>
      <c r="H596">
        <v>0</v>
      </c>
      <c r="I596" t="s">
        <v>2947</v>
      </c>
      <c r="J596" t="s">
        <v>2961</v>
      </c>
      <c r="K596" t="s">
        <v>3589</v>
      </c>
      <c r="L596" s="2" t="s">
        <v>4589</v>
      </c>
      <c r="M596" s="2" t="s">
        <v>5589</v>
      </c>
      <c r="N596">
        <v>1402</v>
      </c>
      <c r="O596" t="s">
        <v>5997</v>
      </c>
      <c r="P596" t="s">
        <v>6002</v>
      </c>
      <c r="Q596">
        <v>1692</v>
      </c>
      <c r="R596" s="3">
        <v>45816</v>
      </c>
    </row>
    <row r="597" spans="1:18" x14ac:dyDescent="0.3">
      <c r="A597" t="s">
        <v>613</v>
      </c>
      <c r="B597" t="s">
        <v>1612</v>
      </c>
      <c r="C597" t="s">
        <v>2017</v>
      </c>
      <c r="D597" t="s">
        <v>2576</v>
      </c>
      <c r="E597" t="s">
        <v>2576</v>
      </c>
      <c r="F597" t="s">
        <v>2921</v>
      </c>
      <c r="G597" t="s">
        <v>2929</v>
      </c>
      <c r="H597">
        <v>0</v>
      </c>
      <c r="I597" t="s">
        <v>2945</v>
      </c>
      <c r="J597" t="s">
        <v>2961</v>
      </c>
      <c r="K597" t="s">
        <v>3590</v>
      </c>
      <c r="L597" s="2" t="s">
        <v>4590</v>
      </c>
      <c r="M597" s="2" t="s">
        <v>5590</v>
      </c>
      <c r="N597">
        <v>3878</v>
      </c>
      <c r="O597" t="s">
        <v>5997</v>
      </c>
      <c r="P597" t="s">
        <v>6002</v>
      </c>
      <c r="Q597">
        <v>1443</v>
      </c>
      <c r="R597" s="3">
        <v>45682</v>
      </c>
    </row>
    <row r="598" spans="1:18" x14ac:dyDescent="0.3">
      <c r="A598" t="s">
        <v>614</v>
      </c>
      <c r="B598" t="s">
        <v>1613</v>
      </c>
      <c r="C598" t="s">
        <v>2017</v>
      </c>
      <c r="D598" t="s">
        <v>2577</v>
      </c>
      <c r="E598" t="s">
        <v>2577</v>
      </c>
      <c r="F598" t="s">
        <v>2921</v>
      </c>
      <c r="G598" t="s">
        <v>2929</v>
      </c>
      <c r="H598">
        <v>0</v>
      </c>
      <c r="I598" t="s">
        <v>2943</v>
      </c>
      <c r="J598" t="s">
        <v>2961</v>
      </c>
      <c r="K598" t="s">
        <v>3591</v>
      </c>
      <c r="L598" s="2" t="s">
        <v>4591</v>
      </c>
      <c r="M598" s="2" t="s">
        <v>5591</v>
      </c>
      <c r="N598">
        <v>1095</v>
      </c>
      <c r="O598" t="s">
        <v>5996</v>
      </c>
      <c r="P598" t="s">
        <v>6001</v>
      </c>
      <c r="Q598">
        <v>1427</v>
      </c>
      <c r="R598" s="3">
        <v>45686</v>
      </c>
    </row>
    <row r="599" spans="1:18" x14ac:dyDescent="0.3">
      <c r="A599" t="s">
        <v>615</v>
      </c>
      <c r="B599" t="s">
        <v>1614</v>
      </c>
      <c r="C599" t="s">
        <v>2017</v>
      </c>
      <c r="D599" t="s">
        <v>2578</v>
      </c>
      <c r="E599" t="s">
        <v>2578</v>
      </c>
      <c r="F599" t="s">
        <v>2921</v>
      </c>
      <c r="G599" t="s">
        <v>2929</v>
      </c>
      <c r="H599">
        <v>0</v>
      </c>
      <c r="I599" t="s">
        <v>2946</v>
      </c>
      <c r="J599" t="s">
        <v>2961</v>
      </c>
      <c r="K599" t="s">
        <v>3592</v>
      </c>
      <c r="L599" s="2" t="s">
        <v>4592</v>
      </c>
      <c r="M599" s="2" t="s">
        <v>5592</v>
      </c>
      <c r="N599">
        <v>4425</v>
      </c>
      <c r="O599" t="s">
        <v>5997</v>
      </c>
      <c r="P599" t="s">
        <v>6002</v>
      </c>
      <c r="Q599">
        <v>1235</v>
      </c>
      <c r="R599" s="3">
        <v>45808</v>
      </c>
    </row>
    <row r="600" spans="1:18" x14ac:dyDescent="0.3">
      <c r="A600" t="s">
        <v>616</v>
      </c>
      <c r="B600" t="s">
        <v>1615</v>
      </c>
      <c r="C600" t="s">
        <v>2017</v>
      </c>
      <c r="D600" t="s">
        <v>2579</v>
      </c>
      <c r="E600" t="s">
        <v>2579</v>
      </c>
      <c r="F600" t="s">
        <v>2921</v>
      </c>
      <c r="G600" t="s">
        <v>2929</v>
      </c>
      <c r="H600">
        <v>0</v>
      </c>
      <c r="I600" t="s">
        <v>2946</v>
      </c>
      <c r="J600" t="s">
        <v>2961</v>
      </c>
      <c r="K600" t="s">
        <v>3593</v>
      </c>
      <c r="L600" s="2" t="s">
        <v>4593</v>
      </c>
      <c r="M600" s="2" t="s">
        <v>5593</v>
      </c>
      <c r="N600">
        <v>270</v>
      </c>
      <c r="O600" t="s">
        <v>5999</v>
      </c>
      <c r="P600" t="s">
        <v>6002</v>
      </c>
      <c r="Q600">
        <v>82</v>
      </c>
      <c r="R600" s="3">
        <v>45767</v>
      </c>
    </row>
    <row r="601" spans="1:18" x14ac:dyDescent="0.3">
      <c r="A601" t="s">
        <v>617</v>
      </c>
      <c r="B601" t="s">
        <v>1616</v>
      </c>
      <c r="C601" t="s">
        <v>2017</v>
      </c>
      <c r="D601" t="s">
        <v>2580</v>
      </c>
      <c r="E601" t="s">
        <v>2580</v>
      </c>
      <c r="F601" t="s">
        <v>2921</v>
      </c>
      <c r="G601" t="s">
        <v>2929</v>
      </c>
      <c r="H601">
        <v>0</v>
      </c>
      <c r="I601" t="s">
        <v>2945</v>
      </c>
      <c r="J601" t="s">
        <v>2961</v>
      </c>
      <c r="K601" t="s">
        <v>3594</v>
      </c>
      <c r="L601" s="2" t="s">
        <v>4594</v>
      </c>
      <c r="M601" s="2" t="s">
        <v>5594</v>
      </c>
      <c r="N601">
        <v>3277</v>
      </c>
      <c r="O601" t="s">
        <v>5997</v>
      </c>
      <c r="P601" t="s">
        <v>6002</v>
      </c>
      <c r="Q601">
        <v>440</v>
      </c>
      <c r="R601" s="3">
        <v>45760</v>
      </c>
    </row>
    <row r="602" spans="1:18" x14ac:dyDescent="0.3">
      <c r="A602" t="s">
        <v>618</v>
      </c>
      <c r="B602" t="s">
        <v>1617</v>
      </c>
      <c r="C602" t="s">
        <v>2017</v>
      </c>
      <c r="D602" t="s">
        <v>2581</v>
      </c>
      <c r="E602" t="s">
        <v>2581</v>
      </c>
      <c r="F602" t="s">
        <v>2921</v>
      </c>
      <c r="G602" t="s">
        <v>2929</v>
      </c>
      <c r="H602">
        <v>0</v>
      </c>
      <c r="I602" t="s">
        <v>2947</v>
      </c>
      <c r="J602" t="s">
        <v>2961</v>
      </c>
      <c r="K602" t="s">
        <v>3595</v>
      </c>
      <c r="L602" s="2" t="s">
        <v>4595</v>
      </c>
      <c r="M602" s="2" t="s">
        <v>5595</v>
      </c>
      <c r="N602">
        <v>4898</v>
      </c>
      <c r="O602" t="s">
        <v>5997</v>
      </c>
      <c r="P602" t="s">
        <v>6002</v>
      </c>
      <c r="Q602">
        <v>1711</v>
      </c>
      <c r="R602" s="3">
        <v>45739</v>
      </c>
    </row>
    <row r="603" spans="1:18" x14ac:dyDescent="0.3">
      <c r="A603" t="s">
        <v>619</v>
      </c>
      <c r="B603" t="s">
        <v>1618</v>
      </c>
      <c r="C603" t="s">
        <v>2017</v>
      </c>
      <c r="D603" t="s">
        <v>2582</v>
      </c>
      <c r="E603" t="s">
        <v>2582</v>
      </c>
      <c r="F603" t="s">
        <v>2921</v>
      </c>
      <c r="G603" t="s">
        <v>2929</v>
      </c>
      <c r="H603">
        <v>0</v>
      </c>
      <c r="I603" t="s">
        <v>2943</v>
      </c>
      <c r="J603" t="s">
        <v>2961</v>
      </c>
      <c r="K603" t="s">
        <v>3596</v>
      </c>
      <c r="L603" s="2" t="s">
        <v>4596</v>
      </c>
      <c r="M603" s="2" t="s">
        <v>5596</v>
      </c>
      <c r="N603">
        <v>4673</v>
      </c>
      <c r="O603" t="s">
        <v>5998</v>
      </c>
      <c r="P603" t="s">
        <v>6002</v>
      </c>
      <c r="Q603">
        <v>1754</v>
      </c>
      <c r="R603" s="3">
        <v>45692</v>
      </c>
    </row>
    <row r="604" spans="1:18" x14ac:dyDescent="0.3">
      <c r="A604" t="s">
        <v>620</v>
      </c>
      <c r="B604" t="s">
        <v>1619</v>
      </c>
      <c r="C604" t="s">
        <v>2017</v>
      </c>
      <c r="D604" t="s">
        <v>2583</v>
      </c>
      <c r="E604" t="s">
        <v>2583</v>
      </c>
      <c r="F604" t="s">
        <v>2921</v>
      </c>
      <c r="G604" t="s">
        <v>2922</v>
      </c>
      <c r="H604">
        <v>0</v>
      </c>
      <c r="I604" t="s">
        <v>2946</v>
      </c>
      <c r="J604" t="s">
        <v>2962</v>
      </c>
      <c r="K604" t="s">
        <v>3597</v>
      </c>
      <c r="L604" s="2" t="s">
        <v>4597</v>
      </c>
      <c r="M604" s="2" t="s">
        <v>5597</v>
      </c>
      <c r="N604">
        <v>272</v>
      </c>
      <c r="O604" t="s">
        <v>5997</v>
      </c>
      <c r="P604" t="s">
        <v>6002</v>
      </c>
      <c r="Q604">
        <v>671</v>
      </c>
      <c r="R604" s="3">
        <v>45783</v>
      </c>
    </row>
    <row r="605" spans="1:18" x14ac:dyDescent="0.3">
      <c r="A605" t="s">
        <v>621</v>
      </c>
      <c r="B605" t="s">
        <v>1620</v>
      </c>
      <c r="C605" t="s">
        <v>2017</v>
      </c>
      <c r="D605" t="s">
        <v>2584</v>
      </c>
      <c r="E605" t="s">
        <v>2584</v>
      </c>
      <c r="F605" t="s">
        <v>2921</v>
      </c>
      <c r="G605" t="s">
        <v>2932</v>
      </c>
      <c r="H605">
        <v>0</v>
      </c>
      <c r="I605" t="s">
        <v>2947</v>
      </c>
      <c r="J605" t="s">
        <v>2962</v>
      </c>
      <c r="K605" t="s">
        <v>3598</v>
      </c>
      <c r="L605" s="2" t="s">
        <v>4598</v>
      </c>
      <c r="M605" s="2" t="s">
        <v>5598</v>
      </c>
      <c r="N605">
        <v>737</v>
      </c>
      <c r="O605" t="s">
        <v>6000</v>
      </c>
      <c r="P605" t="s">
        <v>6001</v>
      </c>
      <c r="Q605">
        <v>303</v>
      </c>
      <c r="R605" s="3">
        <v>45828</v>
      </c>
    </row>
    <row r="606" spans="1:18" x14ac:dyDescent="0.3">
      <c r="A606" t="s">
        <v>622</v>
      </c>
      <c r="B606" t="s">
        <v>1621</v>
      </c>
      <c r="C606" t="s">
        <v>2017</v>
      </c>
      <c r="D606" t="s">
        <v>2585</v>
      </c>
      <c r="E606" t="s">
        <v>2585</v>
      </c>
      <c r="F606" t="s">
        <v>2921</v>
      </c>
      <c r="G606" t="s">
        <v>2923</v>
      </c>
      <c r="H606">
        <v>0</v>
      </c>
      <c r="I606" t="s">
        <v>2944</v>
      </c>
      <c r="J606" t="s">
        <v>2962</v>
      </c>
      <c r="K606" t="s">
        <v>3599</v>
      </c>
      <c r="L606" s="2" t="s">
        <v>4599</v>
      </c>
      <c r="M606" s="2" t="s">
        <v>5599</v>
      </c>
      <c r="N606">
        <v>3561</v>
      </c>
      <c r="O606" t="s">
        <v>5996</v>
      </c>
      <c r="P606" t="s">
        <v>6002</v>
      </c>
      <c r="Q606">
        <v>186</v>
      </c>
      <c r="R606" s="3">
        <v>45756</v>
      </c>
    </row>
    <row r="607" spans="1:18" x14ac:dyDescent="0.3">
      <c r="A607" t="s">
        <v>623</v>
      </c>
      <c r="B607" t="s">
        <v>1622</v>
      </c>
      <c r="C607" t="s">
        <v>2017</v>
      </c>
      <c r="D607" t="s">
        <v>2586</v>
      </c>
      <c r="E607" t="s">
        <v>2586</v>
      </c>
      <c r="F607" t="s">
        <v>2921</v>
      </c>
      <c r="G607" t="s">
        <v>2923</v>
      </c>
      <c r="H607">
        <v>0</v>
      </c>
      <c r="I607" t="s">
        <v>2946</v>
      </c>
      <c r="J607" t="s">
        <v>2962</v>
      </c>
      <c r="K607" t="s">
        <v>3600</v>
      </c>
      <c r="L607" s="2" t="s">
        <v>4600</v>
      </c>
      <c r="M607" s="2" t="s">
        <v>5600</v>
      </c>
      <c r="N607">
        <v>1161</v>
      </c>
      <c r="O607" t="s">
        <v>5997</v>
      </c>
      <c r="P607" t="s">
        <v>6002</v>
      </c>
      <c r="Q607">
        <v>1456</v>
      </c>
      <c r="R607" s="3">
        <v>45764</v>
      </c>
    </row>
    <row r="608" spans="1:18" x14ac:dyDescent="0.3">
      <c r="A608" t="s">
        <v>624</v>
      </c>
      <c r="B608" t="s">
        <v>1623</v>
      </c>
      <c r="C608" t="s">
        <v>2017</v>
      </c>
      <c r="D608" t="s">
        <v>2587</v>
      </c>
      <c r="E608" t="s">
        <v>2587</v>
      </c>
      <c r="F608" t="s">
        <v>2921</v>
      </c>
      <c r="G608" t="s">
        <v>2923</v>
      </c>
      <c r="H608">
        <v>0</v>
      </c>
      <c r="I608" t="s">
        <v>2943</v>
      </c>
      <c r="J608" t="s">
        <v>2962</v>
      </c>
      <c r="K608" t="s">
        <v>3601</v>
      </c>
      <c r="L608" s="2" t="s">
        <v>4601</v>
      </c>
      <c r="M608" s="2" t="s">
        <v>5601</v>
      </c>
      <c r="N608">
        <v>3832</v>
      </c>
      <c r="O608" t="s">
        <v>6000</v>
      </c>
      <c r="P608" t="s">
        <v>6002</v>
      </c>
      <c r="Q608">
        <v>508</v>
      </c>
      <c r="R608" s="3">
        <v>45805</v>
      </c>
    </row>
    <row r="609" spans="1:18" x14ac:dyDescent="0.3">
      <c r="A609" t="s">
        <v>625</v>
      </c>
      <c r="B609" t="s">
        <v>1624</v>
      </c>
      <c r="C609" t="s">
        <v>2017</v>
      </c>
      <c r="D609" t="s">
        <v>2588</v>
      </c>
      <c r="E609" t="s">
        <v>2588</v>
      </c>
      <c r="F609" t="s">
        <v>2921</v>
      </c>
      <c r="G609" t="s">
        <v>2934</v>
      </c>
      <c r="H609">
        <v>0</v>
      </c>
      <c r="I609" t="s">
        <v>2946</v>
      </c>
      <c r="J609" t="s">
        <v>2962</v>
      </c>
      <c r="K609" t="s">
        <v>3602</v>
      </c>
      <c r="L609" s="2" t="s">
        <v>4602</v>
      </c>
      <c r="M609" s="2" t="s">
        <v>5602</v>
      </c>
      <c r="N609">
        <v>1538</v>
      </c>
      <c r="O609" t="s">
        <v>5995</v>
      </c>
      <c r="P609" t="s">
        <v>6002</v>
      </c>
      <c r="Q609">
        <v>1983</v>
      </c>
      <c r="R609" s="3">
        <v>45822</v>
      </c>
    </row>
    <row r="610" spans="1:18" x14ac:dyDescent="0.3">
      <c r="A610" t="s">
        <v>626</v>
      </c>
      <c r="B610" t="s">
        <v>1625</v>
      </c>
      <c r="C610" t="s">
        <v>2017</v>
      </c>
      <c r="D610" t="s">
        <v>2589</v>
      </c>
      <c r="E610" t="s">
        <v>2589</v>
      </c>
      <c r="F610" t="s">
        <v>2921</v>
      </c>
      <c r="G610" t="s">
        <v>2934</v>
      </c>
      <c r="H610">
        <v>0</v>
      </c>
      <c r="I610" t="s">
        <v>2944</v>
      </c>
      <c r="J610" t="s">
        <v>2962</v>
      </c>
      <c r="K610" t="s">
        <v>3603</v>
      </c>
      <c r="L610" s="2" t="s">
        <v>4603</v>
      </c>
      <c r="M610" s="2" t="s">
        <v>5603</v>
      </c>
      <c r="N610">
        <v>461</v>
      </c>
      <c r="O610" t="s">
        <v>5995</v>
      </c>
      <c r="P610" t="s">
        <v>6002</v>
      </c>
      <c r="Q610">
        <v>728</v>
      </c>
      <c r="R610" s="3">
        <v>45749</v>
      </c>
    </row>
    <row r="611" spans="1:18" x14ac:dyDescent="0.3">
      <c r="A611" t="s">
        <v>627</v>
      </c>
      <c r="B611" t="s">
        <v>1626</v>
      </c>
      <c r="C611" t="s">
        <v>2017</v>
      </c>
      <c r="D611" t="s">
        <v>2590</v>
      </c>
      <c r="E611" t="s">
        <v>2590</v>
      </c>
      <c r="F611" t="s">
        <v>2921</v>
      </c>
      <c r="G611" t="s">
        <v>2935</v>
      </c>
      <c r="H611">
        <v>0</v>
      </c>
      <c r="I611" t="s">
        <v>2946</v>
      </c>
      <c r="J611" t="s">
        <v>2962</v>
      </c>
      <c r="K611" t="s">
        <v>3604</v>
      </c>
      <c r="L611" s="2" t="s">
        <v>4604</v>
      </c>
      <c r="M611" s="2" t="s">
        <v>5604</v>
      </c>
      <c r="N611">
        <v>2181</v>
      </c>
      <c r="O611" t="s">
        <v>5998</v>
      </c>
      <c r="P611" t="s">
        <v>6002</v>
      </c>
      <c r="Q611">
        <v>811</v>
      </c>
      <c r="R611" s="3">
        <v>45749</v>
      </c>
    </row>
    <row r="612" spans="1:18" x14ac:dyDescent="0.3">
      <c r="A612" t="s">
        <v>628</v>
      </c>
      <c r="B612" t="s">
        <v>1627</v>
      </c>
      <c r="C612" t="s">
        <v>2017</v>
      </c>
      <c r="D612" t="s">
        <v>2591</v>
      </c>
      <c r="E612" t="s">
        <v>2591</v>
      </c>
      <c r="F612" t="s">
        <v>2921</v>
      </c>
      <c r="G612" t="s">
        <v>2928</v>
      </c>
      <c r="H612">
        <v>0</v>
      </c>
      <c r="I612" t="s">
        <v>2946</v>
      </c>
      <c r="J612" t="s">
        <v>2962</v>
      </c>
      <c r="K612" t="s">
        <v>3605</v>
      </c>
      <c r="L612" s="2" t="s">
        <v>4605</v>
      </c>
      <c r="M612" s="2" t="s">
        <v>5605</v>
      </c>
      <c r="N612">
        <v>3155</v>
      </c>
      <c r="O612" t="s">
        <v>5998</v>
      </c>
      <c r="P612" t="s">
        <v>6001</v>
      </c>
      <c r="Q612">
        <v>1051</v>
      </c>
      <c r="R612" s="3">
        <v>45735</v>
      </c>
    </row>
    <row r="613" spans="1:18" x14ac:dyDescent="0.3">
      <c r="A613" t="s">
        <v>629</v>
      </c>
      <c r="B613" t="s">
        <v>1628</v>
      </c>
      <c r="C613" t="s">
        <v>2017</v>
      </c>
      <c r="D613" t="s">
        <v>2592</v>
      </c>
      <c r="E613" t="s">
        <v>2592</v>
      </c>
      <c r="F613" t="s">
        <v>2921</v>
      </c>
      <c r="G613" t="s">
        <v>2928</v>
      </c>
      <c r="H613">
        <v>0</v>
      </c>
      <c r="I613" t="s">
        <v>2944</v>
      </c>
      <c r="J613" t="s">
        <v>2962</v>
      </c>
      <c r="K613" t="s">
        <v>3606</v>
      </c>
      <c r="L613" s="2" t="s">
        <v>4606</v>
      </c>
      <c r="M613" s="2" t="s">
        <v>5606</v>
      </c>
      <c r="N613">
        <v>2731</v>
      </c>
      <c r="O613" t="s">
        <v>5995</v>
      </c>
      <c r="P613" t="s">
        <v>6001</v>
      </c>
      <c r="Q613">
        <v>100</v>
      </c>
      <c r="R613" s="3">
        <v>45782</v>
      </c>
    </row>
    <row r="614" spans="1:18" x14ac:dyDescent="0.3">
      <c r="A614" t="s">
        <v>630</v>
      </c>
      <c r="B614" t="s">
        <v>1629</v>
      </c>
      <c r="C614" t="s">
        <v>2017</v>
      </c>
      <c r="D614" t="s">
        <v>2370</v>
      </c>
      <c r="E614" t="s">
        <v>2370</v>
      </c>
      <c r="F614" t="s">
        <v>2921</v>
      </c>
      <c r="G614" t="s">
        <v>2928</v>
      </c>
      <c r="H614">
        <v>0</v>
      </c>
      <c r="I614" t="s">
        <v>2943</v>
      </c>
      <c r="J614" t="s">
        <v>2962</v>
      </c>
      <c r="K614" t="s">
        <v>3607</v>
      </c>
      <c r="L614" s="2" t="s">
        <v>4607</v>
      </c>
      <c r="M614" s="2" t="s">
        <v>5607</v>
      </c>
      <c r="N614">
        <v>1783</v>
      </c>
      <c r="O614" t="s">
        <v>6000</v>
      </c>
      <c r="P614" t="s">
        <v>6002</v>
      </c>
      <c r="Q614">
        <v>1386</v>
      </c>
      <c r="R614" s="3">
        <v>45753</v>
      </c>
    </row>
    <row r="615" spans="1:18" x14ac:dyDescent="0.3">
      <c r="A615" t="s">
        <v>631</v>
      </c>
      <c r="B615" t="s">
        <v>1630</v>
      </c>
      <c r="C615" t="s">
        <v>2017</v>
      </c>
      <c r="D615" t="s">
        <v>2593</v>
      </c>
      <c r="E615" t="s">
        <v>2593</v>
      </c>
      <c r="F615" t="s">
        <v>2921</v>
      </c>
      <c r="G615" t="s">
        <v>2928</v>
      </c>
      <c r="H615">
        <v>0</v>
      </c>
      <c r="I615" t="s">
        <v>2946</v>
      </c>
      <c r="J615" t="s">
        <v>2962</v>
      </c>
      <c r="K615" t="s">
        <v>3608</v>
      </c>
      <c r="L615" s="2" t="s">
        <v>4608</v>
      </c>
      <c r="M615" s="2" t="s">
        <v>5608</v>
      </c>
      <c r="N615">
        <v>3774</v>
      </c>
      <c r="O615" t="s">
        <v>5998</v>
      </c>
      <c r="P615" t="s">
        <v>6001</v>
      </c>
      <c r="Q615">
        <v>612</v>
      </c>
      <c r="R615" s="3">
        <v>45675</v>
      </c>
    </row>
    <row r="616" spans="1:18" x14ac:dyDescent="0.3">
      <c r="A616" t="s">
        <v>632</v>
      </c>
      <c r="B616" t="s">
        <v>1631</v>
      </c>
      <c r="C616" t="s">
        <v>2017</v>
      </c>
      <c r="D616" t="s">
        <v>2499</v>
      </c>
      <c r="E616" t="s">
        <v>2499</v>
      </c>
      <c r="F616" t="s">
        <v>2921</v>
      </c>
      <c r="G616" t="s">
        <v>2928</v>
      </c>
      <c r="H616">
        <v>0</v>
      </c>
      <c r="I616" t="s">
        <v>2946</v>
      </c>
      <c r="J616" t="s">
        <v>2962</v>
      </c>
      <c r="K616" t="s">
        <v>3609</v>
      </c>
      <c r="L616" s="2" t="s">
        <v>4609</v>
      </c>
      <c r="M616" s="2" t="s">
        <v>5609</v>
      </c>
      <c r="N616">
        <v>2727</v>
      </c>
      <c r="O616" t="s">
        <v>6000</v>
      </c>
      <c r="P616" t="s">
        <v>6001</v>
      </c>
      <c r="Q616">
        <v>532</v>
      </c>
      <c r="R616" s="3">
        <v>45729</v>
      </c>
    </row>
    <row r="617" spans="1:18" x14ac:dyDescent="0.3">
      <c r="A617" t="s">
        <v>633</v>
      </c>
      <c r="B617" t="s">
        <v>1632</v>
      </c>
      <c r="C617" t="s">
        <v>2017</v>
      </c>
      <c r="D617" t="s">
        <v>2335</v>
      </c>
      <c r="E617" t="s">
        <v>2335</v>
      </c>
      <c r="F617" t="s">
        <v>2921</v>
      </c>
      <c r="G617" t="s">
        <v>2929</v>
      </c>
      <c r="H617">
        <v>0</v>
      </c>
      <c r="I617" t="s">
        <v>2943</v>
      </c>
      <c r="J617" t="s">
        <v>2962</v>
      </c>
      <c r="K617" t="s">
        <v>3610</v>
      </c>
      <c r="L617" s="2" t="s">
        <v>4610</v>
      </c>
      <c r="M617" s="2" t="s">
        <v>5610</v>
      </c>
      <c r="N617">
        <v>2814</v>
      </c>
      <c r="O617" t="s">
        <v>6000</v>
      </c>
      <c r="P617" t="s">
        <v>6002</v>
      </c>
      <c r="Q617">
        <v>1679</v>
      </c>
      <c r="R617" s="3">
        <v>45744</v>
      </c>
    </row>
    <row r="618" spans="1:18" x14ac:dyDescent="0.3">
      <c r="A618" t="s">
        <v>634</v>
      </c>
      <c r="B618" t="s">
        <v>1633</v>
      </c>
      <c r="C618" t="s">
        <v>2017</v>
      </c>
      <c r="D618" t="s">
        <v>2594</v>
      </c>
      <c r="E618" t="s">
        <v>2594</v>
      </c>
      <c r="F618" t="s">
        <v>2921</v>
      </c>
      <c r="G618" t="s">
        <v>2929</v>
      </c>
      <c r="H618">
        <v>0</v>
      </c>
      <c r="I618" t="s">
        <v>2943</v>
      </c>
      <c r="J618" t="s">
        <v>2962</v>
      </c>
      <c r="K618" t="s">
        <v>3611</v>
      </c>
      <c r="L618" s="2" t="s">
        <v>4611</v>
      </c>
      <c r="M618" s="2" t="s">
        <v>5611</v>
      </c>
      <c r="N618">
        <v>3155</v>
      </c>
      <c r="O618" t="s">
        <v>5998</v>
      </c>
      <c r="P618" t="s">
        <v>6002</v>
      </c>
      <c r="Q618">
        <v>356</v>
      </c>
      <c r="R618" s="3">
        <v>45685</v>
      </c>
    </row>
    <row r="619" spans="1:18" x14ac:dyDescent="0.3">
      <c r="A619" t="s">
        <v>635</v>
      </c>
      <c r="B619" t="s">
        <v>1634</v>
      </c>
      <c r="C619" t="s">
        <v>2017</v>
      </c>
      <c r="D619" t="s">
        <v>2595</v>
      </c>
      <c r="E619" t="s">
        <v>2595</v>
      </c>
      <c r="F619" t="s">
        <v>2921</v>
      </c>
      <c r="G619" t="s">
        <v>2929</v>
      </c>
      <c r="H619">
        <v>0</v>
      </c>
      <c r="I619" t="s">
        <v>2944</v>
      </c>
      <c r="J619" t="s">
        <v>2962</v>
      </c>
      <c r="K619" t="s">
        <v>3612</v>
      </c>
      <c r="L619" s="2" t="s">
        <v>4612</v>
      </c>
      <c r="M619" s="2" t="s">
        <v>5612</v>
      </c>
      <c r="N619">
        <v>2329</v>
      </c>
      <c r="O619" t="s">
        <v>5999</v>
      </c>
      <c r="P619" t="s">
        <v>6001</v>
      </c>
      <c r="Q619">
        <v>63</v>
      </c>
      <c r="R619" s="3">
        <v>45809</v>
      </c>
    </row>
    <row r="620" spans="1:18" x14ac:dyDescent="0.3">
      <c r="A620" t="s">
        <v>636</v>
      </c>
      <c r="B620" t="s">
        <v>1635</v>
      </c>
      <c r="C620" t="s">
        <v>2017</v>
      </c>
      <c r="D620" t="s">
        <v>2596</v>
      </c>
      <c r="E620" t="s">
        <v>2596</v>
      </c>
      <c r="F620" t="s">
        <v>2921</v>
      </c>
      <c r="G620" t="s">
        <v>2928</v>
      </c>
      <c r="H620">
        <v>0</v>
      </c>
      <c r="I620" t="s">
        <v>2947</v>
      </c>
      <c r="J620" t="s">
        <v>2963</v>
      </c>
      <c r="K620" t="s">
        <v>3613</v>
      </c>
      <c r="L620" s="2" t="s">
        <v>4613</v>
      </c>
      <c r="M620" s="2" t="s">
        <v>5613</v>
      </c>
      <c r="N620">
        <v>3503</v>
      </c>
      <c r="O620" t="s">
        <v>6000</v>
      </c>
      <c r="P620" t="s">
        <v>6002</v>
      </c>
      <c r="Q620">
        <v>1949</v>
      </c>
      <c r="R620" s="3">
        <v>45823</v>
      </c>
    </row>
    <row r="621" spans="1:18" x14ac:dyDescent="0.3">
      <c r="A621" t="s">
        <v>637</v>
      </c>
      <c r="B621" t="s">
        <v>1636</v>
      </c>
      <c r="C621" t="s">
        <v>2017</v>
      </c>
      <c r="D621" t="s">
        <v>2597</v>
      </c>
      <c r="E621" t="s">
        <v>2597</v>
      </c>
      <c r="F621" t="s">
        <v>2921</v>
      </c>
      <c r="G621" t="s">
        <v>2928</v>
      </c>
      <c r="H621">
        <v>0</v>
      </c>
      <c r="I621" t="s">
        <v>2945</v>
      </c>
      <c r="J621" t="s">
        <v>2963</v>
      </c>
      <c r="K621" t="s">
        <v>3614</v>
      </c>
      <c r="L621" s="2" t="s">
        <v>4614</v>
      </c>
      <c r="M621" s="2" t="s">
        <v>5614</v>
      </c>
      <c r="N621">
        <v>2116</v>
      </c>
      <c r="O621" t="s">
        <v>5999</v>
      </c>
      <c r="P621" t="s">
        <v>6002</v>
      </c>
      <c r="Q621">
        <v>828</v>
      </c>
      <c r="R621" s="3">
        <v>45818</v>
      </c>
    </row>
    <row r="622" spans="1:18" x14ac:dyDescent="0.3">
      <c r="A622" t="s">
        <v>638</v>
      </c>
      <c r="B622" t="s">
        <v>1637</v>
      </c>
      <c r="C622" t="s">
        <v>2017</v>
      </c>
      <c r="D622" t="s">
        <v>2598</v>
      </c>
      <c r="E622" t="s">
        <v>2598</v>
      </c>
      <c r="F622" t="s">
        <v>2921</v>
      </c>
      <c r="G622" t="s">
        <v>2938</v>
      </c>
      <c r="H622">
        <v>0</v>
      </c>
      <c r="I622" t="s">
        <v>2946</v>
      </c>
      <c r="J622" t="s">
        <v>2963</v>
      </c>
      <c r="K622" t="s">
        <v>3615</v>
      </c>
      <c r="L622" s="2" t="s">
        <v>4615</v>
      </c>
      <c r="M622" s="2" t="s">
        <v>5615</v>
      </c>
      <c r="N622">
        <v>720</v>
      </c>
      <c r="O622" t="s">
        <v>5997</v>
      </c>
      <c r="P622" t="s">
        <v>6001</v>
      </c>
      <c r="Q622">
        <v>1750</v>
      </c>
      <c r="R622" s="3">
        <v>45673</v>
      </c>
    </row>
    <row r="623" spans="1:18" x14ac:dyDescent="0.3">
      <c r="A623" t="s">
        <v>639</v>
      </c>
      <c r="B623" t="s">
        <v>1638</v>
      </c>
      <c r="C623" t="s">
        <v>2017</v>
      </c>
      <c r="D623" t="s">
        <v>2599</v>
      </c>
      <c r="E623" t="s">
        <v>2599</v>
      </c>
      <c r="F623" t="s">
        <v>2921</v>
      </c>
      <c r="G623" t="s">
        <v>2929</v>
      </c>
      <c r="H623">
        <v>0</v>
      </c>
      <c r="I623" t="s">
        <v>2943</v>
      </c>
      <c r="J623" t="s">
        <v>2963</v>
      </c>
      <c r="K623" t="s">
        <v>3616</v>
      </c>
      <c r="L623" s="2" t="s">
        <v>4616</v>
      </c>
      <c r="M623" s="2" t="s">
        <v>5616</v>
      </c>
      <c r="N623">
        <v>3902</v>
      </c>
      <c r="O623" t="s">
        <v>5995</v>
      </c>
      <c r="P623" t="s">
        <v>6001</v>
      </c>
      <c r="Q623">
        <v>926</v>
      </c>
      <c r="R623" s="3">
        <v>45836</v>
      </c>
    </row>
    <row r="624" spans="1:18" x14ac:dyDescent="0.3">
      <c r="A624" t="s">
        <v>640</v>
      </c>
      <c r="B624" t="s">
        <v>1639</v>
      </c>
      <c r="C624" t="s">
        <v>2017</v>
      </c>
      <c r="D624" t="s">
        <v>2600</v>
      </c>
      <c r="E624" t="s">
        <v>2600</v>
      </c>
      <c r="F624" t="s">
        <v>2921</v>
      </c>
      <c r="G624" t="s">
        <v>2929</v>
      </c>
      <c r="H624">
        <v>0</v>
      </c>
      <c r="I624" t="s">
        <v>2944</v>
      </c>
      <c r="J624" t="s">
        <v>2963</v>
      </c>
      <c r="K624" t="s">
        <v>3617</v>
      </c>
      <c r="L624" s="2" t="s">
        <v>4617</v>
      </c>
      <c r="M624" s="2" t="s">
        <v>5617</v>
      </c>
      <c r="N624">
        <v>208</v>
      </c>
      <c r="O624" t="s">
        <v>5996</v>
      </c>
      <c r="P624" t="s">
        <v>6002</v>
      </c>
      <c r="Q624">
        <v>1138</v>
      </c>
      <c r="R624" s="3">
        <v>45811</v>
      </c>
    </row>
    <row r="625" spans="1:18" x14ac:dyDescent="0.3">
      <c r="A625" t="s">
        <v>641</v>
      </c>
      <c r="B625" t="s">
        <v>1640</v>
      </c>
      <c r="C625" t="s">
        <v>2017</v>
      </c>
      <c r="D625" t="s">
        <v>2601</v>
      </c>
      <c r="E625" t="s">
        <v>2601</v>
      </c>
      <c r="F625" t="s">
        <v>2921</v>
      </c>
      <c r="G625" t="s">
        <v>2932</v>
      </c>
      <c r="H625">
        <v>0</v>
      </c>
      <c r="I625" t="s">
        <v>2946</v>
      </c>
      <c r="J625" t="s">
        <v>2964</v>
      </c>
      <c r="K625" t="s">
        <v>3618</v>
      </c>
      <c r="L625" s="2" t="s">
        <v>4618</v>
      </c>
      <c r="M625" s="2" t="s">
        <v>5618</v>
      </c>
      <c r="N625">
        <v>4468</v>
      </c>
      <c r="O625" t="s">
        <v>5995</v>
      </c>
      <c r="P625" t="s">
        <v>6001</v>
      </c>
      <c r="Q625">
        <v>1532</v>
      </c>
      <c r="R625" s="3">
        <v>45825</v>
      </c>
    </row>
    <row r="626" spans="1:18" x14ac:dyDescent="0.3">
      <c r="A626" t="s">
        <v>642</v>
      </c>
      <c r="B626" t="s">
        <v>1641</v>
      </c>
      <c r="C626" t="s">
        <v>2017</v>
      </c>
      <c r="D626" t="s">
        <v>2602</v>
      </c>
      <c r="E626" t="s">
        <v>2602</v>
      </c>
      <c r="F626" t="s">
        <v>2921</v>
      </c>
      <c r="G626" t="s">
        <v>2932</v>
      </c>
      <c r="H626">
        <v>0</v>
      </c>
      <c r="I626" t="s">
        <v>2944</v>
      </c>
      <c r="J626" t="s">
        <v>2964</v>
      </c>
      <c r="K626" t="s">
        <v>3619</v>
      </c>
      <c r="L626" s="2" t="s">
        <v>4619</v>
      </c>
      <c r="M626" s="2" t="s">
        <v>5619</v>
      </c>
      <c r="N626">
        <v>476</v>
      </c>
      <c r="O626" t="s">
        <v>5995</v>
      </c>
      <c r="P626" t="s">
        <v>6002</v>
      </c>
      <c r="Q626">
        <v>1126</v>
      </c>
      <c r="R626" s="3">
        <v>45745</v>
      </c>
    </row>
    <row r="627" spans="1:18" x14ac:dyDescent="0.3">
      <c r="A627" t="s">
        <v>643</v>
      </c>
      <c r="B627" t="s">
        <v>1642</v>
      </c>
      <c r="C627" t="s">
        <v>2017</v>
      </c>
      <c r="D627" t="s">
        <v>2603</v>
      </c>
      <c r="E627" t="s">
        <v>2603</v>
      </c>
      <c r="F627" t="s">
        <v>2921</v>
      </c>
      <c r="G627" t="s">
        <v>2932</v>
      </c>
      <c r="H627">
        <v>0</v>
      </c>
      <c r="I627" t="s">
        <v>2945</v>
      </c>
      <c r="J627" t="s">
        <v>2964</v>
      </c>
      <c r="K627" t="s">
        <v>3620</v>
      </c>
      <c r="L627" s="2" t="s">
        <v>4620</v>
      </c>
      <c r="M627" s="2" t="s">
        <v>5620</v>
      </c>
      <c r="N627">
        <v>2916</v>
      </c>
      <c r="O627" t="s">
        <v>6000</v>
      </c>
      <c r="P627" t="s">
        <v>6002</v>
      </c>
      <c r="Q627">
        <v>511</v>
      </c>
      <c r="R627" s="3">
        <v>45700</v>
      </c>
    </row>
    <row r="628" spans="1:18" x14ac:dyDescent="0.3">
      <c r="A628" t="s">
        <v>644</v>
      </c>
      <c r="B628" t="s">
        <v>1643</v>
      </c>
      <c r="C628" t="s">
        <v>2017</v>
      </c>
      <c r="D628" t="s">
        <v>2604</v>
      </c>
      <c r="E628" t="s">
        <v>2604</v>
      </c>
      <c r="F628" t="s">
        <v>2921</v>
      </c>
      <c r="G628" t="s">
        <v>2932</v>
      </c>
      <c r="H628">
        <v>0</v>
      </c>
      <c r="I628" t="s">
        <v>2945</v>
      </c>
      <c r="J628" t="s">
        <v>2964</v>
      </c>
      <c r="K628" t="s">
        <v>3621</v>
      </c>
      <c r="L628" s="2" t="s">
        <v>4621</v>
      </c>
      <c r="M628" s="2" t="s">
        <v>5621</v>
      </c>
      <c r="N628">
        <v>1886</v>
      </c>
      <c r="O628" t="s">
        <v>5999</v>
      </c>
      <c r="P628" t="s">
        <v>6002</v>
      </c>
      <c r="Q628">
        <v>193</v>
      </c>
      <c r="R628" s="3">
        <v>45728</v>
      </c>
    </row>
    <row r="629" spans="1:18" x14ac:dyDescent="0.3">
      <c r="A629" t="s">
        <v>645</v>
      </c>
      <c r="B629" t="s">
        <v>1644</v>
      </c>
      <c r="C629" t="s">
        <v>2017</v>
      </c>
      <c r="D629" t="s">
        <v>2112</v>
      </c>
      <c r="E629" t="s">
        <v>2112</v>
      </c>
      <c r="F629" t="s">
        <v>2921</v>
      </c>
      <c r="G629" t="s">
        <v>2932</v>
      </c>
      <c r="H629">
        <v>0</v>
      </c>
      <c r="I629" t="s">
        <v>2943</v>
      </c>
      <c r="J629" t="s">
        <v>2964</v>
      </c>
      <c r="K629" t="s">
        <v>3622</v>
      </c>
      <c r="L629" s="2" t="s">
        <v>4622</v>
      </c>
      <c r="M629" s="2" t="s">
        <v>5622</v>
      </c>
      <c r="N629">
        <v>612</v>
      </c>
      <c r="O629" t="s">
        <v>5999</v>
      </c>
      <c r="P629" t="s">
        <v>6002</v>
      </c>
      <c r="Q629">
        <v>946</v>
      </c>
      <c r="R629" s="3">
        <v>45706</v>
      </c>
    </row>
    <row r="630" spans="1:18" x14ac:dyDescent="0.3">
      <c r="A630" t="s">
        <v>646</v>
      </c>
      <c r="B630" t="s">
        <v>1645</v>
      </c>
      <c r="C630" t="s">
        <v>2017</v>
      </c>
      <c r="D630" t="s">
        <v>2605</v>
      </c>
      <c r="E630" t="s">
        <v>2605</v>
      </c>
      <c r="F630" t="s">
        <v>2921</v>
      </c>
      <c r="G630" t="s">
        <v>2923</v>
      </c>
      <c r="H630">
        <v>0</v>
      </c>
      <c r="I630" t="s">
        <v>2945</v>
      </c>
      <c r="J630" t="s">
        <v>2964</v>
      </c>
      <c r="K630" t="s">
        <v>3623</v>
      </c>
      <c r="L630" s="2" t="s">
        <v>4623</v>
      </c>
      <c r="M630" s="2" t="s">
        <v>5623</v>
      </c>
      <c r="N630">
        <v>379</v>
      </c>
      <c r="O630" t="s">
        <v>5998</v>
      </c>
      <c r="P630" t="s">
        <v>6002</v>
      </c>
      <c r="Q630">
        <v>208</v>
      </c>
      <c r="R630" s="3">
        <v>45678</v>
      </c>
    </row>
    <row r="631" spans="1:18" x14ac:dyDescent="0.3">
      <c r="A631" t="s">
        <v>647</v>
      </c>
      <c r="B631" t="s">
        <v>1646</v>
      </c>
      <c r="C631" t="s">
        <v>2017</v>
      </c>
      <c r="D631" t="s">
        <v>2606</v>
      </c>
      <c r="E631" t="s">
        <v>2606</v>
      </c>
      <c r="F631" t="s">
        <v>2921</v>
      </c>
      <c r="G631" t="s">
        <v>2923</v>
      </c>
      <c r="H631">
        <v>0</v>
      </c>
      <c r="I631" t="s">
        <v>2947</v>
      </c>
      <c r="J631" t="s">
        <v>2964</v>
      </c>
      <c r="K631" t="s">
        <v>3624</v>
      </c>
      <c r="L631" s="2" t="s">
        <v>4624</v>
      </c>
      <c r="M631" s="2" t="s">
        <v>5624</v>
      </c>
      <c r="N631">
        <v>304</v>
      </c>
      <c r="O631" t="s">
        <v>5996</v>
      </c>
      <c r="P631" t="s">
        <v>6002</v>
      </c>
      <c r="Q631">
        <v>1646</v>
      </c>
      <c r="R631" s="3">
        <v>45739</v>
      </c>
    </row>
    <row r="632" spans="1:18" x14ac:dyDescent="0.3">
      <c r="A632" t="s">
        <v>648</v>
      </c>
      <c r="B632" t="s">
        <v>1647</v>
      </c>
      <c r="C632" t="s">
        <v>2017</v>
      </c>
      <c r="D632" t="s">
        <v>2607</v>
      </c>
      <c r="E632" t="s">
        <v>2607</v>
      </c>
      <c r="F632" t="s">
        <v>2921</v>
      </c>
      <c r="G632" t="s">
        <v>2924</v>
      </c>
      <c r="H632">
        <v>0</v>
      </c>
      <c r="I632" t="s">
        <v>2947</v>
      </c>
      <c r="J632" t="s">
        <v>2964</v>
      </c>
      <c r="K632" t="s">
        <v>3625</v>
      </c>
      <c r="L632" s="2" t="s">
        <v>4625</v>
      </c>
      <c r="M632" s="2" t="s">
        <v>5625</v>
      </c>
      <c r="N632">
        <v>2075</v>
      </c>
      <c r="O632" t="s">
        <v>5999</v>
      </c>
      <c r="P632" t="s">
        <v>6001</v>
      </c>
      <c r="Q632">
        <v>1625</v>
      </c>
      <c r="R632" s="3">
        <v>45805</v>
      </c>
    </row>
    <row r="633" spans="1:18" x14ac:dyDescent="0.3">
      <c r="A633" t="s">
        <v>649</v>
      </c>
      <c r="B633" t="s">
        <v>1648</v>
      </c>
      <c r="C633" t="s">
        <v>2017</v>
      </c>
      <c r="D633" t="s">
        <v>2608</v>
      </c>
      <c r="E633" t="s">
        <v>2608</v>
      </c>
      <c r="F633" t="s">
        <v>2921</v>
      </c>
      <c r="G633" t="s">
        <v>2924</v>
      </c>
      <c r="H633">
        <v>0</v>
      </c>
      <c r="I633" t="s">
        <v>2947</v>
      </c>
      <c r="J633" t="s">
        <v>2964</v>
      </c>
      <c r="K633" t="s">
        <v>3626</v>
      </c>
      <c r="L633" s="2" t="s">
        <v>4626</v>
      </c>
      <c r="M633" s="2" t="s">
        <v>5626</v>
      </c>
      <c r="N633">
        <v>1683</v>
      </c>
      <c r="O633" t="s">
        <v>5998</v>
      </c>
      <c r="P633" t="s">
        <v>6001</v>
      </c>
      <c r="Q633">
        <v>286</v>
      </c>
      <c r="R633" s="3">
        <v>45695</v>
      </c>
    </row>
    <row r="634" spans="1:18" x14ac:dyDescent="0.3">
      <c r="A634" t="s">
        <v>650</v>
      </c>
      <c r="B634" t="s">
        <v>1649</v>
      </c>
      <c r="C634" t="s">
        <v>2017</v>
      </c>
      <c r="D634" t="s">
        <v>2609</v>
      </c>
      <c r="E634" t="s">
        <v>2609</v>
      </c>
      <c r="F634" t="s">
        <v>2921</v>
      </c>
      <c r="G634" t="s">
        <v>2924</v>
      </c>
      <c r="H634">
        <v>0</v>
      </c>
      <c r="I634" t="s">
        <v>2943</v>
      </c>
      <c r="J634" t="s">
        <v>2964</v>
      </c>
      <c r="K634" t="s">
        <v>3627</v>
      </c>
      <c r="L634" s="2" t="s">
        <v>4627</v>
      </c>
      <c r="M634" s="2" t="s">
        <v>5627</v>
      </c>
      <c r="N634">
        <v>216</v>
      </c>
      <c r="O634" t="s">
        <v>5996</v>
      </c>
      <c r="P634" t="s">
        <v>6001</v>
      </c>
      <c r="Q634">
        <v>248</v>
      </c>
      <c r="R634" s="3">
        <v>45754</v>
      </c>
    </row>
    <row r="635" spans="1:18" x14ac:dyDescent="0.3">
      <c r="A635" t="s">
        <v>651</v>
      </c>
      <c r="B635" t="s">
        <v>1650</v>
      </c>
      <c r="C635" t="s">
        <v>2017</v>
      </c>
      <c r="D635" t="s">
        <v>2610</v>
      </c>
      <c r="E635" t="s">
        <v>2610</v>
      </c>
      <c r="F635" t="s">
        <v>2921</v>
      </c>
      <c r="G635" t="s">
        <v>2924</v>
      </c>
      <c r="H635">
        <v>0</v>
      </c>
      <c r="I635" t="s">
        <v>2946</v>
      </c>
      <c r="J635" t="s">
        <v>2964</v>
      </c>
      <c r="K635" t="s">
        <v>3628</v>
      </c>
      <c r="L635" s="2" t="s">
        <v>4628</v>
      </c>
      <c r="M635" s="2" t="s">
        <v>5628</v>
      </c>
      <c r="N635">
        <v>1298</v>
      </c>
      <c r="O635" t="s">
        <v>5999</v>
      </c>
      <c r="P635" t="s">
        <v>6001</v>
      </c>
      <c r="Q635">
        <v>24</v>
      </c>
      <c r="R635" s="3">
        <v>45760</v>
      </c>
    </row>
    <row r="636" spans="1:18" x14ac:dyDescent="0.3">
      <c r="A636" t="s">
        <v>652</v>
      </c>
      <c r="B636" t="s">
        <v>1651</v>
      </c>
      <c r="C636" t="s">
        <v>2017</v>
      </c>
      <c r="D636" t="s">
        <v>2611</v>
      </c>
      <c r="E636" t="s">
        <v>2611</v>
      </c>
      <c r="F636" t="s">
        <v>2921</v>
      </c>
      <c r="G636" t="s">
        <v>2924</v>
      </c>
      <c r="H636">
        <v>0</v>
      </c>
      <c r="I636" t="s">
        <v>2943</v>
      </c>
      <c r="J636" t="s">
        <v>2964</v>
      </c>
      <c r="K636" t="s">
        <v>3629</v>
      </c>
      <c r="L636" s="2" t="s">
        <v>4629</v>
      </c>
      <c r="M636" s="2" t="s">
        <v>5629</v>
      </c>
      <c r="N636">
        <v>2004</v>
      </c>
      <c r="O636" t="s">
        <v>5995</v>
      </c>
      <c r="P636" t="s">
        <v>6002</v>
      </c>
      <c r="Q636">
        <v>126</v>
      </c>
      <c r="R636" s="3">
        <v>45695</v>
      </c>
    </row>
    <row r="637" spans="1:18" x14ac:dyDescent="0.3">
      <c r="A637" t="s">
        <v>653</v>
      </c>
      <c r="B637" t="s">
        <v>1652</v>
      </c>
      <c r="C637" t="s">
        <v>2017</v>
      </c>
      <c r="D637" t="s">
        <v>2612</v>
      </c>
      <c r="E637" t="s">
        <v>2612</v>
      </c>
      <c r="F637" t="s">
        <v>2921</v>
      </c>
      <c r="G637" t="s">
        <v>2924</v>
      </c>
      <c r="H637">
        <v>0</v>
      </c>
      <c r="I637" t="s">
        <v>2944</v>
      </c>
      <c r="J637" t="s">
        <v>2964</v>
      </c>
      <c r="K637" t="s">
        <v>3630</v>
      </c>
      <c r="L637" s="2" t="s">
        <v>4630</v>
      </c>
      <c r="M637" s="2" t="s">
        <v>5630</v>
      </c>
      <c r="N637">
        <v>1084</v>
      </c>
      <c r="O637" t="s">
        <v>5995</v>
      </c>
      <c r="P637" t="s">
        <v>6001</v>
      </c>
      <c r="Q637">
        <v>1700</v>
      </c>
      <c r="R637" s="3">
        <v>45844</v>
      </c>
    </row>
    <row r="638" spans="1:18" x14ac:dyDescent="0.3">
      <c r="A638" t="s">
        <v>654</v>
      </c>
      <c r="B638" t="s">
        <v>1653</v>
      </c>
      <c r="C638" t="s">
        <v>2017</v>
      </c>
      <c r="D638" t="s">
        <v>2613</v>
      </c>
      <c r="E638" t="s">
        <v>2613</v>
      </c>
      <c r="F638" t="s">
        <v>2921</v>
      </c>
      <c r="G638" t="s">
        <v>2924</v>
      </c>
      <c r="H638">
        <v>0</v>
      </c>
      <c r="I638" t="s">
        <v>2944</v>
      </c>
      <c r="J638" t="s">
        <v>2964</v>
      </c>
      <c r="K638" t="s">
        <v>3631</v>
      </c>
      <c r="L638" s="2" t="s">
        <v>4631</v>
      </c>
      <c r="M638" s="2" t="s">
        <v>5631</v>
      </c>
      <c r="N638">
        <v>3929</v>
      </c>
      <c r="O638" t="s">
        <v>5996</v>
      </c>
      <c r="P638" t="s">
        <v>6001</v>
      </c>
      <c r="Q638">
        <v>1599</v>
      </c>
      <c r="R638" s="3">
        <v>45676</v>
      </c>
    </row>
    <row r="639" spans="1:18" x14ac:dyDescent="0.3">
      <c r="A639" t="s">
        <v>655</v>
      </c>
      <c r="B639" t="s">
        <v>1654</v>
      </c>
      <c r="C639" t="s">
        <v>2017</v>
      </c>
      <c r="D639" t="s">
        <v>2614</v>
      </c>
      <c r="E639" t="s">
        <v>2614</v>
      </c>
      <c r="F639" t="s">
        <v>2921</v>
      </c>
      <c r="G639" t="s">
        <v>2924</v>
      </c>
      <c r="H639">
        <v>0</v>
      </c>
      <c r="I639" t="s">
        <v>2943</v>
      </c>
      <c r="J639" t="s">
        <v>2964</v>
      </c>
      <c r="K639" t="s">
        <v>3632</v>
      </c>
      <c r="L639" s="2" t="s">
        <v>4632</v>
      </c>
      <c r="M639" s="2" t="s">
        <v>5632</v>
      </c>
      <c r="N639">
        <v>987</v>
      </c>
      <c r="O639" t="s">
        <v>5996</v>
      </c>
      <c r="P639" t="s">
        <v>6001</v>
      </c>
      <c r="Q639">
        <v>455</v>
      </c>
      <c r="R639" s="3">
        <v>45818</v>
      </c>
    </row>
    <row r="640" spans="1:18" x14ac:dyDescent="0.3">
      <c r="A640" t="s">
        <v>656</v>
      </c>
      <c r="B640" t="s">
        <v>1655</v>
      </c>
      <c r="C640" t="s">
        <v>2017</v>
      </c>
      <c r="D640" t="s">
        <v>2514</v>
      </c>
      <c r="E640" t="s">
        <v>2514</v>
      </c>
      <c r="F640" t="s">
        <v>2921</v>
      </c>
      <c r="G640" t="s">
        <v>2924</v>
      </c>
      <c r="H640">
        <v>0</v>
      </c>
      <c r="I640" t="s">
        <v>2943</v>
      </c>
      <c r="J640" t="s">
        <v>2964</v>
      </c>
      <c r="K640" t="s">
        <v>3633</v>
      </c>
      <c r="L640" s="2" t="s">
        <v>4633</v>
      </c>
      <c r="M640" s="2" t="s">
        <v>5633</v>
      </c>
      <c r="N640">
        <v>4670</v>
      </c>
      <c r="O640" t="s">
        <v>5999</v>
      </c>
      <c r="P640" t="s">
        <v>6002</v>
      </c>
      <c r="Q640">
        <v>267</v>
      </c>
      <c r="R640" s="3">
        <v>45728</v>
      </c>
    </row>
    <row r="641" spans="1:18" x14ac:dyDescent="0.3">
      <c r="A641" t="s">
        <v>657</v>
      </c>
      <c r="B641" t="s">
        <v>1656</v>
      </c>
      <c r="C641" t="s">
        <v>2017</v>
      </c>
      <c r="D641" t="s">
        <v>2615</v>
      </c>
      <c r="E641" t="s">
        <v>2615</v>
      </c>
      <c r="F641" t="s">
        <v>2921</v>
      </c>
      <c r="G641" t="s">
        <v>2924</v>
      </c>
      <c r="H641">
        <v>0</v>
      </c>
      <c r="I641" t="s">
        <v>2943</v>
      </c>
      <c r="J641" t="s">
        <v>2964</v>
      </c>
      <c r="K641" t="s">
        <v>3634</v>
      </c>
      <c r="L641" s="2" t="s">
        <v>4634</v>
      </c>
      <c r="M641" s="2" t="s">
        <v>5634</v>
      </c>
      <c r="N641">
        <v>1835</v>
      </c>
      <c r="O641" t="s">
        <v>5999</v>
      </c>
      <c r="P641" t="s">
        <v>6002</v>
      </c>
      <c r="Q641">
        <v>405</v>
      </c>
      <c r="R641" s="3">
        <v>45727</v>
      </c>
    </row>
    <row r="642" spans="1:18" x14ac:dyDescent="0.3">
      <c r="A642" t="s">
        <v>658</v>
      </c>
      <c r="B642" t="s">
        <v>1657</v>
      </c>
      <c r="C642" t="s">
        <v>2017</v>
      </c>
      <c r="D642" t="s">
        <v>2616</v>
      </c>
      <c r="E642" t="s">
        <v>2616</v>
      </c>
      <c r="F642" t="s">
        <v>2921</v>
      </c>
      <c r="G642" t="s">
        <v>2924</v>
      </c>
      <c r="H642">
        <v>0</v>
      </c>
      <c r="I642" t="s">
        <v>2946</v>
      </c>
      <c r="J642" t="s">
        <v>2964</v>
      </c>
      <c r="K642" t="s">
        <v>3635</v>
      </c>
      <c r="L642" s="2" t="s">
        <v>4635</v>
      </c>
      <c r="M642" s="2" t="s">
        <v>5635</v>
      </c>
      <c r="N642">
        <v>3859</v>
      </c>
      <c r="O642" t="s">
        <v>5996</v>
      </c>
      <c r="P642" t="s">
        <v>6001</v>
      </c>
      <c r="Q642">
        <v>1686</v>
      </c>
      <c r="R642" s="3">
        <v>45823</v>
      </c>
    </row>
    <row r="643" spans="1:18" x14ac:dyDescent="0.3">
      <c r="A643" t="s">
        <v>659</v>
      </c>
      <c r="B643" t="s">
        <v>1658</v>
      </c>
      <c r="C643" t="s">
        <v>2017</v>
      </c>
      <c r="D643" t="s">
        <v>2617</v>
      </c>
      <c r="E643" t="s">
        <v>2617</v>
      </c>
      <c r="F643" t="s">
        <v>2921</v>
      </c>
      <c r="G643" t="s">
        <v>2940</v>
      </c>
      <c r="H643">
        <v>0</v>
      </c>
      <c r="I643" t="s">
        <v>2944</v>
      </c>
      <c r="J643" t="s">
        <v>2964</v>
      </c>
      <c r="K643" t="s">
        <v>3636</v>
      </c>
      <c r="L643" s="2" t="s">
        <v>4636</v>
      </c>
      <c r="M643" s="2" t="s">
        <v>5636</v>
      </c>
      <c r="N643">
        <v>2149</v>
      </c>
      <c r="O643" t="s">
        <v>6000</v>
      </c>
      <c r="P643" t="s">
        <v>6002</v>
      </c>
      <c r="Q643">
        <v>820</v>
      </c>
      <c r="R643" s="3">
        <v>45746</v>
      </c>
    </row>
    <row r="644" spans="1:18" x14ac:dyDescent="0.3">
      <c r="A644" t="s">
        <v>660</v>
      </c>
      <c r="B644" t="s">
        <v>1659</v>
      </c>
      <c r="C644" t="s">
        <v>2017</v>
      </c>
      <c r="D644" t="s">
        <v>2618</v>
      </c>
      <c r="E644" t="s">
        <v>2618</v>
      </c>
      <c r="F644" t="s">
        <v>2921</v>
      </c>
      <c r="G644" t="s">
        <v>2933</v>
      </c>
      <c r="H644">
        <v>0</v>
      </c>
      <c r="I644" t="s">
        <v>2946</v>
      </c>
      <c r="J644" t="s">
        <v>2964</v>
      </c>
      <c r="K644" t="s">
        <v>3637</v>
      </c>
      <c r="L644" s="2" t="s">
        <v>4637</v>
      </c>
      <c r="M644" s="2" t="s">
        <v>5637</v>
      </c>
      <c r="N644">
        <v>3071</v>
      </c>
      <c r="O644" t="s">
        <v>5996</v>
      </c>
      <c r="P644" t="s">
        <v>6002</v>
      </c>
      <c r="Q644">
        <v>762</v>
      </c>
      <c r="R644" s="3">
        <v>45739</v>
      </c>
    </row>
    <row r="645" spans="1:18" x14ac:dyDescent="0.3">
      <c r="A645" t="s">
        <v>661</v>
      </c>
      <c r="B645" t="s">
        <v>1660</v>
      </c>
      <c r="C645" t="s">
        <v>2017</v>
      </c>
      <c r="D645" t="s">
        <v>2619</v>
      </c>
      <c r="E645" t="s">
        <v>2619</v>
      </c>
      <c r="F645" t="s">
        <v>2921</v>
      </c>
      <c r="G645" t="s">
        <v>2933</v>
      </c>
      <c r="H645">
        <v>0</v>
      </c>
      <c r="I645" t="s">
        <v>2944</v>
      </c>
      <c r="J645" t="s">
        <v>2964</v>
      </c>
      <c r="K645" t="s">
        <v>3638</v>
      </c>
      <c r="L645" s="2" t="s">
        <v>4638</v>
      </c>
      <c r="M645" s="2" t="s">
        <v>5638</v>
      </c>
      <c r="N645">
        <v>1424</v>
      </c>
      <c r="O645" t="s">
        <v>5998</v>
      </c>
      <c r="P645" t="s">
        <v>6002</v>
      </c>
      <c r="Q645">
        <v>1405</v>
      </c>
      <c r="R645" s="3">
        <v>45840</v>
      </c>
    </row>
    <row r="646" spans="1:18" x14ac:dyDescent="0.3">
      <c r="A646" t="s">
        <v>662</v>
      </c>
      <c r="B646" t="s">
        <v>1661</v>
      </c>
      <c r="C646" t="s">
        <v>2017</v>
      </c>
      <c r="D646" t="s">
        <v>2620</v>
      </c>
      <c r="E646" t="s">
        <v>2620</v>
      </c>
      <c r="F646" t="s">
        <v>2921</v>
      </c>
      <c r="G646" t="s">
        <v>2933</v>
      </c>
      <c r="H646">
        <v>0</v>
      </c>
      <c r="I646" t="s">
        <v>2945</v>
      </c>
      <c r="J646" t="s">
        <v>2964</v>
      </c>
      <c r="K646" t="s">
        <v>3639</v>
      </c>
      <c r="L646" s="2" t="s">
        <v>4639</v>
      </c>
      <c r="M646" s="2" t="s">
        <v>5639</v>
      </c>
      <c r="N646">
        <v>988</v>
      </c>
      <c r="O646" t="s">
        <v>5998</v>
      </c>
      <c r="P646" t="s">
        <v>6001</v>
      </c>
      <c r="Q646">
        <v>1290</v>
      </c>
      <c r="R646" s="3">
        <v>45835</v>
      </c>
    </row>
    <row r="647" spans="1:18" x14ac:dyDescent="0.3">
      <c r="A647" t="s">
        <v>663</v>
      </c>
      <c r="B647" t="s">
        <v>1662</v>
      </c>
      <c r="C647" t="s">
        <v>2017</v>
      </c>
      <c r="D647" t="s">
        <v>2621</v>
      </c>
      <c r="E647" t="s">
        <v>2621</v>
      </c>
      <c r="F647" t="s">
        <v>2921</v>
      </c>
      <c r="G647" t="s">
        <v>2933</v>
      </c>
      <c r="H647">
        <v>0</v>
      </c>
      <c r="I647" t="s">
        <v>2944</v>
      </c>
      <c r="J647" t="s">
        <v>2964</v>
      </c>
      <c r="K647" t="s">
        <v>3640</v>
      </c>
      <c r="L647" s="2" t="s">
        <v>4640</v>
      </c>
      <c r="M647" s="2" t="s">
        <v>5640</v>
      </c>
      <c r="N647">
        <v>1391</v>
      </c>
      <c r="O647" t="s">
        <v>5998</v>
      </c>
      <c r="P647" t="s">
        <v>6001</v>
      </c>
      <c r="Q647">
        <v>1920</v>
      </c>
      <c r="R647" s="3">
        <v>45785</v>
      </c>
    </row>
    <row r="648" spans="1:18" x14ac:dyDescent="0.3">
      <c r="A648" t="s">
        <v>664</v>
      </c>
      <c r="B648" t="s">
        <v>1663</v>
      </c>
      <c r="C648" t="s">
        <v>2017</v>
      </c>
      <c r="D648" t="s">
        <v>2622</v>
      </c>
      <c r="E648" t="s">
        <v>2622</v>
      </c>
      <c r="F648" t="s">
        <v>2921</v>
      </c>
      <c r="G648" t="s">
        <v>2937</v>
      </c>
      <c r="H648">
        <v>0</v>
      </c>
      <c r="I648" t="s">
        <v>2947</v>
      </c>
      <c r="J648" t="s">
        <v>2964</v>
      </c>
      <c r="K648" t="s">
        <v>3641</v>
      </c>
      <c r="L648" s="2" t="s">
        <v>4641</v>
      </c>
      <c r="M648" s="2" t="s">
        <v>5641</v>
      </c>
      <c r="N648">
        <v>2598</v>
      </c>
      <c r="O648" t="s">
        <v>5995</v>
      </c>
      <c r="P648" t="s">
        <v>6001</v>
      </c>
      <c r="Q648">
        <v>1320</v>
      </c>
      <c r="R648" s="3">
        <v>45684</v>
      </c>
    </row>
    <row r="649" spans="1:18" x14ac:dyDescent="0.3">
      <c r="A649" t="s">
        <v>665</v>
      </c>
      <c r="B649" t="s">
        <v>1664</v>
      </c>
      <c r="C649" t="s">
        <v>2017</v>
      </c>
      <c r="D649" t="s">
        <v>2623</v>
      </c>
      <c r="E649" t="s">
        <v>2623</v>
      </c>
      <c r="F649" t="s">
        <v>2921</v>
      </c>
      <c r="G649" t="s">
        <v>2937</v>
      </c>
      <c r="H649">
        <v>0</v>
      </c>
      <c r="I649" t="s">
        <v>2944</v>
      </c>
      <c r="J649" t="s">
        <v>2964</v>
      </c>
      <c r="K649" t="s">
        <v>3642</v>
      </c>
      <c r="L649" s="2" t="s">
        <v>4642</v>
      </c>
      <c r="M649" s="2" t="s">
        <v>5642</v>
      </c>
      <c r="N649">
        <v>935</v>
      </c>
      <c r="O649" t="s">
        <v>5995</v>
      </c>
      <c r="P649" t="s">
        <v>6001</v>
      </c>
      <c r="Q649">
        <v>172</v>
      </c>
      <c r="R649" s="3">
        <v>45771</v>
      </c>
    </row>
    <row r="650" spans="1:18" x14ac:dyDescent="0.3">
      <c r="A650" t="s">
        <v>666</v>
      </c>
      <c r="B650" t="s">
        <v>1665</v>
      </c>
      <c r="C650" t="s">
        <v>2017</v>
      </c>
      <c r="D650" t="s">
        <v>2624</v>
      </c>
      <c r="E650" t="s">
        <v>2624</v>
      </c>
      <c r="F650" t="s">
        <v>2921</v>
      </c>
      <c r="G650" t="s">
        <v>2937</v>
      </c>
      <c r="H650">
        <v>0</v>
      </c>
      <c r="I650" t="s">
        <v>2945</v>
      </c>
      <c r="J650" t="s">
        <v>2964</v>
      </c>
      <c r="K650" t="s">
        <v>3643</v>
      </c>
      <c r="L650" s="2" t="s">
        <v>4643</v>
      </c>
      <c r="M650" s="2" t="s">
        <v>5643</v>
      </c>
      <c r="N650">
        <v>4790</v>
      </c>
      <c r="O650" t="s">
        <v>5998</v>
      </c>
      <c r="P650" t="s">
        <v>6002</v>
      </c>
      <c r="Q650">
        <v>1192</v>
      </c>
      <c r="R650" s="3">
        <v>45848</v>
      </c>
    </row>
    <row r="651" spans="1:18" x14ac:dyDescent="0.3">
      <c r="A651" t="s">
        <v>667</v>
      </c>
      <c r="B651" t="s">
        <v>1666</v>
      </c>
      <c r="C651" t="s">
        <v>2017</v>
      </c>
      <c r="D651" t="s">
        <v>2625</v>
      </c>
      <c r="E651" t="s">
        <v>2625</v>
      </c>
      <c r="F651" t="s">
        <v>2921</v>
      </c>
      <c r="G651" t="s">
        <v>2937</v>
      </c>
      <c r="H651">
        <v>0</v>
      </c>
      <c r="I651" t="s">
        <v>2943</v>
      </c>
      <c r="J651" t="s">
        <v>2964</v>
      </c>
      <c r="K651" t="s">
        <v>3644</v>
      </c>
      <c r="L651" s="2" t="s">
        <v>4644</v>
      </c>
      <c r="M651" s="2" t="s">
        <v>5644</v>
      </c>
      <c r="N651">
        <v>260</v>
      </c>
      <c r="O651" t="s">
        <v>5998</v>
      </c>
      <c r="P651" t="s">
        <v>6002</v>
      </c>
      <c r="Q651">
        <v>1200</v>
      </c>
      <c r="R651" s="3">
        <v>45678</v>
      </c>
    </row>
    <row r="652" spans="1:18" x14ac:dyDescent="0.3">
      <c r="A652" t="s">
        <v>668</v>
      </c>
      <c r="B652" t="s">
        <v>1667</v>
      </c>
      <c r="C652" t="s">
        <v>2017</v>
      </c>
      <c r="D652" t="s">
        <v>2193</v>
      </c>
      <c r="E652" t="s">
        <v>2193</v>
      </c>
      <c r="F652" t="s">
        <v>2921</v>
      </c>
      <c r="G652" t="s">
        <v>2926</v>
      </c>
      <c r="H652">
        <v>0</v>
      </c>
      <c r="I652" t="s">
        <v>2946</v>
      </c>
      <c r="J652" t="s">
        <v>2964</v>
      </c>
      <c r="K652" t="s">
        <v>3645</v>
      </c>
      <c r="L652" s="2" t="s">
        <v>4645</v>
      </c>
      <c r="M652" s="2" t="s">
        <v>5645</v>
      </c>
      <c r="N652">
        <v>2605</v>
      </c>
      <c r="O652" t="s">
        <v>6000</v>
      </c>
      <c r="P652" t="s">
        <v>6002</v>
      </c>
      <c r="Q652">
        <v>530</v>
      </c>
      <c r="R652" s="3">
        <v>45717</v>
      </c>
    </row>
    <row r="653" spans="1:18" x14ac:dyDescent="0.3">
      <c r="A653" t="s">
        <v>669</v>
      </c>
      <c r="B653" t="s">
        <v>1668</v>
      </c>
      <c r="C653" t="s">
        <v>2017</v>
      </c>
      <c r="D653" t="s">
        <v>2584</v>
      </c>
      <c r="E653" t="s">
        <v>2584</v>
      </c>
      <c r="F653" t="s">
        <v>2921</v>
      </c>
      <c r="G653" t="s">
        <v>2926</v>
      </c>
      <c r="H653">
        <v>0</v>
      </c>
      <c r="I653" t="s">
        <v>2945</v>
      </c>
      <c r="J653" t="s">
        <v>2964</v>
      </c>
      <c r="K653" t="s">
        <v>3646</v>
      </c>
      <c r="L653" s="2" t="s">
        <v>4646</v>
      </c>
      <c r="M653" s="2" t="s">
        <v>5646</v>
      </c>
      <c r="N653">
        <v>4766</v>
      </c>
      <c r="O653" t="s">
        <v>5996</v>
      </c>
      <c r="P653" t="s">
        <v>6002</v>
      </c>
      <c r="Q653">
        <v>1878</v>
      </c>
      <c r="R653" s="3">
        <v>45704</v>
      </c>
    </row>
    <row r="654" spans="1:18" x14ac:dyDescent="0.3">
      <c r="A654" t="s">
        <v>670</v>
      </c>
      <c r="B654" t="s">
        <v>1669</v>
      </c>
      <c r="C654" t="s">
        <v>2017</v>
      </c>
      <c r="D654" t="s">
        <v>2626</v>
      </c>
      <c r="E654" t="s">
        <v>2626</v>
      </c>
      <c r="F654" t="s">
        <v>2921</v>
      </c>
      <c r="G654" t="s">
        <v>2926</v>
      </c>
      <c r="H654">
        <v>0</v>
      </c>
      <c r="I654" t="s">
        <v>2947</v>
      </c>
      <c r="J654" t="s">
        <v>2964</v>
      </c>
      <c r="K654" t="s">
        <v>3647</v>
      </c>
      <c r="L654" s="2" t="s">
        <v>4647</v>
      </c>
      <c r="M654" s="2" t="s">
        <v>5647</v>
      </c>
      <c r="N654">
        <v>3124</v>
      </c>
      <c r="O654" t="s">
        <v>5995</v>
      </c>
      <c r="P654" t="s">
        <v>6001</v>
      </c>
      <c r="Q654">
        <v>1664</v>
      </c>
      <c r="R654" s="3">
        <v>45707</v>
      </c>
    </row>
    <row r="655" spans="1:18" x14ac:dyDescent="0.3">
      <c r="A655" t="s">
        <v>671</v>
      </c>
      <c r="B655" t="s">
        <v>1670</v>
      </c>
      <c r="C655" t="s">
        <v>2017</v>
      </c>
      <c r="D655" t="s">
        <v>2627</v>
      </c>
      <c r="E655" t="s">
        <v>2627</v>
      </c>
      <c r="F655" t="s">
        <v>2921</v>
      </c>
      <c r="G655" t="s">
        <v>2926</v>
      </c>
      <c r="H655">
        <v>0</v>
      </c>
      <c r="I655" t="s">
        <v>2944</v>
      </c>
      <c r="J655" t="s">
        <v>2964</v>
      </c>
      <c r="K655" t="s">
        <v>3648</v>
      </c>
      <c r="L655" s="2" t="s">
        <v>4648</v>
      </c>
      <c r="M655" s="2" t="s">
        <v>5648</v>
      </c>
      <c r="N655">
        <v>3299</v>
      </c>
      <c r="O655" t="s">
        <v>5998</v>
      </c>
      <c r="P655" t="s">
        <v>6001</v>
      </c>
      <c r="Q655">
        <v>153</v>
      </c>
      <c r="R655" s="3">
        <v>45794</v>
      </c>
    </row>
    <row r="656" spans="1:18" x14ac:dyDescent="0.3">
      <c r="A656" t="s">
        <v>672</v>
      </c>
      <c r="B656" t="s">
        <v>1671</v>
      </c>
      <c r="C656" t="s">
        <v>2017</v>
      </c>
      <c r="D656" t="s">
        <v>2628</v>
      </c>
      <c r="E656" t="s">
        <v>2628</v>
      </c>
      <c r="F656" t="s">
        <v>2921</v>
      </c>
      <c r="G656" t="s">
        <v>2926</v>
      </c>
      <c r="H656">
        <v>0</v>
      </c>
      <c r="I656" t="s">
        <v>2947</v>
      </c>
      <c r="J656" t="s">
        <v>2964</v>
      </c>
      <c r="K656" t="s">
        <v>3649</v>
      </c>
      <c r="L656" s="2" t="s">
        <v>4649</v>
      </c>
      <c r="M656" s="2" t="s">
        <v>5649</v>
      </c>
      <c r="N656">
        <v>1674</v>
      </c>
      <c r="O656" t="s">
        <v>6000</v>
      </c>
      <c r="P656" t="s">
        <v>6001</v>
      </c>
      <c r="Q656">
        <v>44</v>
      </c>
      <c r="R656" s="3">
        <v>45680</v>
      </c>
    </row>
    <row r="657" spans="1:18" x14ac:dyDescent="0.3">
      <c r="A657" t="s">
        <v>673</v>
      </c>
      <c r="B657" t="s">
        <v>1672</v>
      </c>
      <c r="C657" t="s">
        <v>2017</v>
      </c>
      <c r="D657" t="s">
        <v>2629</v>
      </c>
      <c r="E657" t="s">
        <v>2629</v>
      </c>
      <c r="F657" t="s">
        <v>2921</v>
      </c>
      <c r="G657" t="s">
        <v>2927</v>
      </c>
      <c r="H657">
        <v>0</v>
      </c>
      <c r="I657" t="s">
        <v>2944</v>
      </c>
      <c r="J657" t="s">
        <v>2964</v>
      </c>
      <c r="K657" t="s">
        <v>3650</v>
      </c>
      <c r="L657" s="2" t="s">
        <v>4650</v>
      </c>
      <c r="M657" s="2" t="s">
        <v>5650</v>
      </c>
      <c r="N657">
        <v>672</v>
      </c>
      <c r="O657" t="s">
        <v>5997</v>
      </c>
      <c r="P657" t="s">
        <v>6002</v>
      </c>
      <c r="Q657">
        <v>132</v>
      </c>
      <c r="R657" s="3">
        <v>45765</v>
      </c>
    </row>
    <row r="658" spans="1:18" x14ac:dyDescent="0.3">
      <c r="A658" t="s">
        <v>674</v>
      </c>
      <c r="B658" t="s">
        <v>1673</v>
      </c>
      <c r="C658" t="s">
        <v>2017</v>
      </c>
      <c r="D658" t="s">
        <v>2630</v>
      </c>
      <c r="E658" t="s">
        <v>2630</v>
      </c>
      <c r="F658" t="s">
        <v>2921</v>
      </c>
      <c r="G658" t="s">
        <v>2927</v>
      </c>
      <c r="H658">
        <v>0</v>
      </c>
      <c r="I658" t="s">
        <v>2946</v>
      </c>
      <c r="J658" t="s">
        <v>2964</v>
      </c>
      <c r="K658" t="s">
        <v>3651</v>
      </c>
      <c r="L658" s="2" t="s">
        <v>4651</v>
      </c>
      <c r="M658" s="2" t="s">
        <v>5651</v>
      </c>
      <c r="N658">
        <v>4900</v>
      </c>
      <c r="O658" t="s">
        <v>5999</v>
      </c>
      <c r="P658" t="s">
        <v>6002</v>
      </c>
      <c r="Q658">
        <v>404</v>
      </c>
      <c r="R658" s="3">
        <v>45719</v>
      </c>
    </row>
    <row r="659" spans="1:18" x14ac:dyDescent="0.3">
      <c r="A659" t="s">
        <v>675</v>
      </c>
      <c r="B659" t="s">
        <v>1674</v>
      </c>
      <c r="C659" t="s">
        <v>2017</v>
      </c>
      <c r="D659" t="s">
        <v>2631</v>
      </c>
      <c r="E659" t="s">
        <v>2631</v>
      </c>
      <c r="F659" t="s">
        <v>2921</v>
      </c>
      <c r="G659" t="s">
        <v>2927</v>
      </c>
      <c r="H659">
        <v>0</v>
      </c>
      <c r="I659" t="s">
        <v>2945</v>
      </c>
      <c r="J659" t="s">
        <v>2964</v>
      </c>
      <c r="K659" t="s">
        <v>3652</v>
      </c>
      <c r="L659" s="2" t="s">
        <v>4652</v>
      </c>
      <c r="M659" s="2" t="s">
        <v>5652</v>
      </c>
      <c r="N659">
        <v>2039</v>
      </c>
      <c r="O659" t="s">
        <v>5998</v>
      </c>
      <c r="P659" t="s">
        <v>6002</v>
      </c>
      <c r="Q659">
        <v>1848</v>
      </c>
      <c r="R659" s="3">
        <v>45718</v>
      </c>
    </row>
    <row r="660" spans="1:18" x14ac:dyDescent="0.3">
      <c r="A660" t="s">
        <v>676</v>
      </c>
      <c r="B660" t="s">
        <v>1675</v>
      </c>
      <c r="C660" t="s">
        <v>2017</v>
      </c>
      <c r="D660" t="s">
        <v>2632</v>
      </c>
      <c r="E660" t="s">
        <v>2632</v>
      </c>
      <c r="F660" t="s">
        <v>2921</v>
      </c>
      <c r="G660" t="s">
        <v>2927</v>
      </c>
      <c r="H660">
        <v>0</v>
      </c>
      <c r="I660" t="s">
        <v>2944</v>
      </c>
      <c r="J660" t="s">
        <v>2964</v>
      </c>
      <c r="K660" t="s">
        <v>3653</v>
      </c>
      <c r="L660" s="2" t="s">
        <v>4653</v>
      </c>
      <c r="M660" s="2" t="s">
        <v>5653</v>
      </c>
      <c r="N660">
        <v>884</v>
      </c>
      <c r="O660" t="s">
        <v>5995</v>
      </c>
      <c r="P660" t="s">
        <v>6002</v>
      </c>
      <c r="Q660">
        <v>1322</v>
      </c>
      <c r="R660" s="3">
        <v>45675</v>
      </c>
    </row>
    <row r="661" spans="1:18" x14ac:dyDescent="0.3">
      <c r="A661" t="s">
        <v>677</v>
      </c>
      <c r="B661" t="s">
        <v>1676</v>
      </c>
      <c r="C661" t="s">
        <v>2017</v>
      </c>
      <c r="D661" t="s">
        <v>2633</v>
      </c>
      <c r="E661" t="s">
        <v>2633</v>
      </c>
      <c r="F661" t="s">
        <v>2921</v>
      </c>
      <c r="G661" t="s">
        <v>2927</v>
      </c>
      <c r="H661">
        <v>0</v>
      </c>
      <c r="I661" t="s">
        <v>2945</v>
      </c>
      <c r="J661" t="s">
        <v>2964</v>
      </c>
      <c r="K661" t="s">
        <v>3654</v>
      </c>
      <c r="L661" s="2" t="s">
        <v>4654</v>
      </c>
      <c r="M661" s="2" t="s">
        <v>5654</v>
      </c>
      <c r="N661">
        <v>2520</v>
      </c>
      <c r="O661" t="s">
        <v>5998</v>
      </c>
      <c r="P661" t="s">
        <v>6001</v>
      </c>
      <c r="Q661">
        <v>908</v>
      </c>
      <c r="R661" s="3">
        <v>45672</v>
      </c>
    </row>
    <row r="662" spans="1:18" x14ac:dyDescent="0.3">
      <c r="A662" t="s">
        <v>678</v>
      </c>
      <c r="B662" t="s">
        <v>1677</v>
      </c>
      <c r="C662" t="s">
        <v>2017</v>
      </c>
      <c r="D662" t="s">
        <v>2634</v>
      </c>
      <c r="E662" t="s">
        <v>2634</v>
      </c>
      <c r="F662" t="s">
        <v>2921</v>
      </c>
      <c r="G662" t="s">
        <v>2927</v>
      </c>
      <c r="H662">
        <v>0</v>
      </c>
      <c r="I662" t="s">
        <v>2944</v>
      </c>
      <c r="J662" t="s">
        <v>2964</v>
      </c>
      <c r="K662" t="s">
        <v>3655</v>
      </c>
      <c r="L662" s="2" t="s">
        <v>4655</v>
      </c>
      <c r="M662" s="2" t="s">
        <v>5655</v>
      </c>
      <c r="N662">
        <v>4968</v>
      </c>
      <c r="O662" t="s">
        <v>5997</v>
      </c>
      <c r="P662" t="s">
        <v>6001</v>
      </c>
      <c r="Q662">
        <v>1657</v>
      </c>
      <c r="R662" s="3">
        <v>45693</v>
      </c>
    </row>
    <row r="663" spans="1:18" x14ac:dyDescent="0.3">
      <c r="A663" t="s">
        <v>679</v>
      </c>
      <c r="B663" t="s">
        <v>1678</v>
      </c>
      <c r="C663" t="s">
        <v>2017</v>
      </c>
      <c r="D663" t="s">
        <v>2635</v>
      </c>
      <c r="E663" t="s">
        <v>2635</v>
      </c>
      <c r="F663" t="s">
        <v>2921</v>
      </c>
      <c r="G663" t="s">
        <v>2935</v>
      </c>
      <c r="H663">
        <v>0</v>
      </c>
      <c r="I663" t="s">
        <v>2943</v>
      </c>
      <c r="J663" t="s">
        <v>2964</v>
      </c>
      <c r="K663" t="s">
        <v>3656</v>
      </c>
      <c r="L663" s="2" t="s">
        <v>4656</v>
      </c>
      <c r="M663" s="2" t="s">
        <v>5656</v>
      </c>
      <c r="N663">
        <v>1041</v>
      </c>
      <c r="O663" t="s">
        <v>5996</v>
      </c>
      <c r="P663" t="s">
        <v>6002</v>
      </c>
      <c r="Q663">
        <v>263</v>
      </c>
      <c r="R663" s="3">
        <v>45827</v>
      </c>
    </row>
    <row r="664" spans="1:18" x14ac:dyDescent="0.3">
      <c r="A664" t="s">
        <v>680</v>
      </c>
      <c r="B664" t="s">
        <v>1679</v>
      </c>
      <c r="C664" t="s">
        <v>2017</v>
      </c>
      <c r="D664" t="s">
        <v>2636</v>
      </c>
      <c r="E664" t="s">
        <v>2636</v>
      </c>
      <c r="F664" t="s">
        <v>2921</v>
      </c>
      <c r="G664" t="s">
        <v>2935</v>
      </c>
      <c r="H664">
        <v>0</v>
      </c>
      <c r="I664" t="s">
        <v>2946</v>
      </c>
      <c r="J664" t="s">
        <v>2964</v>
      </c>
      <c r="K664" t="s">
        <v>3657</v>
      </c>
      <c r="L664" s="2" t="s">
        <v>4657</v>
      </c>
      <c r="M664" s="2" t="s">
        <v>5657</v>
      </c>
      <c r="N664">
        <v>4686</v>
      </c>
      <c r="O664" t="s">
        <v>5995</v>
      </c>
      <c r="P664" t="s">
        <v>6002</v>
      </c>
      <c r="Q664">
        <v>188</v>
      </c>
      <c r="R664" s="3">
        <v>45741</v>
      </c>
    </row>
    <row r="665" spans="1:18" x14ac:dyDescent="0.3">
      <c r="A665" t="s">
        <v>681</v>
      </c>
      <c r="B665" t="s">
        <v>1680</v>
      </c>
      <c r="C665" t="s">
        <v>2017</v>
      </c>
      <c r="D665" t="s">
        <v>2637</v>
      </c>
      <c r="E665" t="s">
        <v>2637</v>
      </c>
      <c r="F665" t="s">
        <v>2921</v>
      </c>
      <c r="G665" t="s">
        <v>2935</v>
      </c>
      <c r="H665">
        <v>0</v>
      </c>
      <c r="I665" t="s">
        <v>2946</v>
      </c>
      <c r="J665" t="s">
        <v>2964</v>
      </c>
      <c r="K665" t="s">
        <v>3658</v>
      </c>
      <c r="L665" s="2" t="s">
        <v>4658</v>
      </c>
      <c r="M665" s="2" t="s">
        <v>5658</v>
      </c>
      <c r="N665">
        <v>386</v>
      </c>
      <c r="O665" t="s">
        <v>5996</v>
      </c>
      <c r="P665" t="s">
        <v>6001</v>
      </c>
      <c r="Q665">
        <v>1853</v>
      </c>
      <c r="R665" s="3">
        <v>45682</v>
      </c>
    </row>
    <row r="666" spans="1:18" x14ac:dyDescent="0.3">
      <c r="A666" t="s">
        <v>682</v>
      </c>
      <c r="B666" t="s">
        <v>1681</v>
      </c>
      <c r="C666" t="s">
        <v>2017</v>
      </c>
      <c r="D666" t="s">
        <v>2638</v>
      </c>
      <c r="E666" t="s">
        <v>2638</v>
      </c>
      <c r="F666" t="s">
        <v>2921</v>
      </c>
      <c r="G666" t="s">
        <v>2935</v>
      </c>
      <c r="H666">
        <v>0</v>
      </c>
      <c r="I666" t="s">
        <v>2943</v>
      </c>
      <c r="J666" t="s">
        <v>2964</v>
      </c>
      <c r="K666" t="s">
        <v>3659</v>
      </c>
      <c r="L666" s="2" t="s">
        <v>4659</v>
      </c>
      <c r="M666" s="2" t="s">
        <v>5659</v>
      </c>
      <c r="N666">
        <v>2894</v>
      </c>
      <c r="O666" t="s">
        <v>5999</v>
      </c>
      <c r="P666" t="s">
        <v>6002</v>
      </c>
      <c r="Q666">
        <v>1735</v>
      </c>
      <c r="R666" s="3">
        <v>45788</v>
      </c>
    </row>
    <row r="667" spans="1:18" x14ac:dyDescent="0.3">
      <c r="A667" t="s">
        <v>683</v>
      </c>
      <c r="B667" t="s">
        <v>1682</v>
      </c>
      <c r="C667" t="s">
        <v>2017</v>
      </c>
      <c r="D667" t="s">
        <v>2320</v>
      </c>
      <c r="E667" t="s">
        <v>2320</v>
      </c>
      <c r="F667" t="s">
        <v>2921</v>
      </c>
      <c r="G667" t="s">
        <v>2935</v>
      </c>
      <c r="H667">
        <v>0</v>
      </c>
      <c r="I667" t="s">
        <v>2945</v>
      </c>
      <c r="J667" t="s">
        <v>2964</v>
      </c>
      <c r="K667" t="s">
        <v>3660</v>
      </c>
      <c r="L667" s="2" t="s">
        <v>4660</v>
      </c>
      <c r="M667" s="2" t="s">
        <v>5660</v>
      </c>
      <c r="N667">
        <v>4414</v>
      </c>
      <c r="O667" t="s">
        <v>6000</v>
      </c>
      <c r="P667" t="s">
        <v>6002</v>
      </c>
      <c r="Q667">
        <v>1698</v>
      </c>
      <c r="R667" s="3">
        <v>45728</v>
      </c>
    </row>
    <row r="668" spans="1:18" x14ac:dyDescent="0.3">
      <c r="A668" t="s">
        <v>684</v>
      </c>
      <c r="B668" t="s">
        <v>1683</v>
      </c>
      <c r="C668" t="s">
        <v>2017</v>
      </c>
      <c r="D668" t="s">
        <v>2639</v>
      </c>
      <c r="E668" t="s">
        <v>2639</v>
      </c>
      <c r="F668" t="s">
        <v>2921</v>
      </c>
      <c r="G668" t="s">
        <v>2928</v>
      </c>
      <c r="H668">
        <v>0</v>
      </c>
      <c r="I668" t="s">
        <v>2943</v>
      </c>
      <c r="J668" t="s">
        <v>2964</v>
      </c>
      <c r="K668" t="s">
        <v>3661</v>
      </c>
      <c r="L668" s="2" t="s">
        <v>4661</v>
      </c>
      <c r="M668" s="2" t="s">
        <v>5661</v>
      </c>
      <c r="N668">
        <v>3559</v>
      </c>
      <c r="O668" t="s">
        <v>5996</v>
      </c>
      <c r="P668" t="s">
        <v>6001</v>
      </c>
      <c r="Q668">
        <v>1656</v>
      </c>
      <c r="R668" s="3">
        <v>45763</v>
      </c>
    </row>
    <row r="669" spans="1:18" x14ac:dyDescent="0.3">
      <c r="A669" t="s">
        <v>685</v>
      </c>
      <c r="B669" t="s">
        <v>1684</v>
      </c>
      <c r="C669" t="s">
        <v>2017</v>
      </c>
      <c r="D669" t="s">
        <v>2548</v>
      </c>
      <c r="E669" t="s">
        <v>2548</v>
      </c>
      <c r="F669" t="s">
        <v>2921</v>
      </c>
      <c r="G669" t="s">
        <v>2928</v>
      </c>
      <c r="H669">
        <v>0</v>
      </c>
      <c r="I669" t="s">
        <v>2946</v>
      </c>
      <c r="J669" t="s">
        <v>2964</v>
      </c>
      <c r="K669" t="s">
        <v>3662</v>
      </c>
      <c r="L669" s="2" t="s">
        <v>4662</v>
      </c>
      <c r="M669" s="2" t="s">
        <v>5662</v>
      </c>
      <c r="N669">
        <v>3085</v>
      </c>
      <c r="O669" t="s">
        <v>5998</v>
      </c>
      <c r="P669" t="s">
        <v>6002</v>
      </c>
      <c r="Q669">
        <v>679</v>
      </c>
      <c r="R669" s="3">
        <v>45682</v>
      </c>
    </row>
    <row r="670" spans="1:18" x14ac:dyDescent="0.3">
      <c r="A670" t="s">
        <v>686</v>
      </c>
      <c r="B670" t="s">
        <v>1685</v>
      </c>
      <c r="C670" t="s">
        <v>2017</v>
      </c>
      <c r="D670" t="s">
        <v>2640</v>
      </c>
      <c r="E670" t="s">
        <v>2640</v>
      </c>
      <c r="F670" t="s">
        <v>2921</v>
      </c>
      <c r="G670" t="s">
        <v>2928</v>
      </c>
      <c r="H670">
        <v>0</v>
      </c>
      <c r="I670" t="s">
        <v>2945</v>
      </c>
      <c r="J670" t="s">
        <v>2964</v>
      </c>
      <c r="K670" t="s">
        <v>3663</v>
      </c>
      <c r="L670" s="2" t="s">
        <v>4663</v>
      </c>
      <c r="M670" s="2" t="s">
        <v>5663</v>
      </c>
      <c r="N670">
        <v>614</v>
      </c>
      <c r="O670" t="s">
        <v>6000</v>
      </c>
      <c r="P670" t="s">
        <v>6002</v>
      </c>
      <c r="Q670">
        <v>250</v>
      </c>
      <c r="R670" s="3">
        <v>45678</v>
      </c>
    </row>
    <row r="671" spans="1:18" x14ac:dyDescent="0.3">
      <c r="A671" t="s">
        <v>687</v>
      </c>
      <c r="B671" t="s">
        <v>1686</v>
      </c>
      <c r="C671" t="s">
        <v>2017</v>
      </c>
      <c r="D671" t="s">
        <v>2641</v>
      </c>
      <c r="E671" t="s">
        <v>2641</v>
      </c>
      <c r="F671" t="s">
        <v>2921</v>
      </c>
      <c r="G671" t="s">
        <v>2928</v>
      </c>
      <c r="H671">
        <v>0</v>
      </c>
      <c r="I671" t="s">
        <v>2945</v>
      </c>
      <c r="J671" t="s">
        <v>2964</v>
      </c>
      <c r="K671" t="s">
        <v>3664</v>
      </c>
      <c r="L671" s="2" t="s">
        <v>4664</v>
      </c>
      <c r="M671" s="2" t="s">
        <v>5664</v>
      </c>
      <c r="N671">
        <v>4194</v>
      </c>
      <c r="O671" t="s">
        <v>5997</v>
      </c>
      <c r="P671" t="s">
        <v>6002</v>
      </c>
      <c r="Q671">
        <v>87</v>
      </c>
      <c r="R671" s="3">
        <v>45687</v>
      </c>
    </row>
    <row r="672" spans="1:18" x14ac:dyDescent="0.3">
      <c r="A672" t="s">
        <v>688</v>
      </c>
      <c r="B672" t="s">
        <v>1687</v>
      </c>
      <c r="C672" t="s">
        <v>2017</v>
      </c>
      <c r="D672" t="s">
        <v>2642</v>
      </c>
      <c r="E672" t="s">
        <v>2642</v>
      </c>
      <c r="F672" t="s">
        <v>2921</v>
      </c>
      <c r="G672" t="s">
        <v>2928</v>
      </c>
      <c r="H672">
        <v>0</v>
      </c>
      <c r="I672" t="s">
        <v>2946</v>
      </c>
      <c r="J672" t="s">
        <v>2964</v>
      </c>
      <c r="K672" t="s">
        <v>3665</v>
      </c>
      <c r="L672" s="2" t="s">
        <v>4665</v>
      </c>
      <c r="M672" s="2" t="s">
        <v>5665</v>
      </c>
      <c r="N672">
        <v>2845</v>
      </c>
      <c r="O672" t="s">
        <v>5996</v>
      </c>
      <c r="P672" t="s">
        <v>6001</v>
      </c>
      <c r="Q672">
        <v>1929</v>
      </c>
      <c r="R672" s="3">
        <v>45753</v>
      </c>
    </row>
    <row r="673" spans="1:18" x14ac:dyDescent="0.3">
      <c r="A673" t="s">
        <v>689</v>
      </c>
      <c r="B673" t="s">
        <v>1688</v>
      </c>
      <c r="C673" t="s">
        <v>2017</v>
      </c>
      <c r="D673" t="s">
        <v>2612</v>
      </c>
      <c r="E673" t="s">
        <v>2612</v>
      </c>
      <c r="F673" t="s">
        <v>2921</v>
      </c>
      <c r="G673" t="s">
        <v>2928</v>
      </c>
      <c r="H673">
        <v>0</v>
      </c>
      <c r="I673" t="s">
        <v>2944</v>
      </c>
      <c r="J673" t="s">
        <v>2964</v>
      </c>
      <c r="K673" t="s">
        <v>3666</v>
      </c>
      <c r="L673" s="2" t="s">
        <v>4666</v>
      </c>
      <c r="M673" s="2" t="s">
        <v>5666</v>
      </c>
      <c r="N673">
        <v>153</v>
      </c>
      <c r="O673" t="s">
        <v>5997</v>
      </c>
      <c r="P673" t="s">
        <v>6002</v>
      </c>
      <c r="Q673">
        <v>944</v>
      </c>
      <c r="R673" s="3">
        <v>45813</v>
      </c>
    </row>
    <row r="674" spans="1:18" x14ac:dyDescent="0.3">
      <c r="A674" t="s">
        <v>690</v>
      </c>
      <c r="B674" t="s">
        <v>1689</v>
      </c>
      <c r="C674" t="s">
        <v>2017</v>
      </c>
      <c r="D674" t="s">
        <v>2082</v>
      </c>
      <c r="E674" t="s">
        <v>2082</v>
      </c>
      <c r="F674" t="s">
        <v>2921</v>
      </c>
      <c r="G674" t="s">
        <v>2928</v>
      </c>
      <c r="H674">
        <v>0</v>
      </c>
      <c r="I674" t="s">
        <v>2947</v>
      </c>
      <c r="J674" t="s">
        <v>2964</v>
      </c>
      <c r="K674" t="s">
        <v>3667</v>
      </c>
      <c r="L674" s="2" t="s">
        <v>4667</v>
      </c>
      <c r="M674" s="2" t="s">
        <v>5667</v>
      </c>
      <c r="N674">
        <v>3491</v>
      </c>
      <c r="O674" t="s">
        <v>6000</v>
      </c>
      <c r="P674" t="s">
        <v>6001</v>
      </c>
      <c r="Q674">
        <v>103</v>
      </c>
      <c r="R674" s="3">
        <v>45709</v>
      </c>
    </row>
    <row r="675" spans="1:18" x14ac:dyDescent="0.3">
      <c r="A675" t="s">
        <v>691</v>
      </c>
      <c r="B675" t="s">
        <v>1690</v>
      </c>
      <c r="C675" t="s">
        <v>2017</v>
      </c>
      <c r="D675" t="s">
        <v>2643</v>
      </c>
      <c r="E675" t="s">
        <v>2643</v>
      </c>
      <c r="F675" t="s">
        <v>2921</v>
      </c>
      <c r="G675" t="s">
        <v>2928</v>
      </c>
      <c r="H675">
        <v>0</v>
      </c>
      <c r="I675" t="s">
        <v>2946</v>
      </c>
      <c r="J675" t="s">
        <v>2964</v>
      </c>
      <c r="K675" t="s">
        <v>3668</v>
      </c>
      <c r="L675" s="2" t="s">
        <v>4668</v>
      </c>
      <c r="M675" s="2" t="s">
        <v>5668</v>
      </c>
      <c r="N675">
        <v>4065</v>
      </c>
      <c r="O675" t="s">
        <v>5995</v>
      </c>
      <c r="P675" t="s">
        <v>6002</v>
      </c>
      <c r="Q675">
        <v>344</v>
      </c>
      <c r="R675" s="3">
        <v>45695</v>
      </c>
    </row>
    <row r="676" spans="1:18" x14ac:dyDescent="0.3">
      <c r="A676" t="s">
        <v>692</v>
      </c>
      <c r="B676" t="s">
        <v>1691</v>
      </c>
      <c r="C676" t="s">
        <v>2017</v>
      </c>
      <c r="D676" t="s">
        <v>2644</v>
      </c>
      <c r="E676" t="s">
        <v>2644</v>
      </c>
      <c r="F676" t="s">
        <v>2921</v>
      </c>
      <c r="G676" t="s">
        <v>2928</v>
      </c>
      <c r="H676">
        <v>0</v>
      </c>
      <c r="I676" t="s">
        <v>2946</v>
      </c>
      <c r="J676" t="s">
        <v>2964</v>
      </c>
      <c r="K676" t="s">
        <v>3669</v>
      </c>
      <c r="L676" s="2" t="s">
        <v>4669</v>
      </c>
      <c r="M676" s="2" t="s">
        <v>5669</v>
      </c>
      <c r="N676">
        <v>914</v>
      </c>
      <c r="O676" t="s">
        <v>5995</v>
      </c>
      <c r="P676" t="s">
        <v>6002</v>
      </c>
      <c r="Q676">
        <v>1892</v>
      </c>
      <c r="R676" s="3">
        <v>45838</v>
      </c>
    </row>
    <row r="677" spans="1:18" x14ac:dyDescent="0.3">
      <c r="A677" t="s">
        <v>693</v>
      </c>
      <c r="B677" t="s">
        <v>1692</v>
      </c>
      <c r="C677" t="s">
        <v>2017</v>
      </c>
      <c r="D677" t="s">
        <v>2645</v>
      </c>
      <c r="E677" t="s">
        <v>2645</v>
      </c>
      <c r="F677" t="s">
        <v>2921</v>
      </c>
      <c r="G677" t="s">
        <v>2928</v>
      </c>
      <c r="H677">
        <v>0</v>
      </c>
      <c r="I677" t="s">
        <v>2947</v>
      </c>
      <c r="J677" t="s">
        <v>2964</v>
      </c>
      <c r="K677" t="s">
        <v>3670</v>
      </c>
      <c r="L677" s="2" t="s">
        <v>4670</v>
      </c>
      <c r="M677" s="2" t="s">
        <v>5670</v>
      </c>
      <c r="N677">
        <v>3601</v>
      </c>
      <c r="O677" t="s">
        <v>5998</v>
      </c>
      <c r="P677" t="s">
        <v>6001</v>
      </c>
      <c r="Q677">
        <v>1175</v>
      </c>
      <c r="R677" s="3">
        <v>45849</v>
      </c>
    </row>
    <row r="678" spans="1:18" x14ac:dyDescent="0.3">
      <c r="A678" t="s">
        <v>694</v>
      </c>
      <c r="B678" t="s">
        <v>1693</v>
      </c>
      <c r="C678" t="s">
        <v>2017</v>
      </c>
      <c r="D678" t="s">
        <v>2646</v>
      </c>
      <c r="E678" t="s">
        <v>2646</v>
      </c>
      <c r="F678" t="s">
        <v>2921</v>
      </c>
      <c r="G678" t="s">
        <v>2928</v>
      </c>
      <c r="H678">
        <v>0</v>
      </c>
      <c r="I678" t="s">
        <v>2943</v>
      </c>
      <c r="J678" t="s">
        <v>2964</v>
      </c>
      <c r="K678" t="s">
        <v>3671</v>
      </c>
      <c r="L678" s="2" t="s">
        <v>4671</v>
      </c>
      <c r="M678" s="2" t="s">
        <v>5671</v>
      </c>
      <c r="N678">
        <v>3017</v>
      </c>
      <c r="O678" t="s">
        <v>5998</v>
      </c>
      <c r="P678" t="s">
        <v>6001</v>
      </c>
      <c r="Q678">
        <v>887</v>
      </c>
      <c r="R678" s="3">
        <v>45687</v>
      </c>
    </row>
    <row r="679" spans="1:18" x14ac:dyDescent="0.3">
      <c r="A679" t="s">
        <v>695</v>
      </c>
      <c r="B679" t="s">
        <v>1694</v>
      </c>
      <c r="C679" t="s">
        <v>2017</v>
      </c>
      <c r="D679" t="s">
        <v>2261</v>
      </c>
      <c r="E679" t="s">
        <v>2261</v>
      </c>
      <c r="F679" t="s">
        <v>2921</v>
      </c>
      <c r="G679" t="s">
        <v>2928</v>
      </c>
      <c r="H679">
        <v>0</v>
      </c>
      <c r="I679" t="s">
        <v>2946</v>
      </c>
      <c r="J679" t="s">
        <v>2964</v>
      </c>
      <c r="K679" t="s">
        <v>3672</v>
      </c>
      <c r="L679" s="2" t="s">
        <v>4672</v>
      </c>
      <c r="M679" s="2" t="s">
        <v>5672</v>
      </c>
      <c r="N679">
        <v>3816</v>
      </c>
      <c r="O679" t="s">
        <v>5998</v>
      </c>
      <c r="P679" t="s">
        <v>6001</v>
      </c>
      <c r="Q679">
        <v>1682</v>
      </c>
      <c r="R679" s="3">
        <v>45811</v>
      </c>
    </row>
    <row r="680" spans="1:18" x14ac:dyDescent="0.3">
      <c r="A680" t="s">
        <v>696</v>
      </c>
      <c r="B680" t="s">
        <v>1695</v>
      </c>
      <c r="C680" t="s">
        <v>2017</v>
      </c>
      <c r="D680" t="s">
        <v>2647</v>
      </c>
      <c r="E680" t="s">
        <v>2647</v>
      </c>
      <c r="F680" t="s">
        <v>2921</v>
      </c>
      <c r="G680" t="s">
        <v>2928</v>
      </c>
      <c r="H680">
        <v>0</v>
      </c>
      <c r="I680" t="s">
        <v>2945</v>
      </c>
      <c r="J680" t="s">
        <v>2964</v>
      </c>
      <c r="K680" t="s">
        <v>3673</v>
      </c>
      <c r="L680" s="2" t="s">
        <v>4673</v>
      </c>
      <c r="M680" s="2" t="s">
        <v>5673</v>
      </c>
      <c r="N680">
        <v>1303</v>
      </c>
      <c r="O680" t="s">
        <v>5997</v>
      </c>
      <c r="P680" t="s">
        <v>6002</v>
      </c>
      <c r="Q680">
        <v>1483</v>
      </c>
      <c r="R680" s="3">
        <v>45722</v>
      </c>
    </row>
    <row r="681" spans="1:18" x14ac:dyDescent="0.3">
      <c r="A681" t="s">
        <v>697</v>
      </c>
      <c r="B681" t="s">
        <v>1696</v>
      </c>
      <c r="C681" t="s">
        <v>2017</v>
      </c>
      <c r="D681" t="s">
        <v>2648</v>
      </c>
      <c r="E681" t="s">
        <v>2648</v>
      </c>
      <c r="F681" t="s">
        <v>2921</v>
      </c>
      <c r="G681" t="s">
        <v>2928</v>
      </c>
      <c r="H681">
        <v>0</v>
      </c>
      <c r="I681" t="s">
        <v>2943</v>
      </c>
      <c r="J681" t="s">
        <v>2964</v>
      </c>
      <c r="K681" t="s">
        <v>3674</v>
      </c>
      <c r="L681" s="2" t="s">
        <v>4674</v>
      </c>
      <c r="M681" s="2" t="s">
        <v>5674</v>
      </c>
      <c r="N681">
        <v>3617</v>
      </c>
      <c r="O681" t="s">
        <v>5999</v>
      </c>
      <c r="P681" t="s">
        <v>6002</v>
      </c>
      <c r="Q681">
        <v>808</v>
      </c>
      <c r="R681" s="3">
        <v>45731</v>
      </c>
    </row>
    <row r="682" spans="1:18" x14ac:dyDescent="0.3">
      <c r="A682" t="s">
        <v>698</v>
      </c>
      <c r="B682" t="s">
        <v>1697</v>
      </c>
      <c r="C682" t="s">
        <v>2017</v>
      </c>
      <c r="D682" t="s">
        <v>2649</v>
      </c>
      <c r="E682" t="s">
        <v>2649</v>
      </c>
      <c r="F682" t="s">
        <v>2921</v>
      </c>
      <c r="G682" t="s">
        <v>2928</v>
      </c>
      <c r="H682">
        <v>0</v>
      </c>
      <c r="I682" t="s">
        <v>2944</v>
      </c>
      <c r="J682" t="s">
        <v>2964</v>
      </c>
      <c r="K682" t="s">
        <v>3675</v>
      </c>
      <c r="L682" s="2" t="s">
        <v>4675</v>
      </c>
      <c r="M682" s="2" t="s">
        <v>5675</v>
      </c>
      <c r="N682">
        <v>1492</v>
      </c>
      <c r="O682" t="s">
        <v>5999</v>
      </c>
      <c r="P682" t="s">
        <v>6001</v>
      </c>
      <c r="Q682">
        <v>1016</v>
      </c>
      <c r="R682" s="3">
        <v>45725</v>
      </c>
    </row>
    <row r="683" spans="1:18" x14ac:dyDescent="0.3">
      <c r="A683" t="s">
        <v>699</v>
      </c>
      <c r="B683" t="s">
        <v>1698</v>
      </c>
      <c r="C683" t="s">
        <v>2017</v>
      </c>
      <c r="D683" t="s">
        <v>2650</v>
      </c>
      <c r="E683" t="s">
        <v>2650</v>
      </c>
      <c r="F683" t="s">
        <v>2921</v>
      </c>
      <c r="G683" t="s">
        <v>2928</v>
      </c>
      <c r="H683">
        <v>0</v>
      </c>
      <c r="I683" t="s">
        <v>2943</v>
      </c>
      <c r="J683" t="s">
        <v>2964</v>
      </c>
      <c r="K683" t="s">
        <v>3676</v>
      </c>
      <c r="L683" s="2" t="s">
        <v>4676</v>
      </c>
      <c r="M683" s="2" t="s">
        <v>5676</v>
      </c>
      <c r="N683">
        <v>4324</v>
      </c>
      <c r="O683" t="s">
        <v>5999</v>
      </c>
      <c r="P683" t="s">
        <v>6002</v>
      </c>
      <c r="Q683">
        <v>60</v>
      </c>
      <c r="R683" s="3">
        <v>45809</v>
      </c>
    </row>
    <row r="684" spans="1:18" x14ac:dyDescent="0.3">
      <c r="A684" t="s">
        <v>700</v>
      </c>
      <c r="B684" t="s">
        <v>1699</v>
      </c>
      <c r="C684" t="s">
        <v>2017</v>
      </c>
      <c r="D684" t="s">
        <v>2651</v>
      </c>
      <c r="E684" t="s">
        <v>2651</v>
      </c>
      <c r="F684" t="s">
        <v>2921</v>
      </c>
      <c r="G684" t="s">
        <v>2928</v>
      </c>
      <c r="H684">
        <v>0</v>
      </c>
      <c r="I684" t="s">
        <v>2946</v>
      </c>
      <c r="J684" t="s">
        <v>2964</v>
      </c>
      <c r="K684" t="s">
        <v>3677</v>
      </c>
      <c r="L684" s="2" t="s">
        <v>4677</v>
      </c>
      <c r="M684" s="2" t="s">
        <v>5677</v>
      </c>
      <c r="N684">
        <v>2262</v>
      </c>
      <c r="O684" t="s">
        <v>5995</v>
      </c>
      <c r="P684" t="s">
        <v>6002</v>
      </c>
      <c r="Q684">
        <v>783</v>
      </c>
      <c r="R684" s="3">
        <v>45832</v>
      </c>
    </row>
    <row r="685" spans="1:18" x14ac:dyDescent="0.3">
      <c r="A685" t="s">
        <v>701</v>
      </c>
      <c r="B685" t="s">
        <v>1700</v>
      </c>
      <c r="C685" t="s">
        <v>2017</v>
      </c>
      <c r="D685" t="s">
        <v>2652</v>
      </c>
      <c r="E685" t="s">
        <v>2652</v>
      </c>
      <c r="F685" t="s">
        <v>2921</v>
      </c>
      <c r="G685" t="s">
        <v>2938</v>
      </c>
      <c r="H685">
        <v>0</v>
      </c>
      <c r="I685" t="s">
        <v>2945</v>
      </c>
      <c r="J685" t="s">
        <v>2964</v>
      </c>
      <c r="K685" t="s">
        <v>3678</v>
      </c>
      <c r="L685" s="2" t="s">
        <v>4678</v>
      </c>
      <c r="M685" s="2" t="s">
        <v>5678</v>
      </c>
      <c r="N685">
        <v>4458</v>
      </c>
      <c r="O685" t="s">
        <v>5995</v>
      </c>
      <c r="P685" t="s">
        <v>6001</v>
      </c>
      <c r="Q685">
        <v>1399</v>
      </c>
      <c r="R685" s="3">
        <v>45726</v>
      </c>
    </row>
    <row r="686" spans="1:18" x14ac:dyDescent="0.3">
      <c r="A686" t="s">
        <v>702</v>
      </c>
      <c r="B686" t="s">
        <v>1701</v>
      </c>
      <c r="C686" t="s">
        <v>2017</v>
      </c>
      <c r="D686" t="s">
        <v>2653</v>
      </c>
      <c r="E686" t="s">
        <v>2653</v>
      </c>
      <c r="F686" t="s">
        <v>2921</v>
      </c>
      <c r="G686" t="s">
        <v>2929</v>
      </c>
      <c r="H686">
        <v>0</v>
      </c>
      <c r="I686" t="s">
        <v>2945</v>
      </c>
      <c r="J686" t="s">
        <v>2964</v>
      </c>
      <c r="K686" t="s">
        <v>3679</v>
      </c>
      <c r="L686" s="2" t="s">
        <v>4679</v>
      </c>
      <c r="M686" s="2" t="s">
        <v>5679</v>
      </c>
      <c r="N686">
        <v>4010</v>
      </c>
      <c r="O686" t="s">
        <v>5999</v>
      </c>
      <c r="P686" t="s">
        <v>6002</v>
      </c>
      <c r="Q686">
        <v>873</v>
      </c>
      <c r="R686" s="3">
        <v>45769</v>
      </c>
    </row>
    <row r="687" spans="1:18" x14ac:dyDescent="0.3">
      <c r="A687" t="s">
        <v>703</v>
      </c>
      <c r="B687" t="s">
        <v>1702</v>
      </c>
      <c r="C687" t="s">
        <v>2017</v>
      </c>
      <c r="D687" t="s">
        <v>2654</v>
      </c>
      <c r="E687" t="s">
        <v>2654</v>
      </c>
      <c r="F687" t="s">
        <v>2921</v>
      </c>
      <c r="G687" t="s">
        <v>2929</v>
      </c>
      <c r="H687">
        <v>0</v>
      </c>
      <c r="I687" t="s">
        <v>2945</v>
      </c>
      <c r="J687" t="s">
        <v>2964</v>
      </c>
      <c r="K687" t="s">
        <v>3680</v>
      </c>
      <c r="L687" s="2" t="s">
        <v>4680</v>
      </c>
      <c r="M687" s="2" t="s">
        <v>5680</v>
      </c>
      <c r="N687">
        <v>3858</v>
      </c>
      <c r="O687" t="s">
        <v>6000</v>
      </c>
      <c r="P687" t="s">
        <v>6002</v>
      </c>
      <c r="Q687">
        <v>353</v>
      </c>
      <c r="R687" s="3">
        <v>45790</v>
      </c>
    </row>
    <row r="688" spans="1:18" x14ac:dyDescent="0.3">
      <c r="A688" t="s">
        <v>704</v>
      </c>
      <c r="B688" t="s">
        <v>1703</v>
      </c>
      <c r="C688" t="s">
        <v>2017</v>
      </c>
      <c r="D688" t="s">
        <v>2655</v>
      </c>
      <c r="E688" t="s">
        <v>2655</v>
      </c>
      <c r="F688" t="s">
        <v>2921</v>
      </c>
      <c r="G688" t="s">
        <v>2929</v>
      </c>
      <c r="H688">
        <v>0</v>
      </c>
      <c r="I688" t="s">
        <v>2946</v>
      </c>
      <c r="J688" t="s">
        <v>2964</v>
      </c>
      <c r="K688" t="s">
        <v>3681</v>
      </c>
      <c r="L688" s="2" t="s">
        <v>4681</v>
      </c>
      <c r="M688" s="2" t="s">
        <v>5681</v>
      </c>
      <c r="N688">
        <v>3618</v>
      </c>
      <c r="O688" t="s">
        <v>5998</v>
      </c>
      <c r="P688" t="s">
        <v>6001</v>
      </c>
      <c r="Q688">
        <v>724</v>
      </c>
      <c r="R688" s="3">
        <v>45767</v>
      </c>
    </row>
    <row r="689" spans="1:18" x14ac:dyDescent="0.3">
      <c r="A689" t="s">
        <v>705</v>
      </c>
      <c r="B689" t="s">
        <v>1704</v>
      </c>
      <c r="C689" t="s">
        <v>2017</v>
      </c>
      <c r="D689" t="s">
        <v>2656</v>
      </c>
      <c r="E689" t="s">
        <v>2656</v>
      </c>
      <c r="F689" t="s">
        <v>2921</v>
      </c>
      <c r="G689" t="s">
        <v>2929</v>
      </c>
      <c r="H689">
        <v>0</v>
      </c>
      <c r="I689" t="s">
        <v>2946</v>
      </c>
      <c r="J689" t="s">
        <v>2964</v>
      </c>
      <c r="K689" t="s">
        <v>3682</v>
      </c>
      <c r="L689" s="2" t="s">
        <v>4682</v>
      </c>
      <c r="M689" s="2" t="s">
        <v>5682</v>
      </c>
      <c r="N689">
        <v>4903</v>
      </c>
      <c r="O689" t="s">
        <v>5996</v>
      </c>
      <c r="P689" t="s">
        <v>6001</v>
      </c>
      <c r="Q689">
        <v>439</v>
      </c>
      <c r="R689" s="3">
        <v>45780</v>
      </c>
    </row>
    <row r="690" spans="1:18" x14ac:dyDescent="0.3">
      <c r="A690" t="s">
        <v>706</v>
      </c>
      <c r="B690" t="s">
        <v>1705</v>
      </c>
      <c r="C690" t="s">
        <v>2017</v>
      </c>
      <c r="D690" t="s">
        <v>2657</v>
      </c>
      <c r="E690" t="s">
        <v>2657</v>
      </c>
      <c r="F690" t="s">
        <v>2921</v>
      </c>
      <c r="G690" t="s">
        <v>2929</v>
      </c>
      <c r="H690">
        <v>0</v>
      </c>
      <c r="I690" t="s">
        <v>2945</v>
      </c>
      <c r="J690" t="s">
        <v>2964</v>
      </c>
      <c r="K690" t="s">
        <v>3683</v>
      </c>
      <c r="L690" s="2" t="s">
        <v>4683</v>
      </c>
      <c r="M690" s="2" t="s">
        <v>5683</v>
      </c>
      <c r="N690">
        <v>2248</v>
      </c>
      <c r="O690" t="s">
        <v>6000</v>
      </c>
      <c r="P690" t="s">
        <v>6001</v>
      </c>
      <c r="Q690">
        <v>1860</v>
      </c>
      <c r="R690" s="3">
        <v>45839</v>
      </c>
    </row>
    <row r="691" spans="1:18" x14ac:dyDescent="0.3">
      <c r="A691" t="s">
        <v>707</v>
      </c>
      <c r="B691" t="s">
        <v>1706</v>
      </c>
      <c r="C691" t="s">
        <v>2017</v>
      </c>
      <c r="D691" t="s">
        <v>2658</v>
      </c>
      <c r="E691" t="s">
        <v>2658</v>
      </c>
      <c r="F691" t="s">
        <v>2921</v>
      </c>
      <c r="G691" t="s">
        <v>2929</v>
      </c>
      <c r="H691">
        <v>0</v>
      </c>
      <c r="I691" t="s">
        <v>2945</v>
      </c>
      <c r="J691" t="s">
        <v>2964</v>
      </c>
      <c r="K691" t="s">
        <v>3684</v>
      </c>
      <c r="L691" s="2" t="s">
        <v>4684</v>
      </c>
      <c r="M691" s="2" t="s">
        <v>5684</v>
      </c>
      <c r="N691">
        <v>2690</v>
      </c>
      <c r="O691" t="s">
        <v>6000</v>
      </c>
      <c r="P691" t="s">
        <v>6002</v>
      </c>
      <c r="Q691">
        <v>383</v>
      </c>
      <c r="R691" s="3">
        <v>45722</v>
      </c>
    </row>
    <row r="692" spans="1:18" x14ac:dyDescent="0.3">
      <c r="A692" t="s">
        <v>708</v>
      </c>
      <c r="B692" t="s">
        <v>1707</v>
      </c>
      <c r="C692" t="s">
        <v>2017</v>
      </c>
      <c r="D692" t="s">
        <v>2659</v>
      </c>
      <c r="E692" t="s">
        <v>2659</v>
      </c>
      <c r="F692" t="s">
        <v>2921</v>
      </c>
      <c r="G692" t="s">
        <v>2932</v>
      </c>
      <c r="H692">
        <v>0</v>
      </c>
      <c r="I692" t="s">
        <v>2945</v>
      </c>
      <c r="J692" t="s">
        <v>2965</v>
      </c>
      <c r="K692" t="s">
        <v>3685</v>
      </c>
      <c r="L692" s="2" t="s">
        <v>4685</v>
      </c>
      <c r="M692" s="2" t="s">
        <v>5685</v>
      </c>
      <c r="N692">
        <v>2061</v>
      </c>
      <c r="O692" t="s">
        <v>5999</v>
      </c>
      <c r="P692" t="s">
        <v>6001</v>
      </c>
      <c r="Q692">
        <v>563</v>
      </c>
      <c r="R692" s="3">
        <v>45794</v>
      </c>
    </row>
    <row r="693" spans="1:18" x14ac:dyDescent="0.3">
      <c r="A693" t="s">
        <v>709</v>
      </c>
      <c r="B693" t="s">
        <v>1708</v>
      </c>
      <c r="C693" t="s">
        <v>2017</v>
      </c>
      <c r="D693" t="s">
        <v>2566</v>
      </c>
      <c r="E693" t="s">
        <v>2566</v>
      </c>
      <c r="F693" t="s">
        <v>2921</v>
      </c>
      <c r="G693" t="s">
        <v>2932</v>
      </c>
      <c r="H693">
        <v>0</v>
      </c>
      <c r="I693" t="s">
        <v>2945</v>
      </c>
      <c r="J693" t="s">
        <v>2965</v>
      </c>
      <c r="K693" t="s">
        <v>3686</v>
      </c>
      <c r="L693" s="2" t="s">
        <v>4686</v>
      </c>
      <c r="M693" s="2" t="s">
        <v>5686</v>
      </c>
      <c r="N693">
        <v>759</v>
      </c>
      <c r="O693" t="s">
        <v>5996</v>
      </c>
      <c r="P693" t="s">
        <v>6001</v>
      </c>
      <c r="Q693">
        <v>573</v>
      </c>
      <c r="R693" s="3">
        <v>45711</v>
      </c>
    </row>
    <row r="694" spans="1:18" x14ac:dyDescent="0.3">
      <c r="A694" t="s">
        <v>710</v>
      </c>
      <c r="B694" t="s">
        <v>1709</v>
      </c>
      <c r="C694" t="s">
        <v>2017</v>
      </c>
      <c r="D694" t="s">
        <v>2264</v>
      </c>
      <c r="E694" t="s">
        <v>2264</v>
      </c>
      <c r="F694" t="s">
        <v>2921</v>
      </c>
      <c r="G694" t="s">
        <v>2932</v>
      </c>
      <c r="H694">
        <v>0</v>
      </c>
      <c r="I694" t="s">
        <v>2947</v>
      </c>
      <c r="J694" t="s">
        <v>2965</v>
      </c>
      <c r="K694" t="s">
        <v>3687</v>
      </c>
      <c r="L694" s="2" t="s">
        <v>4687</v>
      </c>
      <c r="M694" s="2" t="s">
        <v>5687</v>
      </c>
      <c r="N694">
        <v>2334</v>
      </c>
      <c r="O694" t="s">
        <v>5999</v>
      </c>
      <c r="P694" t="s">
        <v>6001</v>
      </c>
      <c r="Q694">
        <v>913</v>
      </c>
      <c r="R694" s="3">
        <v>45687</v>
      </c>
    </row>
    <row r="695" spans="1:18" x14ac:dyDescent="0.3">
      <c r="A695" t="s">
        <v>711</v>
      </c>
      <c r="B695" t="s">
        <v>1710</v>
      </c>
      <c r="C695" t="s">
        <v>2017</v>
      </c>
      <c r="D695" t="s">
        <v>2660</v>
      </c>
      <c r="E695" t="s">
        <v>2660</v>
      </c>
      <c r="F695" t="s">
        <v>2921</v>
      </c>
      <c r="G695" t="s">
        <v>2932</v>
      </c>
      <c r="H695">
        <v>0</v>
      </c>
      <c r="I695" t="s">
        <v>2943</v>
      </c>
      <c r="J695" t="s">
        <v>2965</v>
      </c>
      <c r="K695" t="s">
        <v>3688</v>
      </c>
      <c r="L695" s="2" t="s">
        <v>4688</v>
      </c>
      <c r="M695" s="2" t="s">
        <v>5688</v>
      </c>
      <c r="N695">
        <v>3742</v>
      </c>
      <c r="O695" t="s">
        <v>5996</v>
      </c>
      <c r="P695" t="s">
        <v>6002</v>
      </c>
      <c r="Q695">
        <v>1809</v>
      </c>
      <c r="R695" s="3">
        <v>45755</v>
      </c>
    </row>
    <row r="696" spans="1:18" x14ac:dyDescent="0.3">
      <c r="A696" t="s">
        <v>712</v>
      </c>
      <c r="B696" t="s">
        <v>1711</v>
      </c>
      <c r="C696" t="s">
        <v>2017</v>
      </c>
      <c r="D696" t="s">
        <v>2661</v>
      </c>
      <c r="E696" t="s">
        <v>2661</v>
      </c>
      <c r="F696" t="s">
        <v>2921</v>
      </c>
      <c r="G696" t="s">
        <v>2932</v>
      </c>
      <c r="H696">
        <v>0</v>
      </c>
      <c r="I696" t="s">
        <v>2945</v>
      </c>
      <c r="J696" t="s">
        <v>2965</v>
      </c>
      <c r="K696" t="s">
        <v>3689</v>
      </c>
      <c r="L696" s="2" t="s">
        <v>4689</v>
      </c>
      <c r="M696" s="2" t="s">
        <v>5689</v>
      </c>
      <c r="N696">
        <v>2047</v>
      </c>
      <c r="O696" t="s">
        <v>5998</v>
      </c>
      <c r="P696" t="s">
        <v>6001</v>
      </c>
      <c r="Q696">
        <v>304</v>
      </c>
      <c r="R696" s="3">
        <v>45748</v>
      </c>
    </row>
    <row r="697" spans="1:18" x14ac:dyDescent="0.3">
      <c r="A697" t="s">
        <v>713</v>
      </c>
      <c r="B697" t="s">
        <v>1712</v>
      </c>
      <c r="C697" t="s">
        <v>2017</v>
      </c>
      <c r="D697" t="s">
        <v>2662</v>
      </c>
      <c r="E697" t="s">
        <v>2662</v>
      </c>
      <c r="F697" t="s">
        <v>2921</v>
      </c>
      <c r="G697" t="s">
        <v>2932</v>
      </c>
      <c r="H697">
        <v>0</v>
      </c>
      <c r="I697" t="s">
        <v>2943</v>
      </c>
      <c r="J697" t="s">
        <v>2965</v>
      </c>
      <c r="K697" t="s">
        <v>3690</v>
      </c>
      <c r="L697" s="2" t="s">
        <v>4690</v>
      </c>
      <c r="M697" s="2" t="s">
        <v>5690</v>
      </c>
      <c r="N697">
        <v>3856</v>
      </c>
      <c r="O697" t="s">
        <v>6000</v>
      </c>
      <c r="P697" t="s">
        <v>6001</v>
      </c>
      <c r="Q697">
        <v>70</v>
      </c>
      <c r="R697" s="3">
        <v>45791</v>
      </c>
    </row>
    <row r="698" spans="1:18" x14ac:dyDescent="0.3">
      <c r="A698" t="s">
        <v>714</v>
      </c>
      <c r="B698" t="s">
        <v>1713</v>
      </c>
      <c r="C698" t="s">
        <v>2017</v>
      </c>
      <c r="D698" t="s">
        <v>2663</v>
      </c>
      <c r="E698" t="s">
        <v>2663</v>
      </c>
      <c r="F698" t="s">
        <v>2921</v>
      </c>
      <c r="G698" t="s">
        <v>2932</v>
      </c>
      <c r="H698">
        <v>0</v>
      </c>
      <c r="I698" t="s">
        <v>2946</v>
      </c>
      <c r="J698" t="s">
        <v>2965</v>
      </c>
      <c r="K698" t="s">
        <v>3691</v>
      </c>
      <c r="L698" s="2" t="s">
        <v>4691</v>
      </c>
      <c r="M698" s="2" t="s">
        <v>5691</v>
      </c>
      <c r="N698">
        <v>4718</v>
      </c>
      <c r="O698" t="s">
        <v>5995</v>
      </c>
      <c r="P698" t="s">
        <v>6001</v>
      </c>
      <c r="Q698">
        <v>1257</v>
      </c>
      <c r="R698" s="3">
        <v>45831</v>
      </c>
    </row>
    <row r="699" spans="1:18" x14ac:dyDescent="0.3">
      <c r="A699" t="s">
        <v>715</v>
      </c>
      <c r="B699" t="s">
        <v>1714</v>
      </c>
      <c r="C699" t="s">
        <v>2017</v>
      </c>
      <c r="D699" t="s">
        <v>2664</v>
      </c>
      <c r="E699" t="s">
        <v>2664</v>
      </c>
      <c r="F699" t="s">
        <v>2921</v>
      </c>
      <c r="G699" t="s">
        <v>2923</v>
      </c>
      <c r="H699">
        <v>0</v>
      </c>
      <c r="I699" t="s">
        <v>2945</v>
      </c>
      <c r="J699" t="s">
        <v>2965</v>
      </c>
      <c r="K699" t="s">
        <v>3692</v>
      </c>
      <c r="L699" s="2" t="s">
        <v>4692</v>
      </c>
      <c r="M699" s="2" t="s">
        <v>5692</v>
      </c>
      <c r="N699">
        <v>3154</v>
      </c>
      <c r="O699" t="s">
        <v>5999</v>
      </c>
      <c r="P699" t="s">
        <v>6002</v>
      </c>
      <c r="Q699">
        <v>1268</v>
      </c>
      <c r="R699" s="3">
        <v>45734</v>
      </c>
    </row>
    <row r="700" spans="1:18" x14ac:dyDescent="0.3">
      <c r="A700" t="s">
        <v>716</v>
      </c>
      <c r="B700" t="s">
        <v>1715</v>
      </c>
      <c r="C700" t="s">
        <v>2017</v>
      </c>
      <c r="D700" t="s">
        <v>2665</v>
      </c>
      <c r="E700" t="s">
        <v>2665</v>
      </c>
      <c r="F700" t="s">
        <v>2921</v>
      </c>
      <c r="G700" t="s">
        <v>2923</v>
      </c>
      <c r="H700">
        <v>0</v>
      </c>
      <c r="I700" t="s">
        <v>2946</v>
      </c>
      <c r="J700" t="s">
        <v>2965</v>
      </c>
      <c r="K700" t="s">
        <v>3693</v>
      </c>
      <c r="L700" s="2" t="s">
        <v>4693</v>
      </c>
      <c r="M700" s="2" t="s">
        <v>5693</v>
      </c>
      <c r="N700">
        <v>2805</v>
      </c>
      <c r="O700" t="s">
        <v>5999</v>
      </c>
      <c r="P700" t="s">
        <v>6001</v>
      </c>
      <c r="Q700">
        <v>1263</v>
      </c>
      <c r="R700" s="3">
        <v>45738</v>
      </c>
    </row>
    <row r="701" spans="1:18" x14ac:dyDescent="0.3">
      <c r="A701" t="s">
        <v>717</v>
      </c>
      <c r="B701" t="s">
        <v>1716</v>
      </c>
      <c r="C701" t="s">
        <v>2017</v>
      </c>
      <c r="D701" t="s">
        <v>2666</v>
      </c>
      <c r="E701" t="s">
        <v>2666</v>
      </c>
      <c r="F701" t="s">
        <v>2921</v>
      </c>
      <c r="G701" t="s">
        <v>2923</v>
      </c>
      <c r="H701">
        <v>0</v>
      </c>
      <c r="I701" t="s">
        <v>2946</v>
      </c>
      <c r="J701" t="s">
        <v>2965</v>
      </c>
      <c r="K701" t="s">
        <v>3694</v>
      </c>
      <c r="L701" s="2" t="s">
        <v>4694</v>
      </c>
      <c r="M701" s="2" t="s">
        <v>5694</v>
      </c>
      <c r="N701">
        <v>285</v>
      </c>
      <c r="O701" t="s">
        <v>6000</v>
      </c>
      <c r="P701" t="s">
        <v>6002</v>
      </c>
      <c r="Q701">
        <v>503</v>
      </c>
      <c r="R701" s="3">
        <v>45705</v>
      </c>
    </row>
    <row r="702" spans="1:18" x14ac:dyDescent="0.3">
      <c r="A702" t="s">
        <v>718</v>
      </c>
      <c r="B702" t="s">
        <v>1717</v>
      </c>
      <c r="C702" t="s">
        <v>2017</v>
      </c>
      <c r="D702" t="s">
        <v>2550</v>
      </c>
      <c r="E702" t="s">
        <v>2550</v>
      </c>
      <c r="F702" t="s">
        <v>2921</v>
      </c>
      <c r="G702" t="s">
        <v>2924</v>
      </c>
      <c r="H702">
        <v>0</v>
      </c>
      <c r="I702" t="s">
        <v>2947</v>
      </c>
      <c r="J702" t="s">
        <v>2965</v>
      </c>
      <c r="K702" t="s">
        <v>3695</v>
      </c>
      <c r="L702" s="2" t="s">
        <v>4695</v>
      </c>
      <c r="M702" s="2" t="s">
        <v>5695</v>
      </c>
      <c r="N702">
        <v>4099</v>
      </c>
      <c r="O702" t="s">
        <v>6000</v>
      </c>
      <c r="P702" t="s">
        <v>6001</v>
      </c>
      <c r="Q702">
        <v>1325</v>
      </c>
      <c r="R702" s="3">
        <v>45737</v>
      </c>
    </row>
    <row r="703" spans="1:18" x14ac:dyDescent="0.3">
      <c r="A703" t="s">
        <v>719</v>
      </c>
      <c r="B703" t="s">
        <v>1718</v>
      </c>
      <c r="C703" t="s">
        <v>2017</v>
      </c>
      <c r="D703" t="s">
        <v>2667</v>
      </c>
      <c r="E703" t="s">
        <v>2667</v>
      </c>
      <c r="F703" t="s">
        <v>2921</v>
      </c>
      <c r="G703" t="s">
        <v>2924</v>
      </c>
      <c r="H703">
        <v>0</v>
      </c>
      <c r="I703" t="s">
        <v>2943</v>
      </c>
      <c r="J703" t="s">
        <v>2965</v>
      </c>
      <c r="K703" t="s">
        <v>3696</v>
      </c>
      <c r="L703" s="2" t="s">
        <v>4696</v>
      </c>
      <c r="M703" s="2" t="s">
        <v>5696</v>
      </c>
      <c r="N703">
        <v>2712</v>
      </c>
      <c r="O703" t="s">
        <v>5998</v>
      </c>
      <c r="P703" t="s">
        <v>6002</v>
      </c>
      <c r="Q703">
        <v>604</v>
      </c>
      <c r="R703" s="3">
        <v>45829</v>
      </c>
    </row>
    <row r="704" spans="1:18" x14ac:dyDescent="0.3">
      <c r="A704" t="s">
        <v>720</v>
      </c>
      <c r="B704" t="s">
        <v>1719</v>
      </c>
      <c r="C704" t="s">
        <v>2017</v>
      </c>
      <c r="D704" t="s">
        <v>2668</v>
      </c>
      <c r="E704" t="s">
        <v>2668</v>
      </c>
      <c r="F704" t="s">
        <v>2921</v>
      </c>
      <c r="G704" t="s">
        <v>2924</v>
      </c>
      <c r="H704">
        <v>0</v>
      </c>
      <c r="I704" t="s">
        <v>2944</v>
      </c>
      <c r="J704" t="s">
        <v>2965</v>
      </c>
      <c r="K704" t="s">
        <v>3697</v>
      </c>
      <c r="L704" s="2" t="s">
        <v>4697</v>
      </c>
      <c r="M704" s="2" t="s">
        <v>5697</v>
      </c>
      <c r="N704">
        <v>1539</v>
      </c>
      <c r="O704" t="s">
        <v>5997</v>
      </c>
      <c r="P704" t="s">
        <v>6002</v>
      </c>
      <c r="Q704">
        <v>1021</v>
      </c>
      <c r="R704" s="3">
        <v>45724</v>
      </c>
    </row>
    <row r="705" spans="1:18" x14ac:dyDescent="0.3">
      <c r="A705" t="s">
        <v>721</v>
      </c>
      <c r="B705" t="s">
        <v>1720</v>
      </c>
      <c r="C705" t="s">
        <v>2017</v>
      </c>
      <c r="D705" t="s">
        <v>2669</v>
      </c>
      <c r="E705" t="s">
        <v>2669</v>
      </c>
      <c r="F705" t="s">
        <v>2921</v>
      </c>
      <c r="G705" t="s">
        <v>2924</v>
      </c>
      <c r="H705">
        <v>0</v>
      </c>
      <c r="I705" t="s">
        <v>2946</v>
      </c>
      <c r="J705" t="s">
        <v>2965</v>
      </c>
      <c r="K705" t="s">
        <v>3698</v>
      </c>
      <c r="L705" s="2" t="s">
        <v>4698</v>
      </c>
      <c r="M705" s="2" t="s">
        <v>5698</v>
      </c>
      <c r="N705">
        <v>4044</v>
      </c>
      <c r="O705" t="s">
        <v>5999</v>
      </c>
      <c r="P705" t="s">
        <v>6002</v>
      </c>
      <c r="Q705">
        <v>843</v>
      </c>
      <c r="R705" s="3">
        <v>45737</v>
      </c>
    </row>
    <row r="706" spans="1:18" x14ac:dyDescent="0.3">
      <c r="A706" t="s">
        <v>722</v>
      </c>
      <c r="B706" t="s">
        <v>1721</v>
      </c>
      <c r="C706" t="s">
        <v>2017</v>
      </c>
      <c r="D706" t="s">
        <v>2517</v>
      </c>
      <c r="E706" t="s">
        <v>2517</v>
      </c>
      <c r="F706" t="s">
        <v>2921</v>
      </c>
      <c r="G706" t="s">
        <v>2924</v>
      </c>
      <c r="H706">
        <v>0</v>
      </c>
      <c r="I706" t="s">
        <v>2947</v>
      </c>
      <c r="J706" t="s">
        <v>2965</v>
      </c>
      <c r="K706" t="s">
        <v>3699</v>
      </c>
      <c r="L706" s="2" t="s">
        <v>4699</v>
      </c>
      <c r="M706" s="2" t="s">
        <v>5699</v>
      </c>
      <c r="N706">
        <v>1787</v>
      </c>
      <c r="O706" t="s">
        <v>5996</v>
      </c>
      <c r="P706" t="s">
        <v>6001</v>
      </c>
      <c r="Q706">
        <v>1807</v>
      </c>
      <c r="R706" s="3">
        <v>45771</v>
      </c>
    </row>
    <row r="707" spans="1:18" x14ac:dyDescent="0.3">
      <c r="A707" t="s">
        <v>723</v>
      </c>
      <c r="B707" t="s">
        <v>1722</v>
      </c>
      <c r="C707" t="s">
        <v>2017</v>
      </c>
      <c r="D707" t="s">
        <v>2670</v>
      </c>
      <c r="E707" t="s">
        <v>2670</v>
      </c>
      <c r="F707" t="s">
        <v>2921</v>
      </c>
      <c r="G707" t="s">
        <v>2924</v>
      </c>
      <c r="H707">
        <v>0</v>
      </c>
      <c r="I707" t="s">
        <v>2944</v>
      </c>
      <c r="J707" t="s">
        <v>2965</v>
      </c>
      <c r="K707" t="s">
        <v>3700</v>
      </c>
      <c r="L707" s="2" t="s">
        <v>4700</v>
      </c>
      <c r="M707" s="2" t="s">
        <v>5700</v>
      </c>
      <c r="N707">
        <v>2956</v>
      </c>
      <c r="O707" t="s">
        <v>5998</v>
      </c>
      <c r="P707" t="s">
        <v>6002</v>
      </c>
      <c r="Q707">
        <v>1127</v>
      </c>
      <c r="R707" s="3">
        <v>45821</v>
      </c>
    </row>
    <row r="708" spans="1:18" x14ac:dyDescent="0.3">
      <c r="A708" t="s">
        <v>724</v>
      </c>
      <c r="B708" t="s">
        <v>1723</v>
      </c>
      <c r="C708" t="s">
        <v>2017</v>
      </c>
      <c r="D708" t="s">
        <v>2671</v>
      </c>
      <c r="E708" t="s">
        <v>2671</v>
      </c>
      <c r="F708" t="s">
        <v>2921</v>
      </c>
      <c r="G708" t="s">
        <v>2940</v>
      </c>
      <c r="H708">
        <v>0</v>
      </c>
      <c r="I708" t="s">
        <v>2946</v>
      </c>
      <c r="J708" t="s">
        <v>2965</v>
      </c>
      <c r="K708" t="s">
        <v>3701</v>
      </c>
      <c r="L708" s="2" t="s">
        <v>4701</v>
      </c>
      <c r="M708" s="2" t="s">
        <v>5701</v>
      </c>
      <c r="N708">
        <v>2166</v>
      </c>
      <c r="O708" t="s">
        <v>6000</v>
      </c>
      <c r="P708" t="s">
        <v>6001</v>
      </c>
      <c r="Q708">
        <v>981</v>
      </c>
      <c r="R708" s="3">
        <v>45724</v>
      </c>
    </row>
    <row r="709" spans="1:18" x14ac:dyDescent="0.3">
      <c r="A709" t="s">
        <v>718</v>
      </c>
      <c r="B709" t="s">
        <v>1724</v>
      </c>
      <c r="C709" t="s">
        <v>2017</v>
      </c>
      <c r="D709" t="s">
        <v>2672</v>
      </c>
      <c r="E709" t="s">
        <v>2672</v>
      </c>
      <c r="F709" t="s">
        <v>2921</v>
      </c>
      <c r="G709" t="s">
        <v>2933</v>
      </c>
      <c r="H709">
        <v>0</v>
      </c>
      <c r="I709" t="s">
        <v>2947</v>
      </c>
      <c r="J709" t="s">
        <v>2965</v>
      </c>
      <c r="K709" t="s">
        <v>3702</v>
      </c>
      <c r="L709" s="2" t="s">
        <v>4702</v>
      </c>
      <c r="M709" s="2" t="s">
        <v>5702</v>
      </c>
      <c r="N709">
        <v>2838</v>
      </c>
      <c r="O709" t="s">
        <v>5997</v>
      </c>
      <c r="P709" t="s">
        <v>6002</v>
      </c>
      <c r="Q709">
        <v>124</v>
      </c>
      <c r="R709" s="3">
        <v>45684</v>
      </c>
    </row>
    <row r="710" spans="1:18" x14ac:dyDescent="0.3">
      <c r="A710" t="s">
        <v>725</v>
      </c>
      <c r="B710" t="s">
        <v>1725</v>
      </c>
      <c r="C710" t="s">
        <v>2017</v>
      </c>
      <c r="D710" t="s">
        <v>2673</v>
      </c>
      <c r="E710" t="s">
        <v>2673</v>
      </c>
      <c r="F710" t="s">
        <v>2921</v>
      </c>
      <c r="G710" t="s">
        <v>2937</v>
      </c>
      <c r="H710">
        <v>0</v>
      </c>
      <c r="I710" t="s">
        <v>2945</v>
      </c>
      <c r="J710" t="s">
        <v>2965</v>
      </c>
      <c r="K710" t="s">
        <v>3703</v>
      </c>
      <c r="L710" s="2" t="s">
        <v>4703</v>
      </c>
      <c r="M710" s="2" t="s">
        <v>5703</v>
      </c>
      <c r="N710">
        <v>2340</v>
      </c>
      <c r="O710" t="s">
        <v>5999</v>
      </c>
      <c r="P710" t="s">
        <v>6001</v>
      </c>
      <c r="Q710">
        <v>179</v>
      </c>
      <c r="R710" s="3">
        <v>45847</v>
      </c>
    </row>
    <row r="711" spans="1:18" x14ac:dyDescent="0.3">
      <c r="A711" t="s">
        <v>726</v>
      </c>
      <c r="B711" t="s">
        <v>1726</v>
      </c>
      <c r="C711" t="s">
        <v>2017</v>
      </c>
      <c r="D711" t="s">
        <v>2674</v>
      </c>
      <c r="E711" t="s">
        <v>2674</v>
      </c>
      <c r="F711" t="s">
        <v>2921</v>
      </c>
      <c r="G711" t="s">
        <v>2926</v>
      </c>
      <c r="H711">
        <v>0</v>
      </c>
      <c r="I711" t="s">
        <v>2947</v>
      </c>
      <c r="J711" t="s">
        <v>2965</v>
      </c>
      <c r="K711" t="s">
        <v>3704</v>
      </c>
      <c r="L711" s="2" t="s">
        <v>4704</v>
      </c>
      <c r="M711" s="2" t="s">
        <v>5704</v>
      </c>
      <c r="N711">
        <v>4933</v>
      </c>
      <c r="O711" t="s">
        <v>5999</v>
      </c>
      <c r="P711" t="s">
        <v>6001</v>
      </c>
      <c r="Q711">
        <v>572</v>
      </c>
      <c r="R711" s="3">
        <v>45825</v>
      </c>
    </row>
    <row r="712" spans="1:18" x14ac:dyDescent="0.3">
      <c r="A712" t="s">
        <v>727</v>
      </c>
      <c r="B712" t="s">
        <v>1727</v>
      </c>
      <c r="C712" t="s">
        <v>2017</v>
      </c>
      <c r="D712" t="s">
        <v>2675</v>
      </c>
      <c r="E712" t="s">
        <v>2675</v>
      </c>
      <c r="F712" t="s">
        <v>2921</v>
      </c>
      <c r="G712" t="s">
        <v>2926</v>
      </c>
      <c r="H712">
        <v>0</v>
      </c>
      <c r="I712" t="s">
        <v>2947</v>
      </c>
      <c r="J712" t="s">
        <v>2965</v>
      </c>
      <c r="K712" t="s">
        <v>3705</v>
      </c>
      <c r="L712" s="2" t="s">
        <v>4705</v>
      </c>
      <c r="M712" s="2" t="s">
        <v>5705</v>
      </c>
      <c r="N712">
        <v>2313</v>
      </c>
      <c r="O712" t="s">
        <v>6000</v>
      </c>
      <c r="P712" t="s">
        <v>6001</v>
      </c>
      <c r="Q712">
        <v>784</v>
      </c>
      <c r="R712" s="3">
        <v>45748</v>
      </c>
    </row>
    <row r="713" spans="1:18" x14ac:dyDescent="0.3">
      <c r="A713" t="s">
        <v>728</v>
      </c>
      <c r="B713" t="s">
        <v>1728</v>
      </c>
      <c r="C713" t="s">
        <v>2017</v>
      </c>
      <c r="D713" t="s">
        <v>2676</v>
      </c>
      <c r="E713" t="s">
        <v>2676</v>
      </c>
      <c r="F713" t="s">
        <v>2921</v>
      </c>
      <c r="G713" t="s">
        <v>2926</v>
      </c>
      <c r="H713">
        <v>0</v>
      </c>
      <c r="I713" t="s">
        <v>2944</v>
      </c>
      <c r="J713" t="s">
        <v>2965</v>
      </c>
      <c r="K713" t="s">
        <v>3706</v>
      </c>
      <c r="L713" s="2" t="s">
        <v>4706</v>
      </c>
      <c r="M713" s="2" t="s">
        <v>5706</v>
      </c>
      <c r="N713">
        <v>4603</v>
      </c>
      <c r="O713" t="s">
        <v>6000</v>
      </c>
      <c r="P713" t="s">
        <v>6002</v>
      </c>
      <c r="Q713">
        <v>281</v>
      </c>
      <c r="R713" s="3">
        <v>45746</v>
      </c>
    </row>
    <row r="714" spans="1:18" x14ac:dyDescent="0.3">
      <c r="A714" t="s">
        <v>729</v>
      </c>
      <c r="B714" t="s">
        <v>1729</v>
      </c>
      <c r="C714" t="s">
        <v>2017</v>
      </c>
      <c r="D714" t="s">
        <v>2677</v>
      </c>
      <c r="E714" t="s">
        <v>2677</v>
      </c>
      <c r="F714" t="s">
        <v>2921</v>
      </c>
      <c r="G714" t="s">
        <v>2935</v>
      </c>
      <c r="H714">
        <v>0</v>
      </c>
      <c r="I714" t="s">
        <v>2944</v>
      </c>
      <c r="J714" t="s">
        <v>2965</v>
      </c>
      <c r="K714" t="s">
        <v>3707</v>
      </c>
      <c r="L714" s="2" t="s">
        <v>4707</v>
      </c>
      <c r="M714" s="2" t="s">
        <v>5707</v>
      </c>
      <c r="N714">
        <v>133</v>
      </c>
      <c r="O714" t="s">
        <v>6000</v>
      </c>
      <c r="P714" t="s">
        <v>6002</v>
      </c>
      <c r="Q714">
        <v>858</v>
      </c>
      <c r="R714" s="3">
        <v>45842</v>
      </c>
    </row>
    <row r="715" spans="1:18" x14ac:dyDescent="0.3">
      <c r="A715" t="s">
        <v>730</v>
      </c>
      <c r="B715" t="s">
        <v>1730</v>
      </c>
      <c r="C715" t="s">
        <v>2017</v>
      </c>
      <c r="D715" t="s">
        <v>2678</v>
      </c>
      <c r="E715" t="s">
        <v>2678</v>
      </c>
      <c r="F715" t="s">
        <v>2921</v>
      </c>
      <c r="G715" t="s">
        <v>2935</v>
      </c>
      <c r="H715">
        <v>0</v>
      </c>
      <c r="I715" t="s">
        <v>2947</v>
      </c>
      <c r="J715" t="s">
        <v>2965</v>
      </c>
      <c r="K715" t="s">
        <v>3708</v>
      </c>
      <c r="L715" s="2" t="s">
        <v>4708</v>
      </c>
      <c r="M715" s="2" t="s">
        <v>5708</v>
      </c>
      <c r="N715">
        <v>4282</v>
      </c>
      <c r="O715" t="s">
        <v>5995</v>
      </c>
      <c r="P715" t="s">
        <v>6002</v>
      </c>
      <c r="Q715">
        <v>408</v>
      </c>
      <c r="R715" s="3">
        <v>45709</v>
      </c>
    </row>
    <row r="716" spans="1:18" x14ac:dyDescent="0.3">
      <c r="A716" t="s">
        <v>731</v>
      </c>
      <c r="B716" t="s">
        <v>1731</v>
      </c>
      <c r="C716" t="s">
        <v>2017</v>
      </c>
      <c r="D716" t="s">
        <v>2679</v>
      </c>
      <c r="E716" t="s">
        <v>2679</v>
      </c>
      <c r="F716" t="s">
        <v>2921</v>
      </c>
      <c r="G716" t="s">
        <v>2935</v>
      </c>
      <c r="H716">
        <v>0</v>
      </c>
      <c r="I716" t="s">
        <v>2945</v>
      </c>
      <c r="J716" t="s">
        <v>2965</v>
      </c>
      <c r="K716" t="s">
        <v>3709</v>
      </c>
      <c r="L716" s="2" t="s">
        <v>4709</v>
      </c>
      <c r="M716" s="2" t="s">
        <v>5709</v>
      </c>
      <c r="N716">
        <v>1615</v>
      </c>
      <c r="O716" t="s">
        <v>5997</v>
      </c>
      <c r="P716" t="s">
        <v>6001</v>
      </c>
      <c r="Q716">
        <v>1316</v>
      </c>
      <c r="R716" s="3">
        <v>45711</v>
      </c>
    </row>
    <row r="717" spans="1:18" x14ac:dyDescent="0.3">
      <c r="A717" t="s">
        <v>732</v>
      </c>
      <c r="B717" t="s">
        <v>1732</v>
      </c>
      <c r="C717" t="s">
        <v>2017</v>
      </c>
      <c r="D717" t="s">
        <v>2680</v>
      </c>
      <c r="E717" t="s">
        <v>2680</v>
      </c>
      <c r="F717" t="s">
        <v>2921</v>
      </c>
      <c r="G717" t="s">
        <v>2935</v>
      </c>
      <c r="H717">
        <v>0</v>
      </c>
      <c r="I717" t="s">
        <v>2944</v>
      </c>
      <c r="J717" t="s">
        <v>2965</v>
      </c>
      <c r="K717" t="s">
        <v>3710</v>
      </c>
      <c r="L717" s="2" t="s">
        <v>4710</v>
      </c>
      <c r="M717" s="2" t="s">
        <v>5710</v>
      </c>
      <c r="N717">
        <v>751</v>
      </c>
      <c r="O717" t="s">
        <v>5998</v>
      </c>
      <c r="P717" t="s">
        <v>6001</v>
      </c>
      <c r="Q717">
        <v>1811</v>
      </c>
      <c r="R717" s="3">
        <v>45851</v>
      </c>
    </row>
    <row r="718" spans="1:18" x14ac:dyDescent="0.3">
      <c r="A718" t="s">
        <v>733</v>
      </c>
      <c r="B718" t="s">
        <v>1733</v>
      </c>
      <c r="C718" t="s">
        <v>2017</v>
      </c>
      <c r="D718" t="s">
        <v>2681</v>
      </c>
      <c r="E718" t="s">
        <v>2681</v>
      </c>
      <c r="F718" t="s">
        <v>2921</v>
      </c>
      <c r="G718" t="s">
        <v>2936</v>
      </c>
      <c r="H718">
        <v>0</v>
      </c>
      <c r="I718" t="s">
        <v>2943</v>
      </c>
      <c r="J718" t="s">
        <v>2965</v>
      </c>
      <c r="K718" t="s">
        <v>3711</v>
      </c>
      <c r="L718" s="2" t="s">
        <v>4711</v>
      </c>
      <c r="M718" s="2" t="s">
        <v>5711</v>
      </c>
      <c r="N718">
        <v>2027</v>
      </c>
      <c r="O718" t="s">
        <v>6000</v>
      </c>
      <c r="P718" t="s">
        <v>6001</v>
      </c>
      <c r="Q718">
        <v>1632</v>
      </c>
      <c r="R718" s="3">
        <v>45828</v>
      </c>
    </row>
    <row r="719" spans="1:18" x14ac:dyDescent="0.3">
      <c r="A719" t="s">
        <v>734</v>
      </c>
      <c r="B719" t="s">
        <v>1734</v>
      </c>
      <c r="C719" t="s">
        <v>2017</v>
      </c>
      <c r="D719" t="s">
        <v>2682</v>
      </c>
      <c r="E719" t="s">
        <v>2682</v>
      </c>
      <c r="F719" t="s">
        <v>2921</v>
      </c>
      <c r="G719" t="s">
        <v>2936</v>
      </c>
      <c r="H719">
        <v>0</v>
      </c>
      <c r="I719" t="s">
        <v>2947</v>
      </c>
      <c r="J719" t="s">
        <v>2965</v>
      </c>
      <c r="K719" t="s">
        <v>3712</v>
      </c>
      <c r="L719" s="2" t="s">
        <v>4712</v>
      </c>
      <c r="M719" s="2" t="s">
        <v>5712</v>
      </c>
      <c r="N719">
        <v>3379</v>
      </c>
      <c r="O719" t="s">
        <v>5996</v>
      </c>
      <c r="P719" t="s">
        <v>6001</v>
      </c>
      <c r="Q719">
        <v>1076</v>
      </c>
      <c r="R719" s="3">
        <v>45697</v>
      </c>
    </row>
    <row r="720" spans="1:18" x14ac:dyDescent="0.3">
      <c r="A720" t="s">
        <v>735</v>
      </c>
      <c r="B720" t="s">
        <v>1735</v>
      </c>
      <c r="C720" t="s">
        <v>2017</v>
      </c>
      <c r="D720" t="s">
        <v>2683</v>
      </c>
      <c r="E720" t="s">
        <v>2683</v>
      </c>
      <c r="F720" t="s">
        <v>2921</v>
      </c>
      <c r="G720" t="s">
        <v>2936</v>
      </c>
      <c r="H720">
        <v>0</v>
      </c>
      <c r="I720" t="s">
        <v>2947</v>
      </c>
      <c r="J720" t="s">
        <v>2965</v>
      </c>
      <c r="K720" t="s">
        <v>3713</v>
      </c>
      <c r="L720" s="2" t="s">
        <v>4713</v>
      </c>
      <c r="M720" s="2" t="s">
        <v>5713</v>
      </c>
      <c r="N720">
        <v>4052</v>
      </c>
      <c r="O720" t="s">
        <v>5999</v>
      </c>
      <c r="P720" t="s">
        <v>6002</v>
      </c>
      <c r="Q720">
        <v>510</v>
      </c>
      <c r="R720" s="3">
        <v>45693</v>
      </c>
    </row>
    <row r="721" spans="1:18" x14ac:dyDescent="0.3">
      <c r="A721" t="s">
        <v>736</v>
      </c>
      <c r="B721" t="s">
        <v>1736</v>
      </c>
      <c r="C721" t="s">
        <v>2017</v>
      </c>
      <c r="D721" t="s">
        <v>2398</v>
      </c>
      <c r="E721" t="s">
        <v>2398</v>
      </c>
      <c r="F721" t="s">
        <v>2921</v>
      </c>
      <c r="G721" t="s">
        <v>2936</v>
      </c>
      <c r="H721">
        <v>0</v>
      </c>
      <c r="I721" t="s">
        <v>2944</v>
      </c>
      <c r="J721" t="s">
        <v>2965</v>
      </c>
      <c r="K721" t="s">
        <v>3714</v>
      </c>
      <c r="L721" s="2" t="s">
        <v>4714</v>
      </c>
      <c r="M721" s="2" t="s">
        <v>5714</v>
      </c>
      <c r="N721">
        <v>4598</v>
      </c>
      <c r="O721" t="s">
        <v>5998</v>
      </c>
      <c r="P721" t="s">
        <v>6002</v>
      </c>
      <c r="Q721">
        <v>1291</v>
      </c>
      <c r="R721" s="3">
        <v>45688</v>
      </c>
    </row>
    <row r="722" spans="1:18" x14ac:dyDescent="0.3">
      <c r="A722" t="s">
        <v>737</v>
      </c>
      <c r="B722" t="s">
        <v>1737</v>
      </c>
      <c r="C722" t="s">
        <v>2017</v>
      </c>
      <c r="D722" t="s">
        <v>2684</v>
      </c>
      <c r="E722" t="s">
        <v>2684</v>
      </c>
      <c r="F722" t="s">
        <v>2921</v>
      </c>
      <c r="G722" t="s">
        <v>2936</v>
      </c>
      <c r="H722">
        <v>0</v>
      </c>
      <c r="I722" t="s">
        <v>2947</v>
      </c>
      <c r="J722" t="s">
        <v>2965</v>
      </c>
      <c r="K722" t="s">
        <v>3715</v>
      </c>
      <c r="L722" s="2" t="s">
        <v>4715</v>
      </c>
      <c r="M722" s="2" t="s">
        <v>5715</v>
      </c>
      <c r="N722">
        <v>2018</v>
      </c>
      <c r="O722" t="s">
        <v>5995</v>
      </c>
      <c r="P722" t="s">
        <v>6002</v>
      </c>
      <c r="Q722">
        <v>1642</v>
      </c>
      <c r="R722" s="3">
        <v>45774</v>
      </c>
    </row>
    <row r="723" spans="1:18" x14ac:dyDescent="0.3">
      <c r="A723" t="s">
        <v>738</v>
      </c>
      <c r="B723" t="s">
        <v>1738</v>
      </c>
      <c r="C723" t="s">
        <v>2017</v>
      </c>
      <c r="D723" t="s">
        <v>2685</v>
      </c>
      <c r="E723" t="s">
        <v>2685</v>
      </c>
      <c r="F723" t="s">
        <v>2921</v>
      </c>
      <c r="G723" t="s">
        <v>2936</v>
      </c>
      <c r="H723">
        <v>0</v>
      </c>
      <c r="I723" t="s">
        <v>2946</v>
      </c>
      <c r="J723" t="s">
        <v>2965</v>
      </c>
      <c r="K723" t="s">
        <v>3716</v>
      </c>
      <c r="L723" s="2" t="s">
        <v>4716</v>
      </c>
      <c r="M723" s="2" t="s">
        <v>5716</v>
      </c>
      <c r="N723">
        <v>3950</v>
      </c>
      <c r="O723" t="s">
        <v>6000</v>
      </c>
      <c r="P723" t="s">
        <v>6002</v>
      </c>
      <c r="Q723">
        <v>1113</v>
      </c>
      <c r="R723" s="3">
        <v>45721</v>
      </c>
    </row>
    <row r="724" spans="1:18" x14ac:dyDescent="0.3">
      <c r="A724" t="s">
        <v>739</v>
      </c>
      <c r="B724" t="s">
        <v>1739</v>
      </c>
      <c r="C724" t="s">
        <v>2017</v>
      </c>
      <c r="D724" t="s">
        <v>2686</v>
      </c>
      <c r="E724" t="s">
        <v>2686</v>
      </c>
      <c r="F724" t="s">
        <v>2921</v>
      </c>
      <c r="G724" t="s">
        <v>2928</v>
      </c>
      <c r="H724">
        <v>0</v>
      </c>
      <c r="I724" t="s">
        <v>2944</v>
      </c>
      <c r="J724" t="s">
        <v>2965</v>
      </c>
      <c r="K724" t="s">
        <v>3717</v>
      </c>
      <c r="L724" s="2" t="s">
        <v>4717</v>
      </c>
      <c r="M724" s="2" t="s">
        <v>5717</v>
      </c>
      <c r="N724">
        <v>4070</v>
      </c>
      <c r="O724" t="s">
        <v>5999</v>
      </c>
      <c r="P724" t="s">
        <v>6001</v>
      </c>
      <c r="Q724">
        <v>1627</v>
      </c>
      <c r="R724" s="3">
        <v>45708</v>
      </c>
    </row>
    <row r="725" spans="1:18" x14ac:dyDescent="0.3">
      <c r="A725" t="s">
        <v>740</v>
      </c>
      <c r="B725" t="s">
        <v>1740</v>
      </c>
      <c r="C725" t="s">
        <v>2017</v>
      </c>
      <c r="D725" t="s">
        <v>2055</v>
      </c>
      <c r="E725" t="s">
        <v>2055</v>
      </c>
      <c r="F725" t="s">
        <v>2921</v>
      </c>
      <c r="G725" t="s">
        <v>2928</v>
      </c>
      <c r="H725">
        <v>0</v>
      </c>
      <c r="I725" t="s">
        <v>2943</v>
      </c>
      <c r="J725" t="s">
        <v>2965</v>
      </c>
      <c r="K725" t="s">
        <v>3718</v>
      </c>
      <c r="L725" s="2" t="s">
        <v>4718</v>
      </c>
      <c r="M725" s="2" t="s">
        <v>5718</v>
      </c>
      <c r="N725">
        <v>3721</v>
      </c>
      <c r="O725" t="s">
        <v>5997</v>
      </c>
      <c r="P725" t="s">
        <v>6001</v>
      </c>
      <c r="Q725">
        <v>39</v>
      </c>
      <c r="R725" s="3">
        <v>45799</v>
      </c>
    </row>
    <row r="726" spans="1:18" x14ac:dyDescent="0.3">
      <c r="A726" t="s">
        <v>741</v>
      </c>
      <c r="B726" t="s">
        <v>1741</v>
      </c>
      <c r="C726" t="s">
        <v>2017</v>
      </c>
      <c r="D726" t="s">
        <v>2687</v>
      </c>
      <c r="E726" t="s">
        <v>2687</v>
      </c>
      <c r="F726" t="s">
        <v>2921</v>
      </c>
      <c r="G726" t="s">
        <v>2928</v>
      </c>
      <c r="H726">
        <v>0</v>
      </c>
      <c r="I726" t="s">
        <v>2943</v>
      </c>
      <c r="J726" t="s">
        <v>2965</v>
      </c>
      <c r="K726" t="s">
        <v>3719</v>
      </c>
      <c r="L726" s="2" t="s">
        <v>4719</v>
      </c>
      <c r="M726" s="2" t="s">
        <v>5719</v>
      </c>
      <c r="N726">
        <v>191</v>
      </c>
      <c r="O726" t="s">
        <v>6000</v>
      </c>
      <c r="P726" t="s">
        <v>6001</v>
      </c>
      <c r="Q726">
        <v>783</v>
      </c>
      <c r="R726" s="3">
        <v>45684</v>
      </c>
    </row>
    <row r="727" spans="1:18" x14ac:dyDescent="0.3">
      <c r="A727" t="s">
        <v>742</v>
      </c>
      <c r="B727" t="s">
        <v>1742</v>
      </c>
      <c r="C727" t="s">
        <v>2017</v>
      </c>
      <c r="D727" t="s">
        <v>2688</v>
      </c>
      <c r="E727" t="s">
        <v>2688</v>
      </c>
      <c r="F727" t="s">
        <v>2921</v>
      </c>
      <c r="G727" t="s">
        <v>2928</v>
      </c>
      <c r="H727">
        <v>0</v>
      </c>
      <c r="I727" t="s">
        <v>2944</v>
      </c>
      <c r="J727" t="s">
        <v>2965</v>
      </c>
      <c r="K727" t="s">
        <v>3720</v>
      </c>
      <c r="L727" s="2" t="s">
        <v>4720</v>
      </c>
      <c r="M727" s="2" t="s">
        <v>5720</v>
      </c>
      <c r="N727">
        <v>812</v>
      </c>
      <c r="O727" t="s">
        <v>6000</v>
      </c>
      <c r="P727" t="s">
        <v>6002</v>
      </c>
      <c r="Q727">
        <v>1601</v>
      </c>
      <c r="R727" s="3">
        <v>45680</v>
      </c>
    </row>
    <row r="728" spans="1:18" x14ac:dyDescent="0.3">
      <c r="A728" t="s">
        <v>743</v>
      </c>
      <c r="B728" t="s">
        <v>1743</v>
      </c>
      <c r="C728" t="s">
        <v>2017</v>
      </c>
      <c r="D728" t="s">
        <v>2689</v>
      </c>
      <c r="E728" t="s">
        <v>2689</v>
      </c>
      <c r="F728" t="s">
        <v>2921</v>
      </c>
      <c r="G728" t="s">
        <v>2928</v>
      </c>
      <c r="H728">
        <v>0</v>
      </c>
      <c r="I728" t="s">
        <v>2945</v>
      </c>
      <c r="J728" t="s">
        <v>2965</v>
      </c>
      <c r="K728" t="s">
        <v>3721</v>
      </c>
      <c r="L728" s="2" t="s">
        <v>4721</v>
      </c>
      <c r="M728" s="2" t="s">
        <v>5721</v>
      </c>
      <c r="N728">
        <v>2460</v>
      </c>
      <c r="O728" t="s">
        <v>6000</v>
      </c>
      <c r="P728" t="s">
        <v>6002</v>
      </c>
      <c r="Q728">
        <v>1460</v>
      </c>
      <c r="R728" s="3">
        <v>45735</v>
      </c>
    </row>
    <row r="729" spans="1:18" x14ac:dyDescent="0.3">
      <c r="A729" t="s">
        <v>744</v>
      </c>
      <c r="B729" t="s">
        <v>1744</v>
      </c>
      <c r="C729" t="s">
        <v>2017</v>
      </c>
      <c r="D729" t="s">
        <v>2670</v>
      </c>
      <c r="E729" t="s">
        <v>2670</v>
      </c>
      <c r="F729" t="s">
        <v>2921</v>
      </c>
      <c r="G729" t="s">
        <v>2928</v>
      </c>
      <c r="H729">
        <v>0</v>
      </c>
      <c r="I729" t="s">
        <v>2946</v>
      </c>
      <c r="J729" t="s">
        <v>2965</v>
      </c>
      <c r="K729" t="s">
        <v>3722</v>
      </c>
      <c r="L729" s="2" t="s">
        <v>4722</v>
      </c>
      <c r="M729" s="2" t="s">
        <v>5722</v>
      </c>
      <c r="N729">
        <v>1865</v>
      </c>
      <c r="O729" t="s">
        <v>6000</v>
      </c>
      <c r="P729" t="s">
        <v>6002</v>
      </c>
      <c r="Q729">
        <v>735</v>
      </c>
      <c r="R729" s="3">
        <v>45764</v>
      </c>
    </row>
    <row r="730" spans="1:18" x14ac:dyDescent="0.3">
      <c r="A730" t="s">
        <v>745</v>
      </c>
      <c r="B730" t="s">
        <v>1745</v>
      </c>
      <c r="C730" t="s">
        <v>2017</v>
      </c>
      <c r="D730" t="s">
        <v>2690</v>
      </c>
      <c r="E730" t="s">
        <v>2690</v>
      </c>
      <c r="F730" t="s">
        <v>2921</v>
      </c>
      <c r="G730" t="s">
        <v>2928</v>
      </c>
      <c r="H730">
        <v>0</v>
      </c>
      <c r="I730" t="s">
        <v>2944</v>
      </c>
      <c r="J730" t="s">
        <v>2965</v>
      </c>
      <c r="K730" t="s">
        <v>3723</v>
      </c>
      <c r="L730" s="2" t="s">
        <v>4723</v>
      </c>
      <c r="M730" s="2" t="s">
        <v>5723</v>
      </c>
      <c r="N730">
        <v>3362</v>
      </c>
      <c r="O730" t="s">
        <v>5998</v>
      </c>
      <c r="P730" t="s">
        <v>6001</v>
      </c>
      <c r="Q730">
        <v>982</v>
      </c>
      <c r="R730" s="3">
        <v>45758</v>
      </c>
    </row>
    <row r="731" spans="1:18" x14ac:dyDescent="0.3">
      <c r="A731" t="s">
        <v>746</v>
      </c>
      <c r="B731" t="s">
        <v>1746</v>
      </c>
      <c r="C731" t="s">
        <v>2017</v>
      </c>
      <c r="D731" t="s">
        <v>2691</v>
      </c>
      <c r="E731" t="s">
        <v>2691</v>
      </c>
      <c r="F731" t="s">
        <v>2921</v>
      </c>
      <c r="G731" t="s">
        <v>2928</v>
      </c>
      <c r="H731">
        <v>0</v>
      </c>
      <c r="I731" t="s">
        <v>2943</v>
      </c>
      <c r="J731" t="s">
        <v>2965</v>
      </c>
      <c r="K731" t="s">
        <v>3724</v>
      </c>
      <c r="L731" s="2" t="s">
        <v>4724</v>
      </c>
      <c r="M731" s="2" t="s">
        <v>5724</v>
      </c>
      <c r="N731">
        <v>2043</v>
      </c>
      <c r="O731" t="s">
        <v>5996</v>
      </c>
      <c r="P731" t="s">
        <v>6002</v>
      </c>
      <c r="Q731">
        <v>1115</v>
      </c>
      <c r="R731" s="3">
        <v>45838</v>
      </c>
    </row>
    <row r="732" spans="1:18" x14ac:dyDescent="0.3">
      <c r="A732" t="s">
        <v>747</v>
      </c>
      <c r="B732" t="s">
        <v>1747</v>
      </c>
      <c r="C732" t="s">
        <v>2017</v>
      </c>
      <c r="D732" t="s">
        <v>2692</v>
      </c>
      <c r="E732" t="s">
        <v>2692</v>
      </c>
      <c r="F732" t="s">
        <v>2921</v>
      </c>
      <c r="G732" t="s">
        <v>2929</v>
      </c>
      <c r="H732">
        <v>0</v>
      </c>
      <c r="I732" t="s">
        <v>2943</v>
      </c>
      <c r="J732" t="s">
        <v>2965</v>
      </c>
      <c r="K732" t="s">
        <v>3725</v>
      </c>
      <c r="L732" s="2" t="s">
        <v>4725</v>
      </c>
      <c r="M732" s="2" t="s">
        <v>5725</v>
      </c>
      <c r="N732">
        <v>2558</v>
      </c>
      <c r="O732" t="s">
        <v>6000</v>
      </c>
      <c r="P732" t="s">
        <v>6001</v>
      </c>
      <c r="Q732">
        <v>1600</v>
      </c>
      <c r="R732" s="3">
        <v>45794</v>
      </c>
    </row>
    <row r="733" spans="1:18" x14ac:dyDescent="0.3">
      <c r="A733" t="s">
        <v>748</v>
      </c>
      <c r="B733" t="s">
        <v>1748</v>
      </c>
      <c r="C733" t="s">
        <v>2017</v>
      </c>
      <c r="D733" t="s">
        <v>2693</v>
      </c>
      <c r="E733" t="s">
        <v>2693</v>
      </c>
      <c r="F733" t="s">
        <v>2921</v>
      </c>
      <c r="G733" t="s">
        <v>2929</v>
      </c>
      <c r="H733">
        <v>0</v>
      </c>
      <c r="I733" t="s">
        <v>2945</v>
      </c>
      <c r="J733" t="s">
        <v>2965</v>
      </c>
      <c r="K733" t="s">
        <v>3726</v>
      </c>
      <c r="L733" s="2" t="s">
        <v>4726</v>
      </c>
      <c r="M733" s="2" t="s">
        <v>5726</v>
      </c>
      <c r="N733">
        <v>4814</v>
      </c>
      <c r="O733" t="s">
        <v>6000</v>
      </c>
      <c r="P733" t="s">
        <v>6001</v>
      </c>
      <c r="Q733">
        <v>992</v>
      </c>
      <c r="R733" s="3">
        <v>45735</v>
      </c>
    </row>
    <row r="734" spans="1:18" x14ac:dyDescent="0.3">
      <c r="A734" t="s">
        <v>749</v>
      </c>
      <c r="B734" t="s">
        <v>1749</v>
      </c>
      <c r="C734" t="s">
        <v>2017</v>
      </c>
      <c r="D734" t="s">
        <v>2694</v>
      </c>
      <c r="E734" t="s">
        <v>2694</v>
      </c>
      <c r="F734" t="s">
        <v>2921</v>
      </c>
      <c r="G734" t="s">
        <v>2929</v>
      </c>
      <c r="H734">
        <v>0</v>
      </c>
      <c r="I734" t="s">
        <v>2946</v>
      </c>
      <c r="J734" t="s">
        <v>2965</v>
      </c>
      <c r="K734" t="s">
        <v>3727</v>
      </c>
      <c r="L734" s="2" t="s">
        <v>4727</v>
      </c>
      <c r="M734" s="2" t="s">
        <v>5727</v>
      </c>
      <c r="N734">
        <v>3073</v>
      </c>
      <c r="O734" t="s">
        <v>5995</v>
      </c>
      <c r="P734" t="s">
        <v>6002</v>
      </c>
      <c r="Q734">
        <v>704</v>
      </c>
      <c r="R734" s="3">
        <v>45767</v>
      </c>
    </row>
    <row r="735" spans="1:18" x14ac:dyDescent="0.3">
      <c r="A735" t="s">
        <v>750</v>
      </c>
      <c r="B735" t="s">
        <v>1750</v>
      </c>
      <c r="C735" t="s">
        <v>2017</v>
      </c>
      <c r="D735" t="s">
        <v>2500</v>
      </c>
      <c r="E735" t="s">
        <v>2500</v>
      </c>
      <c r="F735" t="s">
        <v>2921</v>
      </c>
      <c r="G735" t="s">
        <v>2929</v>
      </c>
      <c r="H735">
        <v>0</v>
      </c>
      <c r="I735" t="s">
        <v>2945</v>
      </c>
      <c r="J735" t="s">
        <v>2965</v>
      </c>
      <c r="K735" t="s">
        <v>3728</v>
      </c>
      <c r="L735" s="2" t="s">
        <v>4728</v>
      </c>
      <c r="M735" s="2" t="s">
        <v>5728</v>
      </c>
      <c r="N735">
        <v>3926</v>
      </c>
      <c r="O735" t="s">
        <v>5998</v>
      </c>
      <c r="P735" t="s">
        <v>6001</v>
      </c>
      <c r="Q735">
        <v>1869</v>
      </c>
      <c r="R735" s="3">
        <v>45708</v>
      </c>
    </row>
    <row r="736" spans="1:18" x14ac:dyDescent="0.3">
      <c r="A736" t="s">
        <v>751</v>
      </c>
      <c r="B736" t="s">
        <v>1751</v>
      </c>
      <c r="C736" t="s">
        <v>2017</v>
      </c>
      <c r="D736" t="s">
        <v>2695</v>
      </c>
      <c r="E736" t="s">
        <v>2695</v>
      </c>
      <c r="F736" t="s">
        <v>2921</v>
      </c>
      <c r="G736" t="s">
        <v>2929</v>
      </c>
      <c r="H736">
        <v>0</v>
      </c>
      <c r="I736" t="s">
        <v>2944</v>
      </c>
      <c r="J736" t="s">
        <v>2965</v>
      </c>
      <c r="K736" t="s">
        <v>3729</v>
      </c>
      <c r="L736" s="2" t="s">
        <v>4729</v>
      </c>
      <c r="M736" s="2" t="s">
        <v>5729</v>
      </c>
      <c r="N736">
        <v>4584</v>
      </c>
      <c r="O736" t="s">
        <v>5999</v>
      </c>
      <c r="P736" t="s">
        <v>6001</v>
      </c>
      <c r="Q736">
        <v>1158</v>
      </c>
      <c r="R736" s="3">
        <v>45693</v>
      </c>
    </row>
    <row r="737" spans="1:18" x14ac:dyDescent="0.3">
      <c r="A737" t="s">
        <v>752</v>
      </c>
      <c r="B737" t="s">
        <v>1752</v>
      </c>
      <c r="C737" t="s">
        <v>2017</v>
      </c>
      <c r="D737" t="s">
        <v>2696</v>
      </c>
      <c r="E737" t="s">
        <v>2696</v>
      </c>
      <c r="F737" t="s">
        <v>2921</v>
      </c>
      <c r="G737" t="s">
        <v>2929</v>
      </c>
      <c r="H737">
        <v>0</v>
      </c>
      <c r="I737" t="s">
        <v>2946</v>
      </c>
      <c r="J737" t="s">
        <v>2965</v>
      </c>
      <c r="K737" t="s">
        <v>3730</v>
      </c>
      <c r="L737" s="2" t="s">
        <v>4730</v>
      </c>
      <c r="M737" s="2" t="s">
        <v>5730</v>
      </c>
      <c r="N737">
        <v>4399</v>
      </c>
      <c r="O737" t="s">
        <v>5996</v>
      </c>
      <c r="P737" t="s">
        <v>6001</v>
      </c>
      <c r="Q737">
        <v>1028</v>
      </c>
      <c r="R737" s="3">
        <v>45698</v>
      </c>
    </row>
    <row r="738" spans="1:18" x14ac:dyDescent="0.3">
      <c r="A738" t="s">
        <v>753</v>
      </c>
      <c r="B738" t="s">
        <v>1753</v>
      </c>
      <c r="C738" t="s">
        <v>2017</v>
      </c>
      <c r="D738" t="s">
        <v>2697</v>
      </c>
      <c r="E738" t="s">
        <v>2697</v>
      </c>
      <c r="F738" t="s">
        <v>2921</v>
      </c>
      <c r="G738" t="s">
        <v>2929</v>
      </c>
      <c r="H738">
        <v>0</v>
      </c>
      <c r="I738" t="s">
        <v>2943</v>
      </c>
      <c r="J738" t="s">
        <v>2965</v>
      </c>
      <c r="K738" t="s">
        <v>3731</v>
      </c>
      <c r="L738" s="2" t="s">
        <v>4731</v>
      </c>
      <c r="M738" s="2" t="s">
        <v>5731</v>
      </c>
      <c r="N738">
        <v>2866</v>
      </c>
      <c r="O738" t="s">
        <v>5999</v>
      </c>
      <c r="P738" t="s">
        <v>6002</v>
      </c>
      <c r="Q738">
        <v>658</v>
      </c>
      <c r="R738" s="3">
        <v>45730</v>
      </c>
    </row>
    <row r="739" spans="1:18" x14ac:dyDescent="0.3">
      <c r="A739" t="s">
        <v>754</v>
      </c>
      <c r="B739" t="s">
        <v>1754</v>
      </c>
      <c r="C739" t="s">
        <v>2017</v>
      </c>
      <c r="D739" t="s">
        <v>2698</v>
      </c>
      <c r="E739" t="s">
        <v>2698</v>
      </c>
      <c r="F739" t="s">
        <v>2921</v>
      </c>
      <c r="G739" t="s">
        <v>2929</v>
      </c>
      <c r="H739">
        <v>0</v>
      </c>
      <c r="I739" t="s">
        <v>2944</v>
      </c>
      <c r="J739" t="s">
        <v>2965</v>
      </c>
      <c r="K739" t="s">
        <v>3732</v>
      </c>
      <c r="L739" s="2" t="s">
        <v>4732</v>
      </c>
      <c r="M739" s="2" t="s">
        <v>5732</v>
      </c>
      <c r="N739">
        <v>3535</v>
      </c>
      <c r="O739" t="s">
        <v>5999</v>
      </c>
      <c r="P739" t="s">
        <v>6002</v>
      </c>
      <c r="Q739">
        <v>795</v>
      </c>
      <c r="R739" s="3">
        <v>45683</v>
      </c>
    </row>
    <row r="740" spans="1:18" x14ac:dyDescent="0.3">
      <c r="A740" t="s">
        <v>755</v>
      </c>
      <c r="B740" t="s">
        <v>1755</v>
      </c>
      <c r="C740" t="s">
        <v>2017</v>
      </c>
      <c r="D740" t="s">
        <v>2699</v>
      </c>
      <c r="E740" t="s">
        <v>2699</v>
      </c>
      <c r="F740" t="s">
        <v>2921</v>
      </c>
      <c r="G740" t="s">
        <v>2932</v>
      </c>
      <c r="H740">
        <v>0</v>
      </c>
      <c r="I740" t="s">
        <v>2943</v>
      </c>
      <c r="J740" t="s">
        <v>2966</v>
      </c>
      <c r="K740" t="s">
        <v>3733</v>
      </c>
      <c r="L740" s="2" t="s">
        <v>4733</v>
      </c>
      <c r="M740" s="2" t="s">
        <v>5733</v>
      </c>
      <c r="N740">
        <v>4558</v>
      </c>
      <c r="O740" t="s">
        <v>5997</v>
      </c>
      <c r="P740" t="s">
        <v>6002</v>
      </c>
      <c r="Q740">
        <v>553</v>
      </c>
      <c r="R740" s="3">
        <v>45758</v>
      </c>
    </row>
    <row r="741" spans="1:18" x14ac:dyDescent="0.3">
      <c r="A741" t="s">
        <v>756</v>
      </c>
      <c r="B741" t="s">
        <v>1756</v>
      </c>
      <c r="C741" t="s">
        <v>2017</v>
      </c>
      <c r="D741" t="s">
        <v>2661</v>
      </c>
      <c r="E741" t="s">
        <v>2661</v>
      </c>
      <c r="F741" t="s">
        <v>2921</v>
      </c>
      <c r="G741" t="s">
        <v>2923</v>
      </c>
      <c r="H741">
        <v>0</v>
      </c>
      <c r="I741" t="s">
        <v>2945</v>
      </c>
      <c r="J741" t="s">
        <v>2966</v>
      </c>
      <c r="K741" t="s">
        <v>3734</v>
      </c>
      <c r="L741" s="2" t="s">
        <v>4734</v>
      </c>
      <c r="M741" s="2" t="s">
        <v>5734</v>
      </c>
      <c r="N741">
        <v>2759</v>
      </c>
      <c r="O741" t="s">
        <v>5997</v>
      </c>
      <c r="P741" t="s">
        <v>6001</v>
      </c>
      <c r="Q741">
        <v>368</v>
      </c>
      <c r="R741" s="3">
        <v>45736</v>
      </c>
    </row>
    <row r="742" spans="1:18" x14ac:dyDescent="0.3">
      <c r="A742" t="s">
        <v>757</v>
      </c>
      <c r="B742" t="s">
        <v>1757</v>
      </c>
      <c r="C742" t="s">
        <v>2017</v>
      </c>
      <c r="D742" t="s">
        <v>2700</v>
      </c>
      <c r="E742" t="s">
        <v>2700</v>
      </c>
      <c r="F742" t="s">
        <v>2921</v>
      </c>
      <c r="G742" t="s">
        <v>2923</v>
      </c>
      <c r="H742">
        <v>0</v>
      </c>
      <c r="I742" t="s">
        <v>2946</v>
      </c>
      <c r="J742" t="s">
        <v>2966</v>
      </c>
      <c r="K742" t="s">
        <v>3735</v>
      </c>
      <c r="L742" s="2" t="s">
        <v>4735</v>
      </c>
      <c r="M742" s="2" t="s">
        <v>5735</v>
      </c>
      <c r="N742">
        <v>2932</v>
      </c>
      <c r="O742" t="s">
        <v>5999</v>
      </c>
      <c r="P742" t="s">
        <v>6002</v>
      </c>
      <c r="Q742">
        <v>53</v>
      </c>
      <c r="R742" s="3">
        <v>45822</v>
      </c>
    </row>
    <row r="743" spans="1:18" x14ac:dyDescent="0.3">
      <c r="A743" t="s">
        <v>758</v>
      </c>
      <c r="B743" t="s">
        <v>1758</v>
      </c>
      <c r="C743" t="s">
        <v>2017</v>
      </c>
      <c r="D743" t="s">
        <v>2701</v>
      </c>
      <c r="E743" t="s">
        <v>2701</v>
      </c>
      <c r="F743" t="s">
        <v>2921</v>
      </c>
      <c r="G743" t="s">
        <v>2929</v>
      </c>
      <c r="H743">
        <v>0</v>
      </c>
      <c r="I743" t="s">
        <v>2947</v>
      </c>
      <c r="J743" t="s">
        <v>2966</v>
      </c>
      <c r="K743" t="s">
        <v>3736</v>
      </c>
      <c r="L743" s="2" t="s">
        <v>4736</v>
      </c>
      <c r="M743" s="2" t="s">
        <v>5736</v>
      </c>
      <c r="N743">
        <v>3767</v>
      </c>
      <c r="O743" t="s">
        <v>5995</v>
      </c>
      <c r="P743" t="s">
        <v>6002</v>
      </c>
      <c r="Q743">
        <v>653</v>
      </c>
      <c r="R743" s="3">
        <v>45827</v>
      </c>
    </row>
    <row r="744" spans="1:18" x14ac:dyDescent="0.3">
      <c r="A744" t="s">
        <v>759</v>
      </c>
      <c r="B744" t="s">
        <v>1759</v>
      </c>
      <c r="C744" t="s">
        <v>2017</v>
      </c>
      <c r="D744" t="s">
        <v>2702</v>
      </c>
      <c r="E744" t="s">
        <v>2702</v>
      </c>
      <c r="F744" t="s">
        <v>2921</v>
      </c>
      <c r="G744" t="s">
        <v>2929</v>
      </c>
      <c r="H744">
        <v>0</v>
      </c>
      <c r="I744" t="s">
        <v>2945</v>
      </c>
      <c r="J744" t="s">
        <v>2966</v>
      </c>
      <c r="K744" t="s">
        <v>3737</v>
      </c>
      <c r="L744" s="2" t="s">
        <v>4737</v>
      </c>
      <c r="M744" s="2" t="s">
        <v>5737</v>
      </c>
      <c r="N744">
        <v>2269</v>
      </c>
      <c r="O744" t="s">
        <v>5997</v>
      </c>
      <c r="P744" t="s">
        <v>6001</v>
      </c>
      <c r="Q744">
        <v>1222</v>
      </c>
      <c r="R744" s="3">
        <v>45683</v>
      </c>
    </row>
    <row r="745" spans="1:18" x14ac:dyDescent="0.3">
      <c r="A745" t="s">
        <v>760</v>
      </c>
      <c r="B745" t="s">
        <v>1760</v>
      </c>
      <c r="C745" t="s">
        <v>2017</v>
      </c>
      <c r="D745" t="s">
        <v>2703</v>
      </c>
      <c r="E745" t="s">
        <v>2703</v>
      </c>
      <c r="F745" t="s">
        <v>2921</v>
      </c>
      <c r="G745" t="s">
        <v>2929</v>
      </c>
      <c r="H745">
        <v>0</v>
      </c>
      <c r="I745" t="s">
        <v>2947</v>
      </c>
      <c r="J745" t="s">
        <v>2966</v>
      </c>
      <c r="K745" t="s">
        <v>3738</v>
      </c>
      <c r="L745" s="2" t="s">
        <v>4738</v>
      </c>
      <c r="M745" s="2" t="s">
        <v>5738</v>
      </c>
      <c r="N745">
        <v>2561</v>
      </c>
      <c r="O745" t="s">
        <v>5997</v>
      </c>
      <c r="P745" t="s">
        <v>6001</v>
      </c>
      <c r="Q745">
        <v>448</v>
      </c>
      <c r="R745" s="3">
        <v>45795</v>
      </c>
    </row>
    <row r="746" spans="1:18" x14ac:dyDescent="0.3">
      <c r="A746" t="s">
        <v>761</v>
      </c>
      <c r="B746" t="s">
        <v>1761</v>
      </c>
      <c r="C746" t="s">
        <v>2017</v>
      </c>
      <c r="D746" t="s">
        <v>2704</v>
      </c>
      <c r="E746" t="s">
        <v>2704</v>
      </c>
      <c r="F746" t="s">
        <v>2921</v>
      </c>
      <c r="G746" t="s">
        <v>2922</v>
      </c>
      <c r="H746">
        <v>0</v>
      </c>
      <c r="I746" t="s">
        <v>2946</v>
      </c>
      <c r="J746" t="s">
        <v>2967</v>
      </c>
      <c r="K746" t="s">
        <v>3739</v>
      </c>
      <c r="L746" s="2" t="s">
        <v>4739</v>
      </c>
      <c r="M746" s="2" t="s">
        <v>5739</v>
      </c>
      <c r="N746">
        <v>2109</v>
      </c>
      <c r="O746" t="s">
        <v>5997</v>
      </c>
      <c r="P746" t="s">
        <v>6001</v>
      </c>
      <c r="Q746">
        <v>60</v>
      </c>
      <c r="R746" s="3">
        <v>45851</v>
      </c>
    </row>
    <row r="747" spans="1:18" x14ac:dyDescent="0.3">
      <c r="A747" t="s">
        <v>762</v>
      </c>
      <c r="B747" t="s">
        <v>1762</v>
      </c>
      <c r="C747" t="s">
        <v>2017</v>
      </c>
      <c r="D747" t="s">
        <v>2705</v>
      </c>
      <c r="E747" t="s">
        <v>2705</v>
      </c>
      <c r="F747" t="s">
        <v>2921</v>
      </c>
      <c r="G747" t="s">
        <v>2922</v>
      </c>
      <c r="H747">
        <v>0</v>
      </c>
      <c r="I747" t="s">
        <v>2947</v>
      </c>
      <c r="J747" t="s">
        <v>2967</v>
      </c>
      <c r="K747" t="s">
        <v>3740</v>
      </c>
      <c r="L747" s="2" t="s">
        <v>4740</v>
      </c>
      <c r="M747" s="2" t="s">
        <v>5740</v>
      </c>
      <c r="N747">
        <v>1938</v>
      </c>
      <c r="O747" t="s">
        <v>5997</v>
      </c>
      <c r="P747" t="s">
        <v>6001</v>
      </c>
      <c r="Q747">
        <v>1834</v>
      </c>
      <c r="R747" s="3">
        <v>45764</v>
      </c>
    </row>
    <row r="748" spans="1:18" x14ac:dyDescent="0.3">
      <c r="A748" t="s">
        <v>763</v>
      </c>
      <c r="B748" t="s">
        <v>1763</v>
      </c>
      <c r="C748" t="s">
        <v>2017</v>
      </c>
      <c r="D748" t="s">
        <v>2706</v>
      </c>
      <c r="E748" t="s">
        <v>2706</v>
      </c>
      <c r="F748" t="s">
        <v>2921</v>
      </c>
      <c r="G748" t="s">
        <v>2932</v>
      </c>
      <c r="H748">
        <v>0</v>
      </c>
      <c r="I748" t="s">
        <v>2945</v>
      </c>
      <c r="J748" t="s">
        <v>2967</v>
      </c>
      <c r="K748" t="s">
        <v>3741</v>
      </c>
      <c r="L748" s="2" t="s">
        <v>4741</v>
      </c>
      <c r="M748" s="2" t="s">
        <v>5741</v>
      </c>
      <c r="N748">
        <v>1038</v>
      </c>
      <c r="O748" t="s">
        <v>5996</v>
      </c>
      <c r="P748" t="s">
        <v>6002</v>
      </c>
      <c r="Q748">
        <v>1660</v>
      </c>
      <c r="R748" s="3">
        <v>45761</v>
      </c>
    </row>
    <row r="749" spans="1:18" x14ac:dyDescent="0.3">
      <c r="A749" t="s">
        <v>764</v>
      </c>
      <c r="B749" t="s">
        <v>1764</v>
      </c>
      <c r="C749" t="s">
        <v>2017</v>
      </c>
      <c r="D749" t="s">
        <v>2707</v>
      </c>
      <c r="E749" t="s">
        <v>2707</v>
      </c>
      <c r="F749" t="s">
        <v>2921</v>
      </c>
      <c r="G749" t="s">
        <v>2932</v>
      </c>
      <c r="H749">
        <v>0</v>
      </c>
      <c r="I749" t="s">
        <v>2943</v>
      </c>
      <c r="J749" t="s">
        <v>2967</v>
      </c>
      <c r="K749" t="s">
        <v>3742</v>
      </c>
      <c r="L749" s="2" t="s">
        <v>4742</v>
      </c>
      <c r="M749" s="2" t="s">
        <v>5742</v>
      </c>
      <c r="N749">
        <v>1627</v>
      </c>
      <c r="O749" t="s">
        <v>5999</v>
      </c>
      <c r="P749" t="s">
        <v>6002</v>
      </c>
      <c r="Q749">
        <v>1594</v>
      </c>
      <c r="R749" s="3">
        <v>45689</v>
      </c>
    </row>
    <row r="750" spans="1:18" x14ac:dyDescent="0.3">
      <c r="A750" t="s">
        <v>765</v>
      </c>
      <c r="B750" t="s">
        <v>1765</v>
      </c>
      <c r="C750" t="s">
        <v>2017</v>
      </c>
      <c r="D750" t="s">
        <v>2708</v>
      </c>
      <c r="E750" t="s">
        <v>2708</v>
      </c>
      <c r="F750" t="s">
        <v>2921</v>
      </c>
      <c r="G750" t="s">
        <v>2932</v>
      </c>
      <c r="H750">
        <v>0</v>
      </c>
      <c r="I750" t="s">
        <v>2945</v>
      </c>
      <c r="J750" t="s">
        <v>2967</v>
      </c>
      <c r="K750" t="s">
        <v>3743</v>
      </c>
      <c r="L750" s="2" t="s">
        <v>4743</v>
      </c>
      <c r="M750" s="2" t="s">
        <v>5743</v>
      </c>
      <c r="N750">
        <v>2634</v>
      </c>
      <c r="O750" t="s">
        <v>5996</v>
      </c>
      <c r="P750" t="s">
        <v>6002</v>
      </c>
      <c r="Q750">
        <v>575</v>
      </c>
      <c r="R750" s="3">
        <v>45777</v>
      </c>
    </row>
    <row r="751" spans="1:18" x14ac:dyDescent="0.3">
      <c r="A751" t="s">
        <v>766</v>
      </c>
      <c r="B751" t="s">
        <v>1766</v>
      </c>
      <c r="C751" t="s">
        <v>2017</v>
      </c>
      <c r="D751" t="s">
        <v>2709</v>
      </c>
      <c r="E751" t="s">
        <v>2709</v>
      </c>
      <c r="F751" t="s">
        <v>2921</v>
      </c>
      <c r="G751" t="s">
        <v>2932</v>
      </c>
      <c r="H751">
        <v>0</v>
      </c>
      <c r="I751" t="s">
        <v>2944</v>
      </c>
      <c r="J751" t="s">
        <v>2967</v>
      </c>
      <c r="K751" t="s">
        <v>3744</v>
      </c>
      <c r="L751" s="2" t="s">
        <v>4744</v>
      </c>
      <c r="M751" s="2" t="s">
        <v>5744</v>
      </c>
      <c r="N751">
        <v>1029</v>
      </c>
      <c r="O751" t="s">
        <v>5998</v>
      </c>
      <c r="P751" t="s">
        <v>6001</v>
      </c>
      <c r="Q751">
        <v>119</v>
      </c>
      <c r="R751" s="3">
        <v>45711</v>
      </c>
    </row>
    <row r="752" spans="1:18" x14ac:dyDescent="0.3">
      <c r="A752" t="s">
        <v>767</v>
      </c>
      <c r="B752" t="s">
        <v>1767</v>
      </c>
      <c r="C752" t="s">
        <v>2017</v>
      </c>
      <c r="D752" t="s">
        <v>2560</v>
      </c>
      <c r="E752" t="s">
        <v>2560</v>
      </c>
      <c r="F752" t="s">
        <v>2921</v>
      </c>
      <c r="G752" t="s">
        <v>2923</v>
      </c>
      <c r="H752">
        <v>0</v>
      </c>
      <c r="I752" t="s">
        <v>2947</v>
      </c>
      <c r="J752" t="s">
        <v>2967</v>
      </c>
      <c r="K752" t="s">
        <v>3745</v>
      </c>
      <c r="L752" s="2" t="s">
        <v>4745</v>
      </c>
      <c r="M752" s="2" t="s">
        <v>5745</v>
      </c>
      <c r="N752">
        <v>4439</v>
      </c>
      <c r="O752" t="s">
        <v>5998</v>
      </c>
      <c r="P752" t="s">
        <v>6001</v>
      </c>
      <c r="Q752">
        <v>1656</v>
      </c>
      <c r="R752" s="3">
        <v>45718</v>
      </c>
    </row>
    <row r="753" spans="1:18" x14ac:dyDescent="0.3">
      <c r="A753" t="s">
        <v>768</v>
      </c>
      <c r="B753" t="s">
        <v>1768</v>
      </c>
      <c r="C753" t="s">
        <v>2017</v>
      </c>
      <c r="D753" t="s">
        <v>2710</v>
      </c>
      <c r="E753" t="s">
        <v>2710</v>
      </c>
      <c r="F753" t="s">
        <v>2921</v>
      </c>
      <c r="G753" t="s">
        <v>2923</v>
      </c>
      <c r="H753">
        <v>0</v>
      </c>
      <c r="I753" t="s">
        <v>2946</v>
      </c>
      <c r="J753" t="s">
        <v>2967</v>
      </c>
      <c r="K753" t="s">
        <v>3746</v>
      </c>
      <c r="L753" s="2" t="s">
        <v>4746</v>
      </c>
      <c r="M753" s="2" t="s">
        <v>5746</v>
      </c>
      <c r="N753">
        <v>1566</v>
      </c>
      <c r="O753" t="s">
        <v>6000</v>
      </c>
      <c r="P753" t="s">
        <v>6001</v>
      </c>
      <c r="Q753">
        <v>966</v>
      </c>
      <c r="R753" s="3">
        <v>45756</v>
      </c>
    </row>
    <row r="754" spans="1:18" x14ac:dyDescent="0.3">
      <c r="A754" t="s">
        <v>769</v>
      </c>
      <c r="B754" t="s">
        <v>1769</v>
      </c>
      <c r="C754" t="s">
        <v>2017</v>
      </c>
      <c r="D754" t="s">
        <v>2711</v>
      </c>
      <c r="E754" t="s">
        <v>2711</v>
      </c>
      <c r="F754" t="s">
        <v>2921</v>
      </c>
      <c r="G754" t="s">
        <v>2923</v>
      </c>
      <c r="H754">
        <v>0</v>
      </c>
      <c r="I754" t="s">
        <v>2947</v>
      </c>
      <c r="J754" t="s">
        <v>2967</v>
      </c>
      <c r="K754" t="s">
        <v>3747</v>
      </c>
      <c r="L754" s="2" t="s">
        <v>4747</v>
      </c>
      <c r="M754" s="2" t="s">
        <v>5747</v>
      </c>
      <c r="N754">
        <v>1619</v>
      </c>
      <c r="O754" t="s">
        <v>5998</v>
      </c>
      <c r="P754" t="s">
        <v>6001</v>
      </c>
      <c r="Q754">
        <v>1084</v>
      </c>
      <c r="R754" s="3">
        <v>45672</v>
      </c>
    </row>
    <row r="755" spans="1:18" x14ac:dyDescent="0.3">
      <c r="A755" t="s">
        <v>770</v>
      </c>
      <c r="B755" t="s">
        <v>1770</v>
      </c>
      <c r="C755" t="s">
        <v>2017</v>
      </c>
      <c r="D755" t="s">
        <v>2712</v>
      </c>
      <c r="E755" t="s">
        <v>2712</v>
      </c>
      <c r="F755" t="s">
        <v>2921</v>
      </c>
      <c r="G755" t="s">
        <v>2923</v>
      </c>
      <c r="H755">
        <v>0</v>
      </c>
      <c r="I755" t="s">
        <v>2947</v>
      </c>
      <c r="J755" t="s">
        <v>2967</v>
      </c>
      <c r="K755" t="s">
        <v>3748</v>
      </c>
      <c r="L755" s="2" t="s">
        <v>4748</v>
      </c>
      <c r="M755" s="2" t="s">
        <v>5748</v>
      </c>
      <c r="N755">
        <v>1822</v>
      </c>
      <c r="O755" t="s">
        <v>5996</v>
      </c>
      <c r="P755" t="s">
        <v>6001</v>
      </c>
      <c r="Q755">
        <v>732</v>
      </c>
      <c r="R755" s="3">
        <v>45824</v>
      </c>
    </row>
    <row r="756" spans="1:18" x14ac:dyDescent="0.3">
      <c r="A756" t="s">
        <v>771</v>
      </c>
      <c r="B756" t="s">
        <v>1771</v>
      </c>
      <c r="C756" t="s">
        <v>2017</v>
      </c>
      <c r="D756" t="s">
        <v>2713</v>
      </c>
      <c r="E756" t="s">
        <v>2713</v>
      </c>
      <c r="F756" t="s">
        <v>2921</v>
      </c>
      <c r="G756" t="s">
        <v>2924</v>
      </c>
      <c r="H756">
        <v>0</v>
      </c>
      <c r="I756" t="s">
        <v>2943</v>
      </c>
      <c r="J756" t="s">
        <v>2967</v>
      </c>
      <c r="K756" t="s">
        <v>3749</v>
      </c>
      <c r="L756" s="2" t="s">
        <v>4749</v>
      </c>
      <c r="M756" s="2" t="s">
        <v>5749</v>
      </c>
      <c r="N756">
        <v>4016</v>
      </c>
      <c r="O756" t="s">
        <v>6000</v>
      </c>
      <c r="P756" t="s">
        <v>6002</v>
      </c>
      <c r="Q756">
        <v>1570</v>
      </c>
      <c r="R756" s="3">
        <v>45840</v>
      </c>
    </row>
    <row r="757" spans="1:18" x14ac:dyDescent="0.3">
      <c r="A757" t="s">
        <v>772</v>
      </c>
      <c r="B757" t="s">
        <v>1772</v>
      </c>
      <c r="C757" t="s">
        <v>2017</v>
      </c>
      <c r="D757" t="s">
        <v>2714</v>
      </c>
      <c r="E757" t="s">
        <v>2714</v>
      </c>
      <c r="F757" t="s">
        <v>2921</v>
      </c>
      <c r="G757" t="s">
        <v>2924</v>
      </c>
      <c r="H757">
        <v>0</v>
      </c>
      <c r="I757" t="s">
        <v>2943</v>
      </c>
      <c r="J757" t="s">
        <v>2967</v>
      </c>
      <c r="K757" t="s">
        <v>3750</v>
      </c>
      <c r="L757" s="2" t="s">
        <v>4750</v>
      </c>
      <c r="M757" s="2" t="s">
        <v>5750</v>
      </c>
      <c r="N757">
        <v>2315</v>
      </c>
      <c r="O757" t="s">
        <v>5999</v>
      </c>
      <c r="P757" t="s">
        <v>6001</v>
      </c>
      <c r="Q757">
        <v>1196</v>
      </c>
      <c r="R757" s="3">
        <v>45809</v>
      </c>
    </row>
    <row r="758" spans="1:18" x14ac:dyDescent="0.3">
      <c r="A758" t="s">
        <v>773</v>
      </c>
      <c r="B758" t="s">
        <v>1773</v>
      </c>
      <c r="C758" t="s">
        <v>2017</v>
      </c>
      <c r="D758" t="s">
        <v>2715</v>
      </c>
      <c r="E758" t="s">
        <v>2715</v>
      </c>
      <c r="F758" t="s">
        <v>2921</v>
      </c>
      <c r="G758" t="s">
        <v>2924</v>
      </c>
      <c r="H758">
        <v>0</v>
      </c>
      <c r="I758" t="s">
        <v>2943</v>
      </c>
      <c r="J758" t="s">
        <v>2967</v>
      </c>
      <c r="K758" t="s">
        <v>3751</v>
      </c>
      <c r="L758" s="2" t="s">
        <v>4751</v>
      </c>
      <c r="M758" s="2" t="s">
        <v>5751</v>
      </c>
      <c r="N758">
        <v>4879</v>
      </c>
      <c r="O758" t="s">
        <v>5998</v>
      </c>
      <c r="P758" t="s">
        <v>6001</v>
      </c>
      <c r="Q758">
        <v>476</v>
      </c>
      <c r="R758" s="3">
        <v>45725</v>
      </c>
    </row>
    <row r="759" spans="1:18" x14ac:dyDescent="0.3">
      <c r="A759" t="s">
        <v>774</v>
      </c>
      <c r="B759" t="s">
        <v>1774</v>
      </c>
      <c r="C759" t="s">
        <v>2017</v>
      </c>
      <c r="D759" t="s">
        <v>2716</v>
      </c>
      <c r="E759" t="s">
        <v>2716</v>
      </c>
      <c r="F759" t="s">
        <v>2921</v>
      </c>
      <c r="G759" t="s">
        <v>2924</v>
      </c>
      <c r="H759">
        <v>0</v>
      </c>
      <c r="I759" t="s">
        <v>2947</v>
      </c>
      <c r="J759" t="s">
        <v>2967</v>
      </c>
      <c r="K759" t="s">
        <v>3752</v>
      </c>
      <c r="L759" s="2" t="s">
        <v>4752</v>
      </c>
      <c r="M759" s="2" t="s">
        <v>5752</v>
      </c>
      <c r="N759">
        <v>4347</v>
      </c>
      <c r="O759" t="s">
        <v>5997</v>
      </c>
      <c r="P759" t="s">
        <v>6002</v>
      </c>
      <c r="Q759">
        <v>1994</v>
      </c>
      <c r="R759" s="3">
        <v>45816</v>
      </c>
    </row>
    <row r="760" spans="1:18" x14ac:dyDescent="0.3">
      <c r="A760" t="s">
        <v>775</v>
      </c>
      <c r="B760" t="s">
        <v>1775</v>
      </c>
      <c r="C760" t="s">
        <v>2017</v>
      </c>
      <c r="D760" t="s">
        <v>2717</v>
      </c>
      <c r="E760" t="s">
        <v>2717</v>
      </c>
      <c r="F760" t="s">
        <v>2921</v>
      </c>
      <c r="G760" t="s">
        <v>2924</v>
      </c>
      <c r="H760">
        <v>0</v>
      </c>
      <c r="I760" t="s">
        <v>2946</v>
      </c>
      <c r="J760" t="s">
        <v>2967</v>
      </c>
      <c r="K760" t="s">
        <v>3753</v>
      </c>
      <c r="L760" s="2" t="s">
        <v>4753</v>
      </c>
      <c r="M760" s="2" t="s">
        <v>5753</v>
      </c>
      <c r="N760">
        <v>4938</v>
      </c>
      <c r="O760" t="s">
        <v>5998</v>
      </c>
      <c r="P760" t="s">
        <v>6001</v>
      </c>
      <c r="Q760">
        <v>326</v>
      </c>
      <c r="R760" s="3">
        <v>45747</v>
      </c>
    </row>
    <row r="761" spans="1:18" x14ac:dyDescent="0.3">
      <c r="A761" t="s">
        <v>776</v>
      </c>
      <c r="B761" t="s">
        <v>1776</v>
      </c>
      <c r="C761" t="s">
        <v>2017</v>
      </c>
      <c r="D761" t="s">
        <v>2718</v>
      </c>
      <c r="E761" t="s">
        <v>2718</v>
      </c>
      <c r="F761" t="s">
        <v>2921</v>
      </c>
      <c r="G761" t="s">
        <v>2924</v>
      </c>
      <c r="H761">
        <v>0</v>
      </c>
      <c r="I761" t="s">
        <v>2946</v>
      </c>
      <c r="J761" t="s">
        <v>2967</v>
      </c>
      <c r="K761" t="s">
        <v>3754</v>
      </c>
      <c r="L761" s="2" t="s">
        <v>4754</v>
      </c>
      <c r="M761" s="2" t="s">
        <v>5754</v>
      </c>
      <c r="N761">
        <v>2368</v>
      </c>
      <c r="O761" t="s">
        <v>5995</v>
      </c>
      <c r="P761" t="s">
        <v>6002</v>
      </c>
      <c r="Q761">
        <v>205</v>
      </c>
      <c r="R761" s="3">
        <v>45824</v>
      </c>
    </row>
    <row r="762" spans="1:18" x14ac:dyDescent="0.3">
      <c r="A762" t="s">
        <v>777</v>
      </c>
      <c r="B762" t="s">
        <v>1777</v>
      </c>
      <c r="C762" t="s">
        <v>2017</v>
      </c>
      <c r="D762" t="s">
        <v>2719</v>
      </c>
      <c r="E762" t="s">
        <v>2719</v>
      </c>
      <c r="F762" t="s">
        <v>2921</v>
      </c>
      <c r="G762" t="s">
        <v>2924</v>
      </c>
      <c r="H762">
        <v>0</v>
      </c>
      <c r="I762" t="s">
        <v>2945</v>
      </c>
      <c r="J762" t="s">
        <v>2967</v>
      </c>
      <c r="K762" t="s">
        <v>3755</v>
      </c>
      <c r="L762" s="2" t="s">
        <v>4755</v>
      </c>
      <c r="M762" s="2" t="s">
        <v>5755</v>
      </c>
      <c r="N762">
        <v>873</v>
      </c>
      <c r="O762" t="s">
        <v>5997</v>
      </c>
      <c r="P762" t="s">
        <v>6001</v>
      </c>
      <c r="Q762">
        <v>507</v>
      </c>
      <c r="R762" s="3">
        <v>45786</v>
      </c>
    </row>
    <row r="763" spans="1:18" x14ac:dyDescent="0.3">
      <c r="A763" t="s">
        <v>778</v>
      </c>
      <c r="B763" t="s">
        <v>1778</v>
      </c>
      <c r="C763" t="s">
        <v>2017</v>
      </c>
      <c r="D763" t="s">
        <v>2720</v>
      </c>
      <c r="E763" t="s">
        <v>2720</v>
      </c>
      <c r="F763" t="s">
        <v>2921</v>
      </c>
      <c r="G763" t="s">
        <v>2924</v>
      </c>
      <c r="H763">
        <v>0</v>
      </c>
      <c r="I763" t="s">
        <v>2944</v>
      </c>
      <c r="J763" t="s">
        <v>2967</v>
      </c>
      <c r="K763" t="s">
        <v>3756</v>
      </c>
      <c r="L763" s="2" t="s">
        <v>4756</v>
      </c>
      <c r="M763" s="2" t="s">
        <v>5756</v>
      </c>
      <c r="N763">
        <v>1640</v>
      </c>
      <c r="O763" t="s">
        <v>5997</v>
      </c>
      <c r="P763" t="s">
        <v>6002</v>
      </c>
      <c r="Q763">
        <v>1345</v>
      </c>
      <c r="R763" s="3">
        <v>45695</v>
      </c>
    </row>
    <row r="764" spans="1:18" x14ac:dyDescent="0.3">
      <c r="A764" t="s">
        <v>779</v>
      </c>
      <c r="B764" t="s">
        <v>1779</v>
      </c>
      <c r="C764" t="s">
        <v>2017</v>
      </c>
      <c r="D764" t="s">
        <v>2721</v>
      </c>
      <c r="E764" t="s">
        <v>2721</v>
      </c>
      <c r="F764" t="s">
        <v>2921</v>
      </c>
      <c r="G764" t="s">
        <v>2933</v>
      </c>
      <c r="H764">
        <v>0</v>
      </c>
      <c r="I764" t="s">
        <v>2947</v>
      </c>
      <c r="J764" t="s">
        <v>2967</v>
      </c>
      <c r="K764" t="s">
        <v>3757</v>
      </c>
      <c r="L764" s="2" t="s">
        <v>4757</v>
      </c>
      <c r="M764" s="2" t="s">
        <v>5757</v>
      </c>
      <c r="N764">
        <v>2476</v>
      </c>
      <c r="O764" t="s">
        <v>5997</v>
      </c>
      <c r="P764" t="s">
        <v>6002</v>
      </c>
      <c r="Q764">
        <v>493</v>
      </c>
      <c r="R764" s="3">
        <v>45801</v>
      </c>
    </row>
    <row r="765" spans="1:18" x14ac:dyDescent="0.3">
      <c r="A765" t="s">
        <v>780</v>
      </c>
      <c r="B765" t="s">
        <v>1780</v>
      </c>
      <c r="C765" t="s">
        <v>2017</v>
      </c>
      <c r="D765" t="s">
        <v>2722</v>
      </c>
      <c r="E765" t="s">
        <v>2722</v>
      </c>
      <c r="F765" t="s">
        <v>2921</v>
      </c>
      <c r="G765" t="s">
        <v>2933</v>
      </c>
      <c r="H765">
        <v>0</v>
      </c>
      <c r="I765" t="s">
        <v>2943</v>
      </c>
      <c r="J765" t="s">
        <v>2967</v>
      </c>
      <c r="K765" t="s">
        <v>3758</v>
      </c>
      <c r="L765" s="2" t="s">
        <v>4758</v>
      </c>
      <c r="M765" s="2" t="s">
        <v>5758</v>
      </c>
      <c r="N765">
        <v>1913</v>
      </c>
      <c r="O765" t="s">
        <v>6000</v>
      </c>
      <c r="P765" t="s">
        <v>6001</v>
      </c>
      <c r="Q765">
        <v>545</v>
      </c>
      <c r="R765" s="3">
        <v>45803</v>
      </c>
    </row>
    <row r="766" spans="1:18" x14ac:dyDescent="0.3">
      <c r="A766" t="s">
        <v>781</v>
      </c>
      <c r="B766" t="s">
        <v>1781</v>
      </c>
      <c r="C766" t="s">
        <v>2017</v>
      </c>
      <c r="D766" t="s">
        <v>2723</v>
      </c>
      <c r="E766" t="s">
        <v>2723</v>
      </c>
      <c r="F766" t="s">
        <v>2921</v>
      </c>
      <c r="G766" t="s">
        <v>2933</v>
      </c>
      <c r="H766">
        <v>0</v>
      </c>
      <c r="I766" t="s">
        <v>2944</v>
      </c>
      <c r="J766" t="s">
        <v>2967</v>
      </c>
      <c r="K766" t="s">
        <v>3759</v>
      </c>
      <c r="L766" s="2" t="s">
        <v>4759</v>
      </c>
      <c r="M766" s="2" t="s">
        <v>5759</v>
      </c>
      <c r="N766">
        <v>3006</v>
      </c>
      <c r="O766" t="s">
        <v>5998</v>
      </c>
      <c r="P766" t="s">
        <v>6002</v>
      </c>
      <c r="Q766">
        <v>1092</v>
      </c>
      <c r="R766" s="3">
        <v>45821</v>
      </c>
    </row>
    <row r="767" spans="1:18" x14ac:dyDescent="0.3">
      <c r="A767" t="s">
        <v>782</v>
      </c>
      <c r="B767" t="s">
        <v>1782</v>
      </c>
      <c r="C767" t="s">
        <v>2017</v>
      </c>
      <c r="D767" t="s">
        <v>2724</v>
      </c>
      <c r="E767" t="s">
        <v>2724</v>
      </c>
      <c r="F767" t="s">
        <v>2921</v>
      </c>
      <c r="G767" t="s">
        <v>2934</v>
      </c>
      <c r="H767">
        <v>0</v>
      </c>
      <c r="I767" t="s">
        <v>2944</v>
      </c>
      <c r="J767" t="s">
        <v>2967</v>
      </c>
      <c r="K767" t="s">
        <v>3760</v>
      </c>
      <c r="L767" s="2" t="s">
        <v>4760</v>
      </c>
      <c r="M767" s="2" t="s">
        <v>5760</v>
      </c>
      <c r="N767">
        <v>1519</v>
      </c>
      <c r="O767" t="s">
        <v>5997</v>
      </c>
      <c r="P767" t="s">
        <v>6001</v>
      </c>
      <c r="Q767">
        <v>1671</v>
      </c>
      <c r="R767" s="3">
        <v>45751</v>
      </c>
    </row>
    <row r="768" spans="1:18" x14ac:dyDescent="0.3">
      <c r="A768" t="s">
        <v>783</v>
      </c>
      <c r="B768" t="s">
        <v>1783</v>
      </c>
      <c r="C768" t="s">
        <v>2017</v>
      </c>
      <c r="D768" t="s">
        <v>2725</v>
      </c>
      <c r="E768" t="s">
        <v>2725</v>
      </c>
      <c r="F768" t="s">
        <v>2921</v>
      </c>
      <c r="G768" t="s">
        <v>2937</v>
      </c>
      <c r="H768">
        <v>0</v>
      </c>
      <c r="I768" t="s">
        <v>2946</v>
      </c>
      <c r="J768" t="s">
        <v>2967</v>
      </c>
      <c r="K768" t="s">
        <v>3761</v>
      </c>
      <c r="L768" s="2" t="s">
        <v>4761</v>
      </c>
      <c r="M768" s="2" t="s">
        <v>5761</v>
      </c>
      <c r="N768">
        <v>2526</v>
      </c>
      <c r="O768" t="s">
        <v>6000</v>
      </c>
      <c r="P768" t="s">
        <v>6001</v>
      </c>
      <c r="Q768">
        <v>1620</v>
      </c>
      <c r="R768" s="3">
        <v>45796</v>
      </c>
    </row>
    <row r="769" spans="1:18" x14ac:dyDescent="0.3">
      <c r="A769" t="s">
        <v>784</v>
      </c>
      <c r="B769" t="s">
        <v>1784</v>
      </c>
      <c r="C769" t="s">
        <v>2017</v>
      </c>
      <c r="D769" t="s">
        <v>2726</v>
      </c>
      <c r="E769" t="s">
        <v>2726</v>
      </c>
      <c r="F769" t="s">
        <v>2921</v>
      </c>
      <c r="G769" t="s">
        <v>2937</v>
      </c>
      <c r="H769">
        <v>0</v>
      </c>
      <c r="I769" t="s">
        <v>2946</v>
      </c>
      <c r="J769" t="s">
        <v>2967</v>
      </c>
      <c r="K769" t="s">
        <v>3762</v>
      </c>
      <c r="L769" s="2" t="s">
        <v>4762</v>
      </c>
      <c r="M769" s="2" t="s">
        <v>5762</v>
      </c>
      <c r="N769">
        <v>165</v>
      </c>
      <c r="O769" t="s">
        <v>5995</v>
      </c>
      <c r="P769" t="s">
        <v>6001</v>
      </c>
      <c r="Q769">
        <v>1878</v>
      </c>
      <c r="R769" s="3">
        <v>45734</v>
      </c>
    </row>
    <row r="770" spans="1:18" x14ac:dyDescent="0.3">
      <c r="A770" t="s">
        <v>785</v>
      </c>
      <c r="B770" t="s">
        <v>1785</v>
      </c>
      <c r="C770" t="s">
        <v>2017</v>
      </c>
      <c r="D770" t="s">
        <v>2727</v>
      </c>
      <c r="E770" t="s">
        <v>2727</v>
      </c>
      <c r="F770" t="s">
        <v>2921</v>
      </c>
      <c r="G770" t="s">
        <v>2925</v>
      </c>
      <c r="H770">
        <v>0</v>
      </c>
      <c r="I770" t="s">
        <v>2946</v>
      </c>
      <c r="J770" t="s">
        <v>2967</v>
      </c>
      <c r="K770" t="s">
        <v>3763</v>
      </c>
      <c r="L770" s="2" t="s">
        <v>4763</v>
      </c>
      <c r="M770" s="2" t="s">
        <v>5763</v>
      </c>
      <c r="N770">
        <v>4425</v>
      </c>
      <c r="O770" t="s">
        <v>5996</v>
      </c>
      <c r="P770" t="s">
        <v>6001</v>
      </c>
      <c r="Q770">
        <v>1509</v>
      </c>
      <c r="R770" s="3">
        <v>45803</v>
      </c>
    </row>
    <row r="771" spans="1:18" x14ac:dyDescent="0.3">
      <c r="A771" t="s">
        <v>786</v>
      </c>
      <c r="B771" t="s">
        <v>1786</v>
      </c>
      <c r="C771" t="s">
        <v>2017</v>
      </c>
      <c r="D771" t="s">
        <v>2127</v>
      </c>
      <c r="E771" t="s">
        <v>2127</v>
      </c>
      <c r="F771" t="s">
        <v>2921</v>
      </c>
      <c r="G771" t="s">
        <v>2925</v>
      </c>
      <c r="H771">
        <v>0</v>
      </c>
      <c r="I771" t="s">
        <v>2947</v>
      </c>
      <c r="J771" t="s">
        <v>2967</v>
      </c>
      <c r="K771" t="s">
        <v>3764</v>
      </c>
      <c r="L771" s="2" t="s">
        <v>4764</v>
      </c>
      <c r="M771" s="2" t="s">
        <v>5764</v>
      </c>
      <c r="N771">
        <v>1086</v>
      </c>
      <c r="O771" t="s">
        <v>5995</v>
      </c>
      <c r="P771" t="s">
        <v>6001</v>
      </c>
      <c r="Q771">
        <v>114</v>
      </c>
      <c r="R771" s="3">
        <v>45765</v>
      </c>
    </row>
    <row r="772" spans="1:18" x14ac:dyDescent="0.3">
      <c r="A772" t="s">
        <v>787</v>
      </c>
      <c r="B772" t="s">
        <v>1787</v>
      </c>
      <c r="C772" t="s">
        <v>2017</v>
      </c>
      <c r="D772" t="s">
        <v>2728</v>
      </c>
      <c r="E772" t="s">
        <v>2728</v>
      </c>
      <c r="F772" t="s">
        <v>2921</v>
      </c>
      <c r="G772" t="s">
        <v>2925</v>
      </c>
      <c r="H772">
        <v>0</v>
      </c>
      <c r="I772" t="s">
        <v>2947</v>
      </c>
      <c r="J772" t="s">
        <v>2967</v>
      </c>
      <c r="K772" t="s">
        <v>3765</v>
      </c>
      <c r="L772" s="2" t="s">
        <v>4765</v>
      </c>
      <c r="M772" s="2" t="s">
        <v>5765</v>
      </c>
      <c r="N772">
        <v>2297</v>
      </c>
      <c r="O772" t="s">
        <v>5999</v>
      </c>
      <c r="P772" t="s">
        <v>6001</v>
      </c>
      <c r="Q772">
        <v>1564</v>
      </c>
      <c r="R772" s="3">
        <v>45824</v>
      </c>
    </row>
    <row r="773" spans="1:18" x14ac:dyDescent="0.3">
      <c r="A773" t="s">
        <v>788</v>
      </c>
      <c r="B773" t="s">
        <v>1788</v>
      </c>
      <c r="C773" t="s">
        <v>2017</v>
      </c>
      <c r="D773" t="s">
        <v>2729</v>
      </c>
      <c r="E773" t="s">
        <v>2729</v>
      </c>
      <c r="F773" t="s">
        <v>2921</v>
      </c>
      <c r="G773" t="s">
        <v>2926</v>
      </c>
      <c r="H773">
        <v>0</v>
      </c>
      <c r="I773" t="s">
        <v>2944</v>
      </c>
      <c r="J773" t="s">
        <v>2967</v>
      </c>
      <c r="K773" t="s">
        <v>3766</v>
      </c>
      <c r="L773" s="2" t="s">
        <v>4766</v>
      </c>
      <c r="M773" s="2" t="s">
        <v>5766</v>
      </c>
      <c r="N773">
        <v>422</v>
      </c>
      <c r="O773" t="s">
        <v>6000</v>
      </c>
      <c r="P773" t="s">
        <v>6001</v>
      </c>
      <c r="Q773">
        <v>1941</v>
      </c>
      <c r="R773" s="3">
        <v>45745</v>
      </c>
    </row>
    <row r="774" spans="1:18" x14ac:dyDescent="0.3">
      <c r="A774" t="s">
        <v>789</v>
      </c>
      <c r="B774" t="s">
        <v>1789</v>
      </c>
      <c r="C774" t="s">
        <v>2017</v>
      </c>
      <c r="D774" t="s">
        <v>2651</v>
      </c>
      <c r="E774" t="s">
        <v>2651</v>
      </c>
      <c r="F774" t="s">
        <v>2921</v>
      </c>
      <c r="G774" t="s">
        <v>2927</v>
      </c>
      <c r="H774">
        <v>0</v>
      </c>
      <c r="I774" t="s">
        <v>2943</v>
      </c>
      <c r="J774" t="s">
        <v>2967</v>
      </c>
      <c r="K774" t="s">
        <v>3767</v>
      </c>
      <c r="L774" s="2" t="s">
        <v>4767</v>
      </c>
      <c r="M774" s="2" t="s">
        <v>5767</v>
      </c>
      <c r="N774">
        <v>496</v>
      </c>
      <c r="O774" t="s">
        <v>6000</v>
      </c>
      <c r="P774" t="s">
        <v>6002</v>
      </c>
      <c r="Q774">
        <v>449</v>
      </c>
      <c r="R774" s="3">
        <v>45840</v>
      </c>
    </row>
    <row r="775" spans="1:18" x14ac:dyDescent="0.3">
      <c r="A775" t="s">
        <v>790</v>
      </c>
      <c r="B775" t="s">
        <v>1790</v>
      </c>
      <c r="C775" t="s">
        <v>2017</v>
      </c>
      <c r="D775" t="s">
        <v>2730</v>
      </c>
      <c r="E775" t="s">
        <v>2730</v>
      </c>
      <c r="F775" t="s">
        <v>2921</v>
      </c>
      <c r="G775" t="s">
        <v>2935</v>
      </c>
      <c r="H775">
        <v>0</v>
      </c>
      <c r="I775" t="s">
        <v>2944</v>
      </c>
      <c r="J775" t="s">
        <v>2967</v>
      </c>
      <c r="K775" t="s">
        <v>3768</v>
      </c>
      <c r="L775" s="2" t="s">
        <v>4768</v>
      </c>
      <c r="M775" s="2" t="s">
        <v>5768</v>
      </c>
      <c r="N775">
        <v>4583</v>
      </c>
      <c r="O775" t="s">
        <v>5997</v>
      </c>
      <c r="P775" t="s">
        <v>6001</v>
      </c>
      <c r="Q775">
        <v>1179</v>
      </c>
      <c r="R775" s="3">
        <v>45689</v>
      </c>
    </row>
    <row r="776" spans="1:18" x14ac:dyDescent="0.3">
      <c r="A776" t="s">
        <v>791</v>
      </c>
      <c r="B776" t="s">
        <v>1791</v>
      </c>
      <c r="C776" t="s">
        <v>2017</v>
      </c>
      <c r="D776" t="s">
        <v>2731</v>
      </c>
      <c r="E776" t="s">
        <v>2731</v>
      </c>
      <c r="F776" t="s">
        <v>2921</v>
      </c>
      <c r="G776" t="s">
        <v>2935</v>
      </c>
      <c r="H776">
        <v>0</v>
      </c>
      <c r="I776" t="s">
        <v>2944</v>
      </c>
      <c r="J776" t="s">
        <v>2967</v>
      </c>
      <c r="K776" t="s">
        <v>3769</v>
      </c>
      <c r="L776" s="2" t="s">
        <v>4769</v>
      </c>
      <c r="M776" s="2" t="s">
        <v>5769</v>
      </c>
      <c r="N776">
        <v>2443</v>
      </c>
      <c r="O776" t="s">
        <v>5995</v>
      </c>
      <c r="P776" t="s">
        <v>6001</v>
      </c>
      <c r="Q776">
        <v>1733</v>
      </c>
      <c r="R776" s="3">
        <v>45679</v>
      </c>
    </row>
    <row r="777" spans="1:18" x14ac:dyDescent="0.3">
      <c r="A777" t="s">
        <v>792</v>
      </c>
      <c r="B777" t="s">
        <v>1792</v>
      </c>
      <c r="C777" t="s">
        <v>2017</v>
      </c>
      <c r="D777" t="s">
        <v>2732</v>
      </c>
      <c r="E777" t="s">
        <v>2732</v>
      </c>
      <c r="F777" t="s">
        <v>2921</v>
      </c>
      <c r="G777" t="s">
        <v>2935</v>
      </c>
      <c r="H777">
        <v>0</v>
      </c>
      <c r="I777" t="s">
        <v>2946</v>
      </c>
      <c r="J777" t="s">
        <v>2967</v>
      </c>
      <c r="K777" t="s">
        <v>3770</v>
      </c>
      <c r="L777" s="2" t="s">
        <v>4770</v>
      </c>
      <c r="M777" s="2" t="s">
        <v>5770</v>
      </c>
      <c r="N777">
        <v>1084</v>
      </c>
      <c r="O777" t="s">
        <v>5998</v>
      </c>
      <c r="P777" t="s">
        <v>6002</v>
      </c>
      <c r="Q777">
        <v>1633</v>
      </c>
      <c r="R777" s="3">
        <v>45701</v>
      </c>
    </row>
    <row r="778" spans="1:18" x14ac:dyDescent="0.3">
      <c r="A778" t="s">
        <v>793</v>
      </c>
      <c r="B778" t="s">
        <v>1793</v>
      </c>
      <c r="C778" t="s">
        <v>2017</v>
      </c>
      <c r="D778" t="s">
        <v>2733</v>
      </c>
      <c r="E778" t="s">
        <v>2733</v>
      </c>
      <c r="F778" t="s">
        <v>2921</v>
      </c>
      <c r="G778" t="s">
        <v>2935</v>
      </c>
      <c r="H778">
        <v>0</v>
      </c>
      <c r="I778" t="s">
        <v>2947</v>
      </c>
      <c r="J778" t="s">
        <v>2967</v>
      </c>
      <c r="K778" t="s">
        <v>3771</v>
      </c>
      <c r="L778" s="2" t="s">
        <v>4771</v>
      </c>
      <c r="M778" s="2" t="s">
        <v>5771</v>
      </c>
      <c r="N778">
        <v>4071</v>
      </c>
      <c r="O778" t="s">
        <v>5999</v>
      </c>
      <c r="P778" t="s">
        <v>6001</v>
      </c>
      <c r="Q778">
        <v>795</v>
      </c>
      <c r="R778" s="3">
        <v>45820</v>
      </c>
    </row>
    <row r="779" spans="1:18" x14ac:dyDescent="0.3">
      <c r="A779" t="s">
        <v>794</v>
      </c>
      <c r="B779" t="s">
        <v>1794</v>
      </c>
      <c r="C779" t="s">
        <v>2017</v>
      </c>
      <c r="D779" t="s">
        <v>2734</v>
      </c>
      <c r="E779" t="s">
        <v>2734</v>
      </c>
      <c r="F779" t="s">
        <v>2921</v>
      </c>
      <c r="G779" t="s">
        <v>2935</v>
      </c>
      <c r="H779">
        <v>0</v>
      </c>
      <c r="I779" t="s">
        <v>2946</v>
      </c>
      <c r="J779" t="s">
        <v>2967</v>
      </c>
      <c r="K779" t="s">
        <v>3772</v>
      </c>
      <c r="L779" s="2" t="s">
        <v>4772</v>
      </c>
      <c r="M779" s="2" t="s">
        <v>5772</v>
      </c>
      <c r="N779">
        <v>890</v>
      </c>
      <c r="O779" t="s">
        <v>6000</v>
      </c>
      <c r="P779" t="s">
        <v>6001</v>
      </c>
      <c r="Q779">
        <v>726</v>
      </c>
      <c r="R779" s="3">
        <v>45736</v>
      </c>
    </row>
    <row r="780" spans="1:18" x14ac:dyDescent="0.3">
      <c r="A780" t="s">
        <v>795</v>
      </c>
      <c r="B780" t="s">
        <v>1795</v>
      </c>
      <c r="C780" t="s">
        <v>2017</v>
      </c>
      <c r="D780" t="s">
        <v>2735</v>
      </c>
      <c r="E780" t="s">
        <v>2735</v>
      </c>
      <c r="F780" t="s">
        <v>2921</v>
      </c>
      <c r="G780" t="s">
        <v>2935</v>
      </c>
      <c r="H780">
        <v>0</v>
      </c>
      <c r="I780" t="s">
        <v>2944</v>
      </c>
      <c r="J780" t="s">
        <v>2967</v>
      </c>
      <c r="K780" t="s">
        <v>3773</v>
      </c>
      <c r="L780" s="2" t="s">
        <v>4773</v>
      </c>
      <c r="M780" s="2" t="s">
        <v>5773</v>
      </c>
      <c r="N780">
        <v>150</v>
      </c>
      <c r="O780" t="s">
        <v>5995</v>
      </c>
      <c r="P780" t="s">
        <v>6002</v>
      </c>
      <c r="Q780">
        <v>1915</v>
      </c>
      <c r="R780" s="3">
        <v>45734</v>
      </c>
    </row>
    <row r="781" spans="1:18" x14ac:dyDescent="0.3">
      <c r="A781" t="s">
        <v>796</v>
      </c>
      <c r="B781" t="s">
        <v>1796</v>
      </c>
      <c r="C781" t="s">
        <v>2017</v>
      </c>
      <c r="D781" t="s">
        <v>2736</v>
      </c>
      <c r="E781" t="s">
        <v>2736</v>
      </c>
      <c r="F781" t="s">
        <v>2921</v>
      </c>
      <c r="G781" t="s">
        <v>2935</v>
      </c>
      <c r="H781">
        <v>0</v>
      </c>
      <c r="I781" t="s">
        <v>2947</v>
      </c>
      <c r="J781" t="s">
        <v>2967</v>
      </c>
      <c r="K781" t="s">
        <v>3774</v>
      </c>
      <c r="L781" s="2" t="s">
        <v>4774</v>
      </c>
      <c r="M781" s="2" t="s">
        <v>5774</v>
      </c>
      <c r="N781">
        <v>4752</v>
      </c>
      <c r="O781" t="s">
        <v>5997</v>
      </c>
      <c r="P781" t="s">
        <v>6001</v>
      </c>
      <c r="Q781">
        <v>1718</v>
      </c>
      <c r="R781" s="3">
        <v>45683</v>
      </c>
    </row>
    <row r="782" spans="1:18" x14ac:dyDescent="0.3">
      <c r="A782" t="s">
        <v>797</v>
      </c>
      <c r="B782" t="s">
        <v>1797</v>
      </c>
      <c r="C782" t="s">
        <v>2017</v>
      </c>
      <c r="D782" t="s">
        <v>2737</v>
      </c>
      <c r="E782" t="s">
        <v>2737</v>
      </c>
      <c r="F782" t="s">
        <v>2921</v>
      </c>
      <c r="G782" t="s">
        <v>2935</v>
      </c>
      <c r="H782">
        <v>0</v>
      </c>
      <c r="I782" t="s">
        <v>2947</v>
      </c>
      <c r="J782" t="s">
        <v>2967</v>
      </c>
      <c r="K782" t="s">
        <v>3775</v>
      </c>
      <c r="L782" s="2" t="s">
        <v>4775</v>
      </c>
      <c r="M782" s="2" t="s">
        <v>5775</v>
      </c>
      <c r="N782">
        <v>2379</v>
      </c>
      <c r="O782" t="s">
        <v>5998</v>
      </c>
      <c r="P782" t="s">
        <v>6001</v>
      </c>
      <c r="Q782">
        <v>1731</v>
      </c>
      <c r="R782" s="3">
        <v>45701</v>
      </c>
    </row>
    <row r="783" spans="1:18" x14ac:dyDescent="0.3">
      <c r="A783" t="s">
        <v>798</v>
      </c>
      <c r="B783" t="s">
        <v>1798</v>
      </c>
      <c r="C783" t="s">
        <v>2017</v>
      </c>
      <c r="D783" t="s">
        <v>2738</v>
      </c>
      <c r="E783" t="s">
        <v>2738</v>
      </c>
      <c r="F783" t="s">
        <v>2921</v>
      </c>
      <c r="G783" t="s">
        <v>2935</v>
      </c>
      <c r="H783">
        <v>0</v>
      </c>
      <c r="I783" t="s">
        <v>2947</v>
      </c>
      <c r="J783" t="s">
        <v>2967</v>
      </c>
      <c r="K783" t="s">
        <v>3776</v>
      </c>
      <c r="L783" s="2" t="s">
        <v>4776</v>
      </c>
      <c r="M783" s="2" t="s">
        <v>5776</v>
      </c>
      <c r="N783">
        <v>3895</v>
      </c>
      <c r="O783" t="s">
        <v>5997</v>
      </c>
      <c r="P783" t="s">
        <v>6001</v>
      </c>
      <c r="Q783">
        <v>355</v>
      </c>
      <c r="R783" s="3">
        <v>45722</v>
      </c>
    </row>
    <row r="784" spans="1:18" x14ac:dyDescent="0.3">
      <c r="A784" t="s">
        <v>799</v>
      </c>
      <c r="B784" t="s">
        <v>1799</v>
      </c>
      <c r="C784" t="s">
        <v>2017</v>
      </c>
      <c r="D784" t="s">
        <v>2739</v>
      </c>
      <c r="E784" t="s">
        <v>2739</v>
      </c>
      <c r="F784" t="s">
        <v>2921</v>
      </c>
      <c r="G784" t="s">
        <v>2936</v>
      </c>
      <c r="H784">
        <v>0</v>
      </c>
      <c r="I784" t="s">
        <v>2944</v>
      </c>
      <c r="J784" t="s">
        <v>2967</v>
      </c>
      <c r="K784" t="s">
        <v>3777</v>
      </c>
      <c r="L784" s="2" t="s">
        <v>4777</v>
      </c>
      <c r="M784" s="2" t="s">
        <v>5777</v>
      </c>
      <c r="N784">
        <v>3971</v>
      </c>
      <c r="O784" t="s">
        <v>5999</v>
      </c>
      <c r="P784" t="s">
        <v>6001</v>
      </c>
      <c r="Q784">
        <v>360</v>
      </c>
      <c r="R784" s="3">
        <v>45817</v>
      </c>
    </row>
    <row r="785" spans="1:18" x14ac:dyDescent="0.3">
      <c r="A785" t="s">
        <v>800</v>
      </c>
      <c r="B785" t="s">
        <v>1800</v>
      </c>
      <c r="C785" t="s">
        <v>2017</v>
      </c>
      <c r="D785" t="s">
        <v>2580</v>
      </c>
      <c r="E785" t="s">
        <v>2580</v>
      </c>
      <c r="F785" t="s">
        <v>2921</v>
      </c>
      <c r="G785" t="s">
        <v>2928</v>
      </c>
      <c r="H785">
        <v>0</v>
      </c>
      <c r="I785" t="s">
        <v>2945</v>
      </c>
      <c r="J785" t="s">
        <v>2967</v>
      </c>
      <c r="K785" t="s">
        <v>3778</v>
      </c>
      <c r="L785" s="2" t="s">
        <v>4778</v>
      </c>
      <c r="M785" s="2" t="s">
        <v>5778</v>
      </c>
      <c r="N785">
        <v>3658</v>
      </c>
      <c r="O785" t="s">
        <v>5995</v>
      </c>
      <c r="P785" t="s">
        <v>6002</v>
      </c>
      <c r="Q785">
        <v>484</v>
      </c>
      <c r="R785" s="3">
        <v>45724</v>
      </c>
    </row>
    <row r="786" spans="1:18" x14ac:dyDescent="0.3">
      <c r="A786" t="s">
        <v>801</v>
      </c>
      <c r="B786" t="s">
        <v>1801</v>
      </c>
      <c r="C786" t="s">
        <v>2017</v>
      </c>
      <c r="D786" t="s">
        <v>2740</v>
      </c>
      <c r="E786" t="s">
        <v>2740</v>
      </c>
      <c r="F786" t="s">
        <v>2921</v>
      </c>
      <c r="G786" t="s">
        <v>2928</v>
      </c>
      <c r="H786">
        <v>0</v>
      </c>
      <c r="I786" t="s">
        <v>2943</v>
      </c>
      <c r="J786" t="s">
        <v>2967</v>
      </c>
      <c r="K786" t="s">
        <v>3779</v>
      </c>
      <c r="L786" s="2" t="s">
        <v>4779</v>
      </c>
      <c r="M786" s="2" t="s">
        <v>5779</v>
      </c>
      <c r="N786">
        <v>2841</v>
      </c>
      <c r="O786" t="s">
        <v>5997</v>
      </c>
      <c r="P786" t="s">
        <v>6001</v>
      </c>
      <c r="Q786">
        <v>1213</v>
      </c>
      <c r="R786" s="3">
        <v>45850</v>
      </c>
    </row>
    <row r="787" spans="1:18" x14ac:dyDescent="0.3">
      <c r="A787" t="s">
        <v>802</v>
      </c>
      <c r="B787" t="s">
        <v>1802</v>
      </c>
      <c r="C787" t="s">
        <v>2017</v>
      </c>
      <c r="D787" t="s">
        <v>2741</v>
      </c>
      <c r="E787" t="s">
        <v>2741</v>
      </c>
      <c r="F787" t="s">
        <v>2921</v>
      </c>
      <c r="G787" t="s">
        <v>2928</v>
      </c>
      <c r="H787">
        <v>0</v>
      </c>
      <c r="I787" t="s">
        <v>2945</v>
      </c>
      <c r="J787" t="s">
        <v>2967</v>
      </c>
      <c r="K787" t="s">
        <v>3780</v>
      </c>
      <c r="L787" s="2" t="s">
        <v>4780</v>
      </c>
      <c r="M787" s="2" t="s">
        <v>5780</v>
      </c>
      <c r="N787">
        <v>1560</v>
      </c>
      <c r="O787" t="s">
        <v>5999</v>
      </c>
      <c r="P787" t="s">
        <v>6001</v>
      </c>
      <c r="Q787">
        <v>651</v>
      </c>
      <c r="R787" s="3">
        <v>45716</v>
      </c>
    </row>
    <row r="788" spans="1:18" x14ac:dyDescent="0.3">
      <c r="A788" t="s">
        <v>803</v>
      </c>
      <c r="B788" t="s">
        <v>1803</v>
      </c>
      <c r="C788" t="s">
        <v>2017</v>
      </c>
      <c r="D788" t="s">
        <v>2654</v>
      </c>
      <c r="E788" t="s">
        <v>2654</v>
      </c>
      <c r="F788" t="s">
        <v>2921</v>
      </c>
      <c r="G788" t="s">
        <v>2928</v>
      </c>
      <c r="H788">
        <v>0</v>
      </c>
      <c r="I788" t="s">
        <v>2944</v>
      </c>
      <c r="J788" t="s">
        <v>2967</v>
      </c>
      <c r="K788" t="s">
        <v>3781</v>
      </c>
      <c r="L788" s="2" t="s">
        <v>4781</v>
      </c>
      <c r="M788" s="2" t="s">
        <v>5781</v>
      </c>
      <c r="N788">
        <v>470</v>
      </c>
      <c r="O788" t="s">
        <v>6000</v>
      </c>
      <c r="P788" t="s">
        <v>6001</v>
      </c>
      <c r="Q788">
        <v>1651</v>
      </c>
      <c r="R788" s="3">
        <v>45839</v>
      </c>
    </row>
    <row r="789" spans="1:18" x14ac:dyDescent="0.3">
      <c r="A789" t="s">
        <v>804</v>
      </c>
      <c r="B789" t="s">
        <v>1804</v>
      </c>
      <c r="C789" t="s">
        <v>2017</v>
      </c>
      <c r="D789" t="s">
        <v>2742</v>
      </c>
      <c r="E789" t="s">
        <v>2742</v>
      </c>
      <c r="F789" t="s">
        <v>2921</v>
      </c>
      <c r="G789" t="s">
        <v>2928</v>
      </c>
      <c r="H789">
        <v>0</v>
      </c>
      <c r="I789" t="s">
        <v>2944</v>
      </c>
      <c r="J789" t="s">
        <v>2967</v>
      </c>
      <c r="K789" t="s">
        <v>3782</v>
      </c>
      <c r="L789" s="2" t="s">
        <v>4782</v>
      </c>
      <c r="M789" s="2" t="s">
        <v>5782</v>
      </c>
      <c r="N789">
        <v>2118</v>
      </c>
      <c r="O789" t="s">
        <v>5998</v>
      </c>
      <c r="P789" t="s">
        <v>6001</v>
      </c>
      <c r="Q789">
        <v>1511</v>
      </c>
      <c r="R789" s="3">
        <v>45710</v>
      </c>
    </row>
    <row r="790" spans="1:18" x14ac:dyDescent="0.3">
      <c r="A790" t="s">
        <v>805</v>
      </c>
      <c r="B790" t="s">
        <v>1805</v>
      </c>
      <c r="C790" t="s">
        <v>2017</v>
      </c>
      <c r="D790" t="s">
        <v>2743</v>
      </c>
      <c r="E790" t="s">
        <v>2743</v>
      </c>
      <c r="F790" t="s">
        <v>2921</v>
      </c>
      <c r="G790" t="s">
        <v>2928</v>
      </c>
      <c r="H790">
        <v>0</v>
      </c>
      <c r="I790" t="s">
        <v>2944</v>
      </c>
      <c r="J790" t="s">
        <v>2967</v>
      </c>
      <c r="K790" t="s">
        <v>3783</v>
      </c>
      <c r="L790" s="2" t="s">
        <v>4783</v>
      </c>
      <c r="M790" s="2" t="s">
        <v>5783</v>
      </c>
      <c r="N790">
        <v>3963</v>
      </c>
      <c r="O790" t="s">
        <v>5995</v>
      </c>
      <c r="P790" t="s">
        <v>6001</v>
      </c>
      <c r="Q790">
        <v>1428</v>
      </c>
      <c r="R790" s="3">
        <v>45741</v>
      </c>
    </row>
    <row r="791" spans="1:18" x14ac:dyDescent="0.3">
      <c r="A791" t="s">
        <v>806</v>
      </c>
      <c r="B791" t="s">
        <v>1806</v>
      </c>
      <c r="C791" t="s">
        <v>2017</v>
      </c>
      <c r="D791" t="s">
        <v>2744</v>
      </c>
      <c r="E791" t="s">
        <v>2744</v>
      </c>
      <c r="F791" t="s">
        <v>2921</v>
      </c>
      <c r="G791" t="s">
        <v>2928</v>
      </c>
      <c r="H791">
        <v>0</v>
      </c>
      <c r="I791" t="s">
        <v>2947</v>
      </c>
      <c r="J791" t="s">
        <v>2967</v>
      </c>
      <c r="K791" t="s">
        <v>3784</v>
      </c>
      <c r="L791" s="2" t="s">
        <v>4784</v>
      </c>
      <c r="M791" s="2" t="s">
        <v>5784</v>
      </c>
      <c r="N791">
        <v>984</v>
      </c>
      <c r="O791" t="s">
        <v>5995</v>
      </c>
      <c r="P791" t="s">
        <v>6002</v>
      </c>
      <c r="Q791">
        <v>734</v>
      </c>
      <c r="R791" s="3">
        <v>45702</v>
      </c>
    </row>
    <row r="792" spans="1:18" x14ac:dyDescent="0.3">
      <c r="A792" t="s">
        <v>807</v>
      </c>
      <c r="B792" t="s">
        <v>1807</v>
      </c>
      <c r="C792" t="s">
        <v>2017</v>
      </c>
      <c r="D792" t="s">
        <v>2745</v>
      </c>
      <c r="E792" t="s">
        <v>2745</v>
      </c>
      <c r="F792" t="s">
        <v>2921</v>
      </c>
      <c r="G792" t="s">
        <v>2928</v>
      </c>
      <c r="H792">
        <v>0</v>
      </c>
      <c r="I792" t="s">
        <v>2944</v>
      </c>
      <c r="J792" t="s">
        <v>2967</v>
      </c>
      <c r="K792" t="s">
        <v>3785</v>
      </c>
      <c r="L792" s="2" t="s">
        <v>4785</v>
      </c>
      <c r="M792" s="2" t="s">
        <v>5785</v>
      </c>
      <c r="N792">
        <v>585</v>
      </c>
      <c r="O792" t="s">
        <v>5999</v>
      </c>
      <c r="P792" t="s">
        <v>6002</v>
      </c>
      <c r="Q792">
        <v>1871</v>
      </c>
      <c r="R792" s="3">
        <v>45728</v>
      </c>
    </row>
    <row r="793" spans="1:18" x14ac:dyDescent="0.3">
      <c r="A793" t="s">
        <v>808</v>
      </c>
      <c r="B793" t="s">
        <v>1808</v>
      </c>
      <c r="C793" t="s">
        <v>2017</v>
      </c>
      <c r="D793" t="s">
        <v>2746</v>
      </c>
      <c r="E793" t="s">
        <v>2746</v>
      </c>
      <c r="F793" t="s">
        <v>2921</v>
      </c>
      <c r="G793" t="s">
        <v>2928</v>
      </c>
      <c r="H793">
        <v>0</v>
      </c>
      <c r="I793" t="s">
        <v>2946</v>
      </c>
      <c r="J793" t="s">
        <v>2967</v>
      </c>
      <c r="K793" t="s">
        <v>3786</v>
      </c>
      <c r="L793" s="2" t="s">
        <v>4786</v>
      </c>
      <c r="M793" s="2" t="s">
        <v>5786</v>
      </c>
      <c r="N793">
        <v>3332</v>
      </c>
      <c r="O793" t="s">
        <v>5995</v>
      </c>
      <c r="P793" t="s">
        <v>6002</v>
      </c>
      <c r="Q793">
        <v>1211</v>
      </c>
      <c r="R793" s="3">
        <v>45721</v>
      </c>
    </row>
    <row r="794" spans="1:18" x14ac:dyDescent="0.3">
      <c r="A794" t="s">
        <v>809</v>
      </c>
      <c r="B794" t="s">
        <v>1809</v>
      </c>
      <c r="C794" t="s">
        <v>2017</v>
      </c>
      <c r="D794" t="s">
        <v>2747</v>
      </c>
      <c r="E794" t="s">
        <v>2747</v>
      </c>
      <c r="F794" t="s">
        <v>2921</v>
      </c>
      <c r="G794" t="s">
        <v>2928</v>
      </c>
      <c r="H794">
        <v>0</v>
      </c>
      <c r="I794" t="s">
        <v>2945</v>
      </c>
      <c r="J794" t="s">
        <v>2967</v>
      </c>
      <c r="K794" t="s">
        <v>3787</v>
      </c>
      <c r="L794" s="2" t="s">
        <v>4787</v>
      </c>
      <c r="M794" s="2" t="s">
        <v>5787</v>
      </c>
      <c r="N794">
        <v>4078</v>
      </c>
      <c r="O794" t="s">
        <v>5998</v>
      </c>
      <c r="P794" t="s">
        <v>6002</v>
      </c>
      <c r="Q794">
        <v>57</v>
      </c>
      <c r="R794" s="3">
        <v>45806</v>
      </c>
    </row>
    <row r="795" spans="1:18" x14ac:dyDescent="0.3">
      <c r="A795" t="s">
        <v>810</v>
      </c>
      <c r="B795" t="s">
        <v>1810</v>
      </c>
      <c r="C795" t="s">
        <v>2017</v>
      </c>
      <c r="D795" t="s">
        <v>2748</v>
      </c>
      <c r="E795" t="s">
        <v>2748</v>
      </c>
      <c r="F795" t="s">
        <v>2921</v>
      </c>
      <c r="G795" t="s">
        <v>2928</v>
      </c>
      <c r="H795">
        <v>0</v>
      </c>
      <c r="I795" t="s">
        <v>2947</v>
      </c>
      <c r="J795" t="s">
        <v>2967</v>
      </c>
      <c r="K795" t="s">
        <v>3788</v>
      </c>
      <c r="L795" s="2" t="s">
        <v>4788</v>
      </c>
      <c r="M795" s="2" t="s">
        <v>5788</v>
      </c>
      <c r="N795">
        <v>656</v>
      </c>
      <c r="O795" t="s">
        <v>5998</v>
      </c>
      <c r="P795" t="s">
        <v>6001</v>
      </c>
      <c r="Q795">
        <v>1440</v>
      </c>
      <c r="R795" s="3">
        <v>45674</v>
      </c>
    </row>
    <row r="796" spans="1:18" x14ac:dyDescent="0.3">
      <c r="A796" t="s">
        <v>811</v>
      </c>
      <c r="B796" t="s">
        <v>1811</v>
      </c>
      <c r="C796" t="s">
        <v>2017</v>
      </c>
      <c r="D796" t="s">
        <v>2749</v>
      </c>
      <c r="E796" t="s">
        <v>2749</v>
      </c>
      <c r="F796" t="s">
        <v>2921</v>
      </c>
      <c r="G796" t="s">
        <v>2938</v>
      </c>
      <c r="H796">
        <v>0</v>
      </c>
      <c r="I796" t="s">
        <v>2944</v>
      </c>
      <c r="J796" t="s">
        <v>2967</v>
      </c>
      <c r="K796" t="s">
        <v>3789</v>
      </c>
      <c r="L796" s="2" t="s">
        <v>4789</v>
      </c>
      <c r="M796" s="2" t="s">
        <v>5789</v>
      </c>
      <c r="N796">
        <v>4776</v>
      </c>
      <c r="O796" t="s">
        <v>5995</v>
      </c>
      <c r="P796" t="s">
        <v>6002</v>
      </c>
      <c r="Q796">
        <v>1434</v>
      </c>
      <c r="R796" s="3">
        <v>45703</v>
      </c>
    </row>
    <row r="797" spans="1:18" x14ac:dyDescent="0.3">
      <c r="A797" t="s">
        <v>812</v>
      </c>
      <c r="B797" t="s">
        <v>1812</v>
      </c>
      <c r="C797" t="s">
        <v>2017</v>
      </c>
      <c r="D797" t="s">
        <v>2750</v>
      </c>
      <c r="E797" t="s">
        <v>2750</v>
      </c>
      <c r="F797" t="s">
        <v>2921</v>
      </c>
      <c r="G797" t="s">
        <v>2938</v>
      </c>
      <c r="H797">
        <v>0</v>
      </c>
      <c r="I797" t="s">
        <v>2946</v>
      </c>
      <c r="J797" t="s">
        <v>2967</v>
      </c>
      <c r="K797" t="s">
        <v>3790</v>
      </c>
      <c r="L797" s="2" t="s">
        <v>4790</v>
      </c>
      <c r="M797" s="2" t="s">
        <v>5790</v>
      </c>
      <c r="N797">
        <v>489</v>
      </c>
      <c r="O797" t="s">
        <v>5997</v>
      </c>
      <c r="P797" t="s">
        <v>6001</v>
      </c>
      <c r="Q797">
        <v>720</v>
      </c>
      <c r="R797" s="3">
        <v>45807</v>
      </c>
    </row>
    <row r="798" spans="1:18" x14ac:dyDescent="0.3">
      <c r="A798" t="s">
        <v>813</v>
      </c>
      <c r="B798" t="s">
        <v>1813</v>
      </c>
      <c r="C798" t="s">
        <v>2017</v>
      </c>
      <c r="D798" t="s">
        <v>2751</v>
      </c>
      <c r="E798" t="s">
        <v>2751</v>
      </c>
      <c r="F798" t="s">
        <v>2921</v>
      </c>
      <c r="G798" t="s">
        <v>2929</v>
      </c>
      <c r="H798">
        <v>0</v>
      </c>
      <c r="I798" t="s">
        <v>2947</v>
      </c>
      <c r="J798" t="s">
        <v>2967</v>
      </c>
      <c r="K798" t="s">
        <v>3791</v>
      </c>
      <c r="L798" s="2" t="s">
        <v>4791</v>
      </c>
      <c r="M798" s="2" t="s">
        <v>5791</v>
      </c>
      <c r="N798">
        <v>1292</v>
      </c>
      <c r="O798" t="s">
        <v>5997</v>
      </c>
      <c r="P798" t="s">
        <v>6001</v>
      </c>
      <c r="Q798">
        <v>1940</v>
      </c>
      <c r="R798" s="3">
        <v>45819</v>
      </c>
    </row>
    <row r="799" spans="1:18" x14ac:dyDescent="0.3">
      <c r="A799" t="s">
        <v>814</v>
      </c>
      <c r="B799" t="s">
        <v>1814</v>
      </c>
      <c r="C799" t="s">
        <v>2017</v>
      </c>
      <c r="D799" t="s">
        <v>2197</v>
      </c>
      <c r="E799" t="s">
        <v>2197</v>
      </c>
      <c r="F799" t="s">
        <v>2921</v>
      </c>
      <c r="G799" t="s">
        <v>2929</v>
      </c>
      <c r="H799">
        <v>0</v>
      </c>
      <c r="I799" t="s">
        <v>2944</v>
      </c>
      <c r="J799" t="s">
        <v>2967</v>
      </c>
      <c r="K799" t="s">
        <v>3792</v>
      </c>
      <c r="L799" s="2" t="s">
        <v>4792</v>
      </c>
      <c r="M799" s="2" t="s">
        <v>5792</v>
      </c>
      <c r="N799">
        <v>1272</v>
      </c>
      <c r="O799" t="s">
        <v>5998</v>
      </c>
      <c r="P799" t="s">
        <v>6002</v>
      </c>
      <c r="Q799">
        <v>1162</v>
      </c>
      <c r="R799" s="3">
        <v>45825</v>
      </c>
    </row>
    <row r="800" spans="1:18" x14ac:dyDescent="0.3">
      <c r="A800" t="s">
        <v>815</v>
      </c>
      <c r="B800" t="s">
        <v>1815</v>
      </c>
      <c r="C800" t="s">
        <v>2017</v>
      </c>
      <c r="D800" t="s">
        <v>2752</v>
      </c>
      <c r="E800" t="s">
        <v>2752</v>
      </c>
      <c r="F800" t="s">
        <v>2921</v>
      </c>
      <c r="G800" t="s">
        <v>2932</v>
      </c>
      <c r="H800">
        <v>0</v>
      </c>
      <c r="I800" t="s">
        <v>2944</v>
      </c>
      <c r="J800" t="s">
        <v>2968</v>
      </c>
      <c r="K800" t="s">
        <v>3793</v>
      </c>
      <c r="L800" s="2" t="s">
        <v>4793</v>
      </c>
      <c r="M800" s="2" t="s">
        <v>5793</v>
      </c>
      <c r="N800">
        <v>4660</v>
      </c>
      <c r="O800" t="s">
        <v>5997</v>
      </c>
      <c r="P800" t="s">
        <v>6001</v>
      </c>
      <c r="Q800">
        <v>1154</v>
      </c>
      <c r="R800" s="3">
        <v>45752</v>
      </c>
    </row>
    <row r="801" spans="1:18" x14ac:dyDescent="0.3">
      <c r="A801" t="s">
        <v>816</v>
      </c>
      <c r="B801" t="s">
        <v>1816</v>
      </c>
      <c r="C801" t="s">
        <v>2017</v>
      </c>
      <c r="D801" t="s">
        <v>2220</v>
      </c>
      <c r="E801" t="s">
        <v>2220</v>
      </c>
      <c r="F801" t="s">
        <v>2921</v>
      </c>
      <c r="G801" t="s">
        <v>2932</v>
      </c>
      <c r="H801">
        <v>0</v>
      </c>
      <c r="I801" t="s">
        <v>2947</v>
      </c>
      <c r="J801" t="s">
        <v>2968</v>
      </c>
      <c r="K801" t="s">
        <v>3794</v>
      </c>
      <c r="L801" s="2" t="s">
        <v>4794</v>
      </c>
      <c r="M801" s="2" t="s">
        <v>5794</v>
      </c>
      <c r="N801">
        <v>2539</v>
      </c>
      <c r="O801" t="s">
        <v>5999</v>
      </c>
      <c r="P801" t="s">
        <v>6001</v>
      </c>
      <c r="Q801">
        <v>291</v>
      </c>
      <c r="R801" s="3">
        <v>45683</v>
      </c>
    </row>
    <row r="802" spans="1:18" x14ac:dyDescent="0.3">
      <c r="A802" t="s">
        <v>817</v>
      </c>
      <c r="B802" t="s">
        <v>1817</v>
      </c>
      <c r="C802" t="s">
        <v>2017</v>
      </c>
      <c r="D802" t="s">
        <v>2753</v>
      </c>
      <c r="E802" t="s">
        <v>2753</v>
      </c>
      <c r="F802" t="s">
        <v>2921</v>
      </c>
      <c r="G802" t="s">
        <v>2924</v>
      </c>
      <c r="H802">
        <v>0</v>
      </c>
      <c r="I802" t="s">
        <v>2944</v>
      </c>
      <c r="J802" t="s">
        <v>2968</v>
      </c>
      <c r="K802" t="s">
        <v>3795</v>
      </c>
      <c r="L802" s="2" t="s">
        <v>4795</v>
      </c>
      <c r="M802" s="2" t="s">
        <v>5795</v>
      </c>
      <c r="N802">
        <v>747</v>
      </c>
      <c r="O802" t="s">
        <v>5996</v>
      </c>
      <c r="P802" t="s">
        <v>6002</v>
      </c>
      <c r="Q802">
        <v>1153</v>
      </c>
      <c r="R802" s="3">
        <v>45698</v>
      </c>
    </row>
    <row r="803" spans="1:18" x14ac:dyDescent="0.3">
      <c r="A803" t="s">
        <v>818</v>
      </c>
      <c r="B803" t="s">
        <v>1818</v>
      </c>
      <c r="C803" t="s">
        <v>2017</v>
      </c>
      <c r="D803" t="s">
        <v>2754</v>
      </c>
      <c r="E803" t="s">
        <v>2754</v>
      </c>
      <c r="F803" t="s">
        <v>2921</v>
      </c>
      <c r="G803" t="s">
        <v>2933</v>
      </c>
      <c r="H803">
        <v>0</v>
      </c>
      <c r="I803" t="s">
        <v>2946</v>
      </c>
      <c r="J803" t="s">
        <v>2968</v>
      </c>
      <c r="K803" t="s">
        <v>3796</v>
      </c>
      <c r="L803" s="2" t="s">
        <v>4796</v>
      </c>
      <c r="M803" s="2" t="s">
        <v>5796</v>
      </c>
      <c r="N803">
        <v>2083</v>
      </c>
      <c r="O803" t="s">
        <v>6000</v>
      </c>
      <c r="P803" t="s">
        <v>6001</v>
      </c>
      <c r="Q803">
        <v>1942</v>
      </c>
      <c r="R803" s="3">
        <v>45696</v>
      </c>
    </row>
    <row r="804" spans="1:18" x14ac:dyDescent="0.3">
      <c r="A804" t="s">
        <v>819</v>
      </c>
      <c r="B804" t="s">
        <v>1819</v>
      </c>
      <c r="C804" t="s">
        <v>2017</v>
      </c>
      <c r="D804" t="s">
        <v>2755</v>
      </c>
      <c r="E804" t="s">
        <v>2755</v>
      </c>
      <c r="F804" t="s">
        <v>2921</v>
      </c>
      <c r="G804" t="s">
        <v>2937</v>
      </c>
      <c r="H804">
        <v>0</v>
      </c>
      <c r="I804" t="s">
        <v>2946</v>
      </c>
      <c r="J804" t="s">
        <v>2968</v>
      </c>
      <c r="K804" t="s">
        <v>3797</v>
      </c>
      <c r="L804" s="2" t="s">
        <v>4797</v>
      </c>
      <c r="M804" s="2" t="s">
        <v>5797</v>
      </c>
      <c r="N804">
        <v>1020</v>
      </c>
      <c r="O804" t="s">
        <v>5995</v>
      </c>
      <c r="P804" t="s">
        <v>6002</v>
      </c>
      <c r="Q804">
        <v>385</v>
      </c>
      <c r="R804" s="3">
        <v>45769</v>
      </c>
    </row>
    <row r="805" spans="1:18" x14ac:dyDescent="0.3">
      <c r="A805" t="s">
        <v>820</v>
      </c>
      <c r="B805" t="s">
        <v>1820</v>
      </c>
      <c r="C805" t="s">
        <v>2017</v>
      </c>
      <c r="D805" t="s">
        <v>2756</v>
      </c>
      <c r="E805" t="s">
        <v>2756</v>
      </c>
      <c r="F805" t="s">
        <v>2921</v>
      </c>
      <c r="G805" t="s">
        <v>2925</v>
      </c>
      <c r="H805">
        <v>0</v>
      </c>
      <c r="I805" t="s">
        <v>2946</v>
      </c>
      <c r="J805" t="s">
        <v>2968</v>
      </c>
      <c r="K805" t="s">
        <v>3798</v>
      </c>
      <c r="L805" s="2" t="s">
        <v>4798</v>
      </c>
      <c r="M805" s="2" t="s">
        <v>5798</v>
      </c>
      <c r="N805">
        <v>4621</v>
      </c>
      <c r="O805" t="s">
        <v>5999</v>
      </c>
      <c r="P805" t="s">
        <v>6001</v>
      </c>
      <c r="Q805">
        <v>1713</v>
      </c>
      <c r="R805" s="3">
        <v>45722</v>
      </c>
    </row>
    <row r="806" spans="1:18" x14ac:dyDescent="0.3">
      <c r="A806" t="s">
        <v>821</v>
      </c>
      <c r="B806" t="s">
        <v>1821</v>
      </c>
      <c r="C806" t="s">
        <v>2017</v>
      </c>
      <c r="D806" t="s">
        <v>2757</v>
      </c>
      <c r="E806" t="s">
        <v>2757</v>
      </c>
      <c r="F806" t="s">
        <v>2921</v>
      </c>
      <c r="G806" t="s">
        <v>2926</v>
      </c>
      <c r="H806">
        <v>0</v>
      </c>
      <c r="I806" t="s">
        <v>2944</v>
      </c>
      <c r="J806" t="s">
        <v>2968</v>
      </c>
      <c r="K806" t="s">
        <v>3799</v>
      </c>
      <c r="L806" s="2" t="s">
        <v>4799</v>
      </c>
      <c r="M806" s="2" t="s">
        <v>5799</v>
      </c>
      <c r="N806">
        <v>3459</v>
      </c>
      <c r="O806" t="s">
        <v>5998</v>
      </c>
      <c r="P806" t="s">
        <v>6002</v>
      </c>
      <c r="Q806">
        <v>1659</v>
      </c>
      <c r="R806" s="3">
        <v>45753</v>
      </c>
    </row>
    <row r="807" spans="1:18" x14ac:dyDescent="0.3">
      <c r="A807" t="s">
        <v>822</v>
      </c>
      <c r="B807" t="s">
        <v>1822</v>
      </c>
      <c r="C807" t="s">
        <v>2017</v>
      </c>
      <c r="D807" t="s">
        <v>2758</v>
      </c>
      <c r="E807" t="s">
        <v>2758</v>
      </c>
      <c r="F807" t="s">
        <v>2921</v>
      </c>
      <c r="G807" t="s">
        <v>2935</v>
      </c>
      <c r="H807">
        <v>0</v>
      </c>
      <c r="I807" t="s">
        <v>2945</v>
      </c>
      <c r="J807" t="s">
        <v>2968</v>
      </c>
      <c r="K807" t="s">
        <v>3800</v>
      </c>
      <c r="L807" s="2" t="s">
        <v>4800</v>
      </c>
      <c r="M807" s="2" t="s">
        <v>5800</v>
      </c>
      <c r="N807">
        <v>4933</v>
      </c>
      <c r="O807" t="s">
        <v>5996</v>
      </c>
      <c r="P807" t="s">
        <v>6001</v>
      </c>
      <c r="Q807">
        <v>1805</v>
      </c>
      <c r="R807" s="3">
        <v>45744</v>
      </c>
    </row>
    <row r="808" spans="1:18" x14ac:dyDescent="0.3">
      <c r="A808" t="s">
        <v>823</v>
      </c>
      <c r="B808" t="s">
        <v>1823</v>
      </c>
      <c r="C808" t="s">
        <v>2017</v>
      </c>
      <c r="D808" t="s">
        <v>2088</v>
      </c>
      <c r="E808" t="s">
        <v>2088</v>
      </c>
      <c r="F808" t="s">
        <v>2921</v>
      </c>
      <c r="G808" t="s">
        <v>2935</v>
      </c>
      <c r="H808">
        <v>0</v>
      </c>
      <c r="I808" t="s">
        <v>2943</v>
      </c>
      <c r="J808" t="s">
        <v>2968</v>
      </c>
      <c r="K808" t="s">
        <v>3801</v>
      </c>
      <c r="L808" s="2" t="s">
        <v>4801</v>
      </c>
      <c r="M808" s="2" t="s">
        <v>5801</v>
      </c>
      <c r="N808">
        <v>1898</v>
      </c>
      <c r="O808" t="s">
        <v>6000</v>
      </c>
      <c r="P808" t="s">
        <v>6001</v>
      </c>
      <c r="Q808">
        <v>1987</v>
      </c>
      <c r="R808" s="3">
        <v>45696</v>
      </c>
    </row>
    <row r="809" spans="1:18" x14ac:dyDescent="0.3">
      <c r="A809" t="s">
        <v>824</v>
      </c>
      <c r="B809" t="s">
        <v>1824</v>
      </c>
      <c r="C809" t="s">
        <v>2017</v>
      </c>
      <c r="D809" t="s">
        <v>2759</v>
      </c>
      <c r="E809" t="s">
        <v>2759</v>
      </c>
      <c r="F809" t="s">
        <v>2921</v>
      </c>
      <c r="G809" t="s">
        <v>2928</v>
      </c>
      <c r="H809">
        <v>0</v>
      </c>
      <c r="I809" t="s">
        <v>2944</v>
      </c>
      <c r="J809" t="s">
        <v>2968</v>
      </c>
      <c r="K809" t="s">
        <v>3802</v>
      </c>
      <c r="L809" s="2" t="s">
        <v>4802</v>
      </c>
      <c r="M809" s="2" t="s">
        <v>5802</v>
      </c>
      <c r="N809">
        <v>4330</v>
      </c>
      <c r="O809" t="s">
        <v>5998</v>
      </c>
      <c r="P809" t="s">
        <v>6002</v>
      </c>
      <c r="Q809">
        <v>1008</v>
      </c>
      <c r="R809" s="3">
        <v>45674</v>
      </c>
    </row>
    <row r="810" spans="1:18" x14ac:dyDescent="0.3">
      <c r="A810" t="s">
        <v>825</v>
      </c>
      <c r="B810" t="s">
        <v>1825</v>
      </c>
      <c r="C810" t="s">
        <v>2017</v>
      </c>
      <c r="D810" t="s">
        <v>2760</v>
      </c>
      <c r="E810" t="s">
        <v>2760</v>
      </c>
      <c r="F810" t="s">
        <v>2921</v>
      </c>
      <c r="G810" t="s">
        <v>2928</v>
      </c>
      <c r="H810">
        <v>0</v>
      </c>
      <c r="I810" t="s">
        <v>2947</v>
      </c>
      <c r="J810" t="s">
        <v>2968</v>
      </c>
      <c r="K810" t="s">
        <v>3803</v>
      </c>
      <c r="L810" s="2" t="s">
        <v>4803</v>
      </c>
      <c r="M810" s="2" t="s">
        <v>5803</v>
      </c>
      <c r="N810">
        <v>3166</v>
      </c>
      <c r="O810" t="s">
        <v>5996</v>
      </c>
      <c r="P810" t="s">
        <v>6001</v>
      </c>
      <c r="Q810">
        <v>1110</v>
      </c>
      <c r="R810" s="3">
        <v>45788</v>
      </c>
    </row>
    <row r="811" spans="1:18" x14ac:dyDescent="0.3">
      <c r="A811" t="s">
        <v>826</v>
      </c>
      <c r="B811" t="s">
        <v>1826</v>
      </c>
      <c r="C811" t="s">
        <v>2017</v>
      </c>
      <c r="D811" t="s">
        <v>2084</v>
      </c>
      <c r="E811" t="s">
        <v>2084</v>
      </c>
      <c r="F811" t="s">
        <v>2921</v>
      </c>
      <c r="G811" t="s">
        <v>2928</v>
      </c>
      <c r="H811">
        <v>0</v>
      </c>
      <c r="I811" t="s">
        <v>2943</v>
      </c>
      <c r="J811" t="s">
        <v>2968</v>
      </c>
      <c r="K811" t="s">
        <v>3804</v>
      </c>
      <c r="L811" s="2" t="s">
        <v>4804</v>
      </c>
      <c r="M811" s="2" t="s">
        <v>5804</v>
      </c>
      <c r="N811">
        <v>3740</v>
      </c>
      <c r="O811" t="s">
        <v>5999</v>
      </c>
      <c r="P811" t="s">
        <v>6001</v>
      </c>
      <c r="Q811">
        <v>632</v>
      </c>
      <c r="R811" s="3">
        <v>45781</v>
      </c>
    </row>
    <row r="812" spans="1:18" x14ac:dyDescent="0.3">
      <c r="A812" t="s">
        <v>827</v>
      </c>
      <c r="B812" t="s">
        <v>1827</v>
      </c>
      <c r="C812" t="s">
        <v>2017</v>
      </c>
      <c r="D812" t="s">
        <v>2527</v>
      </c>
      <c r="E812" t="s">
        <v>2527</v>
      </c>
      <c r="F812" t="s">
        <v>2921</v>
      </c>
      <c r="G812" t="s">
        <v>2928</v>
      </c>
      <c r="H812">
        <v>0</v>
      </c>
      <c r="I812" t="s">
        <v>2944</v>
      </c>
      <c r="J812" t="s">
        <v>2968</v>
      </c>
      <c r="K812" t="s">
        <v>3805</v>
      </c>
      <c r="L812" s="2" t="s">
        <v>4805</v>
      </c>
      <c r="M812" s="2" t="s">
        <v>5805</v>
      </c>
      <c r="N812">
        <v>3676</v>
      </c>
      <c r="O812" t="s">
        <v>5996</v>
      </c>
      <c r="P812" t="s">
        <v>6001</v>
      </c>
      <c r="Q812">
        <v>359</v>
      </c>
      <c r="R812" s="3">
        <v>45750</v>
      </c>
    </row>
    <row r="813" spans="1:18" x14ac:dyDescent="0.3">
      <c r="A813" t="s">
        <v>828</v>
      </c>
      <c r="B813" t="s">
        <v>1828</v>
      </c>
      <c r="C813" t="s">
        <v>2017</v>
      </c>
      <c r="D813" t="s">
        <v>2761</v>
      </c>
      <c r="E813" t="s">
        <v>2761</v>
      </c>
      <c r="F813" t="s">
        <v>2921</v>
      </c>
      <c r="G813" t="s">
        <v>2929</v>
      </c>
      <c r="H813">
        <v>0</v>
      </c>
      <c r="I813" t="s">
        <v>2946</v>
      </c>
      <c r="J813" t="s">
        <v>2968</v>
      </c>
      <c r="K813" t="s">
        <v>3806</v>
      </c>
      <c r="L813" s="2" t="s">
        <v>4806</v>
      </c>
      <c r="M813" s="2" t="s">
        <v>5806</v>
      </c>
      <c r="N813">
        <v>2485</v>
      </c>
      <c r="O813" t="s">
        <v>5997</v>
      </c>
      <c r="P813" t="s">
        <v>6001</v>
      </c>
      <c r="Q813">
        <v>1004</v>
      </c>
      <c r="R813" s="3">
        <v>45764</v>
      </c>
    </row>
    <row r="814" spans="1:18" x14ac:dyDescent="0.3">
      <c r="A814" t="s">
        <v>829</v>
      </c>
      <c r="B814" t="s">
        <v>1829</v>
      </c>
      <c r="C814" t="s">
        <v>2017</v>
      </c>
      <c r="D814" t="s">
        <v>2762</v>
      </c>
      <c r="E814" t="s">
        <v>2762</v>
      </c>
      <c r="F814" t="s">
        <v>2921</v>
      </c>
      <c r="G814" t="s">
        <v>2942</v>
      </c>
      <c r="H814">
        <v>0</v>
      </c>
      <c r="I814" t="s">
        <v>2945</v>
      </c>
      <c r="J814" t="s">
        <v>2969</v>
      </c>
      <c r="K814" t="s">
        <v>3807</v>
      </c>
      <c r="L814" s="2" t="s">
        <v>4807</v>
      </c>
      <c r="M814" s="2" t="s">
        <v>5807</v>
      </c>
      <c r="N814">
        <v>4871</v>
      </c>
      <c r="O814" t="s">
        <v>5999</v>
      </c>
      <c r="P814" t="s">
        <v>6002</v>
      </c>
      <c r="Q814">
        <v>77</v>
      </c>
      <c r="R814" s="3">
        <v>45776</v>
      </c>
    </row>
    <row r="815" spans="1:18" x14ac:dyDescent="0.3">
      <c r="A815" t="s">
        <v>830</v>
      </c>
      <c r="B815" t="s">
        <v>1830</v>
      </c>
      <c r="C815" t="s">
        <v>2017</v>
      </c>
      <c r="D815" t="s">
        <v>2763</v>
      </c>
      <c r="E815" t="s">
        <v>2763</v>
      </c>
      <c r="F815" t="s">
        <v>2921</v>
      </c>
      <c r="G815" t="s">
        <v>2922</v>
      </c>
      <c r="H815">
        <v>0</v>
      </c>
      <c r="I815" t="s">
        <v>2946</v>
      </c>
      <c r="J815" t="s">
        <v>2969</v>
      </c>
      <c r="K815" t="s">
        <v>3808</v>
      </c>
      <c r="L815" s="2" t="s">
        <v>4808</v>
      </c>
      <c r="M815" s="2" t="s">
        <v>5808</v>
      </c>
      <c r="N815">
        <v>3562</v>
      </c>
      <c r="O815" t="s">
        <v>5995</v>
      </c>
      <c r="P815" t="s">
        <v>6001</v>
      </c>
      <c r="Q815">
        <v>184</v>
      </c>
      <c r="R815" s="3">
        <v>45736</v>
      </c>
    </row>
    <row r="816" spans="1:18" x14ac:dyDescent="0.3">
      <c r="A816" t="s">
        <v>831</v>
      </c>
      <c r="B816" t="s">
        <v>1831</v>
      </c>
      <c r="C816" t="s">
        <v>2017</v>
      </c>
      <c r="D816" t="s">
        <v>2764</v>
      </c>
      <c r="E816" t="s">
        <v>2764</v>
      </c>
      <c r="F816" t="s">
        <v>2921</v>
      </c>
      <c r="G816" t="s">
        <v>2922</v>
      </c>
      <c r="H816">
        <v>0</v>
      </c>
      <c r="I816" t="s">
        <v>2944</v>
      </c>
      <c r="J816" t="s">
        <v>2969</v>
      </c>
      <c r="K816" t="s">
        <v>3809</v>
      </c>
      <c r="L816" s="2" t="s">
        <v>4809</v>
      </c>
      <c r="M816" s="2" t="s">
        <v>5809</v>
      </c>
      <c r="N816">
        <v>2551</v>
      </c>
      <c r="O816" t="s">
        <v>5998</v>
      </c>
      <c r="P816" t="s">
        <v>6002</v>
      </c>
      <c r="Q816">
        <v>115</v>
      </c>
      <c r="R816" s="3">
        <v>45817</v>
      </c>
    </row>
    <row r="817" spans="1:18" x14ac:dyDescent="0.3">
      <c r="A817" t="s">
        <v>832</v>
      </c>
      <c r="B817" t="s">
        <v>1832</v>
      </c>
      <c r="C817" t="s">
        <v>2017</v>
      </c>
      <c r="D817" t="s">
        <v>2765</v>
      </c>
      <c r="E817" t="s">
        <v>2765</v>
      </c>
      <c r="F817" t="s">
        <v>2921</v>
      </c>
      <c r="G817" t="s">
        <v>2922</v>
      </c>
      <c r="H817">
        <v>0</v>
      </c>
      <c r="I817" t="s">
        <v>2946</v>
      </c>
      <c r="J817" t="s">
        <v>2969</v>
      </c>
      <c r="K817" t="s">
        <v>3810</v>
      </c>
      <c r="L817" s="2" t="s">
        <v>4810</v>
      </c>
      <c r="M817" s="2" t="s">
        <v>5810</v>
      </c>
      <c r="N817">
        <v>4708</v>
      </c>
      <c r="O817" t="s">
        <v>5997</v>
      </c>
      <c r="P817" t="s">
        <v>6002</v>
      </c>
      <c r="Q817">
        <v>476</v>
      </c>
      <c r="R817" s="3">
        <v>45816</v>
      </c>
    </row>
    <row r="818" spans="1:18" x14ac:dyDescent="0.3">
      <c r="A818" t="s">
        <v>833</v>
      </c>
      <c r="B818" t="s">
        <v>1833</v>
      </c>
      <c r="C818" t="s">
        <v>2017</v>
      </c>
      <c r="D818" t="s">
        <v>2766</v>
      </c>
      <c r="E818" t="s">
        <v>2766</v>
      </c>
      <c r="F818" t="s">
        <v>2921</v>
      </c>
      <c r="G818" t="s">
        <v>2939</v>
      </c>
      <c r="H818">
        <v>0</v>
      </c>
      <c r="I818" t="s">
        <v>2943</v>
      </c>
      <c r="J818" t="s">
        <v>2969</v>
      </c>
      <c r="K818" t="s">
        <v>3811</v>
      </c>
      <c r="L818" s="2" t="s">
        <v>4811</v>
      </c>
      <c r="M818" s="2" t="s">
        <v>5811</v>
      </c>
      <c r="N818">
        <v>543</v>
      </c>
      <c r="O818" t="s">
        <v>5995</v>
      </c>
      <c r="P818" t="s">
        <v>6002</v>
      </c>
      <c r="Q818">
        <v>1232</v>
      </c>
      <c r="R818" s="3">
        <v>45746</v>
      </c>
    </row>
    <row r="819" spans="1:18" x14ac:dyDescent="0.3">
      <c r="A819" t="s">
        <v>834</v>
      </c>
      <c r="B819" t="s">
        <v>1834</v>
      </c>
      <c r="C819" t="s">
        <v>2017</v>
      </c>
      <c r="D819" t="s">
        <v>2767</v>
      </c>
      <c r="E819" t="s">
        <v>2767</v>
      </c>
      <c r="F819" t="s">
        <v>2921</v>
      </c>
      <c r="G819" t="s">
        <v>2939</v>
      </c>
      <c r="H819">
        <v>0</v>
      </c>
      <c r="I819" t="s">
        <v>2945</v>
      </c>
      <c r="J819" t="s">
        <v>2969</v>
      </c>
      <c r="K819" t="s">
        <v>3812</v>
      </c>
      <c r="L819" s="2" t="s">
        <v>4812</v>
      </c>
      <c r="M819" s="2" t="s">
        <v>5812</v>
      </c>
      <c r="N819">
        <v>862</v>
      </c>
      <c r="O819" t="s">
        <v>5996</v>
      </c>
      <c r="P819" t="s">
        <v>6001</v>
      </c>
      <c r="Q819">
        <v>448</v>
      </c>
      <c r="R819" s="3">
        <v>45697</v>
      </c>
    </row>
    <row r="820" spans="1:18" x14ac:dyDescent="0.3">
      <c r="A820" t="s">
        <v>835</v>
      </c>
      <c r="B820" t="s">
        <v>1835</v>
      </c>
      <c r="C820" t="s">
        <v>2017</v>
      </c>
      <c r="D820" t="s">
        <v>2768</v>
      </c>
      <c r="E820" t="s">
        <v>2768</v>
      </c>
      <c r="F820" t="s">
        <v>2921</v>
      </c>
      <c r="G820" t="s">
        <v>2932</v>
      </c>
      <c r="H820">
        <v>0</v>
      </c>
      <c r="I820" t="s">
        <v>2944</v>
      </c>
      <c r="J820" t="s">
        <v>2969</v>
      </c>
      <c r="K820" t="s">
        <v>3813</v>
      </c>
      <c r="L820" s="2" t="s">
        <v>4813</v>
      </c>
      <c r="M820" s="2" t="s">
        <v>5813</v>
      </c>
      <c r="N820">
        <v>1752</v>
      </c>
      <c r="O820" t="s">
        <v>5997</v>
      </c>
      <c r="P820" t="s">
        <v>6002</v>
      </c>
      <c r="Q820">
        <v>40</v>
      </c>
      <c r="R820" s="3">
        <v>45672</v>
      </c>
    </row>
    <row r="821" spans="1:18" x14ac:dyDescent="0.3">
      <c r="A821" t="s">
        <v>836</v>
      </c>
      <c r="B821" t="s">
        <v>1836</v>
      </c>
      <c r="C821" t="s">
        <v>2017</v>
      </c>
      <c r="D821" t="s">
        <v>2769</v>
      </c>
      <c r="E821" t="s">
        <v>2769</v>
      </c>
      <c r="F821" t="s">
        <v>2921</v>
      </c>
      <c r="G821" t="s">
        <v>2923</v>
      </c>
      <c r="H821">
        <v>0</v>
      </c>
      <c r="I821" t="s">
        <v>2944</v>
      </c>
      <c r="J821" t="s">
        <v>2969</v>
      </c>
      <c r="K821" t="s">
        <v>3814</v>
      </c>
      <c r="L821" s="2" t="s">
        <v>4814</v>
      </c>
      <c r="M821" s="2" t="s">
        <v>5814</v>
      </c>
      <c r="N821">
        <v>1778</v>
      </c>
      <c r="O821" t="s">
        <v>5995</v>
      </c>
      <c r="P821" t="s">
        <v>6002</v>
      </c>
      <c r="Q821">
        <v>1078</v>
      </c>
      <c r="R821" s="3">
        <v>45720</v>
      </c>
    </row>
    <row r="822" spans="1:18" x14ac:dyDescent="0.3">
      <c r="A822" t="s">
        <v>837</v>
      </c>
      <c r="B822" t="s">
        <v>1837</v>
      </c>
      <c r="C822" t="s">
        <v>2017</v>
      </c>
      <c r="D822" t="s">
        <v>2770</v>
      </c>
      <c r="E822" t="s">
        <v>2770</v>
      </c>
      <c r="F822" t="s">
        <v>2921</v>
      </c>
      <c r="G822" t="s">
        <v>2923</v>
      </c>
      <c r="H822">
        <v>0</v>
      </c>
      <c r="I822" t="s">
        <v>2946</v>
      </c>
      <c r="J822" t="s">
        <v>2969</v>
      </c>
      <c r="K822" t="s">
        <v>3815</v>
      </c>
      <c r="L822" s="2" t="s">
        <v>4815</v>
      </c>
      <c r="M822" s="2" t="s">
        <v>5815</v>
      </c>
      <c r="N822">
        <v>2217</v>
      </c>
      <c r="O822" t="s">
        <v>5999</v>
      </c>
      <c r="P822" t="s">
        <v>6001</v>
      </c>
      <c r="Q822">
        <v>978</v>
      </c>
      <c r="R822" s="3">
        <v>45775</v>
      </c>
    </row>
    <row r="823" spans="1:18" x14ac:dyDescent="0.3">
      <c r="A823" t="s">
        <v>838</v>
      </c>
      <c r="B823" t="s">
        <v>1838</v>
      </c>
      <c r="C823" t="s">
        <v>2017</v>
      </c>
      <c r="D823" t="s">
        <v>2771</v>
      </c>
      <c r="E823" t="s">
        <v>2771</v>
      </c>
      <c r="F823" t="s">
        <v>2921</v>
      </c>
      <c r="G823" t="s">
        <v>2924</v>
      </c>
      <c r="H823">
        <v>0</v>
      </c>
      <c r="I823" t="s">
        <v>2944</v>
      </c>
      <c r="J823" t="s">
        <v>2969</v>
      </c>
      <c r="K823" t="s">
        <v>3816</v>
      </c>
      <c r="L823" s="2" t="s">
        <v>4816</v>
      </c>
      <c r="M823" s="2" t="s">
        <v>5816</v>
      </c>
      <c r="N823">
        <v>715</v>
      </c>
      <c r="O823" t="s">
        <v>5996</v>
      </c>
      <c r="P823" t="s">
        <v>6001</v>
      </c>
      <c r="Q823">
        <v>1</v>
      </c>
      <c r="R823" s="3">
        <v>45672</v>
      </c>
    </row>
    <row r="824" spans="1:18" x14ac:dyDescent="0.3">
      <c r="A824" t="s">
        <v>839</v>
      </c>
      <c r="B824" t="s">
        <v>1839</v>
      </c>
      <c r="C824" t="s">
        <v>2017</v>
      </c>
      <c r="D824" t="s">
        <v>2772</v>
      </c>
      <c r="E824" t="s">
        <v>2772</v>
      </c>
      <c r="F824" t="s">
        <v>2921</v>
      </c>
      <c r="G824" t="s">
        <v>2924</v>
      </c>
      <c r="H824">
        <v>0</v>
      </c>
      <c r="I824" t="s">
        <v>2947</v>
      </c>
      <c r="J824" t="s">
        <v>2969</v>
      </c>
      <c r="K824" t="s">
        <v>3817</v>
      </c>
      <c r="L824" s="2" t="s">
        <v>4817</v>
      </c>
      <c r="M824" s="2" t="s">
        <v>5817</v>
      </c>
      <c r="N824">
        <v>1336</v>
      </c>
      <c r="O824" t="s">
        <v>5995</v>
      </c>
      <c r="P824" t="s">
        <v>6001</v>
      </c>
      <c r="Q824">
        <v>679</v>
      </c>
      <c r="R824" s="3">
        <v>45711</v>
      </c>
    </row>
    <row r="825" spans="1:18" x14ac:dyDescent="0.3">
      <c r="A825" t="s">
        <v>840</v>
      </c>
      <c r="B825" t="s">
        <v>1840</v>
      </c>
      <c r="C825" t="s">
        <v>2017</v>
      </c>
      <c r="D825" t="s">
        <v>2773</v>
      </c>
      <c r="E825" t="s">
        <v>2773</v>
      </c>
      <c r="F825" t="s">
        <v>2921</v>
      </c>
      <c r="G825" t="s">
        <v>2925</v>
      </c>
      <c r="H825">
        <v>0</v>
      </c>
      <c r="I825" t="s">
        <v>2947</v>
      </c>
      <c r="J825" t="s">
        <v>2969</v>
      </c>
      <c r="K825" t="s">
        <v>3818</v>
      </c>
      <c r="L825" s="2" t="s">
        <v>4818</v>
      </c>
      <c r="M825" s="2" t="s">
        <v>5818</v>
      </c>
      <c r="N825">
        <v>2014</v>
      </c>
      <c r="O825" t="s">
        <v>5996</v>
      </c>
      <c r="P825" t="s">
        <v>6002</v>
      </c>
      <c r="Q825">
        <v>1879</v>
      </c>
      <c r="R825" s="3">
        <v>45771</v>
      </c>
    </row>
    <row r="826" spans="1:18" x14ac:dyDescent="0.3">
      <c r="A826" t="s">
        <v>841</v>
      </c>
      <c r="B826" t="s">
        <v>1841</v>
      </c>
      <c r="C826" t="s">
        <v>2017</v>
      </c>
      <c r="D826" t="s">
        <v>2774</v>
      </c>
      <c r="E826" t="s">
        <v>2774</v>
      </c>
      <c r="F826" t="s">
        <v>2921</v>
      </c>
      <c r="G826" t="s">
        <v>2925</v>
      </c>
      <c r="H826">
        <v>0</v>
      </c>
      <c r="I826" t="s">
        <v>2947</v>
      </c>
      <c r="J826" t="s">
        <v>2969</v>
      </c>
      <c r="K826" t="s">
        <v>3819</v>
      </c>
      <c r="L826" s="2" t="s">
        <v>4819</v>
      </c>
      <c r="M826" s="2" t="s">
        <v>5819</v>
      </c>
      <c r="N826">
        <v>1473</v>
      </c>
      <c r="O826" t="s">
        <v>5995</v>
      </c>
      <c r="P826" t="s">
        <v>6002</v>
      </c>
      <c r="Q826">
        <v>1257</v>
      </c>
      <c r="R826" s="3">
        <v>45710</v>
      </c>
    </row>
    <row r="827" spans="1:18" x14ac:dyDescent="0.3">
      <c r="A827" t="s">
        <v>842</v>
      </c>
      <c r="B827" t="s">
        <v>1842</v>
      </c>
      <c r="C827" t="s">
        <v>2017</v>
      </c>
      <c r="D827" t="s">
        <v>2775</v>
      </c>
      <c r="E827" t="s">
        <v>2775</v>
      </c>
      <c r="F827" t="s">
        <v>2921</v>
      </c>
      <c r="G827" t="s">
        <v>2925</v>
      </c>
      <c r="H827">
        <v>0</v>
      </c>
      <c r="I827" t="s">
        <v>2943</v>
      </c>
      <c r="J827" t="s">
        <v>2969</v>
      </c>
      <c r="K827" t="s">
        <v>3820</v>
      </c>
      <c r="L827" s="2" t="s">
        <v>4820</v>
      </c>
      <c r="M827" s="2" t="s">
        <v>5820</v>
      </c>
      <c r="N827">
        <v>4571</v>
      </c>
      <c r="O827" t="s">
        <v>5998</v>
      </c>
      <c r="P827" t="s">
        <v>6002</v>
      </c>
      <c r="Q827">
        <v>412</v>
      </c>
      <c r="R827" s="3">
        <v>45690</v>
      </c>
    </row>
    <row r="828" spans="1:18" x14ac:dyDescent="0.3">
      <c r="A828" t="s">
        <v>843</v>
      </c>
      <c r="B828" t="s">
        <v>1843</v>
      </c>
      <c r="C828" t="s">
        <v>2017</v>
      </c>
      <c r="D828" t="s">
        <v>2776</v>
      </c>
      <c r="E828" t="s">
        <v>2776</v>
      </c>
      <c r="F828" t="s">
        <v>2921</v>
      </c>
      <c r="G828" t="s">
        <v>2926</v>
      </c>
      <c r="H828">
        <v>0</v>
      </c>
      <c r="I828" t="s">
        <v>2947</v>
      </c>
      <c r="J828" t="s">
        <v>2969</v>
      </c>
      <c r="K828" t="s">
        <v>3821</v>
      </c>
      <c r="L828" s="2" t="s">
        <v>4821</v>
      </c>
      <c r="M828" s="2" t="s">
        <v>5821</v>
      </c>
      <c r="N828">
        <v>664</v>
      </c>
      <c r="O828" t="s">
        <v>5999</v>
      </c>
      <c r="P828" t="s">
        <v>6001</v>
      </c>
      <c r="Q828">
        <v>1651</v>
      </c>
      <c r="R828" s="3">
        <v>45796</v>
      </c>
    </row>
    <row r="829" spans="1:18" x14ac:dyDescent="0.3">
      <c r="A829" t="s">
        <v>844</v>
      </c>
      <c r="B829" t="s">
        <v>1844</v>
      </c>
      <c r="C829" t="s">
        <v>2017</v>
      </c>
      <c r="D829" t="s">
        <v>2777</v>
      </c>
      <c r="E829" t="s">
        <v>2777</v>
      </c>
      <c r="F829" t="s">
        <v>2921</v>
      </c>
      <c r="G829" t="s">
        <v>2927</v>
      </c>
      <c r="H829">
        <v>0</v>
      </c>
      <c r="I829" t="s">
        <v>2947</v>
      </c>
      <c r="J829" t="s">
        <v>2969</v>
      </c>
      <c r="K829" t="s">
        <v>3822</v>
      </c>
      <c r="L829" s="2" t="s">
        <v>4822</v>
      </c>
      <c r="M829" s="2" t="s">
        <v>5822</v>
      </c>
      <c r="N829">
        <v>1332</v>
      </c>
      <c r="O829" t="s">
        <v>5997</v>
      </c>
      <c r="P829" t="s">
        <v>6002</v>
      </c>
      <c r="Q829">
        <v>267</v>
      </c>
      <c r="R829" s="3">
        <v>45800</v>
      </c>
    </row>
    <row r="830" spans="1:18" x14ac:dyDescent="0.3">
      <c r="A830" t="s">
        <v>845</v>
      </c>
      <c r="B830" t="s">
        <v>1845</v>
      </c>
      <c r="C830" t="s">
        <v>2017</v>
      </c>
      <c r="D830" t="s">
        <v>2778</v>
      </c>
      <c r="E830" t="s">
        <v>2778</v>
      </c>
      <c r="F830" t="s">
        <v>2921</v>
      </c>
      <c r="G830" t="s">
        <v>2935</v>
      </c>
      <c r="H830">
        <v>0</v>
      </c>
      <c r="I830" t="s">
        <v>2944</v>
      </c>
      <c r="J830" t="s">
        <v>2969</v>
      </c>
      <c r="K830" t="s">
        <v>3823</v>
      </c>
      <c r="L830" s="2" t="s">
        <v>4823</v>
      </c>
      <c r="M830" s="2" t="s">
        <v>5823</v>
      </c>
      <c r="N830">
        <v>71</v>
      </c>
      <c r="O830" t="s">
        <v>5995</v>
      </c>
      <c r="P830" t="s">
        <v>6002</v>
      </c>
      <c r="Q830">
        <v>697</v>
      </c>
      <c r="R830" s="3">
        <v>45798</v>
      </c>
    </row>
    <row r="831" spans="1:18" x14ac:dyDescent="0.3">
      <c r="A831" t="s">
        <v>846</v>
      </c>
      <c r="B831" t="s">
        <v>1846</v>
      </c>
      <c r="C831" t="s">
        <v>2017</v>
      </c>
      <c r="D831" t="s">
        <v>2779</v>
      </c>
      <c r="E831" t="s">
        <v>2779</v>
      </c>
      <c r="F831" t="s">
        <v>2921</v>
      </c>
      <c r="G831" t="s">
        <v>2935</v>
      </c>
      <c r="H831">
        <v>0</v>
      </c>
      <c r="I831" t="s">
        <v>2947</v>
      </c>
      <c r="J831" t="s">
        <v>2969</v>
      </c>
      <c r="K831" t="s">
        <v>3824</v>
      </c>
      <c r="L831" s="2" t="s">
        <v>4824</v>
      </c>
      <c r="M831" s="2" t="s">
        <v>5824</v>
      </c>
      <c r="N831">
        <v>3396</v>
      </c>
      <c r="O831" t="s">
        <v>5996</v>
      </c>
      <c r="P831" t="s">
        <v>6001</v>
      </c>
      <c r="Q831">
        <v>1468</v>
      </c>
      <c r="R831" s="3">
        <v>45692</v>
      </c>
    </row>
    <row r="832" spans="1:18" x14ac:dyDescent="0.3">
      <c r="A832" t="s">
        <v>847</v>
      </c>
      <c r="B832" t="s">
        <v>1847</v>
      </c>
      <c r="C832" t="s">
        <v>2017</v>
      </c>
      <c r="D832" t="s">
        <v>2780</v>
      </c>
      <c r="E832" t="s">
        <v>2780</v>
      </c>
      <c r="F832" t="s">
        <v>2921</v>
      </c>
      <c r="G832" t="s">
        <v>2929</v>
      </c>
      <c r="H832">
        <v>0</v>
      </c>
      <c r="I832" t="s">
        <v>2944</v>
      </c>
      <c r="J832" t="s">
        <v>2969</v>
      </c>
      <c r="K832" t="s">
        <v>3825</v>
      </c>
      <c r="L832" s="2" t="s">
        <v>4825</v>
      </c>
      <c r="M832" s="2" t="s">
        <v>5825</v>
      </c>
      <c r="N832">
        <v>3740</v>
      </c>
      <c r="O832" t="s">
        <v>5999</v>
      </c>
      <c r="P832" t="s">
        <v>6001</v>
      </c>
      <c r="Q832">
        <v>363</v>
      </c>
      <c r="R832" s="3">
        <v>45777</v>
      </c>
    </row>
    <row r="833" spans="1:18" x14ac:dyDescent="0.3">
      <c r="A833" t="s">
        <v>848</v>
      </c>
      <c r="B833" t="s">
        <v>1848</v>
      </c>
      <c r="C833" t="s">
        <v>2017</v>
      </c>
      <c r="D833" t="s">
        <v>2781</v>
      </c>
      <c r="E833" t="s">
        <v>2781</v>
      </c>
      <c r="F833" t="s">
        <v>2921</v>
      </c>
      <c r="G833" t="s">
        <v>2929</v>
      </c>
      <c r="H833">
        <v>0</v>
      </c>
      <c r="I833" t="s">
        <v>2946</v>
      </c>
      <c r="J833" t="s">
        <v>2970</v>
      </c>
      <c r="K833" t="s">
        <v>3826</v>
      </c>
      <c r="L833" s="2" t="s">
        <v>4826</v>
      </c>
      <c r="M833" s="2" t="s">
        <v>5826</v>
      </c>
      <c r="N833">
        <v>4914</v>
      </c>
      <c r="O833" t="s">
        <v>5997</v>
      </c>
      <c r="P833" t="s">
        <v>6001</v>
      </c>
      <c r="Q833">
        <v>1881</v>
      </c>
      <c r="R833" s="3">
        <v>45676</v>
      </c>
    </row>
    <row r="834" spans="1:18" x14ac:dyDescent="0.3">
      <c r="A834" t="s">
        <v>849</v>
      </c>
      <c r="B834" t="s">
        <v>1849</v>
      </c>
      <c r="C834" t="s">
        <v>2017</v>
      </c>
      <c r="D834" t="s">
        <v>2335</v>
      </c>
      <c r="E834" t="s">
        <v>2335</v>
      </c>
      <c r="F834" t="s">
        <v>2921</v>
      </c>
      <c r="G834" t="s">
        <v>2931</v>
      </c>
      <c r="H834">
        <v>0</v>
      </c>
      <c r="I834" t="s">
        <v>2944</v>
      </c>
      <c r="J834" t="s">
        <v>2971</v>
      </c>
      <c r="K834" t="s">
        <v>3827</v>
      </c>
      <c r="L834" s="2" t="s">
        <v>4827</v>
      </c>
      <c r="M834" s="2" t="s">
        <v>5827</v>
      </c>
      <c r="N834">
        <v>3899</v>
      </c>
      <c r="O834" t="s">
        <v>5996</v>
      </c>
      <c r="P834" t="s">
        <v>6001</v>
      </c>
      <c r="Q834">
        <v>1643</v>
      </c>
      <c r="R834" s="3">
        <v>45763</v>
      </c>
    </row>
    <row r="835" spans="1:18" x14ac:dyDescent="0.3">
      <c r="A835" t="s">
        <v>850</v>
      </c>
      <c r="B835" t="s">
        <v>1850</v>
      </c>
      <c r="C835" t="s">
        <v>2017</v>
      </c>
      <c r="D835" t="s">
        <v>2782</v>
      </c>
      <c r="E835" t="s">
        <v>2782</v>
      </c>
      <c r="F835" t="s">
        <v>2921</v>
      </c>
      <c r="G835" t="s">
        <v>2924</v>
      </c>
      <c r="H835">
        <v>0</v>
      </c>
      <c r="I835" t="s">
        <v>2945</v>
      </c>
      <c r="J835" t="s">
        <v>2971</v>
      </c>
      <c r="K835" t="s">
        <v>3828</v>
      </c>
      <c r="L835" s="2" t="s">
        <v>4828</v>
      </c>
      <c r="M835" s="2" t="s">
        <v>5828</v>
      </c>
      <c r="N835">
        <v>2435</v>
      </c>
      <c r="O835" t="s">
        <v>5999</v>
      </c>
      <c r="P835" t="s">
        <v>6002</v>
      </c>
      <c r="Q835">
        <v>1729</v>
      </c>
      <c r="R835" s="3">
        <v>45679</v>
      </c>
    </row>
    <row r="836" spans="1:18" x14ac:dyDescent="0.3">
      <c r="A836" t="s">
        <v>851</v>
      </c>
      <c r="B836" t="s">
        <v>1851</v>
      </c>
      <c r="C836" t="s">
        <v>2017</v>
      </c>
      <c r="D836" t="s">
        <v>2783</v>
      </c>
      <c r="E836" t="s">
        <v>2783</v>
      </c>
      <c r="F836" t="s">
        <v>2921</v>
      </c>
      <c r="G836" t="s">
        <v>2937</v>
      </c>
      <c r="H836">
        <v>0</v>
      </c>
      <c r="I836" t="s">
        <v>2944</v>
      </c>
      <c r="J836" t="s">
        <v>2971</v>
      </c>
      <c r="K836" t="s">
        <v>3829</v>
      </c>
      <c r="L836" s="2" t="s">
        <v>4829</v>
      </c>
      <c r="M836" s="2" t="s">
        <v>5829</v>
      </c>
      <c r="N836">
        <v>317</v>
      </c>
      <c r="O836" t="s">
        <v>5996</v>
      </c>
      <c r="P836" t="s">
        <v>6001</v>
      </c>
      <c r="Q836">
        <v>1778</v>
      </c>
      <c r="R836" s="3">
        <v>45818</v>
      </c>
    </row>
    <row r="837" spans="1:18" x14ac:dyDescent="0.3">
      <c r="A837" t="s">
        <v>852</v>
      </c>
      <c r="B837" t="s">
        <v>1852</v>
      </c>
      <c r="C837" t="s">
        <v>2017</v>
      </c>
      <c r="D837" t="s">
        <v>2784</v>
      </c>
      <c r="E837" t="s">
        <v>2784</v>
      </c>
      <c r="F837" t="s">
        <v>2921</v>
      </c>
      <c r="G837" t="s">
        <v>2925</v>
      </c>
      <c r="H837">
        <v>0</v>
      </c>
      <c r="I837" t="s">
        <v>2945</v>
      </c>
      <c r="J837" t="s">
        <v>2971</v>
      </c>
      <c r="K837" t="s">
        <v>3830</v>
      </c>
      <c r="L837" s="2" t="s">
        <v>4830</v>
      </c>
      <c r="M837" s="2" t="s">
        <v>5830</v>
      </c>
      <c r="N837">
        <v>1946</v>
      </c>
      <c r="O837" t="s">
        <v>6000</v>
      </c>
      <c r="P837" t="s">
        <v>6002</v>
      </c>
      <c r="Q837">
        <v>662</v>
      </c>
      <c r="R837" s="3">
        <v>45685</v>
      </c>
    </row>
    <row r="838" spans="1:18" x14ac:dyDescent="0.3">
      <c r="A838" t="s">
        <v>853</v>
      </c>
      <c r="B838" t="s">
        <v>1853</v>
      </c>
      <c r="C838" t="s">
        <v>2017</v>
      </c>
      <c r="D838" t="s">
        <v>2785</v>
      </c>
      <c r="E838" t="s">
        <v>2785</v>
      </c>
      <c r="F838" t="s">
        <v>2921</v>
      </c>
      <c r="G838" t="s">
        <v>2925</v>
      </c>
      <c r="H838">
        <v>0</v>
      </c>
      <c r="I838" t="s">
        <v>2944</v>
      </c>
      <c r="J838" t="s">
        <v>2971</v>
      </c>
      <c r="K838" t="s">
        <v>3831</v>
      </c>
      <c r="L838" s="2" t="s">
        <v>4831</v>
      </c>
      <c r="M838" s="2" t="s">
        <v>5831</v>
      </c>
      <c r="N838">
        <v>2410</v>
      </c>
      <c r="O838" t="s">
        <v>6000</v>
      </c>
      <c r="P838" t="s">
        <v>6001</v>
      </c>
      <c r="Q838">
        <v>121</v>
      </c>
      <c r="R838" s="3">
        <v>45806</v>
      </c>
    </row>
    <row r="839" spans="1:18" x14ac:dyDescent="0.3">
      <c r="A839" t="s">
        <v>854</v>
      </c>
      <c r="B839" t="s">
        <v>1854</v>
      </c>
      <c r="C839" t="s">
        <v>2017</v>
      </c>
      <c r="D839" t="s">
        <v>2786</v>
      </c>
      <c r="E839" t="s">
        <v>2786</v>
      </c>
      <c r="F839" t="s">
        <v>2921</v>
      </c>
      <c r="G839" t="s">
        <v>2926</v>
      </c>
      <c r="H839">
        <v>0</v>
      </c>
      <c r="I839" t="s">
        <v>2944</v>
      </c>
      <c r="J839" t="s">
        <v>2971</v>
      </c>
      <c r="K839" t="s">
        <v>3832</v>
      </c>
      <c r="L839" s="2" t="s">
        <v>4832</v>
      </c>
      <c r="M839" s="2" t="s">
        <v>5832</v>
      </c>
      <c r="N839">
        <v>2366</v>
      </c>
      <c r="O839" t="s">
        <v>5999</v>
      </c>
      <c r="P839" t="s">
        <v>6002</v>
      </c>
      <c r="Q839">
        <v>44</v>
      </c>
      <c r="R839" s="3">
        <v>45723</v>
      </c>
    </row>
    <row r="840" spans="1:18" x14ac:dyDescent="0.3">
      <c r="A840" t="s">
        <v>855</v>
      </c>
      <c r="B840" t="s">
        <v>1855</v>
      </c>
      <c r="C840" t="s">
        <v>2017</v>
      </c>
      <c r="D840" t="s">
        <v>2787</v>
      </c>
      <c r="E840" t="s">
        <v>2787</v>
      </c>
      <c r="F840" t="s">
        <v>2921</v>
      </c>
      <c r="G840" t="s">
        <v>2926</v>
      </c>
      <c r="H840">
        <v>0</v>
      </c>
      <c r="I840" t="s">
        <v>2943</v>
      </c>
      <c r="J840" t="s">
        <v>2971</v>
      </c>
      <c r="K840" t="s">
        <v>3833</v>
      </c>
      <c r="L840" s="2" t="s">
        <v>4833</v>
      </c>
      <c r="M840" s="2" t="s">
        <v>5833</v>
      </c>
      <c r="N840">
        <v>3769</v>
      </c>
      <c r="O840" t="s">
        <v>5997</v>
      </c>
      <c r="P840" t="s">
        <v>6001</v>
      </c>
      <c r="Q840">
        <v>302</v>
      </c>
      <c r="R840" s="3">
        <v>45713</v>
      </c>
    </row>
    <row r="841" spans="1:18" x14ac:dyDescent="0.3">
      <c r="A841" t="s">
        <v>856</v>
      </c>
      <c r="B841" t="s">
        <v>1856</v>
      </c>
      <c r="C841" t="s">
        <v>2017</v>
      </c>
      <c r="D841" t="s">
        <v>2788</v>
      </c>
      <c r="E841" t="s">
        <v>2788</v>
      </c>
      <c r="F841" t="s">
        <v>2921</v>
      </c>
      <c r="G841" t="s">
        <v>2929</v>
      </c>
      <c r="H841">
        <v>0</v>
      </c>
      <c r="I841" t="s">
        <v>2947</v>
      </c>
      <c r="J841" t="s">
        <v>2971</v>
      </c>
      <c r="K841" t="s">
        <v>3834</v>
      </c>
      <c r="L841" s="2" t="s">
        <v>4834</v>
      </c>
      <c r="M841" s="2" t="s">
        <v>5834</v>
      </c>
      <c r="N841">
        <v>633</v>
      </c>
      <c r="O841" t="s">
        <v>5997</v>
      </c>
      <c r="P841" t="s">
        <v>6001</v>
      </c>
      <c r="Q841">
        <v>1201</v>
      </c>
      <c r="R841" s="3">
        <v>45674</v>
      </c>
    </row>
    <row r="842" spans="1:18" x14ac:dyDescent="0.3">
      <c r="A842" t="s">
        <v>857</v>
      </c>
      <c r="B842" t="s">
        <v>1857</v>
      </c>
      <c r="C842" t="s">
        <v>2017</v>
      </c>
      <c r="D842" t="s">
        <v>2789</v>
      </c>
      <c r="E842" t="s">
        <v>2789</v>
      </c>
      <c r="F842" t="s">
        <v>2921</v>
      </c>
      <c r="G842" t="s">
        <v>2924</v>
      </c>
      <c r="H842">
        <v>0</v>
      </c>
      <c r="I842" t="s">
        <v>2946</v>
      </c>
      <c r="J842" t="s">
        <v>2972</v>
      </c>
      <c r="K842" t="s">
        <v>3835</v>
      </c>
      <c r="L842" s="2" t="s">
        <v>4835</v>
      </c>
      <c r="M842" s="2" t="s">
        <v>5835</v>
      </c>
      <c r="N842">
        <v>1962</v>
      </c>
      <c r="O842" t="s">
        <v>5996</v>
      </c>
      <c r="P842" t="s">
        <v>6002</v>
      </c>
      <c r="Q842">
        <v>1443</v>
      </c>
      <c r="R842" s="3">
        <v>45688</v>
      </c>
    </row>
    <row r="843" spans="1:18" x14ac:dyDescent="0.3">
      <c r="A843" t="s">
        <v>858</v>
      </c>
      <c r="B843" t="s">
        <v>1858</v>
      </c>
      <c r="C843" t="s">
        <v>2017</v>
      </c>
      <c r="D843" t="s">
        <v>2790</v>
      </c>
      <c r="E843" t="s">
        <v>2790</v>
      </c>
      <c r="F843" t="s">
        <v>2921</v>
      </c>
      <c r="G843" t="s">
        <v>2933</v>
      </c>
      <c r="H843">
        <v>0</v>
      </c>
      <c r="I843" t="s">
        <v>2946</v>
      </c>
      <c r="J843" t="s">
        <v>2972</v>
      </c>
      <c r="K843" t="s">
        <v>3836</v>
      </c>
      <c r="L843" s="2" t="s">
        <v>4836</v>
      </c>
      <c r="M843" s="2" t="s">
        <v>5836</v>
      </c>
      <c r="N843">
        <v>2217</v>
      </c>
      <c r="O843" t="s">
        <v>5999</v>
      </c>
      <c r="P843" t="s">
        <v>6002</v>
      </c>
      <c r="Q843">
        <v>1878</v>
      </c>
      <c r="R843" s="3">
        <v>45769</v>
      </c>
    </row>
    <row r="844" spans="1:18" x14ac:dyDescent="0.3">
      <c r="A844" t="s">
        <v>859</v>
      </c>
      <c r="B844" t="s">
        <v>1859</v>
      </c>
      <c r="C844" t="s">
        <v>2017</v>
      </c>
      <c r="D844" t="s">
        <v>2791</v>
      </c>
      <c r="E844" t="s">
        <v>2791</v>
      </c>
      <c r="F844" t="s">
        <v>2921</v>
      </c>
      <c r="G844" t="s">
        <v>2934</v>
      </c>
      <c r="H844">
        <v>0</v>
      </c>
      <c r="I844" t="s">
        <v>2945</v>
      </c>
      <c r="J844" t="s">
        <v>2972</v>
      </c>
      <c r="K844" t="s">
        <v>3837</v>
      </c>
      <c r="L844" s="2" t="s">
        <v>4837</v>
      </c>
      <c r="M844" s="2" t="s">
        <v>5837</v>
      </c>
      <c r="N844">
        <v>4881</v>
      </c>
      <c r="O844" t="s">
        <v>5995</v>
      </c>
      <c r="P844" t="s">
        <v>6002</v>
      </c>
      <c r="Q844">
        <v>290</v>
      </c>
      <c r="R844" s="3">
        <v>45822</v>
      </c>
    </row>
    <row r="845" spans="1:18" x14ac:dyDescent="0.3">
      <c r="A845" t="s">
        <v>860</v>
      </c>
      <c r="B845" t="s">
        <v>1860</v>
      </c>
      <c r="C845" t="s">
        <v>2017</v>
      </c>
      <c r="D845" t="s">
        <v>2792</v>
      </c>
      <c r="E845" t="s">
        <v>2792</v>
      </c>
      <c r="F845" t="s">
        <v>2921</v>
      </c>
      <c r="G845" t="s">
        <v>2927</v>
      </c>
      <c r="H845">
        <v>0</v>
      </c>
      <c r="I845" t="s">
        <v>2945</v>
      </c>
      <c r="J845" t="s">
        <v>2972</v>
      </c>
      <c r="K845" t="s">
        <v>3838</v>
      </c>
      <c r="L845" s="2" t="s">
        <v>4838</v>
      </c>
      <c r="M845" s="2" t="s">
        <v>5838</v>
      </c>
      <c r="N845">
        <v>1670</v>
      </c>
      <c r="O845" t="s">
        <v>6000</v>
      </c>
      <c r="P845" t="s">
        <v>6001</v>
      </c>
      <c r="Q845">
        <v>1585</v>
      </c>
      <c r="R845" s="3">
        <v>45761</v>
      </c>
    </row>
    <row r="846" spans="1:18" x14ac:dyDescent="0.3">
      <c r="A846" t="s">
        <v>861</v>
      </c>
      <c r="B846" t="s">
        <v>1861</v>
      </c>
      <c r="C846" t="s">
        <v>2017</v>
      </c>
      <c r="D846" t="s">
        <v>2793</v>
      </c>
      <c r="E846" t="s">
        <v>2793</v>
      </c>
      <c r="F846" t="s">
        <v>2921</v>
      </c>
      <c r="G846" t="s">
        <v>2928</v>
      </c>
      <c r="H846">
        <v>0</v>
      </c>
      <c r="I846" t="s">
        <v>2946</v>
      </c>
      <c r="J846" t="s">
        <v>2972</v>
      </c>
      <c r="K846" t="s">
        <v>3839</v>
      </c>
      <c r="L846" s="2" t="s">
        <v>4839</v>
      </c>
      <c r="M846" s="2" t="s">
        <v>5839</v>
      </c>
      <c r="N846">
        <v>3532</v>
      </c>
      <c r="O846" t="s">
        <v>5997</v>
      </c>
      <c r="P846" t="s">
        <v>6001</v>
      </c>
      <c r="Q846">
        <v>227</v>
      </c>
      <c r="R846" s="3">
        <v>45708</v>
      </c>
    </row>
    <row r="847" spans="1:18" x14ac:dyDescent="0.3">
      <c r="A847" t="s">
        <v>862</v>
      </c>
      <c r="B847" t="s">
        <v>1862</v>
      </c>
      <c r="C847" t="s">
        <v>2017</v>
      </c>
      <c r="D847" t="s">
        <v>2794</v>
      </c>
      <c r="E847" t="s">
        <v>2794</v>
      </c>
      <c r="F847" t="s">
        <v>2921</v>
      </c>
      <c r="G847" t="s">
        <v>2928</v>
      </c>
      <c r="H847">
        <v>0</v>
      </c>
      <c r="I847" t="s">
        <v>2943</v>
      </c>
      <c r="J847" t="s">
        <v>2972</v>
      </c>
      <c r="K847" t="s">
        <v>3840</v>
      </c>
      <c r="L847" s="2" t="s">
        <v>4840</v>
      </c>
      <c r="M847" s="2" t="s">
        <v>5840</v>
      </c>
      <c r="N847">
        <v>990</v>
      </c>
      <c r="O847" t="s">
        <v>6000</v>
      </c>
      <c r="P847" t="s">
        <v>6001</v>
      </c>
      <c r="Q847">
        <v>1733</v>
      </c>
      <c r="R847" s="3">
        <v>45729</v>
      </c>
    </row>
    <row r="848" spans="1:18" x14ac:dyDescent="0.3">
      <c r="A848" t="s">
        <v>863</v>
      </c>
      <c r="B848" t="s">
        <v>1863</v>
      </c>
      <c r="C848" t="s">
        <v>2017</v>
      </c>
      <c r="D848" t="s">
        <v>2795</v>
      </c>
      <c r="E848" t="s">
        <v>2795</v>
      </c>
      <c r="F848" t="s">
        <v>2921</v>
      </c>
      <c r="G848" t="s">
        <v>2928</v>
      </c>
      <c r="H848">
        <v>0</v>
      </c>
      <c r="I848" t="s">
        <v>2946</v>
      </c>
      <c r="J848" t="s">
        <v>2972</v>
      </c>
      <c r="K848" t="s">
        <v>3841</v>
      </c>
      <c r="L848" s="2" t="s">
        <v>4841</v>
      </c>
      <c r="M848" s="2" t="s">
        <v>5841</v>
      </c>
      <c r="N848">
        <v>4511</v>
      </c>
      <c r="O848" t="s">
        <v>5995</v>
      </c>
      <c r="P848" t="s">
        <v>6001</v>
      </c>
      <c r="Q848">
        <v>1077</v>
      </c>
      <c r="R848" s="3">
        <v>45702</v>
      </c>
    </row>
    <row r="849" spans="1:18" x14ac:dyDescent="0.3">
      <c r="A849" t="s">
        <v>864</v>
      </c>
      <c r="B849" t="s">
        <v>1864</v>
      </c>
      <c r="C849" t="s">
        <v>2017</v>
      </c>
      <c r="D849" t="s">
        <v>2796</v>
      </c>
      <c r="E849" t="s">
        <v>2796</v>
      </c>
      <c r="F849" t="s">
        <v>2921</v>
      </c>
      <c r="G849" t="s">
        <v>2923</v>
      </c>
      <c r="H849">
        <v>0</v>
      </c>
      <c r="I849" t="s">
        <v>2943</v>
      </c>
      <c r="J849" t="s">
        <v>2973</v>
      </c>
      <c r="K849" t="s">
        <v>3842</v>
      </c>
      <c r="L849" s="2" t="s">
        <v>4842</v>
      </c>
      <c r="M849" s="2" t="s">
        <v>5842</v>
      </c>
      <c r="N849">
        <v>1891</v>
      </c>
      <c r="O849" t="s">
        <v>5995</v>
      </c>
      <c r="P849" t="s">
        <v>6002</v>
      </c>
      <c r="Q849">
        <v>1762</v>
      </c>
      <c r="R849" s="3">
        <v>45705</v>
      </c>
    </row>
    <row r="850" spans="1:18" x14ac:dyDescent="0.3">
      <c r="A850" t="s">
        <v>865</v>
      </c>
      <c r="B850" t="s">
        <v>1865</v>
      </c>
      <c r="C850" t="s">
        <v>2017</v>
      </c>
      <c r="D850" t="s">
        <v>2797</v>
      </c>
      <c r="E850" t="s">
        <v>2797</v>
      </c>
      <c r="F850" t="s">
        <v>2921</v>
      </c>
      <c r="G850" t="s">
        <v>2934</v>
      </c>
      <c r="H850">
        <v>0</v>
      </c>
      <c r="I850" t="s">
        <v>2946</v>
      </c>
      <c r="J850" t="s">
        <v>2973</v>
      </c>
      <c r="K850" t="s">
        <v>3843</v>
      </c>
      <c r="L850" s="2" t="s">
        <v>4843</v>
      </c>
      <c r="M850" s="2" t="s">
        <v>5843</v>
      </c>
      <c r="N850">
        <v>1270</v>
      </c>
      <c r="O850" t="s">
        <v>5998</v>
      </c>
      <c r="P850" t="s">
        <v>6001</v>
      </c>
      <c r="Q850">
        <v>747</v>
      </c>
      <c r="R850" s="3">
        <v>45681</v>
      </c>
    </row>
    <row r="851" spans="1:18" x14ac:dyDescent="0.3">
      <c r="A851" t="s">
        <v>866</v>
      </c>
      <c r="B851" t="s">
        <v>1866</v>
      </c>
      <c r="C851" t="s">
        <v>2017</v>
      </c>
      <c r="D851" t="s">
        <v>2798</v>
      </c>
      <c r="E851" t="s">
        <v>2798</v>
      </c>
      <c r="F851" t="s">
        <v>2921</v>
      </c>
      <c r="G851" t="s">
        <v>2934</v>
      </c>
      <c r="H851">
        <v>0</v>
      </c>
      <c r="I851" t="s">
        <v>2946</v>
      </c>
      <c r="J851" t="s">
        <v>2973</v>
      </c>
      <c r="K851" t="s">
        <v>3844</v>
      </c>
      <c r="L851" s="2" t="s">
        <v>4844</v>
      </c>
      <c r="M851" s="2" t="s">
        <v>5844</v>
      </c>
      <c r="N851">
        <v>2226</v>
      </c>
      <c r="O851" t="s">
        <v>5996</v>
      </c>
      <c r="P851" t="s">
        <v>6001</v>
      </c>
      <c r="Q851">
        <v>1967</v>
      </c>
      <c r="R851" s="3">
        <v>45745</v>
      </c>
    </row>
    <row r="852" spans="1:18" x14ac:dyDescent="0.3">
      <c r="A852" t="s">
        <v>867</v>
      </c>
      <c r="B852" t="s">
        <v>1867</v>
      </c>
      <c r="C852" t="s">
        <v>2017</v>
      </c>
      <c r="D852" t="s">
        <v>2799</v>
      </c>
      <c r="E852" t="s">
        <v>2799</v>
      </c>
      <c r="F852" t="s">
        <v>2921</v>
      </c>
      <c r="G852" t="s">
        <v>2935</v>
      </c>
      <c r="H852">
        <v>0</v>
      </c>
      <c r="I852" t="s">
        <v>2947</v>
      </c>
      <c r="J852" t="s">
        <v>2973</v>
      </c>
      <c r="K852" t="s">
        <v>3845</v>
      </c>
      <c r="L852" s="2" t="s">
        <v>4845</v>
      </c>
      <c r="M852" s="2" t="s">
        <v>5845</v>
      </c>
      <c r="N852">
        <v>1215</v>
      </c>
      <c r="O852" t="s">
        <v>5996</v>
      </c>
      <c r="P852" t="s">
        <v>6001</v>
      </c>
      <c r="Q852">
        <v>148</v>
      </c>
      <c r="R852" s="3">
        <v>45679</v>
      </c>
    </row>
    <row r="853" spans="1:18" x14ac:dyDescent="0.3">
      <c r="A853" t="s">
        <v>868</v>
      </c>
      <c r="B853" t="s">
        <v>1868</v>
      </c>
      <c r="C853" t="s">
        <v>2017</v>
      </c>
      <c r="D853" t="s">
        <v>2800</v>
      </c>
      <c r="E853" t="s">
        <v>2800</v>
      </c>
      <c r="F853" t="s">
        <v>2921</v>
      </c>
      <c r="G853" t="s">
        <v>2928</v>
      </c>
      <c r="H853">
        <v>0</v>
      </c>
      <c r="I853" t="s">
        <v>2944</v>
      </c>
      <c r="J853" t="s">
        <v>2973</v>
      </c>
      <c r="K853" t="s">
        <v>3846</v>
      </c>
      <c r="L853" s="2" t="s">
        <v>4846</v>
      </c>
      <c r="M853" s="2" t="s">
        <v>5846</v>
      </c>
      <c r="N853">
        <v>634</v>
      </c>
      <c r="O853" t="s">
        <v>5996</v>
      </c>
      <c r="P853" t="s">
        <v>6002</v>
      </c>
      <c r="Q853">
        <v>765</v>
      </c>
      <c r="R853" s="3">
        <v>45715</v>
      </c>
    </row>
    <row r="854" spans="1:18" x14ac:dyDescent="0.3">
      <c r="A854" t="s">
        <v>869</v>
      </c>
      <c r="B854" t="s">
        <v>1869</v>
      </c>
      <c r="C854" t="s">
        <v>2017</v>
      </c>
      <c r="D854" t="s">
        <v>2801</v>
      </c>
      <c r="E854" t="s">
        <v>2801</v>
      </c>
      <c r="F854" t="s">
        <v>2921</v>
      </c>
      <c r="G854" t="s">
        <v>2928</v>
      </c>
      <c r="H854">
        <v>0</v>
      </c>
      <c r="I854" t="s">
        <v>2943</v>
      </c>
      <c r="J854" t="s">
        <v>2973</v>
      </c>
      <c r="K854" t="s">
        <v>3847</v>
      </c>
      <c r="L854" s="2" t="s">
        <v>4847</v>
      </c>
      <c r="M854" s="2" t="s">
        <v>5847</v>
      </c>
      <c r="N854">
        <v>538</v>
      </c>
      <c r="O854" t="s">
        <v>5999</v>
      </c>
      <c r="P854" t="s">
        <v>6001</v>
      </c>
      <c r="Q854">
        <v>1442</v>
      </c>
      <c r="R854" s="3">
        <v>45778</v>
      </c>
    </row>
    <row r="855" spans="1:18" x14ac:dyDescent="0.3">
      <c r="A855" t="s">
        <v>870</v>
      </c>
      <c r="B855" t="s">
        <v>1870</v>
      </c>
      <c r="C855" t="s">
        <v>2017</v>
      </c>
      <c r="D855" t="s">
        <v>2802</v>
      </c>
      <c r="E855" t="s">
        <v>2802</v>
      </c>
      <c r="F855" t="s">
        <v>2921</v>
      </c>
      <c r="G855" t="s">
        <v>2928</v>
      </c>
      <c r="H855">
        <v>0</v>
      </c>
      <c r="I855" t="s">
        <v>2943</v>
      </c>
      <c r="J855" t="s">
        <v>2973</v>
      </c>
      <c r="K855" t="s">
        <v>3848</v>
      </c>
      <c r="L855" s="2" t="s">
        <v>4848</v>
      </c>
      <c r="M855" s="2" t="s">
        <v>5848</v>
      </c>
      <c r="N855">
        <v>1409</v>
      </c>
      <c r="O855" t="s">
        <v>5997</v>
      </c>
      <c r="P855" t="s">
        <v>6001</v>
      </c>
      <c r="Q855">
        <v>1929</v>
      </c>
      <c r="R855" s="3">
        <v>45743</v>
      </c>
    </row>
    <row r="856" spans="1:18" x14ac:dyDescent="0.3">
      <c r="A856" t="s">
        <v>871</v>
      </c>
      <c r="B856" t="s">
        <v>1871</v>
      </c>
      <c r="C856" t="s">
        <v>2017</v>
      </c>
      <c r="D856" t="s">
        <v>2803</v>
      </c>
      <c r="E856" t="s">
        <v>2803</v>
      </c>
      <c r="F856" t="s">
        <v>2921</v>
      </c>
      <c r="G856" t="s">
        <v>2928</v>
      </c>
      <c r="H856">
        <v>0</v>
      </c>
      <c r="I856" t="s">
        <v>2947</v>
      </c>
      <c r="J856" t="s">
        <v>2973</v>
      </c>
      <c r="K856" t="s">
        <v>3849</v>
      </c>
      <c r="L856" s="2" t="s">
        <v>4849</v>
      </c>
      <c r="M856" s="2" t="s">
        <v>5849</v>
      </c>
      <c r="N856">
        <v>2569</v>
      </c>
      <c r="O856" t="s">
        <v>5997</v>
      </c>
      <c r="P856" t="s">
        <v>6001</v>
      </c>
      <c r="Q856">
        <v>1356</v>
      </c>
      <c r="R856" s="3">
        <v>45848</v>
      </c>
    </row>
    <row r="857" spans="1:18" x14ac:dyDescent="0.3">
      <c r="A857" t="s">
        <v>872</v>
      </c>
      <c r="B857" t="s">
        <v>1872</v>
      </c>
      <c r="C857" t="s">
        <v>2017</v>
      </c>
      <c r="D857" t="s">
        <v>2804</v>
      </c>
      <c r="E857" t="s">
        <v>2804</v>
      </c>
      <c r="F857" t="s">
        <v>2921</v>
      </c>
      <c r="G857" t="s">
        <v>2928</v>
      </c>
      <c r="H857">
        <v>0</v>
      </c>
      <c r="I857" t="s">
        <v>2947</v>
      </c>
      <c r="J857" t="s">
        <v>2973</v>
      </c>
      <c r="K857" t="s">
        <v>3850</v>
      </c>
      <c r="L857" s="2" t="s">
        <v>4850</v>
      </c>
      <c r="M857" s="2" t="s">
        <v>5850</v>
      </c>
      <c r="N857">
        <v>4924</v>
      </c>
      <c r="O857" t="s">
        <v>5998</v>
      </c>
      <c r="P857" t="s">
        <v>6002</v>
      </c>
      <c r="Q857">
        <v>810</v>
      </c>
      <c r="R857" s="3">
        <v>45718</v>
      </c>
    </row>
    <row r="858" spans="1:18" x14ac:dyDescent="0.3">
      <c r="A858" t="s">
        <v>873</v>
      </c>
      <c r="B858" t="s">
        <v>1873</v>
      </c>
      <c r="C858" t="s">
        <v>2017</v>
      </c>
      <c r="D858" t="s">
        <v>2805</v>
      </c>
      <c r="E858" t="s">
        <v>2805</v>
      </c>
      <c r="F858" t="s">
        <v>2921</v>
      </c>
      <c r="G858" t="s">
        <v>2928</v>
      </c>
      <c r="H858">
        <v>0</v>
      </c>
      <c r="I858" t="s">
        <v>2943</v>
      </c>
      <c r="J858" t="s">
        <v>2974</v>
      </c>
      <c r="K858" t="s">
        <v>3851</v>
      </c>
      <c r="L858" s="2" t="s">
        <v>4851</v>
      </c>
      <c r="M858" s="2" t="s">
        <v>5851</v>
      </c>
      <c r="N858">
        <v>4712</v>
      </c>
      <c r="O858" t="s">
        <v>6000</v>
      </c>
      <c r="P858" t="s">
        <v>6001</v>
      </c>
      <c r="Q858">
        <v>1200</v>
      </c>
      <c r="R858" s="3">
        <v>45824</v>
      </c>
    </row>
    <row r="859" spans="1:18" x14ac:dyDescent="0.3">
      <c r="A859" t="s">
        <v>874</v>
      </c>
      <c r="B859" t="s">
        <v>1874</v>
      </c>
      <c r="C859" t="s">
        <v>2017</v>
      </c>
      <c r="D859" t="s">
        <v>2806</v>
      </c>
      <c r="E859" t="s">
        <v>2806</v>
      </c>
      <c r="F859" t="s">
        <v>2921</v>
      </c>
      <c r="G859" t="s">
        <v>2928</v>
      </c>
      <c r="H859">
        <v>0</v>
      </c>
      <c r="I859" t="s">
        <v>2947</v>
      </c>
      <c r="J859" t="s">
        <v>2975</v>
      </c>
      <c r="K859" t="s">
        <v>3852</v>
      </c>
      <c r="L859" s="2" t="s">
        <v>4852</v>
      </c>
      <c r="M859" s="2" t="s">
        <v>5852</v>
      </c>
      <c r="N859">
        <v>2414</v>
      </c>
      <c r="O859" t="s">
        <v>5998</v>
      </c>
      <c r="P859" t="s">
        <v>6002</v>
      </c>
      <c r="Q859">
        <v>206</v>
      </c>
      <c r="R859" s="3">
        <v>45845</v>
      </c>
    </row>
    <row r="860" spans="1:18" x14ac:dyDescent="0.3">
      <c r="A860" t="s">
        <v>875</v>
      </c>
      <c r="B860" t="s">
        <v>1875</v>
      </c>
      <c r="C860" t="s">
        <v>2017</v>
      </c>
      <c r="D860" t="s">
        <v>2688</v>
      </c>
      <c r="E860" t="s">
        <v>2688</v>
      </c>
      <c r="F860" t="s">
        <v>2921</v>
      </c>
      <c r="G860" t="s">
        <v>2924</v>
      </c>
      <c r="H860">
        <v>0</v>
      </c>
      <c r="I860" t="s">
        <v>2946</v>
      </c>
      <c r="J860" t="s">
        <v>2976</v>
      </c>
      <c r="K860" t="s">
        <v>3853</v>
      </c>
      <c r="L860" s="2" t="s">
        <v>4853</v>
      </c>
      <c r="M860" s="2" t="s">
        <v>5853</v>
      </c>
      <c r="N860">
        <v>3647</v>
      </c>
      <c r="O860" t="s">
        <v>5998</v>
      </c>
      <c r="P860" t="s">
        <v>6002</v>
      </c>
      <c r="Q860">
        <v>689</v>
      </c>
      <c r="R860" s="3">
        <v>45754</v>
      </c>
    </row>
    <row r="861" spans="1:18" x14ac:dyDescent="0.3">
      <c r="A861" t="s">
        <v>876</v>
      </c>
      <c r="B861" t="s">
        <v>1876</v>
      </c>
      <c r="C861" t="s">
        <v>2017</v>
      </c>
      <c r="D861" t="s">
        <v>2532</v>
      </c>
      <c r="E861" t="s">
        <v>2532</v>
      </c>
      <c r="F861" t="s">
        <v>2921</v>
      </c>
      <c r="G861" t="s">
        <v>2924</v>
      </c>
      <c r="H861">
        <v>0</v>
      </c>
      <c r="I861" t="s">
        <v>2947</v>
      </c>
      <c r="J861" t="s">
        <v>2976</v>
      </c>
      <c r="K861" t="s">
        <v>3854</v>
      </c>
      <c r="L861" s="2" t="s">
        <v>4854</v>
      </c>
      <c r="M861" s="2" t="s">
        <v>5854</v>
      </c>
      <c r="N861">
        <v>1068</v>
      </c>
      <c r="O861" t="s">
        <v>5995</v>
      </c>
      <c r="P861" t="s">
        <v>6002</v>
      </c>
      <c r="Q861">
        <v>618</v>
      </c>
      <c r="R861" s="3">
        <v>45814</v>
      </c>
    </row>
    <row r="862" spans="1:18" x14ac:dyDescent="0.3">
      <c r="A862" t="s">
        <v>877</v>
      </c>
      <c r="B862" t="s">
        <v>1877</v>
      </c>
      <c r="C862" t="s">
        <v>2017</v>
      </c>
      <c r="D862" t="s">
        <v>2807</v>
      </c>
      <c r="E862" t="s">
        <v>2807</v>
      </c>
      <c r="F862" t="s">
        <v>2921</v>
      </c>
      <c r="G862" t="s">
        <v>2924</v>
      </c>
      <c r="H862">
        <v>0</v>
      </c>
      <c r="I862" t="s">
        <v>2944</v>
      </c>
      <c r="J862" t="s">
        <v>2976</v>
      </c>
      <c r="K862" t="s">
        <v>3855</v>
      </c>
      <c r="L862" s="2" t="s">
        <v>4855</v>
      </c>
      <c r="M862" s="2" t="s">
        <v>5855</v>
      </c>
      <c r="N862">
        <v>3889</v>
      </c>
      <c r="O862" t="s">
        <v>5996</v>
      </c>
      <c r="P862" t="s">
        <v>6001</v>
      </c>
      <c r="Q862">
        <v>660</v>
      </c>
      <c r="R862" s="3">
        <v>45838</v>
      </c>
    </row>
    <row r="863" spans="1:18" x14ac:dyDescent="0.3">
      <c r="A863" t="s">
        <v>878</v>
      </c>
      <c r="B863" t="s">
        <v>1878</v>
      </c>
      <c r="C863" t="s">
        <v>2017</v>
      </c>
      <c r="D863" t="s">
        <v>2199</v>
      </c>
      <c r="E863" t="s">
        <v>2199</v>
      </c>
      <c r="F863" t="s">
        <v>2921</v>
      </c>
      <c r="G863" t="s">
        <v>2924</v>
      </c>
      <c r="H863">
        <v>0</v>
      </c>
      <c r="I863" t="s">
        <v>2947</v>
      </c>
      <c r="J863" t="s">
        <v>2976</v>
      </c>
      <c r="K863" t="s">
        <v>3856</v>
      </c>
      <c r="L863" s="2" t="s">
        <v>4856</v>
      </c>
      <c r="M863" s="2" t="s">
        <v>5856</v>
      </c>
      <c r="N863">
        <v>2541</v>
      </c>
      <c r="O863" t="s">
        <v>5999</v>
      </c>
      <c r="P863" t="s">
        <v>6002</v>
      </c>
      <c r="Q863">
        <v>279</v>
      </c>
      <c r="R863" s="3">
        <v>45680</v>
      </c>
    </row>
    <row r="864" spans="1:18" x14ac:dyDescent="0.3">
      <c r="A864" t="s">
        <v>879</v>
      </c>
      <c r="B864" t="s">
        <v>1879</v>
      </c>
      <c r="C864" t="s">
        <v>2017</v>
      </c>
      <c r="D864" t="s">
        <v>2808</v>
      </c>
      <c r="E864" t="s">
        <v>2808</v>
      </c>
      <c r="F864" t="s">
        <v>2921</v>
      </c>
      <c r="G864" t="s">
        <v>2937</v>
      </c>
      <c r="H864">
        <v>0</v>
      </c>
      <c r="I864" t="s">
        <v>2945</v>
      </c>
      <c r="J864" t="s">
        <v>2976</v>
      </c>
      <c r="K864" t="s">
        <v>3857</v>
      </c>
      <c r="L864" s="2" t="s">
        <v>4857</v>
      </c>
      <c r="M864" s="2" t="s">
        <v>5857</v>
      </c>
      <c r="N864">
        <v>3347</v>
      </c>
      <c r="O864" t="s">
        <v>5997</v>
      </c>
      <c r="P864" t="s">
        <v>6002</v>
      </c>
      <c r="Q864">
        <v>1998</v>
      </c>
      <c r="R864" s="3">
        <v>45837</v>
      </c>
    </row>
    <row r="865" spans="1:18" x14ac:dyDescent="0.3">
      <c r="A865" t="s">
        <v>880</v>
      </c>
      <c r="B865" t="s">
        <v>1880</v>
      </c>
      <c r="C865" t="s">
        <v>2017</v>
      </c>
      <c r="D865" t="s">
        <v>2809</v>
      </c>
      <c r="E865" t="s">
        <v>2809</v>
      </c>
      <c r="F865" t="s">
        <v>2921</v>
      </c>
      <c r="G865" t="s">
        <v>2926</v>
      </c>
      <c r="H865">
        <v>0</v>
      </c>
      <c r="I865" t="s">
        <v>2946</v>
      </c>
      <c r="J865" t="s">
        <v>2976</v>
      </c>
      <c r="K865" t="s">
        <v>3858</v>
      </c>
      <c r="L865" s="2" t="s">
        <v>4858</v>
      </c>
      <c r="M865" s="2" t="s">
        <v>5858</v>
      </c>
      <c r="N865">
        <v>2280</v>
      </c>
      <c r="O865" t="s">
        <v>5999</v>
      </c>
      <c r="P865" t="s">
        <v>6002</v>
      </c>
      <c r="Q865">
        <v>322</v>
      </c>
      <c r="R865" s="3">
        <v>45800</v>
      </c>
    </row>
    <row r="866" spans="1:18" x14ac:dyDescent="0.3">
      <c r="A866" t="s">
        <v>881</v>
      </c>
      <c r="B866" t="s">
        <v>1881</v>
      </c>
      <c r="C866" t="s">
        <v>2017</v>
      </c>
      <c r="D866" t="s">
        <v>2810</v>
      </c>
      <c r="E866" t="s">
        <v>2810</v>
      </c>
      <c r="F866" t="s">
        <v>2921</v>
      </c>
      <c r="G866" t="s">
        <v>2928</v>
      </c>
      <c r="H866">
        <v>0</v>
      </c>
      <c r="I866" t="s">
        <v>2947</v>
      </c>
      <c r="J866" t="s">
        <v>2976</v>
      </c>
      <c r="K866" t="s">
        <v>3859</v>
      </c>
      <c r="L866" s="2" t="s">
        <v>4859</v>
      </c>
      <c r="M866" s="2" t="s">
        <v>5859</v>
      </c>
      <c r="N866">
        <v>4149</v>
      </c>
      <c r="O866" t="s">
        <v>5996</v>
      </c>
      <c r="P866" t="s">
        <v>6002</v>
      </c>
      <c r="Q866">
        <v>1499</v>
      </c>
      <c r="R866" s="3">
        <v>45783</v>
      </c>
    </row>
    <row r="867" spans="1:18" x14ac:dyDescent="0.3">
      <c r="A867" t="s">
        <v>882</v>
      </c>
      <c r="B867" t="s">
        <v>1882</v>
      </c>
      <c r="C867" t="s">
        <v>2017</v>
      </c>
      <c r="D867" t="s">
        <v>2811</v>
      </c>
      <c r="E867" t="s">
        <v>2811</v>
      </c>
      <c r="F867" t="s">
        <v>2921</v>
      </c>
      <c r="G867" t="s">
        <v>2928</v>
      </c>
      <c r="H867">
        <v>0</v>
      </c>
      <c r="I867" t="s">
        <v>2945</v>
      </c>
      <c r="J867" t="s">
        <v>2976</v>
      </c>
      <c r="K867" t="s">
        <v>3860</v>
      </c>
      <c r="L867" s="2" t="s">
        <v>4860</v>
      </c>
      <c r="M867" s="2" t="s">
        <v>5860</v>
      </c>
      <c r="N867">
        <v>4473</v>
      </c>
      <c r="O867" t="s">
        <v>5996</v>
      </c>
      <c r="P867" t="s">
        <v>6002</v>
      </c>
      <c r="Q867">
        <v>1942</v>
      </c>
      <c r="R867" s="3">
        <v>45810</v>
      </c>
    </row>
    <row r="868" spans="1:18" x14ac:dyDescent="0.3">
      <c r="A868" t="s">
        <v>883</v>
      </c>
      <c r="B868" t="s">
        <v>1883</v>
      </c>
      <c r="C868" t="s">
        <v>2017</v>
      </c>
      <c r="D868" t="s">
        <v>2812</v>
      </c>
      <c r="E868" t="s">
        <v>2812</v>
      </c>
      <c r="F868" t="s">
        <v>2921</v>
      </c>
      <c r="G868" t="s">
        <v>2928</v>
      </c>
      <c r="H868">
        <v>0</v>
      </c>
      <c r="I868" t="s">
        <v>2947</v>
      </c>
      <c r="J868" t="s">
        <v>2976</v>
      </c>
      <c r="K868" t="s">
        <v>3861</v>
      </c>
      <c r="L868" s="2" t="s">
        <v>4861</v>
      </c>
      <c r="M868" s="2" t="s">
        <v>5861</v>
      </c>
      <c r="N868">
        <v>4095</v>
      </c>
      <c r="O868" t="s">
        <v>5997</v>
      </c>
      <c r="P868" t="s">
        <v>6001</v>
      </c>
      <c r="Q868">
        <v>894</v>
      </c>
      <c r="R868" s="3">
        <v>45778</v>
      </c>
    </row>
    <row r="869" spans="1:18" x14ac:dyDescent="0.3">
      <c r="A869" t="s">
        <v>884</v>
      </c>
      <c r="B869" t="s">
        <v>1884</v>
      </c>
      <c r="C869" t="s">
        <v>2017</v>
      </c>
      <c r="D869" t="s">
        <v>2813</v>
      </c>
      <c r="E869" t="s">
        <v>2813</v>
      </c>
      <c r="F869" t="s">
        <v>2921</v>
      </c>
      <c r="G869" t="s">
        <v>2928</v>
      </c>
      <c r="H869">
        <v>0</v>
      </c>
      <c r="I869" t="s">
        <v>2943</v>
      </c>
      <c r="J869" t="s">
        <v>2976</v>
      </c>
      <c r="K869" t="s">
        <v>3862</v>
      </c>
      <c r="L869" s="2" t="s">
        <v>4862</v>
      </c>
      <c r="M869" s="2" t="s">
        <v>5862</v>
      </c>
      <c r="N869">
        <v>3636</v>
      </c>
      <c r="O869" t="s">
        <v>5995</v>
      </c>
      <c r="P869" t="s">
        <v>6001</v>
      </c>
      <c r="Q869">
        <v>1621</v>
      </c>
      <c r="R869" s="3">
        <v>45677</v>
      </c>
    </row>
    <row r="870" spans="1:18" x14ac:dyDescent="0.3">
      <c r="A870" t="s">
        <v>885</v>
      </c>
      <c r="B870" t="s">
        <v>1885</v>
      </c>
      <c r="C870" t="s">
        <v>2017</v>
      </c>
      <c r="D870" t="s">
        <v>2814</v>
      </c>
      <c r="E870" t="s">
        <v>2814</v>
      </c>
      <c r="F870" t="s">
        <v>2921</v>
      </c>
      <c r="G870" t="s">
        <v>2932</v>
      </c>
      <c r="H870">
        <v>0</v>
      </c>
      <c r="I870" t="s">
        <v>2943</v>
      </c>
      <c r="J870" t="s">
        <v>2977</v>
      </c>
      <c r="K870" t="s">
        <v>3863</v>
      </c>
      <c r="L870" s="2" t="s">
        <v>4863</v>
      </c>
      <c r="M870" s="2" t="s">
        <v>5863</v>
      </c>
      <c r="N870">
        <v>708</v>
      </c>
      <c r="O870" t="s">
        <v>6000</v>
      </c>
      <c r="P870" t="s">
        <v>6001</v>
      </c>
      <c r="Q870">
        <v>1309</v>
      </c>
      <c r="R870" s="3">
        <v>45787</v>
      </c>
    </row>
    <row r="871" spans="1:18" x14ac:dyDescent="0.3">
      <c r="A871" t="s">
        <v>886</v>
      </c>
      <c r="B871" t="s">
        <v>1886</v>
      </c>
      <c r="C871" t="s">
        <v>2017</v>
      </c>
      <c r="D871" t="s">
        <v>2589</v>
      </c>
      <c r="E871" t="s">
        <v>2589</v>
      </c>
      <c r="F871" t="s">
        <v>2921</v>
      </c>
      <c r="G871" t="s">
        <v>2923</v>
      </c>
      <c r="H871">
        <v>0</v>
      </c>
      <c r="I871" t="s">
        <v>2946</v>
      </c>
      <c r="J871" t="s">
        <v>2977</v>
      </c>
      <c r="K871" t="s">
        <v>3864</v>
      </c>
      <c r="L871" s="2" t="s">
        <v>4864</v>
      </c>
      <c r="M871" s="2" t="s">
        <v>5864</v>
      </c>
      <c r="N871">
        <v>4949</v>
      </c>
      <c r="O871" t="s">
        <v>5998</v>
      </c>
      <c r="P871" t="s">
        <v>6002</v>
      </c>
      <c r="Q871">
        <v>1967</v>
      </c>
      <c r="R871" s="3">
        <v>45814</v>
      </c>
    </row>
    <row r="872" spans="1:18" x14ac:dyDescent="0.3">
      <c r="A872" t="s">
        <v>887</v>
      </c>
      <c r="B872" t="s">
        <v>1887</v>
      </c>
      <c r="C872" t="s">
        <v>2017</v>
      </c>
      <c r="D872" t="s">
        <v>2815</v>
      </c>
      <c r="E872" t="s">
        <v>2815</v>
      </c>
      <c r="F872" t="s">
        <v>2921</v>
      </c>
      <c r="G872" t="s">
        <v>2924</v>
      </c>
      <c r="H872">
        <v>0</v>
      </c>
      <c r="I872" t="s">
        <v>2946</v>
      </c>
      <c r="J872" t="s">
        <v>2977</v>
      </c>
      <c r="K872" t="s">
        <v>3865</v>
      </c>
      <c r="L872" s="2" t="s">
        <v>4865</v>
      </c>
      <c r="M872" s="2" t="s">
        <v>5865</v>
      </c>
      <c r="N872">
        <v>376</v>
      </c>
      <c r="O872" t="s">
        <v>5995</v>
      </c>
      <c r="P872" t="s">
        <v>6001</v>
      </c>
      <c r="Q872">
        <v>997</v>
      </c>
      <c r="R872" s="3">
        <v>45836</v>
      </c>
    </row>
    <row r="873" spans="1:18" x14ac:dyDescent="0.3">
      <c r="A873" t="s">
        <v>888</v>
      </c>
      <c r="B873" t="s">
        <v>1888</v>
      </c>
      <c r="C873" t="s">
        <v>2017</v>
      </c>
      <c r="D873" t="s">
        <v>2816</v>
      </c>
      <c r="E873" t="s">
        <v>2816</v>
      </c>
      <c r="F873" t="s">
        <v>2921</v>
      </c>
      <c r="G873" t="s">
        <v>2924</v>
      </c>
      <c r="H873">
        <v>0</v>
      </c>
      <c r="I873" t="s">
        <v>2945</v>
      </c>
      <c r="J873" t="s">
        <v>2977</v>
      </c>
      <c r="K873" t="s">
        <v>3866</v>
      </c>
      <c r="L873" s="2" t="s">
        <v>4866</v>
      </c>
      <c r="M873" s="2" t="s">
        <v>5866</v>
      </c>
      <c r="N873">
        <v>3589</v>
      </c>
      <c r="O873" t="s">
        <v>5996</v>
      </c>
      <c r="P873" t="s">
        <v>6002</v>
      </c>
      <c r="Q873">
        <v>1329</v>
      </c>
      <c r="R873" s="3">
        <v>45675</v>
      </c>
    </row>
    <row r="874" spans="1:18" x14ac:dyDescent="0.3">
      <c r="A874" t="s">
        <v>889</v>
      </c>
      <c r="B874" t="s">
        <v>1889</v>
      </c>
      <c r="C874" t="s">
        <v>2017</v>
      </c>
      <c r="D874" t="s">
        <v>2817</v>
      </c>
      <c r="E874" t="s">
        <v>2817</v>
      </c>
      <c r="F874" t="s">
        <v>2921</v>
      </c>
      <c r="G874" t="s">
        <v>2924</v>
      </c>
      <c r="H874">
        <v>0</v>
      </c>
      <c r="I874" t="s">
        <v>2943</v>
      </c>
      <c r="J874" t="s">
        <v>2977</v>
      </c>
      <c r="K874" t="s">
        <v>3867</v>
      </c>
      <c r="L874" s="2" t="s">
        <v>4867</v>
      </c>
      <c r="M874" s="2" t="s">
        <v>5867</v>
      </c>
      <c r="N874">
        <v>2690</v>
      </c>
      <c r="O874" t="s">
        <v>5996</v>
      </c>
      <c r="P874" t="s">
        <v>6002</v>
      </c>
      <c r="Q874">
        <v>649</v>
      </c>
      <c r="R874" s="3">
        <v>45776</v>
      </c>
    </row>
    <row r="875" spans="1:18" x14ac:dyDescent="0.3">
      <c r="A875" t="s">
        <v>890</v>
      </c>
      <c r="B875" t="s">
        <v>1890</v>
      </c>
      <c r="C875" t="s">
        <v>2017</v>
      </c>
      <c r="D875" t="s">
        <v>2818</v>
      </c>
      <c r="E875" t="s">
        <v>2818</v>
      </c>
      <c r="F875" t="s">
        <v>2921</v>
      </c>
      <c r="G875" t="s">
        <v>2933</v>
      </c>
      <c r="H875">
        <v>0</v>
      </c>
      <c r="I875" t="s">
        <v>2947</v>
      </c>
      <c r="J875" t="s">
        <v>2977</v>
      </c>
      <c r="K875" t="s">
        <v>3868</v>
      </c>
      <c r="L875" s="2" t="s">
        <v>4868</v>
      </c>
      <c r="M875" s="2" t="s">
        <v>5868</v>
      </c>
      <c r="N875">
        <v>4995</v>
      </c>
      <c r="O875" t="s">
        <v>5995</v>
      </c>
      <c r="P875" t="s">
        <v>6001</v>
      </c>
      <c r="Q875">
        <v>356</v>
      </c>
      <c r="R875" s="3">
        <v>45799</v>
      </c>
    </row>
    <row r="876" spans="1:18" x14ac:dyDescent="0.3">
      <c r="A876" t="s">
        <v>891</v>
      </c>
      <c r="B876" t="s">
        <v>1891</v>
      </c>
      <c r="C876" t="s">
        <v>2017</v>
      </c>
      <c r="D876" t="s">
        <v>2819</v>
      </c>
      <c r="E876" t="s">
        <v>2819</v>
      </c>
      <c r="F876" t="s">
        <v>2921</v>
      </c>
      <c r="G876" t="s">
        <v>2933</v>
      </c>
      <c r="H876">
        <v>0</v>
      </c>
      <c r="I876" t="s">
        <v>2946</v>
      </c>
      <c r="J876" t="s">
        <v>2977</v>
      </c>
      <c r="K876" t="s">
        <v>3869</v>
      </c>
      <c r="L876" s="2" t="s">
        <v>4869</v>
      </c>
      <c r="M876" s="2" t="s">
        <v>5869</v>
      </c>
      <c r="N876">
        <v>2101</v>
      </c>
      <c r="O876" t="s">
        <v>5998</v>
      </c>
      <c r="P876" t="s">
        <v>6001</v>
      </c>
      <c r="Q876">
        <v>1448</v>
      </c>
      <c r="R876" s="3">
        <v>45713</v>
      </c>
    </row>
    <row r="877" spans="1:18" x14ac:dyDescent="0.3">
      <c r="A877" t="s">
        <v>892</v>
      </c>
      <c r="B877" t="s">
        <v>1892</v>
      </c>
      <c r="C877" t="s">
        <v>2017</v>
      </c>
      <c r="D877" t="s">
        <v>2820</v>
      </c>
      <c r="E877" t="s">
        <v>2820</v>
      </c>
      <c r="F877" t="s">
        <v>2921</v>
      </c>
      <c r="G877" t="s">
        <v>2935</v>
      </c>
      <c r="H877">
        <v>0</v>
      </c>
      <c r="I877" t="s">
        <v>2945</v>
      </c>
      <c r="J877" t="s">
        <v>2977</v>
      </c>
      <c r="K877" t="s">
        <v>3870</v>
      </c>
      <c r="L877" s="2" t="s">
        <v>4870</v>
      </c>
      <c r="M877" s="2" t="s">
        <v>5870</v>
      </c>
      <c r="N877">
        <v>261</v>
      </c>
      <c r="O877" t="s">
        <v>5998</v>
      </c>
      <c r="P877" t="s">
        <v>6002</v>
      </c>
      <c r="Q877">
        <v>1983</v>
      </c>
      <c r="R877" s="3">
        <v>45843</v>
      </c>
    </row>
    <row r="878" spans="1:18" x14ac:dyDescent="0.3">
      <c r="A878" t="s">
        <v>893</v>
      </c>
      <c r="B878" t="s">
        <v>1893</v>
      </c>
      <c r="C878" t="s">
        <v>2017</v>
      </c>
      <c r="D878" t="s">
        <v>2821</v>
      </c>
      <c r="E878" t="s">
        <v>2821</v>
      </c>
      <c r="F878" t="s">
        <v>2921</v>
      </c>
      <c r="G878" t="s">
        <v>2935</v>
      </c>
      <c r="H878">
        <v>0</v>
      </c>
      <c r="I878" t="s">
        <v>2947</v>
      </c>
      <c r="J878" t="s">
        <v>2977</v>
      </c>
      <c r="K878" t="s">
        <v>3871</v>
      </c>
      <c r="L878" s="2" t="s">
        <v>4871</v>
      </c>
      <c r="M878" s="2" t="s">
        <v>5871</v>
      </c>
      <c r="N878">
        <v>798</v>
      </c>
      <c r="O878" t="s">
        <v>5996</v>
      </c>
      <c r="P878" t="s">
        <v>6002</v>
      </c>
      <c r="Q878">
        <v>1150</v>
      </c>
      <c r="R878" s="3">
        <v>45760</v>
      </c>
    </row>
    <row r="879" spans="1:18" x14ac:dyDescent="0.3">
      <c r="A879" t="s">
        <v>894</v>
      </c>
      <c r="B879" t="s">
        <v>1894</v>
      </c>
      <c r="C879" t="s">
        <v>2017</v>
      </c>
      <c r="D879" t="s">
        <v>2822</v>
      </c>
      <c r="E879" t="s">
        <v>2822</v>
      </c>
      <c r="F879" t="s">
        <v>2921</v>
      </c>
      <c r="G879" t="s">
        <v>2936</v>
      </c>
      <c r="H879">
        <v>0</v>
      </c>
      <c r="I879" t="s">
        <v>2944</v>
      </c>
      <c r="J879" t="s">
        <v>2977</v>
      </c>
      <c r="K879" t="s">
        <v>3872</v>
      </c>
      <c r="L879" s="2" t="s">
        <v>4872</v>
      </c>
      <c r="M879" s="2" t="s">
        <v>5872</v>
      </c>
      <c r="N879">
        <v>1925</v>
      </c>
      <c r="O879" t="s">
        <v>6000</v>
      </c>
      <c r="P879" t="s">
        <v>6001</v>
      </c>
      <c r="Q879">
        <v>1420</v>
      </c>
      <c r="R879" s="3">
        <v>45736</v>
      </c>
    </row>
    <row r="880" spans="1:18" x14ac:dyDescent="0.3">
      <c r="A880" t="s">
        <v>895</v>
      </c>
      <c r="B880" t="s">
        <v>1895</v>
      </c>
      <c r="C880" t="s">
        <v>2017</v>
      </c>
      <c r="D880" t="s">
        <v>2823</v>
      </c>
      <c r="E880" t="s">
        <v>2823</v>
      </c>
      <c r="F880" t="s">
        <v>2921</v>
      </c>
      <c r="G880" t="s">
        <v>2936</v>
      </c>
      <c r="H880">
        <v>0</v>
      </c>
      <c r="I880" t="s">
        <v>2944</v>
      </c>
      <c r="J880" t="s">
        <v>2977</v>
      </c>
      <c r="K880" t="s">
        <v>3873</v>
      </c>
      <c r="L880" s="2" t="s">
        <v>4873</v>
      </c>
      <c r="M880" s="2" t="s">
        <v>5873</v>
      </c>
      <c r="N880">
        <v>4762</v>
      </c>
      <c r="O880" t="s">
        <v>5998</v>
      </c>
      <c r="P880" t="s">
        <v>6001</v>
      </c>
      <c r="Q880">
        <v>1821</v>
      </c>
      <c r="R880" s="3">
        <v>45825</v>
      </c>
    </row>
    <row r="881" spans="1:18" x14ac:dyDescent="0.3">
      <c r="A881" t="s">
        <v>896</v>
      </c>
      <c r="B881" t="s">
        <v>1896</v>
      </c>
      <c r="C881" t="s">
        <v>2017</v>
      </c>
      <c r="D881" t="s">
        <v>2824</v>
      </c>
      <c r="E881" t="s">
        <v>2824</v>
      </c>
      <c r="F881" t="s">
        <v>2921</v>
      </c>
      <c r="G881" t="s">
        <v>2936</v>
      </c>
      <c r="H881">
        <v>0</v>
      </c>
      <c r="I881" t="s">
        <v>2943</v>
      </c>
      <c r="J881" t="s">
        <v>2977</v>
      </c>
      <c r="K881" t="s">
        <v>3874</v>
      </c>
      <c r="L881" s="2" t="s">
        <v>4874</v>
      </c>
      <c r="M881" s="2" t="s">
        <v>5874</v>
      </c>
      <c r="N881">
        <v>4859</v>
      </c>
      <c r="O881" t="s">
        <v>5998</v>
      </c>
      <c r="P881" t="s">
        <v>6001</v>
      </c>
      <c r="Q881">
        <v>1902</v>
      </c>
      <c r="R881" s="3">
        <v>45694</v>
      </c>
    </row>
    <row r="882" spans="1:18" x14ac:dyDescent="0.3">
      <c r="A882" t="s">
        <v>897</v>
      </c>
      <c r="B882" t="s">
        <v>1897</v>
      </c>
      <c r="C882" t="s">
        <v>2017</v>
      </c>
      <c r="D882" t="s">
        <v>2258</v>
      </c>
      <c r="E882" t="s">
        <v>2258</v>
      </c>
      <c r="F882" t="s">
        <v>2921</v>
      </c>
      <c r="G882" t="s">
        <v>2936</v>
      </c>
      <c r="H882">
        <v>0</v>
      </c>
      <c r="I882" t="s">
        <v>2945</v>
      </c>
      <c r="J882" t="s">
        <v>2977</v>
      </c>
      <c r="K882" t="s">
        <v>3875</v>
      </c>
      <c r="L882" s="2" t="s">
        <v>4875</v>
      </c>
      <c r="M882" s="2" t="s">
        <v>5875</v>
      </c>
      <c r="N882">
        <v>219</v>
      </c>
      <c r="O882" t="s">
        <v>5997</v>
      </c>
      <c r="P882" t="s">
        <v>6002</v>
      </c>
      <c r="Q882">
        <v>1256</v>
      </c>
      <c r="R882" s="3">
        <v>45679</v>
      </c>
    </row>
    <row r="883" spans="1:18" x14ac:dyDescent="0.3">
      <c r="A883" t="s">
        <v>898</v>
      </c>
      <c r="B883" t="s">
        <v>1898</v>
      </c>
      <c r="C883" t="s">
        <v>2017</v>
      </c>
      <c r="D883" t="s">
        <v>2825</v>
      </c>
      <c r="E883" t="s">
        <v>2825</v>
      </c>
      <c r="F883" t="s">
        <v>2921</v>
      </c>
      <c r="G883" t="s">
        <v>2936</v>
      </c>
      <c r="H883">
        <v>0</v>
      </c>
      <c r="I883" t="s">
        <v>2944</v>
      </c>
      <c r="J883" t="s">
        <v>2977</v>
      </c>
      <c r="K883" t="s">
        <v>3876</v>
      </c>
      <c r="L883" s="2" t="s">
        <v>4876</v>
      </c>
      <c r="M883" s="2" t="s">
        <v>5876</v>
      </c>
      <c r="N883">
        <v>2257</v>
      </c>
      <c r="O883" t="s">
        <v>6000</v>
      </c>
      <c r="P883" t="s">
        <v>6002</v>
      </c>
      <c r="Q883">
        <v>1611</v>
      </c>
      <c r="R883" s="3">
        <v>45708</v>
      </c>
    </row>
    <row r="884" spans="1:18" x14ac:dyDescent="0.3">
      <c r="A884" t="s">
        <v>899</v>
      </c>
      <c r="B884" t="s">
        <v>1899</v>
      </c>
      <c r="C884" t="s">
        <v>2017</v>
      </c>
      <c r="D884" t="s">
        <v>2826</v>
      </c>
      <c r="E884" t="s">
        <v>2826</v>
      </c>
      <c r="F884" t="s">
        <v>2921</v>
      </c>
      <c r="G884" t="s">
        <v>2928</v>
      </c>
      <c r="H884">
        <v>0</v>
      </c>
      <c r="I884" t="s">
        <v>2943</v>
      </c>
      <c r="J884" t="s">
        <v>2977</v>
      </c>
      <c r="K884" t="s">
        <v>3877</v>
      </c>
      <c r="L884" s="2" t="s">
        <v>4877</v>
      </c>
      <c r="M884" s="2" t="s">
        <v>5877</v>
      </c>
      <c r="N884">
        <v>4770</v>
      </c>
      <c r="O884" t="s">
        <v>5997</v>
      </c>
      <c r="P884" t="s">
        <v>6002</v>
      </c>
      <c r="Q884">
        <v>730</v>
      </c>
      <c r="R884" s="3">
        <v>45794</v>
      </c>
    </row>
    <row r="885" spans="1:18" x14ac:dyDescent="0.3">
      <c r="A885" t="s">
        <v>900</v>
      </c>
      <c r="B885" t="s">
        <v>1900</v>
      </c>
      <c r="C885" t="s">
        <v>2017</v>
      </c>
      <c r="D885" t="s">
        <v>2827</v>
      </c>
      <c r="E885" t="s">
        <v>2827</v>
      </c>
      <c r="F885" t="s">
        <v>2921</v>
      </c>
      <c r="G885" t="s">
        <v>2928</v>
      </c>
      <c r="H885">
        <v>0</v>
      </c>
      <c r="I885" t="s">
        <v>2945</v>
      </c>
      <c r="J885" t="s">
        <v>2977</v>
      </c>
      <c r="K885" t="s">
        <v>3878</v>
      </c>
      <c r="L885" s="2" t="s">
        <v>4878</v>
      </c>
      <c r="M885" s="2" t="s">
        <v>5878</v>
      </c>
      <c r="N885">
        <v>379</v>
      </c>
      <c r="O885" t="s">
        <v>5999</v>
      </c>
      <c r="P885" t="s">
        <v>6001</v>
      </c>
      <c r="Q885">
        <v>457</v>
      </c>
      <c r="R885" s="3">
        <v>45686</v>
      </c>
    </row>
    <row r="886" spans="1:18" x14ac:dyDescent="0.3">
      <c r="A886" t="s">
        <v>901</v>
      </c>
      <c r="B886" t="s">
        <v>1901</v>
      </c>
      <c r="C886" t="s">
        <v>2017</v>
      </c>
      <c r="D886" t="s">
        <v>2828</v>
      </c>
      <c r="E886" t="s">
        <v>2828</v>
      </c>
      <c r="F886" t="s">
        <v>2921</v>
      </c>
      <c r="G886" t="s">
        <v>2928</v>
      </c>
      <c r="H886">
        <v>0</v>
      </c>
      <c r="I886" t="s">
        <v>2946</v>
      </c>
      <c r="J886" t="s">
        <v>2977</v>
      </c>
      <c r="K886" t="s">
        <v>3879</v>
      </c>
      <c r="L886" s="2" t="s">
        <v>4879</v>
      </c>
      <c r="M886" s="2" t="s">
        <v>5879</v>
      </c>
      <c r="N886">
        <v>1485</v>
      </c>
      <c r="O886" t="s">
        <v>5995</v>
      </c>
      <c r="P886" t="s">
        <v>6002</v>
      </c>
      <c r="Q886">
        <v>1363</v>
      </c>
      <c r="R886" s="3">
        <v>45708</v>
      </c>
    </row>
    <row r="887" spans="1:18" x14ac:dyDescent="0.3">
      <c r="A887" t="s">
        <v>902</v>
      </c>
      <c r="B887" t="s">
        <v>1902</v>
      </c>
      <c r="C887" t="s">
        <v>2017</v>
      </c>
      <c r="D887" t="s">
        <v>2829</v>
      </c>
      <c r="E887" t="s">
        <v>2829</v>
      </c>
      <c r="F887" t="s">
        <v>2921</v>
      </c>
      <c r="G887" t="s">
        <v>2930</v>
      </c>
      <c r="H887">
        <v>0</v>
      </c>
      <c r="I887" t="s">
        <v>2947</v>
      </c>
      <c r="J887" t="s">
        <v>2978</v>
      </c>
      <c r="K887" t="s">
        <v>3880</v>
      </c>
      <c r="L887" s="2" t="s">
        <v>4880</v>
      </c>
      <c r="M887" s="2" t="s">
        <v>5880</v>
      </c>
      <c r="N887">
        <v>3904</v>
      </c>
      <c r="O887" t="s">
        <v>5996</v>
      </c>
      <c r="P887" t="s">
        <v>6002</v>
      </c>
      <c r="Q887">
        <v>1206</v>
      </c>
      <c r="R887" s="3">
        <v>45752</v>
      </c>
    </row>
    <row r="888" spans="1:18" x14ac:dyDescent="0.3">
      <c r="A888" t="s">
        <v>903</v>
      </c>
      <c r="B888" t="s">
        <v>1903</v>
      </c>
      <c r="C888" t="s">
        <v>2017</v>
      </c>
      <c r="D888" t="s">
        <v>2830</v>
      </c>
      <c r="E888" t="s">
        <v>2830</v>
      </c>
      <c r="F888" t="s">
        <v>2921</v>
      </c>
      <c r="G888" t="s">
        <v>2932</v>
      </c>
      <c r="H888">
        <v>0</v>
      </c>
      <c r="I888" t="s">
        <v>2946</v>
      </c>
      <c r="J888" t="s">
        <v>2978</v>
      </c>
      <c r="K888" t="s">
        <v>3881</v>
      </c>
      <c r="L888" s="2" t="s">
        <v>4881</v>
      </c>
      <c r="M888" s="2" t="s">
        <v>5881</v>
      </c>
      <c r="N888">
        <v>4301</v>
      </c>
      <c r="O888" t="s">
        <v>5998</v>
      </c>
      <c r="P888" t="s">
        <v>6002</v>
      </c>
      <c r="Q888">
        <v>1668</v>
      </c>
      <c r="R888" s="3">
        <v>45791</v>
      </c>
    </row>
    <row r="889" spans="1:18" x14ac:dyDescent="0.3">
      <c r="A889" t="s">
        <v>904</v>
      </c>
      <c r="B889" t="s">
        <v>1904</v>
      </c>
      <c r="C889" t="s">
        <v>2017</v>
      </c>
      <c r="D889" t="s">
        <v>2831</v>
      </c>
      <c r="E889" t="s">
        <v>2831</v>
      </c>
      <c r="F889" t="s">
        <v>2921</v>
      </c>
      <c r="G889" t="s">
        <v>2932</v>
      </c>
      <c r="H889">
        <v>0</v>
      </c>
      <c r="I889" t="s">
        <v>2946</v>
      </c>
      <c r="J889" t="s">
        <v>2978</v>
      </c>
      <c r="K889" t="s">
        <v>3882</v>
      </c>
      <c r="L889" s="2" t="s">
        <v>4882</v>
      </c>
      <c r="M889" s="2" t="s">
        <v>5882</v>
      </c>
      <c r="N889">
        <v>3672</v>
      </c>
      <c r="O889" t="s">
        <v>5999</v>
      </c>
      <c r="P889" t="s">
        <v>6001</v>
      </c>
      <c r="Q889">
        <v>359</v>
      </c>
      <c r="R889" s="3">
        <v>45721</v>
      </c>
    </row>
    <row r="890" spans="1:18" x14ac:dyDescent="0.3">
      <c r="A890" t="s">
        <v>905</v>
      </c>
      <c r="B890" t="s">
        <v>1905</v>
      </c>
      <c r="C890" t="s">
        <v>2017</v>
      </c>
      <c r="D890" t="s">
        <v>2832</v>
      </c>
      <c r="E890" t="s">
        <v>2832</v>
      </c>
      <c r="F890" t="s">
        <v>2921</v>
      </c>
      <c r="G890" t="s">
        <v>2932</v>
      </c>
      <c r="H890">
        <v>0</v>
      </c>
      <c r="I890" t="s">
        <v>2943</v>
      </c>
      <c r="J890" t="s">
        <v>2978</v>
      </c>
      <c r="K890" t="s">
        <v>3883</v>
      </c>
      <c r="L890" s="2" t="s">
        <v>4883</v>
      </c>
      <c r="M890" s="2" t="s">
        <v>5883</v>
      </c>
      <c r="N890">
        <v>2328</v>
      </c>
      <c r="O890" t="s">
        <v>5997</v>
      </c>
      <c r="P890" t="s">
        <v>6001</v>
      </c>
      <c r="Q890">
        <v>774</v>
      </c>
      <c r="R890" s="3">
        <v>45673</v>
      </c>
    </row>
    <row r="891" spans="1:18" x14ac:dyDescent="0.3">
      <c r="A891" t="s">
        <v>906</v>
      </c>
      <c r="B891" t="s">
        <v>1906</v>
      </c>
      <c r="C891" t="s">
        <v>2017</v>
      </c>
      <c r="D891" t="s">
        <v>2833</v>
      </c>
      <c r="E891" t="s">
        <v>2833</v>
      </c>
      <c r="F891" t="s">
        <v>2921</v>
      </c>
      <c r="G891" t="s">
        <v>2923</v>
      </c>
      <c r="H891">
        <v>0</v>
      </c>
      <c r="I891" t="s">
        <v>2946</v>
      </c>
      <c r="J891" t="s">
        <v>2978</v>
      </c>
      <c r="K891" t="s">
        <v>3884</v>
      </c>
      <c r="L891" s="2" t="s">
        <v>4884</v>
      </c>
      <c r="M891" s="2" t="s">
        <v>5884</v>
      </c>
      <c r="N891">
        <v>1536</v>
      </c>
      <c r="O891" t="s">
        <v>5998</v>
      </c>
      <c r="P891" t="s">
        <v>6002</v>
      </c>
      <c r="Q891">
        <v>628</v>
      </c>
      <c r="R891" s="3">
        <v>45778</v>
      </c>
    </row>
    <row r="892" spans="1:18" x14ac:dyDescent="0.3">
      <c r="A892" t="s">
        <v>907</v>
      </c>
      <c r="B892" t="s">
        <v>1907</v>
      </c>
      <c r="C892" t="s">
        <v>2017</v>
      </c>
      <c r="D892" t="s">
        <v>2834</v>
      </c>
      <c r="E892" t="s">
        <v>2834</v>
      </c>
      <c r="F892" t="s">
        <v>2921</v>
      </c>
      <c r="G892" t="s">
        <v>2924</v>
      </c>
      <c r="H892">
        <v>0</v>
      </c>
      <c r="I892" t="s">
        <v>2945</v>
      </c>
      <c r="J892" t="s">
        <v>2978</v>
      </c>
      <c r="K892" t="s">
        <v>3885</v>
      </c>
      <c r="L892" s="2" t="s">
        <v>4885</v>
      </c>
      <c r="M892" s="2" t="s">
        <v>5885</v>
      </c>
      <c r="N892">
        <v>4845</v>
      </c>
      <c r="O892" t="s">
        <v>5995</v>
      </c>
      <c r="P892" t="s">
        <v>6001</v>
      </c>
      <c r="Q892">
        <v>1503</v>
      </c>
      <c r="R892" s="3">
        <v>45674</v>
      </c>
    </row>
    <row r="893" spans="1:18" x14ac:dyDescent="0.3">
      <c r="A893" t="s">
        <v>908</v>
      </c>
      <c r="B893" t="s">
        <v>1908</v>
      </c>
      <c r="C893" t="s">
        <v>2017</v>
      </c>
      <c r="D893" t="s">
        <v>2835</v>
      </c>
      <c r="E893" t="s">
        <v>2835</v>
      </c>
      <c r="F893" t="s">
        <v>2921</v>
      </c>
      <c r="G893" t="s">
        <v>2924</v>
      </c>
      <c r="H893">
        <v>0</v>
      </c>
      <c r="I893" t="s">
        <v>2945</v>
      </c>
      <c r="J893" t="s">
        <v>2978</v>
      </c>
      <c r="K893" t="s">
        <v>3886</v>
      </c>
      <c r="L893" s="2" t="s">
        <v>4886</v>
      </c>
      <c r="M893" s="2" t="s">
        <v>5886</v>
      </c>
      <c r="N893">
        <v>3620</v>
      </c>
      <c r="O893" t="s">
        <v>5997</v>
      </c>
      <c r="P893" t="s">
        <v>6002</v>
      </c>
      <c r="Q893">
        <v>1410</v>
      </c>
      <c r="R893" s="3">
        <v>45681</v>
      </c>
    </row>
    <row r="894" spans="1:18" x14ac:dyDescent="0.3">
      <c r="A894" t="s">
        <v>909</v>
      </c>
      <c r="B894" t="s">
        <v>1909</v>
      </c>
      <c r="C894" t="s">
        <v>2017</v>
      </c>
      <c r="D894" t="s">
        <v>2549</v>
      </c>
      <c r="E894" t="s">
        <v>2549</v>
      </c>
      <c r="F894" t="s">
        <v>2921</v>
      </c>
      <c r="G894" t="s">
        <v>2924</v>
      </c>
      <c r="H894">
        <v>0</v>
      </c>
      <c r="I894" t="s">
        <v>2945</v>
      </c>
      <c r="J894" t="s">
        <v>2978</v>
      </c>
      <c r="K894" t="s">
        <v>3887</v>
      </c>
      <c r="L894" s="2" t="s">
        <v>4887</v>
      </c>
      <c r="M894" s="2" t="s">
        <v>5887</v>
      </c>
      <c r="N894">
        <v>4078</v>
      </c>
      <c r="O894" t="s">
        <v>6000</v>
      </c>
      <c r="P894" t="s">
        <v>6001</v>
      </c>
      <c r="Q894">
        <v>603</v>
      </c>
      <c r="R894" s="3">
        <v>45839</v>
      </c>
    </row>
    <row r="895" spans="1:18" x14ac:dyDescent="0.3">
      <c r="A895" t="s">
        <v>910</v>
      </c>
      <c r="B895" t="s">
        <v>1910</v>
      </c>
      <c r="C895" t="s">
        <v>2017</v>
      </c>
      <c r="D895" t="s">
        <v>2836</v>
      </c>
      <c r="E895" t="s">
        <v>2836</v>
      </c>
      <c r="F895" t="s">
        <v>2921</v>
      </c>
      <c r="G895" t="s">
        <v>2925</v>
      </c>
      <c r="H895">
        <v>0</v>
      </c>
      <c r="I895" t="s">
        <v>2945</v>
      </c>
      <c r="J895" t="s">
        <v>2978</v>
      </c>
      <c r="K895" t="s">
        <v>3888</v>
      </c>
      <c r="L895" s="2" t="s">
        <v>4888</v>
      </c>
      <c r="M895" s="2" t="s">
        <v>5888</v>
      </c>
      <c r="N895">
        <v>797</v>
      </c>
      <c r="O895" t="s">
        <v>6000</v>
      </c>
      <c r="P895" t="s">
        <v>6001</v>
      </c>
      <c r="Q895">
        <v>260</v>
      </c>
      <c r="R895" s="3">
        <v>45754</v>
      </c>
    </row>
    <row r="896" spans="1:18" x14ac:dyDescent="0.3">
      <c r="A896" t="s">
        <v>911</v>
      </c>
      <c r="B896" t="s">
        <v>1911</v>
      </c>
      <c r="C896" t="s">
        <v>2017</v>
      </c>
      <c r="D896" t="s">
        <v>2484</v>
      </c>
      <c r="E896" t="s">
        <v>2484</v>
      </c>
      <c r="F896" t="s">
        <v>2921</v>
      </c>
      <c r="G896" t="s">
        <v>2925</v>
      </c>
      <c r="H896">
        <v>0</v>
      </c>
      <c r="I896" t="s">
        <v>2947</v>
      </c>
      <c r="J896" t="s">
        <v>2978</v>
      </c>
      <c r="K896" t="s">
        <v>3889</v>
      </c>
      <c r="L896" s="2" t="s">
        <v>4889</v>
      </c>
      <c r="M896" s="2" t="s">
        <v>5889</v>
      </c>
      <c r="N896">
        <v>3900</v>
      </c>
      <c r="O896" t="s">
        <v>5996</v>
      </c>
      <c r="P896" t="s">
        <v>6001</v>
      </c>
      <c r="Q896">
        <v>363</v>
      </c>
      <c r="R896" s="3">
        <v>45752</v>
      </c>
    </row>
    <row r="897" spans="1:18" x14ac:dyDescent="0.3">
      <c r="A897" t="s">
        <v>912</v>
      </c>
      <c r="B897" t="s">
        <v>1912</v>
      </c>
      <c r="C897" t="s">
        <v>2017</v>
      </c>
      <c r="D897" t="s">
        <v>2837</v>
      </c>
      <c r="E897" t="s">
        <v>2837</v>
      </c>
      <c r="F897" t="s">
        <v>2921</v>
      </c>
      <c r="G897" t="s">
        <v>2926</v>
      </c>
      <c r="H897">
        <v>0</v>
      </c>
      <c r="I897" t="s">
        <v>2947</v>
      </c>
      <c r="J897" t="s">
        <v>2978</v>
      </c>
      <c r="K897" t="s">
        <v>3890</v>
      </c>
      <c r="L897" s="2" t="s">
        <v>4890</v>
      </c>
      <c r="M897" s="2" t="s">
        <v>5890</v>
      </c>
      <c r="N897">
        <v>2900</v>
      </c>
      <c r="O897" t="s">
        <v>5998</v>
      </c>
      <c r="P897" t="s">
        <v>6001</v>
      </c>
      <c r="Q897">
        <v>1492</v>
      </c>
      <c r="R897" s="3">
        <v>45745</v>
      </c>
    </row>
    <row r="898" spans="1:18" x14ac:dyDescent="0.3">
      <c r="A898" t="s">
        <v>913</v>
      </c>
      <c r="B898" t="s">
        <v>1913</v>
      </c>
      <c r="C898" t="s">
        <v>2017</v>
      </c>
      <c r="D898" t="s">
        <v>2838</v>
      </c>
      <c r="E898" t="s">
        <v>2838</v>
      </c>
      <c r="F898" t="s">
        <v>2921</v>
      </c>
      <c r="G898" t="s">
        <v>2927</v>
      </c>
      <c r="H898">
        <v>0</v>
      </c>
      <c r="I898" t="s">
        <v>2943</v>
      </c>
      <c r="J898" t="s">
        <v>2978</v>
      </c>
      <c r="K898" t="s">
        <v>3891</v>
      </c>
      <c r="L898" s="2" t="s">
        <v>4891</v>
      </c>
      <c r="M898" s="2" t="s">
        <v>5891</v>
      </c>
      <c r="N898">
        <v>3395</v>
      </c>
      <c r="O898" t="s">
        <v>5999</v>
      </c>
      <c r="P898" t="s">
        <v>6001</v>
      </c>
      <c r="Q898">
        <v>3</v>
      </c>
      <c r="R898" s="3">
        <v>45676</v>
      </c>
    </row>
    <row r="899" spans="1:18" x14ac:dyDescent="0.3">
      <c r="A899" t="s">
        <v>914</v>
      </c>
      <c r="B899" t="s">
        <v>1914</v>
      </c>
      <c r="C899" t="s">
        <v>2017</v>
      </c>
      <c r="D899" t="s">
        <v>2839</v>
      </c>
      <c r="E899" t="s">
        <v>2839</v>
      </c>
      <c r="F899" t="s">
        <v>2921</v>
      </c>
      <c r="G899" t="s">
        <v>2927</v>
      </c>
      <c r="H899">
        <v>0</v>
      </c>
      <c r="I899" t="s">
        <v>2944</v>
      </c>
      <c r="J899" t="s">
        <v>2978</v>
      </c>
      <c r="K899" t="s">
        <v>3892</v>
      </c>
      <c r="L899" s="2" t="s">
        <v>4892</v>
      </c>
      <c r="M899" s="2" t="s">
        <v>5892</v>
      </c>
      <c r="N899">
        <v>2780</v>
      </c>
      <c r="O899" t="s">
        <v>5996</v>
      </c>
      <c r="P899" t="s">
        <v>6002</v>
      </c>
      <c r="Q899">
        <v>1943</v>
      </c>
      <c r="R899" s="3">
        <v>45771</v>
      </c>
    </row>
    <row r="900" spans="1:18" x14ac:dyDescent="0.3">
      <c r="A900" t="s">
        <v>915</v>
      </c>
      <c r="B900" t="s">
        <v>1915</v>
      </c>
      <c r="C900" t="s">
        <v>2017</v>
      </c>
      <c r="D900" t="s">
        <v>2840</v>
      </c>
      <c r="E900" t="s">
        <v>2840</v>
      </c>
      <c r="F900" t="s">
        <v>2921</v>
      </c>
      <c r="G900" t="s">
        <v>2935</v>
      </c>
      <c r="H900">
        <v>0</v>
      </c>
      <c r="I900" t="s">
        <v>2947</v>
      </c>
      <c r="J900" t="s">
        <v>2978</v>
      </c>
      <c r="K900" t="s">
        <v>3893</v>
      </c>
      <c r="L900" s="2" t="s">
        <v>4893</v>
      </c>
      <c r="M900" s="2" t="s">
        <v>5893</v>
      </c>
      <c r="N900">
        <v>2680</v>
      </c>
      <c r="O900" t="s">
        <v>5998</v>
      </c>
      <c r="P900" t="s">
        <v>6001</v>
      </c>
      <c r="Q900">
        <v>1437</v>
      </c>
      <c r="R900" s="3">
        <v>45710</v>
      </c>
    </row>
    <row r="901" spans="1:18" x14ac:dyDescent="0.3">
      <c r="A901" t="s">
        <v>916</v>
      </c>
      <c r="B901" t="s">
        <v>1916</v>
      </c>
      <c r="C901" t="s">
        <v>2017</v>
      </c>
      <c r="D901" t="s">
        <v>2755</v>
      </c>
      <c r="E901" t="s">
        <v>2755</v>
      </c>
      <c r="F901" t="s">
        <v>2921</v>
      </c>
      <c r="G901" t="s">
        <v>2935</v>
      </c>
      <c r="H901">
        <v>0</v>
      </c>
      <c r="I901" t="s">
        <v>2944</v>
      </c>
      <c r="J901" t="s">
        <v>2978</v>
      </c>
      <c r="K901" t="s">
        <v>3894</v>
      </c>
      <c r="L901" s="2" t="s">
        <v>4894</v>
      </c>
      <c r="M901" s="2" t="s">
        <v>5894</v>
      </c>
      <c r="N901">
        <v>906</v>
      </c>
      <c r="O901" t="s">
        <v>5998</v>
      </c>
      <c r="P901" t="s">
        <v>6001</v>
      </c>
      <c r="Q901">
        <v>1942</v>
      </c>
      <c r="R901" s="3">
        <v>45838</v>
      </c>
    </row>
    <row r="902" spans="1:18" x14ac:dyDescent="0.3">
      <c r="A902" t="s">
        <v>917</v>
      </c>
      <c r="B902" t="s">
        <v>1917</v>
      </c>
      <c r="C902" t="s">
        <v>2017</v>
      </c>
      <c r="D902" t="s">
        <v>2597</v>
      </c>
      <c r="E902" t="s">
        <v>2597</v>
      </c>
      <c r="F902" t="s">
        <v>2921</v>
      </c>
      <c r="G902" t="s">
        <v>2935</v>
      </c>
      <c r="H902">
        <v>0</v>
      </c>
      <c r="I902" t="s">
        <v>2943</v>
      </c>
      <c r="J902" t="s">
        <v>2978</v>
      </c>
      <c r="K902" t="s">
        <v>3895</v>
      </c>
      <c r="L902" s="2" t="s">
        <v>4895</v>
      </c>
      <c r="M902" s="2" t="s">
        <v>5895</v>
      </c>
      <c r="N902">
        <v>1367</v>
      </c>
      <c r="O902" t="s">
        <v>5998</v>
      </c>
      <c r="P902" t="s">
        <v>6001</v>
      </c>
      <c r="Q902">
        <v>1173</v>
      </c>
      <c r="R902" s="3">
        <v>45848</v>
      </c>
    </row>
    <row r="903" spans="1:18" x14ac:dyDescent="0.3">
      <c r="A903" t="s">
        <v>918</v>
      </c>
      <c r="B903" t="s">
        <v>1918</v>
      </c>
      <c r="C903" t="s">
        <v>2017</v>
      </c>
      <c r="D903" t="s">
        <v>2841</v>
      </c>
      <c r="E903" t="s">
        <v>2841</v>
      </c>
      <c r="F903" t="s">
        <v>2921</v>
      </c>
      <c r="G903" t="s">
        <v>2928</v>
      </c>
      <c r="H903">
        <v>0</v>
      </c>
      <c r="I903" t="s">
        <v>2943</v>
      </c>
      <c r="J903" t="s">
        <v>2978</v>
      </c>
      <c r="K903" t="s">
        <v>3896</v>
      </c>
      <c r="L903" s="2" t="s">
        <v>4896</v>
      </c>
      <c r="M903" s="2" t="s">
        <v>5896</v>
      </c>
      <c r="N903">
        <v>2751</v>
      </c>
      <c r="O903" t="s">
        <v>5998</v>
      </c>
      <c r="P903" t="s">
        <v>6002</v>
      </c>
      <c r="Q903">
        <v>801</v>
      </c>
      <c r="R903" s="3">
        <v>45787</v>
      </c>
    </row>
    <row r="904" spans="1:18" x14ac:dyDescent="0.3">
      <c r="A904" t="s">
        <v>919</v>
      </c>
      <c r="B904" t="s">
        <v>1919</v>
      </c>
      <c r="C904" t="s">
        <v>2017</v>
      </c>
      <c r="D904" t="s">
        <v>2842</v>
      </c>
      <c r="E904" t="s">
        <v>2842</v>
      </c>
      <c r="F904" t="s">
        <v>2921</v>
      </c>
      <c r="G904" t="s">
        <v>2928</v>
      </c>
      <c r="H904">
        <v>0</v>
      </c>
      <c r="I904" t="s">
        <v>2943</v>
      </c>
      <c r="J904" t="s">
        <v>2978</v>
      </c>
      <c r="K904" t="s">
        <v>3897</v>
      </c>
      <c r="L904" s="2" t="s">
        <v>4897</v>
      </c>
      <c r="M904" s="2" t="s">
        <v>5897</v>
      </c>
      <c r="N904">
        <v>3422</v>
      </c>
      <c r="O904" t="s">
        <v>5998</v>
      </c>
      <c r="P904" t="s">
        <v>6001</v>
      </c>
      <c r="Q904">
        <v>1742</v>
      </c>
      <c r="R904" s="3">
        <v>45800</v>
      </c>
    </row>
    <row r="905" spans="1:18" x14ac:dyDescent="0.3">
      <c r="A905" t="s">
        <v>920</v>
      </c>
      <c r="B905" t="s">
        <v>1920</v>
      </c>
      <c r="C905" t="s">
        <v>2017</v>
      </c>
      <c r="D905" t="s">
        <v>2843</v>
      </c>
      <c r="E905" t="s">
        <v>2843</v>
      </c>
      <c r="F905" t="s">
        <v>2921</v>
      </c>
      <c r="G905" t="s">
        <v>2922</v>
      </c>
      <c r="H905">
        <v>0</v>
      </c>
      <c r="I905" t="s">
        <v>2945</v>
      </c>
      <c r="J905" t="s">
        <v>2979</v>
      </c>
      <c r="K905" t="s">
        <v>3898</v>
      </c>
      <c r="L905" s="2" t="s">
        <v>4898</v>
      </c>
      <c r="M905" s="2" t="s">
        <v>5898</v>
      </c>
      <c r="N905">
        <v>4108</v>
      </c>
      <c r="O905" t="s">
        <v>5996</v>
      </c>
      <c r="P905" t="s">
        <v>6002</v>
      </c>
      <c r="Q905">
        <v>1578</v>
      </c>
      <c r="R905" s="3">
        <v>45693</v>
      </c>
    </row>
    <row r="906" spans="1:18" x14ac:dyDescent="0.3">
      <c r="A906" t="s">
        <v>921</v>
      </c>
      <c r="B906" t="s">
        <v>1921</v>
      </c>
      <c r="C906" t="s">
        <v>2017</v>
      </c>
      <c r="D906" t="s">
        <v>2844</v>
      </c>
      <c r="E906" t="s">
        <v>2844</v>
      </c>
      <c r="F906" t="s">
        <v>2921</v>
      </c>
      <c r="G906" t="s">
        <v>2932</v>
      </c>
      <c r="H906">
        <v>0</v>
      </c>
      <c r="I906" t="s">
        <v>2946</v>
      </c>
      <c r="J906" t="s">
        <v>2979</v>
      </c>
      <c r="K906" t="s">
        <v>3899</v>
      </c>
      <c r="L906" s="2" t="s">
        <v>4899</v>
      </c>
      <c r="M906" s="2" t="s">
        <v>5899</v>
      </c>
      <c r="N906">
        <v>2411</v>
      </c>
      <c r="O906" t="s">
        <v>5995</v>
      </c>
      <c r="P906" t="s">
        <v>6002</v>
      </c>
      <c r="Q906">
        <v>1976</v>
      </c>
      <c r="R906" s="3">
        <v>45738</v>
      </c>
    </row>
    <row r="907" spans="1:18" x14ac:dyDescent="0.3">
      <c r="A907" t="s">
        <v>922</v>
      </c>
      <c r="B907" t="s">
        <v>1922</v>
      </c>
      <c r="C907" t="s">
        <v>2017</v>
      </c>
      <c r="D907" t="s">
        <v>2845</v>
      </c>
      <c r="E907" t="s">
        <v>2845</v>
      </c>
      <c r="F907" t="s">
        <v>2921</v>
      </c>
      <c r="G907" t="s">
        <v>2932</v>
      </c>
      <c r="H907">
        <v>0</v>
      </c>
      <c r="I907" t="s">
        <v>2943</v>
      </c>
      <c r="J907" t="s">
        <v>2979</v>
      </c>
      <c r="K907" t="s">
        <v>3900</v>
      </c>
      <c r="L907" s="2" t="s">
        <v>4900</v>
      </c>
      <c r="M907" s="2" t="s">
        <v>5900</v>
      </c>
      <c r="N907">
        <v>3330</v>
      </c>
      <c r="O907" t="s">
        <v>5995</v>
      </c>
      <c r="P907" t="s">
        <v>6001</v>
      </c>
      <c r="Q907">
        <v>1162</v>
      </c>
      <c r="R907" s="3">
        <v>45794</v>
      </c>
    </row>
    <row r="908" spans="1:18" x14ac:dyDescent="0.3">
      <c r="A908" t="s">
        <v>923</v>
      </c>
      <c r="B908" t="s">
        <v>1923</v>
      </c>
      <c r="C908" t="s">
        <v>2017</v>
      </c>
      <c r="D908" t="s">
        <v>2846</v>
      </c>
      <c r="E908" t="s">
        <v>2846</v>
      </c>
      <c r="F908" t="s">
        <v>2921</v>
      </c>
      <c r="G908" t="s">
        <v>2932</v>
      </c>
      <c r="H908">
        <v>0</v>
      </c>
      <c r="I908" t="s">
        <v>2944</v>
      </c>
      <c r="J908" t="s">
        <v>2979</v>
      </c>
      <c r="K908" t="s">
        <v>3901</v>
      </c>
      <c r="L908" s="2" t="s">
        <v>4901</v>
      </c>
      <c r="M908" s="2" t="s">
        <v>5901</v>
      </c>
      <c r="N908">
        <v>4556</v>
      </c>
      <c r="O908" t="s">
        <v>5996</v>
      </c>
      <c r="P908" t="s">
        <v>6002</v>
      </c>
      <c r="Q908">
        <v>66</v>
      </c>
      <c r="R908" s="3">
        <v>45689</v>
      </c>
    </row>
    <row r="909" spans="1:18" x14ac:dyDescent="0.3">
      <c r="A909" t="s">
        <v>924</v>
      </c>
      <c r="B909" t="s">
        <v>1924</v>
      </c>
      <c r="C909" t="s">
        <v>2017</v>
      </c>
      <c r="D909" t="s">
        <v>2847</v>
      </c>
      <c r="E909" t="s">
        <v>2847</v>
      </c>
      <c r="F909" t="s">
        <v>2921</v>
      </c>
      <c r="G909" t="s">
        <v>2932</v>
      </c>
      <c r="H909">
        <v>0</v>
      </c>
      <c r="I909" t="s">
        <v>2946</v>
      </c>
      <c r="J909" t="s">
        <v>2979</v>
      </c>
      <c r="K909" t="s">
        <v>3902</v>
      </c>
      <c r="L909" s="2" t="s">
        <v>4902</v>
      </c>
      <c r="M909" s="2" t="s">
        <v>5902</v>
      </c>
      <c r="N909">
        <v>350</v>
      </c>
      <c r="O909" t="s">
        <v>6000</v>
      </c>
      <c r="P909" t="s">
        <v>6002</v>
      </c>
      <c r="Q909">
        <v>372</v>
      </c>
      <c r="R909" s="3">
        <v>45686</v>
      </c>
    </row>
    <row r="910" spans="1:18" x14ac:dyDescent="0.3">
      <c r="A910" t="s">
        <v>925</v>
      </c>
      <c r="B910" t="s">
        <v>1925</v>
      </c>
      <c r="C910" t="s">
        <v>2017</v>
      </c>
      <c r="D910" t="s">
        <v>2072</v>
      </c>
      <c r="E910" t="s">
        <v>2072</v>
      </c>
      <c r="F910" t="s">
        <v>2921</v>
      </c>
      <c r="G910" t="s">
        <v>2923</v>
      </c>
      <c r="H910">
        <v>0</v>
      </c>
      <c r="I910" t="s">
        <v>2947</v>
      </c>
      <c r="J910" t="s">
        <v>2979</v>
      </c>
      <c r="K910" t="s">
        <v>3903</v>
      </c>
      <c r="L910" s="2" t="s">
        <v>4903</v>
      </c>
      <c r="M910" s="2" t="s">
        <v>5903</v>
      </c>
      <c r="N910">
        <v>3775</v>
      </c>
      <c r="O910" t="s">
        <v>5995</v>
      </c>
      <c r="P910" t="s">
        <v>6001</v>
      </c>
      <c r="Q910">
        <v>1233</v>
      </c>
      <c r="R910" s="3">
        <v>45757</v>
      </c>
    </row>
    <row r="911" spans="1:18" x14ac:dyDescent="0.3">
      <c r="A911" t="s">
        <v>926</v>
      </c>
      <c r="B911" t="s">
        <v>1926</v>
      </c>
      <c r="C911" t="s">
        <v>2017</v>
      </c>
      <c r="D911" t="s">
        <v>2568</v>
      </c>
      <c r="E911" t="s">
        <v>2568</v>
      </c>
      <c r="F911" t="s">
        <v>2921</v>
      </c>
      <c r="G911" t="s">
        <v>2923</v>
      </c>
      <c r="H911">
        <v>0</v>
      </c>
      <c r="I911" t="s">
        <v>2943</v>
      </c>
      <c r="J911" t="s">
        <v>2979</v>
      </c>
      <c r="K911" t="s">
        <v>3904</v>
      </c>
      <c r="L911" s="2" t="s">
        <v>4904</v>
      </c>
      <c r="M911" s="2" t="s">
        <v>5904</v>
      </c>
      <c r="N911">
        <v>771</v>
      </c>
      <c r="O911" t="s">
        <v>5999</v>
      </c>
      <c r="P911" t="s">
        <v>6002</v>
      </c>
      <c r="Q911">
        <v>651</v>
      </c>
      <c r="R911" s="3">
        <v>45701</v>
      </c>
    </row>
    <row r="912" spans="1:18" x14ac:dyDescent="0.3">
      <c r="A912" t="s">
        <v>927</v>
      </c>
      <c r="B912" t="s">
        <v>1927</v>
      </c>
      <c r="C912" t="s">
        <v>2017</v>
      </c>
      <c r="D912" t="s">
        <v>2848</v>
      </c>
      <c r="E912" t="s">
        <v>2848</v>
      </c>
      <c r="F912" t="s">
        <v>2921</v>
      </c>
      <c r="G912" t="s">
        <v>2923</v>
      </c>
      <c r="H912">
        <v>0</v>
      </c>
      <c r="I912" t="s">
        <v>2946</v>
      </c>
      <c r="J912" t="s">
        <v>2979</v>
      </c>
      <c r="K912" t="s">
        <v>3905</v>
      </c>
      <c r="L912" s="2" t="s">
        <v>4905</v>
      </c>
      <c r="M912" s="2" t="s">
        <v>5905</v>
      </c>
      <c r="N912">
        <v>2626</v>
      </c>
      <c r="O912" t="s">
        <v>5999</v>
      </c>
      <c r="P912" t="s">
        <v>6002</v>
      </c>
      <c r="Q912">
        <v>1886</v>
      </c>
      <c r="R912" s="3">
        <v>45712</v>
      </c>
    </row>
    <row r="913" spans="1:18" x14ac:dyDescent="0.3">
      <c r="A913" t="s">
        <v>928</v>
      </c>
      <c r="B913" t="s">
        <v>1928</v>
      </c>
      <c r="C913" t="s">
        <v>2017</v>
      </c>
      <c r="D913" t="s">
        <v>2849</v>
      </c>
      <c r="E913" t="s">
        <v>2849</v>
      </c>
      <c r="F913" t="s">
        <v>2921</v>
      </c>
      <c r="G913" t="s">
        <v>2923</v>
      </c>
      <c r="H913">
        <v>0</v>
      </c>
      <c r="I913" t="s">
        <v>2945</v>
      </c>
      <c r="J913" t="s">
        <v>2979</v>
      </c>
      <c r="K913" t="s">
        <v>3906</v>
      </c>
      <c r="L913" s="2" t="s">
        <v>4906</v>
      </c>
      <c r="M913" s="2" t="s">
        <v>5906</v>
      </c>
      <c r="N913">
        <v>2117</v>
      </c>
      <c r="O913" t="s">
        <v>6000</v>
      </c>
      <c r="P913" t="s">
        <v>6001</v>
      </c>
      <c r="Q913">
        <v>1656</v>
      </c>
      <c r="R913" s="3">
        <v>45697</v>
      </c>
    </row>
    <row r="914" spans="1:18" x14ac:dyDescent="0.3">
      <c r="A914" t="s">
        <v>929</v>
      </c>
      <c r="B914" t="s">
        <v>1929</v>
      </c>
      <c r="C914" t="s">
        <v>2017</v>
      </c>
      <c r="D914" t="s">
        <v>2850</v>
      </c>
      <c r="E914" t="s">
        <v>2850</v>
      </c>
      <c r="F914" t="s">
        <v>2921</v>
      </c>
      <c r="G914" t="s">
        <v>2924</v>
      </c>
      <c r="H914">
        <v>0</v>
      </c>
      <c r="I914" t="s">
        <v>2945</v>
      </c>
      <c r="J914" t="s">
        <v>2979</v>
      </c>
      <c r="K914" t="s">
        <v>3907</v>
      </c>
      <c r="L914" s="2" t="s">
        <v>4907</v>
      </c>
      <c r="M914" s="2" t="s">
        <v>5907</v>
      </c>
      <c r="N914">
        <v>2698</v>
      </c>
      <c r="O914" t="s">
        <v>5996</v>
      </c>
      <c r="P914" t="s">
        <v>6002</v>
      </c>
      <c r="Q914">
        <v>1981</v>
      </c>
      <c r="R914" s="3">
        <v>45801</v>
      </c>
    </row>
    <row r="915" spans="1:18" x14ac:dyDescent="0.3">
      <c r="A915" t="s">
        <v>930</v>
      </c>
      <c r="B915" t="s">
        <v>1930</v>
      </c>
      <c r="C915" t="s">
        <v>2017</v>
      </c>
      <c r="D915" t="s">
        <v>2851</v>
      </c>
      <c r="E915" t="s">
        <v>2851</v>
      </c>
      <c r="F915" t="s">
        <v>2921</v>
      </c>
      <c r="G915" t="s">
        <v>2924</v>
      </c>
      <c r="H915">
        <v>0</v>
      </c>
      <c r="I915" t="s">
        <v>2946</v>
      </c>
      <c r="J915" t="s">
        <v>2979</v>
      </c>
      <c r="K915" t="s">
        <v>3908</v>
      </c>
      <c r="L915" s="2" t="s">
        <v>4908</v>
      </c>
      <c r="M915" s="2" t="s">
        <v>5908</v>
      </c>
      <c r="N915">
        <v>999</v>
      </c>
      <c r="O915" t="s">
        <v>5999</v>
      </c>
      <c r="P915" t="s">
        <v>6001</v>
      </c>
      <c r="Q915">
        <v>1252</v>
      </c>
      <c r="R915" s="3">
        <v>45802</v>
      </c>
    </row>
    <row r="916" spans="1:18" x14ac:dyDescent="0.3">
      <c r="A916" t="s">
        <v>931</v>
      </c>
      <c r="B916" t="s">
        <v>1931</v>
      </c>
      <c r="C916" t="s">
        <v>2017</v>
      </c>
      <c r="D916" t="s">
        <v>2852</v>
      </c>
      <c r="E916" t="s">
        <v>2852</v>
      </c>
      <c r="F916" t="s">
        <v>2921</v>
      </c>
      <c r="G916" t="s">
        <v>2924</v>
      </c>
      <c r="H916">
        <v>0</v>
      </c>
      <c r="I916" t="s">
        <v>2946</v>
      </c>
      <c r="J916" t="s">
        <v>2979</v>
      </c>
      <c r="K916" t="s">
        <v>3909</v>
      </c>
      <c r="L916" s="2" t="s">
        <v>4909</v>
      </c>
      <c r="M916" s="2" t="s">
        <v>5909</v>
      </c>
      <c r="N916">
        <v>3361</v>
      </c>
      <c r="O916" t="s">
        <v>5996</v>
      </c>
      <c r="P916" t="s">
        <v>6001</v>
      </c>
      <c r="Q916">
        <v>452</v>
      </c>
      <c r="R916" s="3">
        <v>45776</v>
      </c>
    </row>
    <row r="917" spans="1:18" x14ac:dyDescent="0.3">
      <c r="A917" t="s">
        <v>932</v>
      </c>
      <c r="B917" t="s">
        <v>1932</v>
      </c>
      <c r="C917" t="s">
        <v>2017</v>
      </c>
      <c r="D917" t="s">
        <v>2853</v>
      </c>
      <c r="E917" t="s">
        <v>2853</v>
      </c>
      <c r="F917" t="s">
        <v>2921</v>
      </c>
      <c r="G917" t="s">
        <v>2924</v>
      </c>
      <c r="H917">
        <v>0</v>
      </c>
      <c r="I917" t="s">
        <v>2947</v>
      </c>
      <c r="J917" t="s">
        <v>2979</v>
      </c>
      <c r="K917" t="s">
        <v>3910</v>
      </c>
      <c r="L917" s="2" t="s">
        <v>4910</v>
      </c>
      <c r="M917" s="2" t="s">
        <v>5910</v>
      </c>
      <c r="N917">
        <v>4265</v>
      </c>
      <c r="O917" t="s">
        <v>5999</v>
      </c>
      <c r="P917" t="s">
        <v>6002</v>
      </c>
      <c r="Q917">
        <v>1309</v>
      </c>
      <c r="R917" s="3">
        <v>45737</v>
      </c>
    </row>
    <row r="918" spans="1:18" x14ac:dyDescent="0.3">
      <c r="A918" t="s">
        <v>933</v>
      </c>
      <c r="B918" t="s">
        <v>1933</v>
      </c>
      <c r="C918" t="s">
        <v>2017</v>
      </c>
      <c r="D918" t="s">
        <v>2854</v>
      </c>
      <c r="E918" t="s">
        <v>2854</v>
      </c>
      <c r="F918" t="s">
        <v>2921</v>
      </c>
      <c r="G918" t="s">
        <v>2940</v>
      </c>
      <c r="H918">
        <v>0</v>
      </c>
      <c r="I918" t="s">
        <v>2943</v>
      </c>
      <c r="J918" t="s">
        <v>2979</v>
      </c>
      <c r="K918" t="s">
        <v>3911</v>
      </c>
      <c r="L918" s="2" t="s">
        <v>4911</v>
      </c>
      <c r="M918" s="2" t="s">
        <v>5911</v>
      </c>
      <c r="N918">
        <v>59</v>
      </c>
      <c r="O918" t="s">
        <v>5997</v>
      </c>
      <c r="P918" t="s">
        <v>6001</v>
      </c>
      <c r="Q918">
        <v>1158</v>
      </c>
      <c r="R918" s="3">
        <v>45806</v>
      </c>
    </row>
    <row r="919" spans="1:18" x14ac:dyDescent="0.3">
      <c r="A919" t="s">
        <v>934</v>
      </c>
      <c r="B919" t="s">
        <v>1934</v>
      </c>
      <c r="C919" t="s">
        <v>2017</v>
      </c>
      <c r="D919" t="s">
        <v>2855</v>
      </c>
      <c r="E919" t="s">
        <v>2855</v>
      </c>
      <c r="F919" t="s">
        <v>2921</v>
      </c>
      <c r="G919" t="s">
        <v>2933</v>
      </c>
      <c r="H919">
        <v>0</v>
      </c>
      <c r="I919" t="s">
        <v>2947</v>
      </c>
      <c r="J919" t="s">
        <v>2979</v>
      </c>
      <c r="K919" t="s">
        <v>3912</v>
      </c>
      <c r="L919" s="2" t="s">
        <v>4912</v>
      </c>
      <c r="M919" s="2" t="s">
        <v>5912</v>
      </c>
      <c r="N919">
        <v>4494</v>
      </c>
      <c r="O919" t="s">
        <v>6000</v>
      </c>
      <c r="P919" t="s">
        <v>6001</v>
      </c>
      <c r="Q919">
        <v>213</v>
      </c>
      <c r="R919" s="3">
        <v>45677</v>
      </c>
    </row>
    <row r="920" spans="1:18" x14ac:dyDescent="0.3">
      <c r="A920" t="s">
        <v>935</v>
      </c>
      <c r="B920" t="s">
        <v>1935</v>
      </c>
      <c r="C920" t="s">
        <v>2017</v>
      </c>
      <c r="D920" t="s">
        <v>2778</v>
      </c>
      <c r="E920" t="s">
        <v>2778</v>
      </c>
      <c r="F920" t="s">
        <v>2921</v>
      </c>
      <c r="G920" t="s">
        <v>2933</v>
      </c>
      <c r="H920">
        <v>0</v>
      </c>
      <c r="I920" t="s">
        <v>2946</v>
      </c>
      <c r="J920" t="s">
        <v>2979</v>
      </c>
      <c r="K920" t="s">
        <v>3913</v>
      </c>
      <c r="L920" s="2" t="s">
        <v>4913</v>
      </c>
      <c r="M920" s="2" t="s">
        <v>5913</v>
      </c>
      <c r="N920">
        <v>3834</v>
      </c>
      <c r="O920" t="s">
        <v>6000</v>
      </c>
      <c r="P920" t="s">
        <v>6002</v>
      </c>
      <c r="Q920">
        <v>1918</v>
      </c>
      <c r="R920" s="3">
        <v>45832</v>
      </c>
    </row>
    <row r="921" spans="1:18" x14ac:dyDescent="0.3">
      <c r="A921" t="s">
        <v>936</v>
      </c>
      <c r="B921" t="s">
        <v>1936</v>
      </c>
      <c r="C921" t="s">
        <v>2017</v>
      </c>
      <c r="D921" t="s">
        <v>2856</v>
      </c>
      <c r="E921" t="s">
        <v>2856</v>
      </c>
      <c r="F921" t="s">
        <v>2921</v>
      </c>
      <c r="G921" t="s">
        <v>2934</v>
      </c>
      <c r="H921">
        <v>0</v>
      </c>
      <c r="I921" t="s">
        <v>2945</v>
      </c>
      <c r="J921" t="s">
        <v>2979</v>
      </c>
      <c r="K921" t="s">
        <v>3914</v>
      </c>
      <c r="L921" s="2" t="s">
        <v>4914</v>
      </c>
      <c r="M921" s="2" t="s">
        <v>5914</v>
      </c>
      <c r="N921">
        <v>3435</v>
      </c>
      <c r="O921" t="s">
        <v>6000</v>
      </c>
      <c r="P921" t="s">
        <v>6001</v>
      </c>
      <c r="Q921">
        <v>1016</v>
      </c>
      <c r="R921" s="3">
        <v>45804</v>
      </c>
    </row>
    <row r="922" spans="1:18" x14ac:dyDescent="0.3">
      <c r="A922" t="s">
        <v>937</v>
      </c>
      <c r="B922" t="s">
        <v>1937</v>
      </c>
      <c r="C922" t="s">
        <v>2017</v>
      </c>
      <c r="D922" t="s">
        <v>2293</v>
      </c>
      <c r="E922" t="s">
        <v>2293</v>
      </c>
      <c r="F922" t="s">
        <v>2921</v>
      </c>
      <c r="G922" t="s">
        <v>2937</v>
      </c>
      <c r="H922">
        <v>0</v>
      </c>
      <c r="I922" t="s">
        <v>2944</v>
      </c>
      <c r="J922" t="s">
        <v>2979</v>
      </c>
      <c r="K922" t="s">
        <v>3915</v>
      </c>
      <c r="L922" s="2" t="s">
        <v>4915</v>
      </c>
      <c r="M922" s="2" t="s">
        <v>5915</v>
      </c>
      <c r="N922">
        <v>494</v>
      </c>
      <c r="O922" t="s">
        <v>5996</v>
      </c>
      <c r="P922" t="s">
        <v>6002</v>
      </c>
      <c r="Q922">
        <v>288</v>
      </c>
      <c r="R922" s="3">
        <v>45807</v>
      </c>
    </row>
    <row r="923" spans="1:18" x14ac:dyDescent="0.3">
      <c r="A923" t="s">
        <v>938</v>
      </c>
      <c r="B923" t="s">
        <v>1938</v>
      </c>
      <c r="C923" t="s">
        <v>2017</v>
      </c>
      <c r="D923" t="s">
        <v>2857</v>
      </c>
      <c r="E923" t="s">
        <v>2857</v>
      </c>
      <c r="F923" t="s">
        <v>2921</v>
      </c>
      <c r="G923" t="s">
        <v>2925</v>
      </c>
      <c r="H923">
        <v>0</v>
      </c>
      <c r="I923" t="s">
        <v>2943</v>
      </c>
      <c r="J923" t="s">
        <v>2979</v>
      </c>
      <c r="K923" t="s">
        <v>3916</v>
      </c>
      <c r="L923" s="2" t="s">
        <v>4916</v>
      </c>
      <c r="M923" s="2" t="s">
        <v>5916</v>
      </c>
      <c r="N923">
        <v>1586</v>
      </c>
      <c r="O923" t="s">
        <v>5998</v>
      </c>
      <c r="P923" t="s">
        <v>6002</v>
      </c>
      <c r="Q923">
        <v>678</v>
      </c>
      <c r="R923" s="3">
        <v>45720</v>
      </c>
    </row>
    <row r="924" spans="1:18" x14ac:dyDescent="0.3">
      <c r="A924" t="s">
        <v>939</v>
      </c>
      <c r="B924" t="s">
        <v>1939</v>
      </c>
      <c r="C924" t="s">
        <v>2017</v>
      </c>
      <c r="D924" t="s">
        <v>2858</v>
      </c>
      <c r="E924" t="s">
        <v>2858</v>
      </c>
      <c r="F924" t="s">
        <v>2921</v>
      </c>
      <c r="G924" t="s">
        <v>2926</v>
      </c>
      <c r="H924">
        <v>0</v>
      </c>
      <c r="I924" t="s">
        <v>2947</v>
      </c>
      <c r="J924" t="s">
        <v>2979</v>
      </c>
      <c r="K924" t="s">
        <v>3917</v>
      </c>
      <c r="L924" s="2" t="s">
        <v>4917</v>
      </c>
      <c r="M924" s="2" t="s">
        <v>5917</v>
      </c>
      <c r="N924">
        <v>4297</v>
      </c>
      <c r="O924" t="s">
        <v>6000</v>
      </c>
      <c r="P924" t="s">
        <v>6001</v>
      </c>
      <c r="Q924">
        <v>1526</v>
      </c>
      <c r="R924" s="3">
        <v>45821</v>
      </c>
    </row>
    <row r="925" spans="1:18" x14ac:dyDescent="0.3">
      <c r="A925" t="s">
        <v>940</v>
      </c>
      <c r="B925" t="s">
        <v>1940</v>
      </c>
      <c r="C925" t="s">
        <v>2017</v>
      </c>
      <c r="D925" t="s">
        <v>2859</v>
      </c>
      <c r="E925" t="s">
        <v>2859</v>
      </c>
      <c r="F925" t="s">
        <v>2921</v>
      </c>
      <c r="G925" t="s">
        <v>2926</v>
      </c>
      <c r="H925">
        <v>0</v>
      </c>
      <c r="I925" t="s">
        <v>2944</v>
      </c>
      <c r="J925" t="s">
        <v>2979</v>
      </c>
      <c r="K925" t="s">
        <v>3918</v>
      </c>
      <c r="L925" s="2" t="s">
        <v>4918</v>
      </c>
      <c r="M925" s="2" t="s">
        <v>5918</v>
      </c>
      <c r="N925">
        <v>3013</v>
      </c>
      <c r="O925" t="s">
        <v>5999</v>
      </c>
      <c r="P925" t="s">
        <v>6001</v>
      </c>
      <c r="Q925">
        <v>159</v>
      </c>
      <c r="R925" s="3">
        <v>45755</v>
      </c>
    </row>
    <row r="926" spans="1:18" x14ac:dyDescent="0.3">
      <c r="A926" t="s">
        <v>941</v>
      </c>
      <c r="B926" t="s">
        <v>1941</v>
      </c>
      <c r="C926" t="s">
        <v>2017</v>
      </c>
      <c r="D926" t="s">
        <v>2860</v>
      </c>
      <c r="E926" t="s">
        <v>2860</v>
      </c>
      <c r="F926" t="s">
        <v>2921</v>
      </c>
      <c r="G926" t="s">
        <v>2926</v>
      </c>
      <c r="H926">
        <v>0</v>
      </c>
      <c r="I926" t="s">
        <v>2943</v>
      </c>
      <c r="J926" t="s">
        <v>2979</v>
      </c>
      <c r="K926" t="s">
        <v>3919</v>
      </c>
      <c r="L926" s="2" t="s">
        <v>4919</v>
      </c>
      <c r="M926" s="2" t="s">
        <v>5919</v>
      </c>
      <c r="N926">
        <v>4133</v>
      </c>
      <c r="O926" t="s">
        <v>5997</v>
      </c>
      <c r="P926" t="s">
        <v>6002</v>
      </c>
      <c r="Q926">
        <v>487</v>
      </c>
      <c r="R926" s="3">
        <v>45841</v>
      </c>
    </row>
    <row r="927" spans="1:18" x14ac:dyDescent="0.3">
      <c r="A927" t="s">
        <v>942</v>
      </c>
      <c r="B927" t="s">
        <v>1942</v>
      </c>
      <c r="C927" t="s">
        <v>2017</v>
      </c>
      <c r="D927" t="s">
        <v>2861</v>
      </c>
      <c r="E927" t="s">
        <v>2861</v>
      </c>
      <c r="F927" t="s">
        <v>2921</v>
      </c>
      <c r="G927" t="s">
        <v>2927</v>
      </c>
      <c r="H927">
        <v>0</v>
      </c>
      <c r="I927" t="s">
        <v>2947</v>
      </c>
      <c r="J927" t="s">
        <v>2979</v>
      </c>
      <c r="K927" t="s">
        <v>3920</v>
      </c>
      <c r="L927" s="2" t="s">
        <v>4920</v>
      </c>
      <c r="M927" s="2" t="s">
        <v>5920</v>
      </c>
      <c r="N927">
        <v>3671</v>
      </c>
      <c r="O927" t="s">
        <v>5996</v>
      </c>
      <c r="P927" t="s">
        <v>6002</v>
      </c>
      <c r="Q927">
        <v>710</v>
      </c>
      <c r="R927" s="3">
        <v>45742</v>
      </c>
    </row>
    <row r="928" spans="1:18" x14ac:dyDescent="0.3">
      <c r="A928" t="s">
        <v>943</v>
      </c>
      <c r="B928" t="s">
        <v>1943</v>
      </c>
      <c r="C928" t="s">
        <v>2017</v>
      </c>
      <c r="D928" t="s">
        <v>2674</v>
      </c>
      <c r="E928" t="s">
        <v>2674</v>
      </c>
      <c r="F928" t="s">
        <v>2921</v>
      </c>
      <c r="G928" t="s">
        <v>2927</v>
      </c>
      <c r="H928">
        <v>0</v>
      </c>
      <c r="I928" t="s">
        <v>2945</v>
      </c>
      <c r="J928" t="s">
        <v>2979</v>
      </c>
      <c r="K928" t="s">
        <v>3921</v>
      </c>
      <c r="L928" s="2" t="s">
        <v>4921</v>
      </c>
      <c r="M928" s="2" t="s">
        <v>5921</v>
      </c>
      <c r="N928">
        <v>472</v>
      </c>
      <c r="O928" t="s">
        <v>5999</v>
      </c>
      <c r="P928" t="s">
        <v>6001</v>
      </c>
      <c r="Q928">
        <v>654</v>
      </c>
      <c r="R928" s="3">
        <v>45780</v>
      </c>
    </row>
    <row r="929" spans="1:18" x14ac:dyDescent="0.3">
      <c r="A929" t="s">
        <v>944</v>
      </c>
      <c r="B929" t="s">
        <v>1944</v>
      </c>
      <c r="C929" t="s">
        <v>2017</v>
      </c>
      <c r="D929" t="s">
        <v>2862</v>
      </c>
      <c r="E929" t="s">
        <v>2862</v>
      </c>
      <c r="F929" t="s">
        <v>2921</v>
      </c>
      <c r="G929" t="s">
        <v>2935</v>
      </c>
      <c r="H929">
        <v>0</v>
      </c>
      <c r="I929" t="s">
        <v>2947</v>
      </c>
      <c r="J929" t="s">
        <v>2979</v>
      </c>
      <c r="K929" t="s">
        <v>3922</v>
      </c>
      <c r="L929" s="2" t="s">
        <v>4922</v>
      </c>
      <c r="M929" s="2" t="s">
        <v>5922</v>
      </c>
      <c r="N929">
        <v>1717</v>
      </c>
      <c r="O929" t="s">
        <v>5998</v>
      </c>
      <c r="P929" t="s">
        <v>6001</v>
      </c>
      <c r="Q929">
        <v>343</v>
      </c>
      <c r="R929" s="3">
        <v>45709</v>
      </c>
    </row>
    <row r="930" spans="1:18" x14ac:dyDescent="0.3">
      <c r="A930" t="s">
        <v>945</v>
      </c>
      <c r="B930" t="s">
        <v>1945</v>
      </c>
      <c r="C930" t="s">
        <v>2017</v>
      </c>
      <c r="D930" t="s">
        <v>2863</v>
      </c>
      <c r="E930" t="s">
        <v>2863</v>
      </c>
      <c r="F930" t="s">
        <v>2921</v>
      </c>
      <c r="G930" t="s">
        <v>2935</v>
      </c>
      <c r="H930">
        <v>0</v>
      </c>
      <c r="I930" t="s">
        <v>2947</v>
      </c>
      <c r="J930" t="s">
        <v>2979</v>
      </c>
      <c r="K930" t="s">
        <v>3923</v>
      </c>
      <c r="L930" s="2" t="s">
        <v>4923</v>
      </c>
      <c r="M930" s="2" t="s">
        <v>5923</v>
      </c>
      <c r="N930">
        <v>2237</v>
      </c>
      <c r="O930" t="s">
        <v>5999</v>
      </c>
      <c r="P930" t="s">
        <v>6002</v>
      </c>
      <c r="Q930">
        <v>1302</v>
      </c>
      <c r="R930" s="3">
        <v>45784</v>
      </c>
    </row>
    <row r="931" spans="1:18" x14ac:dyDescent="0.3">
      <c r="A931" t="s">
        <v>946</v>
      </c>
      <c r="B931" t="s">
        <v>1946</v>
      </c>
      <c r="C931" t="s">
        <v>2017</v>
      </c>
      <c r="D931" t="s">
        <v>2864</v>
      </c>
      <c r="E931" t="s">
        <v>2864</v>
      </c>
      <c r="F931" t="s">
        <v>2921</v>
      </c>
      <c r="G931" t="s">
        <v>2928</v>
      </c>
      <c r="H931">
        <v>0</v>
      </c>
      <c r="I931" t="s">
        <v>2943</v>
      </c>
      <c r="J931" t="s">
        <v>2979</v>
      </c>
      <c r="K931" t="s">
        <v>3924</v>
      </c>
      <c r="L931" s="2" t="s">
        <v>4924</v>
      </c>
      <c r="M931" s="2" t="s">
        <v>5924</v>
      </c>
      <c r="N931">
        <v>4549</v>
      </c>
      <c r="O931" t="s">
        <v>6000</v>
      </c>
      <c r="P931" t="s">
        <v>6001</v>
      </c>
      <c r="Q931">
        <v>1813</v>
      </c>
      <c r="R931" s="3">
        <v>45818</v>
      </c>
    </row>
    <row r="932" spans="1:18" x14ac:dyDescent="0.3">
      <c r="A932" t="s">
        <v>947</v>
      </c>
      <c r="B932" t="s">
        <v>1947</v>
      </c>
      <c r="C932" t="s">
        <v>2017</v>
      </c>
      <c r="D932" t="s">
        <v>2865</v>
      </c>
      <c r="E932" t="s">
        <v>2865</v>
      </c>
      <c r="F932" t="s">
        <v>2921</v>
      </c>
      <c r="G932" t="s">
        <v>2928</v>
      </c>
      <c r="H932">
        <v>0</v>
      </c>
      <c r="I932" t="s">
        <v>2946</v>
      </c>
      <c r="J932" t="s">
        <v>2979</v>
      </c>
      <c r="K932" t="s">
        <v>3925</v>
      </c>
      <c r="L932" s="2" t="s">
        <v>4925</v>
      </c>
      <c r="M932" s="2" t="s">
        <v>5925</v>
      </c>
      <c r="N932">
        <v>1123</v>
      </c>
      <c r="O932" t="s">
        <v>5997</v>
      </c>
      <c r="P932" t="s">
        <v>6002</v>
      </c>
      <c r="Q932">
        <v>1972</v>
      </c>
      <c r="R932" s="3">
        <v>45810</v>
      </c>
    </row>
    <row r="933" spans="1:18" x14ac:dyDescent="0.3">
      <c r="A933" t="s">
        <v>948</v>
      </c>
      <c r="B933" t="s">
        <v>1948</v>
      </c>
      <c r="C933" t="s">
        <v>2017</v>
      </c>
      <c r="D933" t="s">
        <v>2866</v>
      </c>
      <c r="E933" t="s">
        <v>2866</v>
      </c>
      <c r="F933" t="s">
        <v>2921</v>
      </c>
      <c r="G933" t="s">
        <v>2928</v>
      </c>
      <c r="H933">
        <v>0</v>
      </c>
      <c r="I933" t="s">
        <v>2945</v>
      </c>
      <c r="J933" t="s">
        <v>2979</v>
      </c>
      <c r="K933" t="s">
        <v>3926</v>
      </c>
      <c r="L933" s="2" t="s">
        <v>4926</v>
      </c>
      <c r="M933" s="2" t="s">
        <v>5926</v>
      </c>
      <c r="N933">
        <v>2409</v>
      </c>
      <c r="O933" t="s">
        <v>6000</v>
      </c>
      <c r="P933" t="s">
        <v>6001</v>
      </c>
      <c r="Q933">
        <v>181</v>
      </c>
      <c r="R933" s="3">
        <v>45702</v>
      </c>
    </row>
    <row r="934" spans="1:18" x14ac:dyDescent="0.3">
      <c r="A934" t="s">
        <v>949</v>
      </c>
      <c r="B934" t="s">
        <v>1949</v>
      </c>
      <c r="C934" t="s">
        <v>2017</v>
      </c>
      <c r="D934" t="s">
        <v>2108</v>
      </c>
      <c r="E934" t="s">
        <v>2108</v>
      </c>
      <c r="F934" t="s">
        <v>2921</v>
      </c>
      <c r="G934" t="s">
        <v>2928</v>
      </c>
      <c r="H934">
        <v>0</v>
      </c>
      <c r="I934" t="s">
        <v>2945</v>
      </c>
      <c r="J934" t="s">
        <v>2979</v>
      </c>
      <c r="K934" t="s">
        <v>3927</v>
      </c>
      <c r="L934" s="2" t="s">
        <v>4927</v>
      </c>
      <c r="M934" s="2" t="s">
        <v>5927</v>
      </c>
      <c r="N934">
        <v>3639</v>
      </c>
      <c r="O934" t="s">
        <v>5995</v>
      </c>
      <c r="P934" t="s">
        <v>6002</v>
      </c>
      <c r="Q934">
        <v>1682</v>
      </c>
      <c r="R934" s="3">
        <v>45786</v>
      </c>
    </row>
    <row r="935" spans="1:18" x14ac:dyDescent="0.3">
      <c r="A935" t="s">
        <v>950</v>
      </c>
      <c r="B935" t="s">
        <v>1950</v>
      </c>
      <c r="C935" t="s">
        <v>2017</v>
      </c>
      <c r="D935" t="s">
        <v>2867</v>
      </c>
      <c r="E935" t="s">
        <v>2867</v>
      </c>
      <c r="F935" t="s">
        <v>2921</v>
      </c>
      <c r="G935" t="s">
        <v>2923</v>
      </c>
      <c r="H935">
        <v>0</v>
      </c>
      <c r="I935" t="s">
        <v>2947</v>
      </c>
      <c r="J935" t="s">
        <v>2980</v>
      </c>
      <c r="K935" t="s">
        <v>3928</v>
      </c>
      <c r="L935" s="2" t="s">
        <v>4928</v>
      </c>
      <c r="M935" s="2" t="s">
        <v>5928</v>
      </c>
      <c r="N935">
        <v>4020</v>
      </c>
      <c r="O935" t="s">
        <v>6000</v>
      </c>
      <c r="P935" t="s">
        <v>6002</v>
      </c>
      <c r="Q935">
        <v>1451</v>
      </c>
      <c r="R935" s="3">
        <v>45850</v>
      </c>
    </row>
    <row r="936" spans="1:18" x14ac:dyDescent="0.3">
      <c r="A936" t="s">
        <v>951</v>
      </c>
      <c r="B936" t="s">
        <v>1951</v>
      </c>
      <c r="C936" t="s">
        <v>2017</v>
      </c>
      <c r="D936" t="s">
        <v>2456</v>
      </c>
      <c r="E936" t="s">
        <v>2456</v>
      </c>
      <c r="F936" t="s">
        <v>2921</v>
      </c>
      <c r="G936" t="s">
        <v>2923</v>
      </c>
      <c r="H936">
        <v>0</v>
      </c>
      <c r="I936" t="s">
        <v>2944</v>
      </c>
      <c r="J936" t="s">
        <v>2980</v>
      </c>
      <c r="K936" t="s">
        <v>3929</v>
      </c>
      <c r="L936" s="2" t="s">
        <v>4929</v>
      </c>
      <c r="M936" s="2" t="s">
        <v>5929</v>
      </c>
      <c r="N936">
        <v>1044</v>
      </c>
      <c r="O936" t="s">
        <v>5995</v>
      </c>
      <c r="P936" t="s">
        <v>6001</v>
      </c>
      <c r="Q936">
        <v>1372</v>
      </c>
      <c r="R936" s="3">
        <v>45767</v>
      </c>
    </row>
    <row r="937" spans="1:18" x14ac:dyDescent="0.3">
      <c r="A937" t="s">
        <v>952</v>
      </c>
      <c r="B937" t="s">
        <v>1952</v>
      </c>
      <c r="C937" t="s">
        <v>2017</v>
      </c>
      <c r="D937" t="s">
        <v>2838</v>
      </c>
      <c r="E937" t="s">
        <v>2838</v>
      </c>
      <c r="F937" t="s">
        <v>2921</v>
      </c>
      <c r="G937" t="s">
        <v>2925</v>
      </c>
      <c r="H937">
        <v>0</v>
      </c>
      <c r="I937" t="s">
        <v>2947</v>
      </c>
      <c r="J937" t="s">
        <v>2980</v>
      </c>
      <c r="K937" t="s">
        <v>3930</v>
      </c>
      <c r="L937" s="2" t="s">
        <v>4930</v>
      </c>
      <c r="M937" s="2" t="s">
        <v>5930</v>
      </c>
      <c r="N937">
        <v>286</v>
      </c>
      <c r="O937" t="s">
        <v>6000</v>
      </c>
      <c r="P937" t="s">
        <v>6001</v>
      </c>
      <c r="Q937">
        <v>1308</v>
      </c>
      <c r="R937" s="3">
        <v>45732</v>
      </c>
    </row>
    <row r="938" spans="1:18" x14ac:dyDescent="0.3">
      <c r="A938" t="s">
        <v>953</v>
      </c>
      <c r="B938" t="s">
        <v>1953</v>
      </c>
      <c r="C938" t="s">
        <v>2017</v>
      </c>
      <c r="D938" t="s">
        <v>2850</v>
      </c>
      <c r="E938" t="s">
        <v>2850</v>
      </c>
      <c r="F938" t="s">
        <v>2921</v>
      </c>
      <c r="G938" t="s">
        <v>2926</v>
      </c>
      <c r="H938">
        <v>0</v>
      </c>
      <c r="I938" t="s">
        <v>2943</v>
      </c>
      <c r="J938" t="s">
        <v>2980</v>
      </c>
      <c r="K938" t="s">
        <v>3931</v>
      </c>
      <c r="L938" s="2" t="s">
        <v>4931</v>
      </c>
      <c r="M938" s="2" t="s">
        <v>5931</v>
      </c>
      <c r="N938">
        <v>2010</v>
      </c>
      <c r="O938" t="s">
        <v>5997</v>
      </c>
      <c r="P938" t="s">
        <v>6001</v>
      </c>
      <c r="Q938">
        <v>1493</v>
      </c>
      <c r="R938" s="3">
        <v>45812</v>
      </c>
    </row>
    <row r="939" spans="1:18" x14ac:dyDescent="0.3">
      <c r="A939" t="s">
        <v>954</v>
      </c>
      <c r="B939" t="s">
        <v>1954</v>
      </c>
      <c r="C939" t="s">
        <v>2017</v>
      </c>
      <c r="D939" t="s">
        <v>2868</v>
      </c>
      <c r="E939" t="s">
        <v>2868</v>
      </c>
      <c r="F939" t="s">
        <v>2921</v>
      </c>
      <c r="G939" t="s">
        <v>2926</v>
      </c>
      <c r="H939">
        <v>0</v>
      </c>
      <c r="I939" t="s">
        <v>2947</v>
      </c>
      <c r="J939" t="s">
        <v>2980</v>
      </c>
      <c r="K939" t="s">
        <v>3932</v>
      </c>
      <c r="L939" s="2" t="s">
        <v>4932</v>
      </c>
      <c r="M939" s="2" t="s">
        <v>5932</v>
      </c>
      <c r="N939">
        <v>1347</v>
      </c>
      <c r="O939" t="s">
        <v>5997</v>
      </c>
      <c r="P939" t="s">
        <v>6001</v>
      </c>
      <c r="Q939">
        <v>1815</v>
      </c>
      <c r="R939" s="3">
        <v>45841</v>
      </c>
    </row>
    <row r="940" spans="1:18" x14ac:dyDescent="0.3">
      <c r="A940" t="s">
        <v>955</v>
      </c>
      <c r="B940" t="s">
        <v>1955</v>
      </c>
      <c r="C940" t="s">
        <v>2017</v>
      </c>
      <c r="D940" t="s">
        <v>2869</v>
      </c>
      <c r="E940" t="s">
        <v>2869</v>
      </c>
      <c r="F940" t="s">
        <v>2921</v>
      </c>
      <c r="G940" t="s">
        <v>2928</v>
      </c>
      <c r="H940">
        <v>0</v>
      </c>
      <c r="I940" t="s">
        <v>2944</v>
      </c>
      <c r="J940" t="s">
        <v>2980</v>
      </c>
      <c r="K940" t="s">
        <v>3933</v>
      </c>
      <c r="L940" s="2" t="s">
        <v>4933</v>
      </c>
      <c r="M940" s="2" t="s">
        <v>5933</v>
      </c>
      <c r="N940">
        <v>2595</v>
      </c>
      <c r="O940" t="s">
        <v>5996</v>
      </c>
      <c r="P940" t="s">
        <v>6001</v>
      </c>
      <c r="Q940">
        <v>687</v>
      </c>
      <c r="R940" s="3">
        <v>45812</v>
      </c>
    </row>
    <row r="941" spans="1:18" x14ac:dyDescent="0.3">
      <c r="A941" t="s">
        <v>956</v>
      </c>
      <c r="B941" t="s">
        <v>1956</v>
      </c>
      <c r="C941" t="s">
        <v>2017</v>
      </c>
      <c r="D941" t="s">
        <v>2466</v>
      </c>
      <c r="E941" t="s">
        <v>2466</v>
      </c>
      <c r="F941" t="s">
        <v>2921</v>
      </c>
      <c r="G941" t="s">
        <v>2922</v>
      </c>
      <c r="H941">
        <v>0</v>
      </c>
      <c r="I941" t="s">
        <v>2944</v>
      </c>
      <c r="J941" t="s">
        <v>2981</v>
      </c>
      <c r="K941" t="s">
        <v>3934</v>
      </c>
      <c r="L941" s="2" t="s">
        <v>4934</v>
      </c>
      <c r="M941" s="2" t="s">
        <v>5934</v>
      </c>
      <c r="N941">
        <v>4562</v>
      </c>
      <c r="O941" t="s">
        <v>6000</v>
      </c>
      <c r="P941" t="s">
        <v>6001</v>
      </c>
      <c r="Q941">
        <v>914</v>
      </c>
      <c r="R941" s="3">
        <v>45769</v>
      </c>
    </row>
    <row r="942" spans="1:18" x14ac:dyDescent="0.3">
      <c r="A942" t="s">
        <v>957</v>
      </c>
      <c r="B942" t="s">
        <v>1957</v>
      </c>
      <c r="C942" t="s">
        <v>2017</v>
      </c>
      <c r="D942" t="s">
        <v>2870</v>
      </c>
      <c r="E942" t="s">
        <v>2870</v>
      </c>
      <c r="F942" t="s">
        <v>2921</v>
      </c>
      <c r="G942" t="s">
        <v>2923</v>
      </c>
      <c r="H942">
        <v>0</v>
      </c>
      <c r="I942" t="s">
        <v>2947</v>
      </c>
      <c r="J942" t="s">
        <v>2981</v>
      </c>
      <c r="K942" t="s">
        <v>3935</v>
      </c>
      <c r="L942" s="2" t="s">
        <v>4935</v>
      </c>
      <c r="M942" s="2" t="s">
        <v>5935</v>
      </c>
      <c r="N942">
        <v>162</v>
      </c>
      <c r="O942" t="s">
        <v>5995</v>
      </c>
      <c r="P942" t="s">
        <v>6001</v>
      </c>
      <c r="Q942">
        <v>23</v>
      </c>
      <c r="R942" s="3">
        <v>45699</v>
      </c>
    </row>
    <row r="943" spans="1:18" x14ac:dyDescent="0.3">
      <c r="A943" t="s">
        <v>958</v>
      </c>
      <c r="B943" t="s">
        <v>1958</v>
      </c>
      <c r="C943" t="s">
        <v>2017</v>
      </c>
      <c r="D943" t="s">
        <v>2871</v>
      </c>
      <c r="E943" t="s">
        <v>2871</v>
      </c>
      <c r="F943" t="s">
        <v>2921</v>
      </c>
      <c r="G943" t="s">
        <v>2923</v>
      </c>
      <c r="H943">
        <v>0</v>
      </c>
      <c r="I943" t="s">
        <v>2945</v>
      </c>
      <c r="J943" t="s">
        <v>2981</v>
      </c>
      <c r="K943" t="s">
        <v>3936</v>
      </c>
      <c r="L943" s="2" t="s">
        <v>4936</v>
      </c>
      <c r="M943" s="2" t="s">
        <v>5936</v>
      </c>
      <c r="N943">
        <v>4574</v>
      </c>
      <c r="O943" t="s">
        <v>5996</v>
      </c>
      <c r="P943" t="s">
        <v>6002</v>
      </c>
      <c r="Q943">
        <v>543</v>
      </c>
      <c r="R943" s="3">
        <v>45838</v>
      </c>
    </row>
    <row r="944" spans="1:18" x14ac:dyDescent="0.3">
      <c r="A944" t="s">
        <v>959</v>
      </c>
      <c r="B944" t="s">
        <v>1959</v>
      </c>
      <c r="C944" t="s">
        <v>2017</v>
      </c>
      <c r="D944" t="s">
        <v>2872</v>
      </c>
      <c r="E944" t="s">
        <v>2872</v>
      </c>
      <c r="F944" t="s">
        <v>2921</v>
      </c>
      <c r="G944" t="s">
        <v>2923</v>
      </c>
      <c r="H944">
        <v>0</v>
      </c>
      <c r="I944" t="s">
        <v>2943</v>
      </c>
      <c r="J944" t="s">
        <v>2981</v>
      </c>
      <c r="K944" t="s">
        <v>3937</v>
      </c>
      <c r="L944" s="2" t="s">
        <v>4937</v>
      </c>
      <c r="M944" s="2" t="s">
        <v>5937</v>
      </c>
      <c r="N944">
        <v>3392</v>
      </c>
      <c r="O944" t="s">
        <v>5999</v>
      </c>
      <c r="P944" t="s">
        <v>6002</v>
      </c>
      <c r="Q944">
        <v>429</v>
      </c>
      <c r="R944" s="3">
        <v>45691</v>
      </c>
    </row>
    <row r="945" spans="1:18" x14ac:dyDescent="0.3">
      <c r="A945" t="s">
        <v>960</v>
      </c>
      <c r="B945" t="s">
        <v>1960</v>
      </c>
      <c r="C945" t="s">
        <v>2017</v>
      </c>
      <c r="D945" t="s">
        <v>2873</v>
      </c>
      <c r="E945" t="s">
        <v>2873</v>
      </c>
      <c r="F945" t="s">
        <v>2921</v>
      </c>
      <c r="G945" t="s">
        <v>2924</v>
      </c>
      <c r="H945">
        <v>0</v>
      </c>
      <c r="I945" t="s">
        <v>2947</v>
      </c>
      <c r="J945" t="s">
        <v>2981</v>
      </c>
      <c r="K945" t="s">
        <v>3938</v>
      </c>
      <c r="L945" s="2" t="s">
        <v>4938</v>
      </c>
      <c r="M945" s="2" t="s">
        <v>5938</v>
      </c>
      <c r="N945">
        <v>813</v>
      </c>
      <c r="O945" t="s">
        <v>5997</v>
      </c>
      <c r="P945" t="s">
        <v>6002</v>
      </c>
      <c r="Q945">
        <v>511</v>
      </c>
      <c r="R945" s="3">
        <v>45694</v>
      </c>
    </row>
    <row r="946" spans="1:18" x14ac:dyDescent="0.3">
      <c r="A946" t="s">
        <v>961</v>
      </c>
      <c r="B946" t="s">
        <v>1961</v>
      </c>
      <c r="C946" t="s">
        <v>2017</v>
      </c>
      <c r="D946" t="s">
        <v>2874</v>
      </c>
      <c r="E946" t="s">
        <v>2874</v>
      </c>
      <c r="F946" t="s">
        <v>2921</v>
      </c>
      <c r="G946" t="s">
        <v>2933</v>
      </c>
      <c r="H946">
        <v>0</v>
      </c>
      <c r="I946" t="s">
        <v>2946</v>
      </c>
      <c r="J946" t="s">
        <v>2981</v>
      </c>
      <c r="K946" t="s">
        <v>3939</v>
      </c>
      <c r="L946" s="2" t="s">
        <v>4939</v>
      </c>
      <c r="M946" s="2" t="s">
        <v>5939</v>
      </c>
      <c r="N946">
        <v>1890</v>
      </c>
      <c r="O946" t="s">
        <v>5996</v>
      </c>
      <c r="P946" t="s">
        <v>6002</v>
      </c>
      <c r="Q946">
        <v>1419</v>
      </c>
      <c r="R946" s="3">
        <v>45682</v>
      </c>
    </row>
    <row r="947" spans="1:18" x14ac:dyDescent="0.3">
      <c r="A947" t="s">
        <v>962</v>
      </c>
      <c r="B947" t="s">
        <v>1962</v>
      </c>
      <c r="C947" t="s">
        <v>2017</v>
      </c>
      <c r="D947" t="s">
        <v>2875</v>
      </c>
      <c r="E947" t="s">
        <v>2875</v>
      </c>
      <c r="F947" t="s">
        <v>2921</v>
      </c>
      <c r="G947" t="s">
        <v>2934</v>
      </c>
      <c r="H947">
        <v>0</v>
      </c>
      <c r="I947" t="s">
        <v>2945</v>
      </c>
      <c r="J947" t="s">
        <v>2981</v>
      </c>
      <c r="K947" t="s">
        <v>3940</v>
      </c>
      <c r="L947" s="2" t="s">
        <v>4940</v>
      </c>
      <c r="M947" s="2" t="s">
        <v>5940</v>
      </c>
      <c r="N947">
        <v>979</v>
      </c>
      <c r="O947" t="s">
        <v>5997</v>
      </c>
      <c r="P947" t="s">
        <v>6001</v>
      </c>
      <c r="Q947">
        <v>138</v>
      </c>
      <c r="R947" s="3">
        <v>45774</v>
      </c>
    </row>
    <row r="948" spans="1:18" x14ac:dyDescent="0.3">
      <c r="A948" t="s">
        <v>963</v>
      </c>
      <c r="B948" t="s">
        <v>1963</v>
      </c>
      <c r="C948" t="s">
        <v>2017</v>
      </c>
      <c r="D948" t="s">
        <v>2876</v>
      </c>
      <c r="E948" t="s">
        <v>2876</v>
      </c>
      <c r="F948" t="s">
        <v>2921</v>
      </c>
      <c r="G948" t="s">
        <v>2934</v>
      </c>
      <c r="H948">
        <v>0</v>
      </c>
      <c r="I948" t="s">
        <v>2947</v>
      </c>
      <c r="J948" t="s">
        <v>2981</v>
      </c>
      <c r="K948" t="s">
        <v>3941</v>
      </c>
      <c r="L948" s="2" t="s">
        <v>4941</v>
      </c>
      <c r="M948" s="2" t="s">
        <v>5941</v>
      </c>
      <c r="N948">
        <v>3830</v>
      </c>
      <c r="O948" t="s">
        <v>5996</v>
      </c>
      <c r="P948" t="s">
        <v>6002</v>
      </c>
      <c r="Q948">
        <v>717</v>
      </c>
      <c r="R948" s="3">
        <v>45726</v>
      </c>
    </row>
    <row r="949" spans="1:18" x14ac:dyDescent="0.3">
      <c r="A949" t="s">
        <v>964</v>
      </c>
      <c r="B949" t="s">
        <v>1964</v>
      </c>
      <c r="C949" t="s">
        <v>2017</v>
      </c>
      <c r="D949" t="s">
        <v>2877</v>
      </c>
      <c r="E949" t="s">
        <v>2877</v>
      </c>
      <c r="F949" t="s">
        <v>2921</v>
      </c>
      <c r="G949" t="s">
        <v>2925</v>
      </c>
      <c r="H949">
        <v>0</v>
      </c>
      <c r="I949" t="s">
        <v>2946</v>
      </c>
      <c r="J949" t="s">
        <v>2981</v>
      </c>
      <c r="K949" t="s">
        <v>3942</v>
      </c>
      <c r="L949" s="2" t="s">
        <v>4942</v>
      </c>
      <c r="M949" s="2" t="s">
        <v>5942</v>
      </c>
      <c r="N949">
        <v>1012</v>
      </c>
      <c r="O949" t="s">
        <v>5999</v>
      </c>
      <c r="P949" t="s">
        <v>6001</v>
      </c>
      <c r="Q949">
        <v>525</v>
      </c>
      <c r="R949" s="3">
        <v>45705</v>
      </c>
    </row>
    <row r="950" spans="1:18" x14ac:dyDescent="0.3">
      <c r="A950" t="s">
        <v>965</v>
      </c>
      <c r="B950" t="s">
        <v>1965</v>
      </c>
      <c r="C950" t="s">
        <v>2017</v>
      </c>
      <c r="D950" t="s">
        <v>2878</v>
      </c>
      <c r="E950" t="s">
        <v>2878</v>
      </c>
      <c r="F950" t="s">
        <v>2921</v>
      </c>
      <c r="G950" t="s">
        <v>2926</v>
      </c>
      <c r="H950">
        <v>0</v>
      </c>
      <c r="I950" t="s">
        <v>2946</v>
      </c>
      <c r="J950" t="s">
        <v>2981</v>
      </c>
      <c r="K950" t="s">
        <v>3943</v>
      </c>
      <c r="L950" s="2" t="s">
        <v>4943</v>
      </c>
      <c r="M950" s="2" t="s">
        <v>5943</v>
      </c>
      <c r="N950">
        <v>1311</v>
      </c>
      <c r="O950" t="s">
        <v>5999</v>
      </c>
      <c r="P950" t="s">
        <v>6002</v>
      </c>
      <c r="Q950">
        <v>1611</v>
      </c>
      <c r="R950" s="3">
        <v>45711</v>
      </c>
    </row>
    <row r="951" spans="1:18" x14ac:dyDescent="0.3">
      <c r="A951" t="s">
        <v>966</v>
      </c>
      <c r="B951" t="s">
        <v>1966</v>
      </c>
      <c r="C951" t="s">
        <v>2017</v>
      </c>
      <c r="D951" t="s">
        <v>2879</v>
      </c>
      <c r="E951" t="s">
        <v>2879</v>
      </c>
      <c r="F951" t="s">
        <v>2921</v>
      </c>
      <c r="G951" t="s">
        <v>2928</v>
      </c>
      <c r="H951">
        <v>0</v>
      </c>
      <c r="I951" t="s">
        <v>2945</v>
      </c>
      <c r="J951" t="s">
        <v>2981</v>
      </c>
      <c r="K951" t="s">
        <v>3944</v>
      </c>
      <c r="L951" s="2" t="s">
        <v>4944</v>
      </c>
      <c r="M951" s="2" t="s">
        <v>5944</v>
      </c>
      <c r="N951">
        <v>4132</v>
      </c>
      <c r="O951" t="s">
        <v>5998</v>
      </c>
      <c r="P951" t="s">
        <v>6001</v>
      </c>
      <c r="Q951">
        <v>221</v>
      </c>
      <c r="R951" s="3">
        <v>45760</v>
      </c>
    </row>
    <row r="952" spans="1:18" x14ac:dyDescent="0.3">
      <c r="A952" t="s">
        <v>967</v>
      </c>
      <c r="B952" t="s">
        <v>1967</v>
      </c>
      <c r="C952" t="s">
        <v>2017</v>
      </c>
      <c r="D952" t="s">
        <v>2880</v>
      </c>
      <c r="E952" t="s">
        <v>2880</v>
      </c>
      <c r="F952" t="s">
        <v>2921</v>
      </c>
      <c r="G952" t="s">
        <v>2928</v>
      </c>
      <c r="H952">
        <v>0</v>
      </c>
      <c r="I952" t="s">
        <v>2943</v>
      </c>
      <c r="J952" t="s">
        <v>2981</v>
      </c>
      <c r="K952" t="s">
        <v>3945</v>
      </c>
      <c r="L952" s="2" t="s">
        <v>4945</v>
      </c>
      <c r="M952" s="2" t="s">
        <v>5945</v>
      </c>
      <c r="N952">
        <v>2440</v>
      </c>
      <c r="O952" t="s">
        <v>5995</v>
      </c>
      <c r="P952" t="s">
        <v>6002</v>
      </c>
      <c r="Q952">
        <v>1475</v>
      </c>
      <c r="R952" s="3">
        <v>45833</v>
      </c>
    </row>
    <row r="953" spans="1:18" x14ac:dyDescent="0.3">
      <c r="A953" t="s">
        <v>968</v>
      </c>
      <c r="B953" t="s">
        <v>1968</v>
      </c>
      <c r="C953" t="s">
        <v>2017</v>
      </c>
      <c r="D953" t="s">
        <v>2881</v>
      </c>
      <c r="E953" t="s">
        <v>2881</v>
      </c>
      <c r="F953" t="s">
        <v>2921</v>
      </c>
      <c r="G953" t="s">
        <v>2923</v>
      </c>
      <c r="H953">
        <v>0</v>
      </c>
      <c r="I953" t="s">
        <v>2943</v>
      </c>
      <c r="J953" t="s">
        <v>2982</v>
      </c>
      <c r="K953" t="s">
        <v>3946</v>
      </c>
      <c r="L953" s="2" t="s">
        <v>4946</v>
      </c>
      <c r="M953" s="2" t="s">
        <v>5946</v>
      </c>
      <c r="N953">
        <v>4218</v>
      </c>
      <c r="O953" t="s">
        <v>5998</v>
      </c>
      <c r="P953" t="s">
        <v>6001</v>
      </c>
      <c r="Q953">
        <v>2</v>
      </c>
      <c r="R953" s="3">
        <v>45770</v>
      </c>
    </row>
    <row r="954" spans="1:18" x14ac:dyDescent="0.3">
      <c r="A954" t="s">
        <v>969</v>
      </c>
      <c r="B954" t="s">
        <v>1969</v>
      </c>
      <c r="C954" t="s">
        <v>2017</v>
      </c>
      <c r="D954" t="s">
        <v>2882</v>
      </c>
      <c r="E954" t="s">
        <v>2882</v>
      </c>
      <c r="F954" t="s">
        <v>2921</v>
      </c>
      <c r="G954" t="s">
        <v>2934</v>
      </c>
      <c r="H954">
        <v>0</v>
      </c>
      <c r="I954" t="s">
        <v>2943</v>
      </c>
      <c r="J954" t="s">
        <v>2982</v>
      </c>
      <c r="K954" t="s">
        <v>3947</v>
      </c>
      <c r="L954" s="2" t="s">
        <v>4947</v>
      </c>
      <c r="M954" s="2" t="s">
        <v>5947</v>
      </c>
      <c r="N954">
        <v>2289</v>
      </c>
      <c r="O954" t="s">
        <v>5995</v>
      </c>
      <c r="P954" t="s">
        <v>6001</v>
      </c>
      <c r="Q954">
        <v>98</v>
      </c>
      <c r="R954" s="3">
        <v>45717</v>
      </c>
    </row>
    <row r="955" spans="1:18" x14ac:dyDescent="0.3">
      <c r="A955" t="s">
        <v>970</v>
      </c>
      <c r="B955" t="s">
        <v>1970</v>
      </c>
      <c r="C955" t="s">
        <v>2017</v>
      </c>
      <c r="D955" t="s">
        <v>2883</v>
      </c>
      <c r="E955" t="s">
        <v>2883</v>
      </c>
      <c r="F955" t="s">
        <v>2921</v>
      </c>
      <c r="G955" t="s">
        <v>2926</v>
      </c>
      <c r="H955">
        <v>0</v>
      </c>
      <c r="I955" t="s">
        <v>2946</v>
      </c>
      <c r="J955" t="s">
        <v>2982</v>
      </c>
      <c r="K955" t="s">
        <v>3948</v>
      </c>
      <c r="L955" s="2" t="s">
        <v>4948</v>
      </c>
      <c r="M955" s="2" t="s">
        <v>5948</v>
      </c>
      <c r="N955">
        <v>3453</v>
      </c>
      <c r="O955" t="s">
        <v>5999</v>
      </c>
      <c r="P955" t="s">
        <v>6002</v>
      </c>
      <c r="Q955">
        <v>790</v>
      </c>
      <c r="R955" s="3">
        <v>45795</v>
      </c>
    </row>
    <row r="956" spans="1:18" x14ac:dyDescent="0.3">
      <c r="A956" t="s">
        <v>971</v>
      </c>
      <c r="B956" t="s">
        <v>1971</v>
      </c>
      <c r="C956" t="s">
        <v>2017</v>
      </c>
      <c r="D956" t="s">
        <v>2884</v>
      </c>
      <c r="E956" t="s">
        <v>2884</v>
      </c>
      <c r="F956" t="s">
        <v>2921</v>
      </c>
      <c r="G956" t="s">
        <v>2926</v>
      </c>
      <c r="H956">
        <v>0</v>
      </c>
      <c r="I956" t="s">
        <v>2945</v>
      </c>
      <c r="J956" t="s">
        <v>2982</v>
      </c>
      <c r="K956" t="s">
        <v>3949</v>
      </c>
      <c r="L956" s="2" t="s">
        <v>4949</v>
      </c>
      <c r="M956" s="2" t="s">
        <v>5949</v>
      </c>
      <c r="N956">
        <v>4002</v>
      </c>
      <c r="O956" t="s">
        <v>5996</v>
      </c>
      <c r="P956" t="s">
        <v>6002</v>
      </c>
      <c r="Q956">
        <v>897</v>
      </c>
      <c r="R956" s="3">
        <v>45804</v>
      </c>
    </row>
    <row r="957" spans="1:18" x14ac:dyDescent="0.3">
      <c r="A957" t="s">
        <v>972</v>
      </c>
      <c r="B957" t="s">
        <v>1972</v>
      </c>
      <c r="C957" t="s">
        <v>2017</v>
      </c>
      <c r="D957" t="s">
        <v>2885</v>
      </c>
      <c r="E957" t="s">
        <v>2885</v>
      </c>
      <c r="F957" t="s">
        <v>2921</v>
      </c>
      <c r="G957" t="s">
        <v>2928</v>
      </c>
      <c r="H957">
        <v>0</v>
      </c>
      <c r="I957" t="s">
        <v>2945</v>
      </c>
      <c r="J957" t="s">
        <v>2982</v>
      </c>
      <c r="K957" t="s">
        <v>3950</v>
      </c>
      <c r="L957" s="2" t="s">
        <v>4950</v>
      </c>
      <c r="M957" s="2" t="s">
        <v>5950</v>
      </c>
      <c r="N957">
        <v>3918</v>
      </c>
      <c r="O957" t="s">
        <v>6000</v>
      </c>
      <c r="P957" t="s">
        <v>6001</v>
      </c>
      <c r="Q957">
        <v>1500</v>
      </c>
      <c r="R957" s="3">
        <v>45718</v>
      </c>
    </row>
    <row r="958" spans="1:18" x14ac:dyDescent="0.3">
      <c r="A958" t="s">
        <v>973</v>
      </c>
      <c r="B958" t="s">
        <v>1973</v>
      </c>
      <c r="C958" t="s">
        <v>2017</v>
      </c>
      <c r="D958" t="s">
        <v>2886</v>
      </c>
      <c r="E958" t="s">
        <v>2886</v>
      </c>
      <c r="F958" t="s">
        <v>2921</v>
      </c>
      <c r="G958" t="s">
        <v>2922</v>
      </c>
      <c r="H958">
        <v>0</v>
      </c>
      <c r="I958" t="s">
        <v>2946</v>
      </c>
      <c r="J958" t="s">
        <v>2983</v>
      </c>
      <c r="K958" t="s">
        <v>3951</v>
      </c>
      <c r="L958" s="2" t="s">
        <v>4951</v>
      </c>
      <c r="M958" s="2" t="s">
        <v>5951</v>
      </c>
      <c r="N958">
        <v>2046</v>
      </c>
      <c r="O958" t="s">
        <v>5997</v>
      </c>
      <c r="P958" t="s">
        <v>6001</v>
      </c>
      <c r="Q958">
        <v>859</v>
      </c>
      <c r="R958" s="3">
        <v>45834</v>
      </c>
    </row>
    <row r="959" spans="1:18" x14ac:dyDescent="0.3">
      <c r="A959" t="s">
        <v>974</v>
      </c>
      <c r="B959" t="s">
        <v>1974</v>
      </c>
      <c r="C959" t="s">
        <v>2017</v>
      </c>
      <c r="D959" t="s">
        <v>2887</v>
      </c>
      <c r="E959" t="s">
        <v>2887</v>
      </c>
      <c r="F959" t="s">
        <v>2921</v>
      </c>
      <c r="G959" t="s">
        <v>2931</v>
      </c>
      <c r="H959">
        <v>0</v>
      </c>
      <c r="I959" t="s">
        <v>2947</v>
      </c>
      <c r="J959" t="s">
        <v>2983</v>
      </c>
      <c r="K959" t="s">
        <v>3952</v>
      </c>
      <c r="L959" s="2" t="s">
        <v>4952</v>
      </c>
      <c r="M959" s="2" t="s">
        <v>5952</v>
      </c>
      <c r="N959">
        <v>3791</v>
      </c>
      <c r="O959" t="s">
        <v>5999</v>
      </c>
      <c r="P959" t="s">
        <v>6002</v>
      </c>
      <c r="Q959">
        <v>1984</v>
      </c>
      <c r="R959" s="3">
        <v>45722</v>
      </c>
    </row>
    <row r="960" spans="1:18" x14ac:dyDescent="0.3">
      <c r="A960" t="s">
        <v>975</v>
      </c>
      <c r="B960" t="s">
        <v>1975</v>
      </c>
      <c r="C960" t="s">
        <v>2017</v>
      </c>
      <c r="D960" t="s">
        <v>2888</v>
      </c>
      <c r="E960" t="s">
        <v>2888</v>
      </c>
      <c r="F960" t="s">
        <v>2921</v>
      </c>
      <c r="G960" t="s">
        <v>2931</v>
      </c>
      <c r="H960">
        <v>0</v>
      </c>
      <c r="I960" t="s">
        <v>2944</v>
      </c>
      <c r="J960" t="s">
        <v>2983</v>
      </c>
      <c r="K960" t="s">
        <v>3953</v>
      </c>
      <c r="L960" s="2" t="s">
        <v>4953</v>
      </c>
      <c r="M960" s="2" t="s">
        <v>5953</v>
      </c>
      <c r="N960">
        <v>4565</v>
      </c>
      <c r="O960" t="s">
        <v>5999</v>
      </c>
      <c r="P960" t="s">
        <v>6001</v>
      </c>
      <c r="Q960">
        <v>340</v>
      </c>
      <c r="R960" s="3">
        <v>45811</v>
      </c>
    </row>
    <row r="961" spans="1:18" x14ac:dyDescent="0.3">
      <c r="A961" t="s">
        <v>976</v>
      </c>
      <c r="B961" t="s">
        <v>1976</v>
      </c>
      <c r="C961" t="s">
        <v>2017</v>
      </c>
      <c r="D961" t="s">
        <v>2889</v>
      </c>
      <c r="E961" t="s">
        <v>2889</v>
      </c>
      <c r="F961" t="s">
        <v>2921</v>
      </c>
      <c r="G961" t="s">
        <v>2924</v>
      </c>
      <c r="H961">
        <v>0</v>
      </c>
      <c r="I961" t="s">
        <v>2947</v>
      </c>
      <c r="J961" t="s">
        <v>2983</v>
      </c>
      <c r="K961" t="s">
        <v>3954</v>
      </c>
      <c r="L961" s="2" t="s">
        <v>4954</v>
      </c>
      <c r="M961" s="2" t="s">
        <v>5954</v>
      </c>
      <c r="N961">
        <v>1234</v>
      </c>
      <c r="O961" t="s">
        <v>5996</v>
      </c>
      <c r="P961" t="s">
        <v>6002</v>
      </c>
      <c r="Q961">
        <v>1811</v>
      </c>
      <c r="R961" s="3">
        <v>45745</v>
      </c>
    </row>
    <row r="962" spans="1:18" x14ac:dyDescent="0.3">
      <c r="A962" t="s">
        <v>977</v>
      </c>
      <c r="B962" t="s">
        <v>1977</v>
      </c>
      <c r="C962" t="s">
        <v>2017</v>
      </c>
      <c r="D962" t="s">
        <v>2890</v>
      </c>
      <c r="E962" t="s">
        <v>2890</v>
      </c>
      <c r="F962" t="s">
        <v>2921</v>
      </c>
      <c r="G962" t="s">
        <v>2924</v>
      </c>
      <c r="H962">
        <v>0</v>
      </c>
      <c r="I962" t="s">
        <v>2943</v>
      </c>
      <c r="J962" t="s">
        <v>2983</v>
      </c>
      <c r="K962" t="s">
        <v>3955</v>
      </c>
      <c r="L962" s="2" t="s">
        <v>4955</v>
      </c>
      <c r="M962" s="2" t="s">
        <v>5955</v>
      </c>
      <c r="N962">
        <v>3192</v>
      </c>
      <c r="O962" t="s">
        <v>6000</v>
      </c>
      <c r="P962" t="s">
        <v>6001</v>
      </c>
      <c r="Q962">
        <v>847</v>
      </c>
      <c r="R962" s="3">
        <v>45712</v>
      </c>
    </row>
    <row r="963" spans="1:18" x14ac:dyDescent="0.3">
      <c r="A963" t="s">
        <v>978</v>
      </c>
      <c r="B963" t="s">
        <v>1978</v>
      </c>
      <c r="C963" t="s">
        <v>2017</v>
      </c>
      <c r="D963" t="s">
        <v>2216</v>
      </c>
      <c r="E963" t="s">
        <v>2216</v>
      </c>
      <c r="F963" t="s">
        <v>2921</v>
      </c>
      <c r="G963" t="s">
        <v>2924</v>
      </c>
      <c r="H963">
        <v>0</v>
      </c>
      <c r="I963" t="s">
        <v>2946</v>
      </c>
      <c r="J963" t="s">
        <v>2983</v>
      </c>
      <c r="K963" t="s">
        <v>3956</v>
      </c>
      <c r="L963" s="2" t="s">
        <v>4956</v>
      </c>
      <c r="M963" s="2" t="s">
        <v>5956</v>
      </c>
      <c r="N963">
        <v>1611</v>
      </c>
      <c r="O963" t="s">
        <v>5999</v>
      </c>
      <c r="P963" t="s">
        <v>6002</v>
      </c>
      <c r="Q963">
        <v>1009</v>
      </c>
      <c r="R963" s="3">
        <v>45714</v>
      </c>
    </row>
    <row r="964" spans="1:18" x14ac:dyDescent="0.3">
      <c r="A964" t="s">
        <v>979</v>
      </c>
      <c r="B964" t="s">
        <v>1979</v>
      </c>
      <c r="C964" t="s">
        <v>2017</v>
      </c>
      <c r="D964" t="s">
        <v>2891</v>
      </c>
      <c r="E964" t="s">
        <v>2891</v>
      </c>
      <c r="F964" t="s">
        <v>2921</v>
      </c>
      <c r="G964" t="s">
        <v>2927</v>
      </c>
      <c r="H964">
        <v>0</v>
      </c>
      <c r="I964" t="s">
        <v>2943</v>
      </c>
      <c r="J964" t="s">
        <v>2983</v>
      </c>
      <c r="K964" t="s">
        <v>3957</v>
      </c>
      <c r="L964" s="2" t="s">
        <v>4957</v>
      </c>
      <c r="M964" s="2" t="s">
        <v>5957</v>
      </c>
      <c r="N964">
        <v>4960</v>
      </c>
      <c r="O964" t="s">
        <v>5999</v>
      </c>
      <c r="P964" t="s">
        <v>6002</v>
      </c>
      <c r="Q964">
        <v>1805</v>
      </c>
      <c r="R964" s="3">
        <v>45748</v>
      </c>
    </row>
    <row r="965" spans="1:18" x14ac:dyDescent="0.3">
      <c r="A965" t="s">
        <v>980</v>
      </c>
      <c r="B965" t="s">
        <v>1980</v>
      </c>
      <c r="C965" t="s">
        <v>2017</v>
      </c>
      <c r="D965" t="s">
        <v>2892</v>
      </c>
      <c r="E965" t="s">
        <v>2892</v>
      </c>
      <c r="F965" t="s">
        <v>2921</v>
      </c>
      <c r="G965" t="s">
        <v>2935</v>
      </c>
      <c r="H965">
        <v>0</v>
      </c>
      <c r="I965" t="s">
        <v>2944</v>
      </c>
      <c r="J965" t="s">
        <v>2983</v>
      </c>
      <c r="K965" t="s">
        <v>3958</v>
      </c>
      <c r="L965" s="2" t="s">
        <v>4958</v>
      </c>
      <c r="M965" s="2" t="s">
        <v>5958</v>
      </c>
      <c r="N965">
        <v>4213</v>
      </c>
      <c r="O965" t="s">
        <v>5996</v>
      </c>
      <c r="P965" t="s">
        <v>6001</v>
      </c>
      <c r="Q965">
        <v>775</v>
      </c>
      <c r="R965" s="3">
        <v>45828</v>
      </c>
    </row>
    <row r="966" spans="1:18" x14ac:dyDescent="0.3">
      <c r="A966" t="s">
        <v>981</v>
      </c>
      <c r="B966" t="s">
        <v>1981</v>
      </c>
      <c r="C966" t="s">
        <v>2017</v>
      </c>
      <c r="D966" t="s">
        <v>2893</v>
      </c>
      <c r="E966" t="s">
        <v>2893</v>
      </c>
      <c r="F966" t="s">
        <v>2921</v>
      </c>
      <c r="G966" t="s">
        <v>2936</v>
      </c>
      <c r="H966">
        <v>0</v>
      </c>
      <c r="I966" t="s">
        <v>2945</v>
      </c>
      <c r="J966" t="s">
        <v>2983</v>
      </c>
      <c r="K966" t="s">
        <v>3959</v>
      </c>
      <c r="L966" s="2" t="s">
        <v>4959</v>
      </c>
      <c r="M966" s="2" t="s">
        <v>5959</v>
      </c>
      <c r="N966">
        <v>1168</v>
      </c>
      <c r="O966" t="s">
        <v>5999</v>
      </c>
      <c r="P966" t="s">
        <v>6002</v>
      </c>
      <c r="Q966">
        <v>719</v>
      </c>
      <c r="R966" s="3">
        <v>45762</v>
      </c>
    </row>
    <row r="967" spans="1:18" x14ac:dyDescent="0.3">
      <c r="A967" t="s">
        <v>982</v>
      </c>
      <c r="B967" t="s">
        <v>1982</v>
      </c>
      <c r="C967" t="s">
        <v>2017</v>
      </c>
      <c r="D967" t="s">
        <v>2894</v>
      </c>
      <c r="E967" t="s">
        <v>2894</v>
      </c>
      <c r="F967" t="s">
        <v>2921</v>
      </c>
      <c r="G967" t="s">
        <v>2936</v>
      </c>
      <c r="H967">
        <v>0</v>
      </c>
      <c r="I967" t="s">
        <v>2943</v>
      </c>
      <c r="J967" t="s">
        <v>2983</v>
      </c>
      <c r="K967" t="s">
        <v>3960</v>
      </c>
      <c r="L967" s="2" t="s">
        <v>4960</v>
      </c>
      <c r="M967" s="2" t="s">
        <v>5960</v>
      </c>
      <c r="N967">
        <v>621</v>
      </c>
      <c r="O967" t="s">
        <v>5995</v>
      </c>
      <c r="P967" t="s">
        <v>6001</v>
      </c>
      <c r="Q967">
        <v>1118</v>
      </c>
      <c r="R967" s="3">
        <v>45795</v>
      </c>
    </row>
    <row r="968" spans="1:18" x14ac:dyDescent="0.3">
      <c r="A968" t="s">
        <v>983</v>
      </c>
      <c r="B968" t="s">
        <v>1983</v>
      </c>
      <c r="C968" t="s">
        <v>2017</v>
      </c>
      <c r="D968" t="s">
        <v>2359</v>
      </c>
      <c r="E968" t="s">
        <v>2359</v>
      </c>
      <c r="F968" t="s">
        <v>2921</v>
      </c>
      <c r="G968" t="s">
        <v>2928</v>
      </c>
      <c r="H968">
        <v>0</v>
      </c>
      <c r="I968" t="s">
        <v>2946</v>
      </c>
      <c r="J968" t="s">
        <v>2983</v>
      </c>
      <c r="K968" t="s">
        <v>3961</v>
      </c>
      <c r="L968" s="2" t="s">
        <v>4961</v>
      </c>
      <c r="M968" s="2" t="s">
        <v>5961</v>
      </c>
      <c r="N968">
        <v>2313</v>
      </c>
      <c r="O968" t="s">
        <v>5995</v>
      </c>
      <c r="P968" t="s">
        <v>6001</v>
      </c>
      <c r="Q968">
        <v>768</v>
      </c>
      <c r="R968" s="3">
        <v>45797</v>
      </c>
    </row>
    <row r="969" spans="1:18" x14ac:dyDescent="0.3">
      <c r="A969" t="s">
        <v>984</v>
      </c>
      <c r="B969" t="s">
        <v>1984</v>
      </c>
      <c r="C969" t="s">
        <v>2017</v>
      </c>
      <c r="D969" t="s">
        <v>2895</v>
      </c>
      <c r="E969" t="s">
        <v>2895</v>
      </c>
      <c r="F969" t="s">
        <v>2921</v>
      </c>
      <c r="G969" t="s">
        <v>2932</v>
      </c>
      <c r="H969">
        <v>0</v>
      </c>
      <c r="I969" t="s">
        <v>2946</v>
      </c>
      <c r="J969" t="s">
        <v>2984</v>
      </c>
      <c r="K969" t="s">
        <v>3962</v>
      </c>
      <c r="L969" s="2" t="s">
        <v>4962</v>
      </c>
      <c r="M969" s="2" t="s">
        <v>5962</v>
      </c>
      <c r="N969">
        <v>3449</v>
      </c>
      <c r="O969" t="s">
        <v>6000</v>
      </c>
      <c r="P969" t="s">
        <v>6001</v>
      </c>
      <c r="Q969">
        <v>207</v>
      </c>
      <c r="R969" s="3">
        <v>45682</v>
      </c>
    </row>
    <row r="970" spans="1:18" x14ac:dyDescent="0.3">
      <c r="A970" t="s">
        <v>985</v>
      </c>
      <c r="B970" t="s">
        <v>1985</v>
      </c>
      <c r="C970" t="s">
        <v>2017</v>
      </c>
      <c r="D970" t="s">
        <v>2896</v>
      </c>
      <c r="E970" t="s">
        <v>2896</v>
      </c>
      <c r="F970" t="s">
        <v>2921</v>
      </c>
      <c r="G970" t="s">
        <v>2924</v>
      </c>
      <c r="H970">
        <v>0</v>
      </c>
      <c r="I970" t="s">
        <v>2947</v>
      </c>
      <c r="J970" t="s">
        <v>2984</v>
      </c>
      <c r="K970" t="s">
        <v>3963</v>
      </c>
      <c r="L970" s="2" t="s">
        <v>4963</v>
      </c>
      <c r="M970" s="2" t="s">
        <v>5963</v>
      </c>
      <c r="N970">
        <v>2834</v>
      </c>
      <c r="O970" t="s">
        <v>5995</v>
      </c>
      <c r="P970" t="s">
        <v>6002</v>
      </c>
      <c r="Q970">
        <v>1697</v>
      </c>
      <c r="R970" s="3">
        <v>45767</v>
      </c>
    </row>
    <row r="971" spans="1:18" x14ac:dyDescent="0.3">
      <c r="A971" t="s">
        <v>986</v>
      </c>
      <c r="B971" t="s">
        <v>1986</v>
      </c>
      <c r="C971" t="s">
        <v>2017</v>
      </c>
      <c r="D971" t="s">
        <v>2897</v>
      </c>
      <c r="E971" t="s">
        <v>2897</v>
      </c>
      <c r="F971" t="s">
        <v>2921</v>
      </c>
      <c r="G971" t="s">
        <v>2928</v>
      </c>
      <c r="H971">
        <v>0</v>
      </c>
      <c r="I971" t="s">
        <v>2946</v>
      </c>
      <c r="J971" t="s">
        <v>2984</v>
      </c>
      <c r="K971" t="s">
        <v>3964</v>
      </c>
      <c r="L971" s="2" t="s">
        <v>4964</v>
      </c>
      <c r="M971" s="2" t="s">
        <v>5964</v>
      </c>
      <c r="N971">
        <v>4209</v>
      </c>
      <c r="O971" t="s">
        <v>5995</v>
      </c>
      <c r="P971" t="s">
        <v>6001</v>
      </c>
      <c r="Q971">
        <v>981</v>
      </c>
      <c r="R971" s="3">
        <v>45767</v>
      </c>
    </row>
    <row r="972" spans="1:18" x14ac:dyDescent="0.3">
      <c r="A972" t="s">
        <v>987</v>
      </c>
      <c r="B972" t="s">
        <v>1987</v>
      </c>
      <c r="C972" t="s">
        <v>2017</v>
      </c>
      <c r="D972" t="s">
        <v>2898</v>
      </c>
      <c r="E972" t="s">
        <v>2898</v>
      </c>
      <c r="F972" t="s">
        <v>2921</v>
      </c>
      <c r="G972" t="s">
        <v>2931</v>
      </c>
      <c r="H972">
        <v>0</v>
      </c>
      <c r="I972" t="s">
        <v>2947</v>
      </c>
      <c r="J972" t="s">
        <v>2985</v>
      </c>
      <c r="K972" t="s">
        <v>3965</v>
      </c>
      <c r="L972" s="2" t="s">
        <v>4965</v>
      </c>
      <c r="M972" s="2" t="s">
        <v>5965</v>
      </c>
      <c r="N972">
        <v>2238</v>
      </c>
      <c r="O972" t="s">
        <v>5999</v>
      </c>
      <c r="P972" t="s">
        <v>6002</v>
      </c>
      <c r="Q972">
        <v>1615</v>
      </c>
      <c r="R972" s="3">
        <v>45759</v>
      </c>
    </row>
    <row r="973" spans="1:18" x14ac:dyDescent="0.3">
      <c r="A973" t="s">
        <v>988</v>
      </c>
      <c r="B973" t="s">
        <v>1988</v>
      </c>
      <c r="C973" t="s">
        <v>2017</v>
      </c>
      <c r="D973" t="s">
        <v>2899</v>
      </c>
      <c r="E973" t="s">
        <v>2899</v>
      </c>
      <c r="F973" t="s">
        <v>2921</v>
      </c>
      <c r="G973" t="s">
        <v>2932</v>
      </c>
      <c r="H973">
        <v>0</v>
      </c>
      <c r="I973" t="s">
        <v>2947</v>
      </c>
      <c r="J973" t="s">
        <v>2985</v>
      </c>
      <c r="K973" t="s">
        <v>3966</v>
      </c>
      <c r="L973" s="2" t="s">
        <v>4966</v>
      </c>
      <c r="M973" s="2" t="s">
        <v>5966</v>
      </c>
      <c r="N973">
        <v>71</v>
      </c>
      <c r="O973" t="s">
        <v>5997</v>
      </c>
      <c r="P973" t="s">
        <v>6002</v>
      </c>
      <c r="Q973">
        <v>1769</v>
      </c>
      <c r="R973" s="3">
        <v>45776</v>
      </c>
    </row>
    <row r="974" spans="1:18" x14ac:dyDescent="0.3">
      <c r="A974" t="s">
        <v>989</v>
      </c>
      <c r="B974" t="s">
        <v>1989</v>
      </c>
      <c r="C974" t="s">
        <v>2017</v>
      </c>
      <c r="D974" t="s">
        <v>2366</v>
      </c>
      <c r="E974" t="s">
        <v>2366</v>
      </c>
      <c r="F974" t="s">
        <v>2921</v>
      </c>
      <c r="G974" t="s">
        <v>2923</v>
      </c>
      <c r="H974">
        <v>0</v>
      </c>
      <c r="I974" t="s">
        <v>2943</v>
      </c>
      <c r="J974" t="s">
        <v>2985</v>
      </c>
      <c r="K974" t="s">
        <v>3967</v>
      </c>
      <c r="L974" s="2" t="s">
        <v>4967</v>
      </c>
      <c r="M974" s="2" t="s">
        <v>5967</v>
      </c>
      <c r="N974">
        <v>2367</v>
      </c>
      <c r="O974" t="s">
        <v>5995</v>
      </c>
      <c r="P974" t="s">
        <v>6002</v>
      </c>
      <c r="Q974">
        <v>1183</v>
      </c>
      <c r="R974" s="3">
        <v>45796</v>
      </c>
    </row>
    <row r="975" spans="1:18" x14ac:dyDescent="0.3">
      <c r="A975" t="s">
        <v>990</v>
      </c>
      <c r="B975" t="s">
        <v>1990</v>
      </c>
      <c r="C975" t="s">
        <v>2017</v>
      </c>
      <c r="D975" t="s">
        <v>2900</v>
      </c>
      <c r="E975" t="s">
        <v>2900</v>
      </c>
      <c r="F975" t="s">
        <v>2921</v>
      </c>
      <c r="G975" t="s">
        <v>2937</v>
      </c>
      <c r="H975">
        <v>0</v>
      </c>
      <c r="I975" t="s">
        <v>2946</v>
      </c>
      <c r="J975" t="s">
        <v>2985</v>
      </c>
      <c r="K975" t="s">
        <v>3968</v>
      </c>
      <c r="L975" s="2" t="s">
        <v>4968</v>
      </c>
      <c r="M975" s="2" t="s">
        <v>5968</v>
      </c>
      <c r="N975">
        <v>2495</v>
      </c>
      <c r="O975" t="s">
        <v>6000</v>
      </c>
      <c r="P975" t="s">
        <v>6001</v>
      </c>
      <c r="Q975">
        <v>1333</v>
      </c>
      <c r="R975" s="3">
        <v>45693</v>
      </c>
    </row>
    <row r="976" spans="1:18" x14ac:dyDescent="0.3">
      <c r="A976" t="s">
        <v>991</v>
      </c>
      <c r="B976" t="s">
        <v>1991</v>
      </c>
      <c r="C976" t="s">
        <v>2017</v>
      </c>
      <c r="D976" t="s">
        <v>2901</v>
      </c>
      <c r="E976" t="s">
        <v>2901</v>
      </c>
      <c r="F976" t="s">
        <v>2921</v>
      </c>
      <c r="G976" t="s">
        <v>2926</v>
      </c>
      <c r="H976">
        <v>0</v>
      </c>
      <c r="I976" t="s">
        <v>2943</v>
      </c>
      <c r="J976" t="s">
        <v>2985</v>
      </c>
      <c r="K976" t="s">
        <v>3969</v>
      </c>
      <c r="L976" s="2" t="s">
        <v>4969</v>
      </c>
      <c r="M976" s="2" t="s">
        <v>5969</v>
      </c>
      <c r="N976">
        <v>4858</v>
      </c>
      <c r="O976" t="s">
        <v>5995</v>
      </c>
      <c r="P976" t="s">
        <v>6001</v>
      </c>
      <c r="Q976">
        <v>1552</v>
      </c>
      <c r="R976" s="3">
        <v>45716</v>
      </c>
    </row>
    <row r="977" spans="1:18" x14ac:dyDescent="0.3">
      <c r="A977" t="s">
        <v>992</v>
      </c>
      <c r="B977" t="s">
        <v>1992</v>
      </c>
      <c r="C977" t="s">
        <v>2017</v>
      </c>
      <c r="D977" t="s">
        <v>2728</v>
      </c>
      <c r="E977" t="s">
        <v>2728</v>
      </c>
      <c r="F977" t="s">
        <v>2921</v>
      </c>
      <c r="G977" t="s">
        <v>2936</v>
      </c>
      <c r="H977">
        <v>0</v>
      </c>
      <c r="I977" t="s">
        <v>2947</v>
      </c>
      <c r="J977" t="s">
        <v>2985</v>
      </c>
      <c r="K977" t="s">
        <v>3970</v>
      </c>
      <c r="L977" s="2" t="s">
        <v>4970</v>
      </c>
      <c r="M977" s="2" t="s">
        <v>5970</v>
      </c>
      <c r="N977">
        <v>4800</v>
      </c>
      <c r="O977" t="s">
        <v>5999</v>
      </c>
      <c r="P977" t="s">
        <v>6002</v>
      </c>
      <c r="Q977">
        <v>1407</v>
      </c>
      <c r="R977" s="3">
        <v>45730</v>
      </c>
    </row>
    <row r="978" spans="1:18" x14ac:dyDescent="0.3">
      <c r="A978" t="s">
        <v>993</v>
      </c>
      <c r="B978" t="s">
        <v>1993</v>
      </c>
      <c r="C978" t="s">
        <v>2017</v>
      </c>
      <c r="D978" t="s">
        <v>2902</v>
      </c>
      <c r="E978" t="s">
        <v>2902</v>
      </c>
      <c r="F978" t="s">
        <v>2921</v>
      </c>
      <c r="G978" t="s">
        <v>2935</v>
      </c>
      <c r="H978">
        <v>0</v>
      </c>
      <c r="I978" t="s">
        <v>2943</v>
      </c>
      <c r="J978" t="s">
        <v>2986</v>
      </c>
      <c r="K978" t="s">
        <v>3971</v>
      </c>
      <c r="L978" s="2" t="s">
        <v>4971</v>
      </c>
      <c r="M978" s="2" t="s">
        <v>5971</v>
      </c>
      <c r="N978">
        <v>4061</v>
      </c>
      <c r="O978" t="s">
        <v>5998</v>
      </c>
      <c r="P978" t="s">
        <v>6002</v>
      </c>
      <c r="Q978">
        <v>461</v>
      </c>
      <c r="R978" s="3">
        <v>45708</v>
      </c>
    </row>
    <row r="979" spans="1:18" x14ac:dyDescent="0.3">
      <c r="A979" t="s">
        <v>994</v>
      </c>
      <c r="B979" t="s">
        <v>1994</v>
      </c>
      <c r="C979" t="s">
        <v>2017</v>
      </c>
      <c r="D979" t="s">
        <v>2903</v>
      </c>
      <c r="E979" t="s">
        <v>2903</v>
      </c>
      <c r="F979" t="s">
        <v>2921</v>
      </c>
      <c r="G979" t="s">
        <v>2932</v>
      </c>
      <c r="H979">
        <v>0</v>
      </c>
      <c r="I979" t="s">
        <v>2946</v>
      </c>
      <c r="J979" t="s">
        <v>2987</v>
      </c>
      <c r="K979" t="s">
        <v>3972</v>
      </c>
      <c r="L979" s="2" t="s">
        <v>4972</v>
      </c>
      <c r="M979" s="2" t="s">
        <v>5972</v>
      </c>
      <c r="N979">
        <v>1267</v>
      </c>
      <c r="O979" t="s">
        <v>5999</v>
      </c>
      <c r="P979" t="s">
        <v>6002</v>
      </c>
      <c r="Q979">
        <v>333</v>
      </c>
      <c r="R979" s="3">
        <v>45685</v>
      </c>
    </row>
    <row r="980" spans="1:18" x14ac:dyDescent="0.3">
      <c r="A980" t="s">
        <v>995</v>
      </c>
      <c r="B980" t="s">
        <v>1995</v>
      </c>
      <c r="C980" t="s">
        <v>2017</v>
      </c>
      <c r="D980" t="s">
        <v>2904</v>
      </c>
      <c r="E980" t="s">
        <v>2904</v>
      </c>
      <c r="F980" t="s">
        <v>2921</v>
      </c>
      <c r="G980" t="s">
        <v>2932</v>
      </c>
      <c r="H980">
        <v>0</v>
      </c>
      <c r="I980" t="s">
        <v>2946</v>
      </c>
      <c r="J980" t="s">
        <v>2987</v>
      </c>
      <c r="K980" t="s">
        <v>3973</v>
      </c>
      <c r="L980" s="2" t="s">
        <v>4973</v>
      </c>
      <c r="M980" s="2" t="s">
        <v>5973</v>
      </c>
      <c r="N980">
        <v>3708</v>
      </c>
      <c r="O980" t="s">
        <v>5996</v>
      </c>
      <c r="P980" t="s">
        <v>6002</v>
      </c>
      <c r="Q980">
        <v>924</v>
      </c>
      <c r="R980" s="3">
        <v>45849</v>
      </c>
    </row>
    <row r="981" spans="1:18" x14ac:dyDescent="0.3">
      <c r="A981" t="s">
        <v>996</v>
      </c>
      <c r="B981" t="s">
        <v>1996</v>
      </c>
      <c r="C981" t="s">
        <v>2017</v>
      </c>
      <c r="D981" t="s">
        <v>2763</v>
      </c>
      <c r="E981" t="s">
        <v>2763</v>
      </c>
      <c r="F981" t="s">
        <v>2921</v>
      </c>
      <c r="G981" t="s">
        <v>2924</v>
      </c>
      <c r="H981">
        <v>0</v>
      </c>
      <c r="I981" t="s">
        <v>2945</v>
      </c>
      <c r="J981" t="s">
        <v>2987</v>
      </c>
      <c r="K981" t="s">
        <v>3974</v>
      </c>
      <c r="L981" s="2" t="s">
        <v>4974</v>
      </c>
      <c r="M981" s="2" t="s">
        <v>5974</v>
      </c>
      <c r="N981">
        <v>4462</v>
      </c>
      <c r="O981" t="s">
        <v>6000</v>
      </c>
      <c r="P981" t="s">
        <v>6002</v>
      </c>
      <c r="Q981">
        <v>150</v>
      </c>
      <c r="R981" s="3">
        <v>45822</v>
      </c>
    </row>
    <row r="982" spans="1:18" x14ac:dyDescent="0.3">
      <c r="A982" t="s">
        <v>997</v>
      </c>
      <c r="B982" t="s">
        <v>1997</v>
      </c>
      <c r="C982" t="s">
        <v>2017</v>
      </c>
      <c r="D982" t="s">
        <v>2905</v>
      </c>
      <c r="E982" t="s">
        <v>2905</v>
      </c>
      <c r="F982" t="s">
        <v>2921</v>
      </c>
      <c r="G982" t="s">
        <v>2926</v>
      </c>
      <c r="H982">
        <v>0</v>
      </c>
      <c r="I982" t="s">
        <v>2945</v>
      </c>
      <c r="J982" t="s">
        <v>2987</v>
      </c>
      <c r="K982" t="s">
        <v>3975</v>
      </c>
      <c r="L982" s="2" t="s">
        <v>4975</v>
      </c>
      <c r="M982" s="2" t="s">
        <v>5975</v>
      </c>
      <c r="N982">
        <v>4017</v>
      </c>
      <c r="O982" t="s">
        <v>5995</v>
      </c>
      <c r="P982" t="s">
        <v>6001</v>
      </c>
      <c r="Q982">
        <v>1636</v>
      </c>
      <c r="R982" s="3">
        <v>45680</v>
      </c>
    </row>
    <row r="983" spans="1:18" x14ac:dyDescent="0.3">
      <c r="A983" t="s">
        <v>998</v>
      </c>
      <c r="B983" t="s">
        <v>1998</v>
      </c>
      <c r="C983" t="s">
        <v>2017</v>
      </c>
      <c r="D983" t="s">
        <v>2906</v>
      </c>
      <c r="E983" t="s">
        <v>2906</v>
      </c>
      <c r="F983" t="s">
        <v>2921</v>
      </c>
      <c r="G983" t="s">
        <v>2927</v>
      </c>
      <c r="H983">
        <v>0</v>
      </c>
      <c r="I983" t="s">
        <v>2947</v>
      </c>
      <c r="J983" t="s">
        <v>2987</v>
      </c>
      <c r="K983" t="s">
        <v>3976</v>
      </c>
      <c r="L983" s="2" t="s">
        <v>4976</v>
      </c>
      <c r="M983" s="2" t="s">
        <v>5976</v>
      </c>
      <c r="N983">
        <v>2877</v>
      </c>
      <c r="O983" t="s">
        <v>5996</v>
      </c>
      <c r="P983" t="s">
        <v>6001</v>
      </c>
      <c r="Q983">
        <v>1732</v>
      </c>
      <c r="R983" s="3">
        <v>45763</v>
      </c>
    </row>
    <row r="984" spans="1:18" x14ac:dyDescent="0.3">
      <c r="A984" t="s">
        <v>999</v>
      </c>
      <c r="B984" t="s">
        <v>1999</v>
      </c>
      <c r="C984" t="s">
        <v>2017</v>
      </c>
      <c r="D984" t="s">
        <v>2151</v>
      </c>
      <c r="E984" t="s">
        <v>2151</v>
      </c>
      <c r="F984" t="s">
        <v>2921</v>
      </c>
      <c r="G984" t="s">
        <v>2924</v>
      </c>
      <c r="H984">
        <v>0</v>
      </c>
      <c r="I984" t="s">
        <v>2947</v>
      </c>
      <c r="J984" t="s">
        <v>2988</v>
      </c>
      <c r="K984" t="s">
        <v>3977</v>
      </c>
      <c r="L984" s="2" t="s">
        <v>4977</v>
      </c>
      <c r="M984" s="2" t="s">
        <v>5977</v>
      </c>
      <c r="N984">
        <v>2773</v>
      </c>
      <c r="O984" t="s">
        <v>5995</v>
      </c>
      <c r="P984" t="s">
        <v>6002</v>
      </c>
      <c r="Q984">
        <v>68</v>
      </c>
      <c r="R984" s="3">
        <v>45737</v>
      </c>
    </row>
    <row r="985" spans="1:18" x14ac:dyDescent="0.3">
      <c r="A985" t="s">
        <v>1000</v>
      </c>
      <c r="B985" t="s">
        <v>2000</v>
      </c>
      <c r="C985" t="s">
        <v>2017</v>
      </c>
      <c r="D985" t="s">
        <v>2907</v>
      </c>
      <c r="E985" t="s">
        <v>2907</v>
      </c>
      <c r="F985" t="s">
        <v>2921</v>
      </c>
      <c r="G985" t="s">
        <v>2927</v>
      </c>
      <c r="H985">
        <v>0</v>
      </c>
      <c r="I985" t="s">
        <v>2946</v>
      </c>
      <c r="J985" t="s">
        <v>2988</v>
      </c>
      <c r="K985" t="s">
        <v>3978</v>
      </c>
      <c r="L985" s="2" t="s">
        <v>4978</v>
      </c>
      <c r="M985" s="2" t="s">
        <v>5978</v>
      </c>
      <c r="N985">
        <v>4571</v>
      </c>
      <c r="O985" t="s">
        <v>5998</v>
      </c>
      <c r="P985" t="s">
        <v>6001</v>
      </c>
      <c r="Q985">
        <v>603</v>
      </c>
      <c r="R985" s="3">
        <v>45790</v>
      </c>
    </row>
    <row r="986" spans="1:18" x14ac:dyDescent="0.3">
      <c r="A986" t="s">
        <v>1001</v>
      </c>
      <c r="B986" t="s">
        <v>2001</v>
      </c>
      <c r="C986" t="s">
        <v>2017</v>
      </c>
      <c r="D986" t="s">
        <v>2908</v>
      </c>
      <c r="E986" t="s">
        <v>2908</v>
      </c>
      <c r="F986" t="s">
        <v>2921</v>
      </c>
      <c r="G986" t="s">
        <v>2932</v>
      </c>
      <c r="H986">
        <v>0</v>
      </c>
      <c r="I986" t="s">
        <v>2947</v>
      </c>
      <c r="J986" t="s">
        <v>2989</v>
      </c>
      <c r="K986" t="s">
        <v>3979</v>
      </c>
      <c r="L986" s="2" t="s">
        <v>4979</v>
      </c>
      <c r="M986" s="2" t="s">
        <v>5979</v>
      </c>
      <c r="N986">
        <v>4501</v>
      </c>
      <c r="O986" t="s">
        <v>5997</v>
      </c>
      <c r="P986" t="s">
        <v>6001</v>
      </c>
      <c r="Q986">
        <v>41</v>
      </c>
      <c r="R986" s="3">
        <v>45687</v>
      </c>
    </row>
    <row r="987" spans="1:18" x14ac:dyDescent="0.3">
      <c r="A987" t="s">
        <v>1002</v>
      </c>
      <c r="B987" t="s">
        <v>2002</v>
      </c>
      <c r="C987" t="s">
        <v>2017</v>
      </c>
      <c r="D987" t="s">
        <v>2909</v>
      </c>
      <c r="E987" t="s">
        <v>2909</v>
      </c>
      <c r="F987" t="s">
        <v>2921</v>
      </c>
      <c r="G987" t="s">
        <v>2924</v>
      </c>
      <c r="H987">
        <v>0</v>
      </c>
      <c r="I987" t="s">
        <v>2943</v>
      </c>
      <c r="J987" t="s">
        <v>2989</v>
      </c>
      <c r="K987" t="s">
        <v>3980</v>
      </c>
      <c r="L987" s="2" t="s">
        <v>4980</v>
      </c>
      <c r="M987" s="2" t="s">
        <v>5980</v>
      </c>
      <c r="N987">
        <v>3140</v>
      </c>
      <c r="O987" t="s">
        <v>5998</v>
      </c>
      <c r="P987" t="s">
        <v>6001</v>
      </c>
      <c r="Q987">
        <v>652</v>
      </c>
      <c r="R987" s="3">
        <v>45694</v>
      </c>
    </row>
    <row r="988" spans="1:18" x14ac:dyDescent="0.3">
      <c r="A988" t="s">
        <v>1003</v>
      </c>
      <c r="B988" t="s">
        <v>2003</v>
      </c>
      <c r="C988" t="s">
        <v>2017</v>
      </c>
      <c r="D988" t="s">
        <v>2910</v>
      </c>
      <c r="E988" t="s">
        <v>2910</v>
      </c>
      <c r="F988" t="s">
        <v>2921</v>
      </c>
      <c r="G988" t="s">
        <v>2926</v>
      </c>
      <c r="H988">
        <v>0</v>
      </c>
      <c r="I988" t="s">
        <v>2946</v>
      </c>
      <c r="J988" t="s">
        <v>2989</v>
      </c>
      <c r="K988" t="s">
        <v>3981</v>
      </c>
      <c r="L988" s="2" t="s">
        <v>4981</v>
      </c>
      <c r="M988" s="2" t="s">
        <v>5981</v>
      </c>
      <c r="N988">
        <v>3780</v>
      </c>
      <c r="O988" t="s">
        <v>5999</v>
      </c>
      <c r="P988" t="s">
        <v>6001</v>
      </c>
      <c r="Q988">
        <v>534</v>
      </c>
      <c r="R988" s="3">
        <v>45692</v>
      </c>
    </row>
    <row r="989" spans="1:18" x14ac:dyDescent="0.3">
      <c r="A989" t="s">
        <v>1004</v>
      </c>
      <c r="B989" t="s">
        <v>2004</v>
      </c>
      <c r="C989" t="s">
        <v>2017</v>
      </c>
      <c r="D989" t="s">
        <v>2911</v>
      </c>
      <c r="E989" t="s">
        <v>2911</v>
      </c>
      <c r="F989" t="s">
        <v>2921</v>
      </c>
      <c r="G989" t="s">
        <v>2925</v>
      </c>
      <c r="H989">
        <v>0</v>
      </c>
      <c r="I989" t="s">
        <v>2945</v>
      </c>
      <c r="J989" t="s">
        <v>2990</v>
      </c>
      <c r="K989" t="s">
        <v>3982</v>
      </c>
      <c r="L989" s="2" t="s">
        <v>4982</v>
      </c>
      <c r="M989" s="2" t="s">
        <v>5982</v>
      </c>
      <c r="N989">
        <v>2686</v>
      </c>
      <c r="O989" t="s">
        <v>5999</v>
      </c>
      <c r="P989" t="s">
        <v>6002</v>
      </c>
      <c r="Q989">
        <v>1949</v>
      </c>
      <c r="R989" s="3">
        <v>45789</v>
      </c>
    </row>
    <row r="990" spans="1:18" x14ac:dyDescent="0.3">
      <c r="A990" t="s">
        <v>1005</v>
      </c>
      <c r="B990" t="s">
        <v>2005</v>
      </c>
      <c r="C990" t="s">
        <v>2017</v>
      </c>
      <c r="D990" t="s">
        <v>2912</v>
      </c>
      <c r="E990" t="s">
        <v>2912</v>
      </c>
      <c r="F990" t="s">
        <v>2921</v>
      </c>
      <c r="G990" t="s">
        <v>2925</v>
      </c>
      <c r="H990">
        <v>0</v>
      </c>
      <c r="I990" t="s">
        <v>2946</v>
      </c>
      <c r="J990" t="s">
        <v>2991</v>
      </c>
      <c r="K990" t="s">
        <v>3983</v>
      </c>
      <c r="L990" s="2" t="s">
        <v>4983</v>
      </c>
      <c r="M990" s="2" t="s">
        <v>5983</v>
      </c>
      <c r="N990">
        <v>1595</v>
      </c>
      <c r="O990" t="s">
        <v>5996</v>
      </c>
      <c r="P990" t="s">
        <v>6002</v>
      </c>
      <c r="Q990">
        <v>214</v>
      </c>
      <c r="R990" s="3">
        <v>45841</v>
      </c>
    </row>
    <row r="991" spans="1:18" x14ac:dyDescent="0.3">
      <c r="A991" t="s">
        <v>1006</v>
      </c>
      <c r="B991" t="s">
        <v>2006</v>
      </c>
      <c r="C991" t="s">
        <v>2017</v>
      </c>
      <c r="D991" t="s">
        <v>2140</v>
      </c>
      <c r="E991" t="s">
        <v>2140</v>
      </c>
      <c r="F991" t="s">
        <v>2921</v>
      </c>
      <c r="G991" t="s">
        <v>2937</v>
      </c>
      <c r="H991">
        <v>0</v>
      </c>
      <c r="I991" t="s">
        <v>2947</v>
      </c>
      <c r="J991" t="s">
        <v>2992</v>
      </c>
      <c r="K991" t="s">
        <v>3984</v>
      </c>
      <c r="L991" s="2" t="s">
        <v>4984</v>
      </c>
      <c r="M991" s="2" t="s">
        <v>5984</v>
      </c>
      <c r="N991">
        <v>2006</v>
      </c>
      <c r="O991" t="s">
        <v>5996</v>
      </c>
      <c r="P991" t="s">
        <v>6001</v>
      </c>
      <c r="Q991">
        <v>151</v>
      </c>
      <c r="R991" s="3">
        <v>45677</v>
      </c>
    </row>
    <row r="992" spans="1:18" x14ac:dyDescent="0.3">
      <c r="A992" t="s">
        <v>1007</v>
      </c>
      <c r="B992" t="s">
        <v>2007</v>
      </c>
      <c r="C992" t="s">
        <v>2017</v>
      </c>
      <c r="D992" t="s">
        <v>2782</v>
      </c>
      <c r="E992" t="s">
        <v>2782</v>
      </c>
      <c r="F992" t="s">
        <v>2921</v>
      </c>
      <c r="G992" t="s">
        <v>2932</v>
      </c>
      <c r="H992">
        <v>0</v>
      </c>
      <c r="I992" t="s">
        <v>2945</v>
      </c>
      <c r="J992" t="s">
        <v>2993</v>
      </c>
      <c r="K992" t="s">
        <v>3985</v>
      </c>
      <c r="L992" s="2" t="s">
        <v>4985</v>
      </c>
      <c r="M992" s="2" t="s">
        <v>5985</v>
      </c>
      <c r="N992">
        <v>4734</v>
      </c>
      <c r="O992" t="s">
        <v>5999</v>
      </c>
      <c r="P992" t="s">
        <v>6002</v>
      </c>
      <c r="Q992">
        <v>700</v>
      </c>
      <c r="R992" s="3">
        <v>45769</v>
      </c>
    </row>
    <row r="993" spans="1:18" x14ac:dyDescent="0.3">
      <c r="A993" t="s">
        <v>1008</v>
      </c>
      <c r="B993" t="s">
        <v>2008</v>
      </c>
      <c r="C993" t="s">
        <v>2017</v>
      </c>
      <c r="D993" t="s">
        <v>2913</v>
      </c>
      <c r="E993" t="s">
        <v>2913</v>
      </c>
      <c r="F993" t="s">
        <v>2921</v>
      </c>
      <c r="G993" t="s">
        <v>2924</v>
      </c>
      <c r="H993">
        <v>0</v>
      </c>
      <c r="I993" t="s">
        <v>2943</v>
      </c>
      <c r="J993" t="s">
        <v>2993</v>
      </c>
      <c r="K993" t="s">
        <v>3986</v>
      </c>
      <c r="L993" s="2" t="s">
        <v>4986</v>
      </c>
      <c r="M993" s="2" t="s">
        <v>5986</v>
      </c>
      <c r="N993">
        <v>3187</v>
      </c>
      <c r="O993" t="s">
        <v>6000</v>
      </c>
      <c r="P993" t="s">
        <v>6001</v>
      </c>
      <c r="Q993">
        <v>348</v>
      </c>
      <c r="R993" s="3">
        <v>45754</v>
      </c>
    </row>
    <row r="994" spans="1:18" x14ac:dyDescent="0.3">
      <c r="A994" t="s">
        <v>1009</v>
      </c>
      <c r="B994" t="s">
        <v>2009</v>
      </c>
      <c r="C994" t="s">
        <v>2017</v>
      </c>
      <c r="D994" t="s">
        <v>2914</v>
      </c>
      <c r="E994" t="s">
        <v>2914</v>
      </c>
      <c r="F994" t="s">
        <v>2921</v>
      </c>
      <c r="G994" t="s">
        <v>2941</v>
      </c>
      <c r="H994">
        <v>0</v>
      </c>
      <c r="I994" t="s">
        <v>2947</v>
      </c>
      <c r="J994" t="s">
        <v>2993</v>
      </c>
      <c r="K994" t="s">
        <v>3987</v>
      </c>
      <c r="L994" s="2" t="s">
        <v>4987</v>
      </c>
      <c r="M994" s="2" t="s">
        <v>5987</v>
      </c>
      <c r="N994">
        <v>1963</v>
      </c>
      <c r="O994" t="s">
        <v>5999</v>
      </c>
      <c r="P994" t="s">
        <v>6002</v>
      </c>
      <c r="Q994">
        <v>1818</v>
      </c>
      <c r="R994" s="3">
        <v>45822</v>
      </c>
    </row>
    <row r="995" spans="1:18" x14ac:dyDescent="0.3">
      <c r="A995" t="s">
        <v>1010</v>
      </c>
      <c r="B995" t="s">
        <v>2010</v>
      </c>
      <c r="C995" t="s">
        <v>2017</v>
      </c>
      <c r="D995" t="s">
        <v>2915</v>
      </c>
      <c r="E995" t="s">
        <v>2915</v>
      </c>
      <c r="F995" t="s">
        <v>2921</v>
      </c>
      <c r="G995" t="s">
        <v>2937</v>
      </c>
      <c r="H995">
        <v>0</v>
      </c>
      <c r="I995" t="s">
        <v>2947</v>
      </c>
      <c r="J995" t="s">
        <v>2993</v>
      </c>
      <c r="K995" t="s">
        <v>3988</v>
      </c>
      <c r="L995" s="2" t="s">
        <v>4988</v>
      </c>
      <c r="M995" s="2" t="s">
        <v>5988</v>
      </c>
      <c r="N995">
        <v>3415</v>
      </c>
      <c r="O995" t="s">
        <v>5999</v>
      </c>
      <c r="P995" t="s">
        <v>6002</v>
      </c>
      <c r="Q995">
        <v>768</v>
      </c>
      <c r="R995" s="3">
        <v>45753</v>
      </c>
    </row>
    <row r="996" spans="1:18" x14ac:dyDescent="0.3">
      <c r="A996" t="s">
        <v>1011</v>
      </c>
      <c r="B996" t="s">
        <v>2011</v>
      </c>
      <c r="C996" t="s">
        <v>2017</v>
      </c>
      <c r="D996" t="s">
        <v>2916</v>
      </c>
      <c r="E996" t="s">
        <v>2916</v>
      </c>
      <c r="F996" t="s">
        <v>2921</v>
      </c>
      <c r="G996" t="s">
        <v>2922</v>
      </c>
      <c r="H996">
        <v>0</v>
      </c>
      <c r="I996" t="s">
        <v>2943</v>
      </c>
      <c r="J996" t="s">
        <v>2994</v>
      </c>
      <c r="K996" t="s">
        <v>3989</v>
      </c>
      <c r="L996" s="2" t="s">
        <v>4989</v>
      </c>
      <c r="M996" s="2" t="s">
        <v>5989</v>
      </c>
      <c r="N996">
        <v>407</v>
      </c>
      <c r="O996" t="s">
        <v>5995</v>
      </c>
      <c r="P996" t="s">
        <v>6002</v>
      </c>
      <c r="Q996">
        <v>329</v>
      </c>
      <c r="R996" s="3">
        <v>45786</v>
      </c>
    </row>
    <row r="997" spans="1:18" x14ac:dyDescent="0.3">
      <c r="A997" t="s">
        <v>1012</v>
      </c>
      <c r="B997" t="s">
        <v>2012</v>
      </c>
      <c r="C997" t="s">
        <v>2017</v>
      </c>
      <c r="D997" t="s">
        <v>2917</v>
      </c>
      <c r="E997" t="s">
        <v>2917</v>
      </c>
      <c r="F997" t="s">
        <v>2921</v>
      </c>
      <c r="G997" t="s">
        <v>2924</v>
      </c>
      <c r="H997">
        <v>0</v>
      </c>
      <c r="I997" t="s">
        <v>2944</v>
      </c>
      <c r="J997" t="s">
        <v>2994</v>
      </c>
      <c r="K997" t="s">
        <v>3990</v>
      </c>
      <c r="L997" s="2" t="s">
        <v>4990</v>
      </c>
      <c r="M997" s="2" t="s">
        <v>5990</v>
      </c>
      <c r="N997">
        <v>2656</v>
      </c>
      <c r="O997" t="s">
        <v>5998</v>
      </c>
      <c r="P997" t="s">
        <v>6002</v>
      </c>
      <c r="Q997">
        <v>1499</v>
      </c>
      <c r="R997" s="3">
        <v>45713</v>
      </c>
    </row>
    <row r="998" spans="1:18" x14ac:dyDescent="0.3">
      <c r="A998" t="s">
        <v>1013</v>
      </c>
      <c r="B998" t="s">
        <v>2013</v>
      </c>
      <c r="C998" t="s">
        <v>2017</v>
      </c>
      <c r="D998" t="s">
        <v>2918</v>
      </c>
      <c r="E998" t="s">
        <v>2918</v>
      </c>
      <c r="F998" t="s">
        <v>2921</v>
      </c>
      <c r="G998" t="s">
        <v>2933</v>
      </c>
      <c r="H998">
        <v>0</v>
      </c>
      <c r="I998" t="s">
        <v>2946</v>
      </c>
      <c r="J998" t="s">
        <v>2994</v>
      </c>
      <c r="K998" t="s">
        <v>3991</v>
      </c>
      <c r="L998" s="2" t="s">
        <v>4991</v>
      </c>
      <c r="M998" s="2" t="s">
        <v>5991</v>
      </c>
      <c r="N998">
        <v>3924</v>
      </c>
      <c r="O998" t="s">
        <v>6000</v>
      </c>
      <c r="P998" t="s">
        <v>6001</v>
      </c>
      <c r="Q998">
        <v>153</v>
      </c>
      <c r="R998" s="3">
        <v>45779</v>
      </c>
    </row>
    <row r="999" spans="1:18" x14ac:dyDescent="0.3">
      <c r="A999" t="s">
        <v>1014</v>
      </c>
      <c r="B999" t="s">
        <v>2014</v>
      </c>
      <c r="C999" t="s">
        <v>2017</v>
      </c>
      <c r="D999" t="s">
        <v>2492</v>
      </c>
      <c r="E999" t="s">
        <v>2492</v>
      </c>
      <c r="F999" t="s">
        <v>2921</v>
      </c>
      <c r="G999" t="s">
        <v>2923</v>
      </c>
      <c r="H999">
        <v>0</v>
      </c>
      <c r="I999" t="s">
        <v>2946</v>
      </c>
      <c r="J999" t="s">
        <v>2995</v>
      </c>
      <c r="K999" t="s">
        <v>3992</v>
      </c>
      <c r="L999" s="2" t="s">
        <v>4992</v>
      </c>
      <c r="M999" s="2" t="s">
        <v>5992</v>
      </c>
      <c r="N999">
        <v>3173</v>
      </c>
      <c r="O999" t="s">
        <v>5995</v>
      </c>
      <c r="P999" t="s">
        <v>6002</v>
      </c>
      <c r="Q999">
        <v>1120</v>
      </c>
      <c r="R999" s="3">
        <v>45845</v>
      </c>
    </row>
    <row r="1000" spans="1:18" x14ac:dyDescent="0.3">
      <c r="A1000" t="s">
        <v>1015</v>
      </c>
      <c r="B1000" t="s">
        <v>2015</v>
      </c>
      <c r="C1000" t="s">
        <v>2017</v>
      </c>
      <c r="D1000" t="s">
        <v>2919</v>
      </c>
      <c r="E1000" t="s">
        <v>2919</v>
      </c>
      <c r="F1000" t="s">
        <v>2921</v>
      </c>
      <c r="G1000" t="s">
        <v>2923</v>
      </c>
      <c r="H1000">
        <v>0</v>
      </c>
      <c r="I1000" t="s">
        <v>2947</v>
      </c>
      <c r="J1000" t="s">
        <v>2996</v>
      </c>
      <c r="K1000" t="s">
        <v>3993</v>
      </c>
      <c r="L1000" s="2" t="s">
        <v>4993</v>
      </c>
      <c r="M1000" s="2" t="s">
        <v>5993</v>
      </c>
      <c r="N1000">
        <v>3212</v>
      </c>
      <c r="O1000" t="s">
        <v>5997</v>
      </c>
      <c r="P1000" t="s">
        <v>6001</v>
      </c>
      <c r="Q1000">
        <v>1928</v>
      </c>
      <c r="R1000" s="3">
        <v>45719</v>
      </c>
    </row>
    <row r="1001" spans="1:18" x14ac:dyDescent="0.3">
      <c r="A1001" t="s">
        <v>1016</v>
      </c>
      <c r="B1001" t="s">
        <v>2016</v>
      </c>
      <c r="C1001" t="s">
        <v>2017</v>
      </c>
      <c r="D1001" t="s">
        <v>2920</v>
      </c>
      <c r="E1001" t="s">
        <v>2920</v>
      </c>
      <c r="F1001" t="s">
        <v>2921</v>
      </c>
      <c r="G1001" t="s">
        <v>2923</v>
      </c>
      <c r="H1001">
        <v>0</v>
      </c>
      <c r="I1001" t="s">
        <v>2946</v>
      </c>
      <c r="J1001" t="s">
        <v>2997</v>
      </c>
      <c r="K1001" t="s">
        <v>3994</v>
      </c>
      <c r="L1001" s="2" t="s">
        <v>4994</v>
      </c>
      <c r="M1001" s="2" t="s">
        <v>5994</v>
      </c>
      <c r="N1001">
        <v>1296</v>
      </c>
      <c r="O1001" t="s">
        <v>6000</v>
      </c>
      <c r="P1001" t="s">
        <v>6001</v>
      </c>
      <c r="Q1001">
        <v>1839</v>
      </c>
      <c r="R1001" s="3">
        <v>45756</v>
      </c>
    </row>
  </sheetData>
  <hyperlinks>
    <hyperlink ref="L2" r:id="rId1" xr:uid="{00000000-0004-0000-0000-000000000000}"/>
    <hyperlink ref="M2" r:id="rId2" xr:uid="{00000000-0004-0000-0000-000001000000}"/>
    <hyperlink ref="L3" r:id="rId3" xr:uid="{00000000-0004-0000-0000-000002000000}"/>
    <hyperlink ref="M3" r:id="rId4" xr:uid="{00000000-0004-0000-0000-000003000000}"/>
    <hyperlink ref="L4" r:id="rId5" xr:uid="{00000000-0004-0000-0000-000004000000}"/>
    <hyperlink ref="M4" r:id="rId6" xr:uid="{00000000-0004-0000-0000-000005000000}"/>
    <hyperlink ref="L5" r:id="rId7" xr:uid="{00000000-0004-0000-0000-000006000000}"/>
    <hyperlink ref="M5" r:id="rId8" xr:uid="{00000000-0004-0000-0000-000007000000}"/>
    <hyperlink ref="L6" r:id="rId9" xr:uid="{00000000-0004-0000-0000-000008000000}"/>
    <hyperlink ref="M6" r:id="rId10" xr:uid="{00000000-0004-0000-0000-000009000000}"/>
    <hyperlink ref="L7" r:id="rId11" xr:uid="{00000000-0004-0000-0000-00000A000000}"/>
    <hyperlink ref="M7" r:id="rId12" xr:uid="{00000000-0004-0000-0000-00000B000000}"/>
    <hyperlink ref="L8" r:id="rId13" xr:uid="{00000000-0004-0000-0000-00000C000000}"/>
    <hyperlink ref="M8" r:id="rId14" xr:uid="{00000000-0004-0000-0000-00000D000000}"/>
    <hyperlink ref="L9" r:id="rId15" xr:uid="{00000000-0004-0000-0000-00000E000000}"/>
    <hyperlink ref="M9" r:id="rId16" xr:uid="{00000000-0004-0000-0000-00000F000000}"/>
    <hyperlink ref="L10" r:id="rId17" xr:uid="{00000000-0004-0000-0000-000010000000}"/>
    <hyperlink ref="M10" r:id="rId18" xr:uid="{00000000-0004-0000-0000-000011000000}"/>
    <hyperlink ref="L11" r:id="rId19" xr:uid="{00000000-0004-0000-0000-000012000000}"/>
    <hyperlink ref="M11" r:id="rId20" xr:uid="{00000000-0004-0000-0000-000013000000}"/>
    <hyperlink ref="L12" r:id="rId21" xr:uid="{00000000-0004-0000-0000-000014000000}"/>
    <hyperlink ref="M12" r:id="rId22" xr:uid="{00000000-0004-0000-0000-000015000000}"/>
    <hyperlink ref="L13" r:id="rId23" xr:uid="{00000000-0004-0000-0000-000016000000}"/>
    <hyperlink ref="M13" r:id="rId24" xr:uid="{00000000-0004-0000-0000-000017000000}"/>
    <hyperlink ref="L14" r:id="rId25" xr:uid="{00000000-0004-0000-0000-000018000000}"/>
    <hyperlink ref="M14" r:id="rId26" xr:uid="{00000000-0004-0000-0000-000019000000}"/>
    <hyperlink ref="L15" r:id="rId27" xr:uid="{00000000-0004-0000-0000-00001A000000}"/>
    <hyperlink ref="M15" r:id="rId28" xr:uid="{00000000-0004-0000-0000-00001B000000}"/>
    <hyperlink ref="L16" r:id="rId29" xr:uid="{00000000-0004-0000-0000-00001C000000}"/>
    <hyperlink ref="M16" r:id="rId30" xr:uid="{00000000-0004-0000-0000-00001D000000}"/>
    <hyperlink ref="L17" r:id="rId31" xr:uid="{00000000-0004-0000-0000-00001E000000}"/>
    <hyperlink ref="M17" r:id="rId32" xr:uid="{00000000-0004-0000-0000-00001F000000}"/>
    <hyperlink ref="L18" r:id="rId33" xr:uid="{00000000-0004-0000-0000-000020000000}"/>
    <hyperlink ref="M18" r:id="rId34" xr:uid="{00000000-0004-0000-0000-000021000000}"/>
    <hyperlink ref="L19" r:id="rId35" xr:uid="{00000000-0004-0000-0000-000022000000}"/>
    <hyperlink ref="M19" r:id="rId36" xr:uid="{00000000-0004-0000-0000-000023000000}"/>
    <hyperlink ref="L20" r:id="rId37" xr:uid="{00000000-0004-0000-0000-000024000000}"/>
    <hyperlink ref="M20" r:id="rId38" xr:uid="{00000000-0004-0000-0000-000025000000}"/>
    <hyperlink ref="L21" r:id="rId39" xr:uid="{00000000-0004-0000-0000-000026000000}"/>
    <hyperlink ref="M21" r:id="rId40" xr:uid="{00000000-0004-0000-0000-000027000000}"/>
    <hyperlink ref="L22" r:id="rId41" xr:uid="{00000000-0004-0000-0000-000028000000}"/>
    <hyperlink ref="M22" r:id="rId42" xr:uid="{00000000-0004-0000-0000-000029000000}"/>
    <hyperlink ref="L23" r:id="rId43" xr:uid="{00000000-0004-0000-0000-00002A000000}"/>
    <hyperlink ref="M23" r:id="rId44" xr:uid="{00000000-0004-0000-0000-00002B000000}"/>
    <hyperlink ref="L24" r:id="rId45" xr:uid="{00000000-0004-0000-0000-00002C000000}"/>
    <hyperlink ref="M24" r:id="rId46" xr:uid="{00000000-0004-0000-0000-00002D000000}"/>
    <hyperlink ref="L25" r:id="rId47" xr:uid="{00000000-0004-0000-0000-00002E000000}"/>
    <hyperlink ref="M25" r:id="rId48" xr:uid="{00000000-0004-0000-0000-00002F000000}"/>
    <hyperlink ref="L26" r:id="rId49" xr:uid="{00000000-0004-0000-0000-000030000000}"/>
    <hyperlink ref="M26" r:id="rId50" xr:uid="{00000000-0004-0000-0000-000031000000}"/>
    <hyperlink ref="L27" r:id="rId51" xr:uid="{00000000-0004-0000-0000-000032000000}"/>
    <hyperlink ref="M27" r:id="rId52" xr:uid="{00000000-0004-0000-0000-000033000000}"/>
    <hyperlink ref="L28" r:id="rId53" xr:uid="{00000000-0004-0000-0000-000034000000}"/>
    <hyperlink ref="M28" r:id="rId54" xr:uid="{00000000-0004-0000-0000-000035000000}"/>
    <hyperlink ref="L29" r:id="rId55" xr:uid="{00000000-0004-0000-0000-000036000000}"/>
    <hyperlink ref="M29" r:id="rId56" xr:uid="{00000000-0004-0000-0000-000037000000}"/>
    <hyperlink ref="L30" r:id="rId57" xr:uid="{00000000-0004-0000-0000-000038000000}"/>
    <hyperlink ref="M30" r:id="rId58" xr:uid="{00000000-0004-0000-0000-000039000000}"/>
    <hyperlink ref="L31" r:id="rId59" xr:uid="{00000000-0004-0000-0000-00003A000000}"/>
    <hyperlink ref="M31" r:id="rId60" xr:uid="{00000000-0004-0000-0000-00003B000000}"/>
    <hyperlink ref="L32" r:id="rId61" xr:uid="{00000000-0004-0000-0000-00003C000000}"/>
    <hyperlink ref="M32" r:id="rId62" xr:uid="{00000000-0004-0000-0000-00003D000000}"/>
    <hyperlink ref="L33" r:id="rId63" xr:uid="{00000000-0004-0000-0000-00003E000000}"/>
    <hyperlink ref="M33" r:id="rId64" xr:uid="{00000000-0004-0000-0000-00003F000000}"/>
    <hyperlink ref="L34" r:id="rId65" xr:uid="{00000000-0004-0000-0000-000040000000}"/>
    <hyperlink ref="M34" r:id="rId66" xr:uid="{00000000-0004-0000-0000-000041000000}"/>
    <hyperlink ref="L35" r:id="rId67" xr:uid="{00000000-0004-0000-0000-000042000000}"/>
    <hyperlink ref="M35" r:id="rId68" xr:uid="{00000000-0004-0000-0000-000043000000}"/>
    <hyperlink ref="L36" r:id="rId69" xr:uid="{00000000-0004-0000-0000-000044000000}"/>
    <hyperlink ref="M36" r:id="rId70" xr:uid="{00000000-0004-0000-0000-000045000000}"/>
    <hyperlink ref="L37" r:id="rId71" xr:uid="{00000000-0004-0000-0000-000046000000}"/>
    <hyperlink ref="M37" r:id="rId72" xr:uid="{00000000-0004-0000-0000-000047000000}"/>
    <hyperlink ref="L38" r:id="rId73" xr:uid="{00000000-0004-0000-0000-000048000000}"/>
    <hyperlink ref="M38" r:id="rId74" xr:uid="{00000000-0004-0000-0000-000049000000}"/>
    <hyperlink ref="L39" r:id="rId75" xr:uid="{00000000-0004-0000-0000-00004A000000}"/>
    <hyperlink ref="M39" r:id="rId76" xr:uid="{00000000-0004-0000-0000-00004B000000}"/>
    <hyperlink ref="L40" r:id="rId77" xr:uid="{00000000-0004-0000-0000-00004C000000}"/>
    <hyperlink ref="M40" r:id="rId78" xr:uid="{00000000-0004-0000-0000-00004D000000}"/>
    <hyperlink ref="L41" r:id="rId79" xr:uid="{00000000-0004-0000-0000-00004E000000}"/>
    <hyperlink ref="M41" r:id="rId80" xr:uid="{00000000-0004-0000-0000-00004F000000}"/>
    <hyperlink ref="L42" r:id="rId81" xr:uid="{00000000-0004-0000-0000-000050000000}"/>
    <hyperlink ref="M42" r:id="rId82" xr:uid="{00000000-0004-0000-0000-000051000000}"/>
    <hyperlink ref="L43" r:id="rId83" xr:uid="{00000000-0004-0000-0000-000052000000}"/>
    <hyperlink ref="M43" r:id="rId84" xr:uid="{00000000-0004-0000-0000-000053000000}"/>
    <hyperlink ref="L44" r:id="rId85" xr:uid="{00000000-0004-0000-0000-000054000000}"/>
    <hyperlink ref="M44" r:id="rId86" xr:uid="{00000000-0004-0000-0000-000055000000}"/>
    <hyperlink ref="L45" r:id="rId87" xr:uid="{00000000-0004-0000-0000-000056000000}"/>
    <hyperlink ref="M45" r:id="rId88" xr:uid="{00000000-0004-0000-0000-000057000000}"/>
    <hyperlink ref="L46" r:id="rId89" xr:uid="{00000000-0004-0000-0000-000058000000}"/>
    <hyperlink ref="M46" r:id="rId90" xr:uid="{00000000-0004-0000-0000-000059000000}"/>
    <hyperlink ref="L47" r:id="rId91" xr:uid="{00000000-0004-0000-0000-00005A000000}"/>
    <hyperlink ref="M47" r:id="rId92" xr:uid="{00000000-0004-0000-0000-00005B000000}"/>
    <hyperlink ref="L48" r:id="rId93" xr:uid="{00000000-0004-0000-0000-00005C000000}"/>
    <hyperlink ref="M48" r:id="rId94" xr:uid="{00000000-0004-0000-0000-00005D000000}"/>
    <hyperlink ref="L49" r:id="rId95" xr:uid="{00000000-0004-0000-0000-00005E000000}"/>
    <hyperlink ref="M49" r:id="rId96" xr:uid="{00000000-0004-0000-0000-00005F000000}"/>
    <hyperlink ref="L50" r:id="rId97" xr:uid="{00000000-0004-0000-0000-000060000000}"/>
    <hyperlink ref="M50" r:id="rId98" xr:uid="{00000000-0004-0000-0000-000061000000}"/>
    <hyperlink ref="L51" r:id="rId99" xr:uid="{00000000-0004-0000-0000-000062000000}"/>
    <hyperlink ref="M51" r:id="rId100" xr:uid="{00000000-0004-0000-0000-000063000000}"/>
    <hyperlink ref="L52" r:id="rId101" xr:uid="{00000000-0004-0000-0000-000064000000}"/>
    <hyperlink ref="M52" r:id="rId102" xr:uid="{00000000-0004-0000-0000-000065000000}"/>
    <hyperlink ref="L53" r:id="rId103" xr:uid="{00000000-0004-0000-0000-000066000000}"/>
    <hyperlink ref="M53" r:id="rId104" xr:uid="{00000000-0004-0000-0000-000067000000}"/>
    <hyperlink ref="L54" r:id="rId105" xr:uid="{00000000-0004-0000-0000-000068000000}"/>
    <hyperlink ref="M54" r:id="rId106" xr:uid="{00000000-0004-0000-0000-000069000000}"/>
    <hyperlink ref="L55" r:id="rId107" xr:uid="{00000000-0004-0000-0000-00006A000000}"/>
    <hyperlink ref="M55" r:id="rId108" xr:uid="{00000000-0004-0000-0000-00006B000000}"/>
    <hyperlink ref="L56" r:id="rId109" xr:uid="{00000000-0004-0000-0000-00006C000000}"/>
    <hyperlink ref="M56" r:id="rId110" xr:uid="{00000000-0004-0000-0000-00006D000000}"/>
    <hyperlink ref="L57" r:id="rId111" xr:uid="{00000000-0004-0000-0000-00006E000000}"/>
    <hyperlink ref="M57" r:id="rId112" xr:uid="{00000000-0004-0000-0000-00006F000000}"/>
    <hyperlink ref="L58" r:id="rId113" xr:uid="{00000000-0004-0000-0000-000070000000}"/>
    <hyperlink ref="M58" r:id="rId114" xr:uid="{00000000-0004-0000-0000-000071000000}"/>
    <hyperlink ref="L59" r:id="rId115" xr:uid="{00000000-0004-0000-0000-000072000000}"/>
    <hyperlink ref="M59" r:id="rId116" xr:uid="{00000000-0004-0000-0000-000073000000}"/>
    <hyperlink ref="L60" r:id="rId117" xr:uid="{00000000-0004-0000-0000-000074000000}"/>
    <hyperlink ref="M60" r:id="rId118" xr:uid="{00000000-0004-0000-0000-000075000000}"/>
    <hyperlink ref="L61" r:id="rId119" xr:uid="{00000000-0004-0000-0000-000076000000}"/>
    <hyperlink ref="M61" r:id="rId120" xr:uid="{00000000-0004-0000-0000-000077000000}"/>
    <hyperlink ref="L62" r:id="rId121" xr:uid="{00000000-0004-0000-0000-000078000000}"/>
    <hyperlink ref="M62" r:id="rId122" xr:uid="{00000000-0004-0000-0000-000079000000}"/>
    <hyperlink ref="L63" r:id="rId123" xr:uid="{00000000-0004-0000-0000-00007A000000}"/>
    <hyperlink ref="M63" r:id="rId124" xr:uid="{00000000-0004-0000-0000-00007B000000}"/>
    <hyperlink ref="L64" r:id="rId125" xr:uid="{00000000-0004-0000-0000-00007C000000}"/>
    <hyperlink ref="M64" r:id="rId126" xr:uid="{00000000-0004-0000-0000-00007D000000}"/>
    <hyperlink ref="L65" r:id="rId127" xr:uid="{00000000-0004-0000-0000-00007E000000}"/>
    <hyperlink ref="M65" r:id="rId128" xr:uid="{00000000-0004-0000-0000-00007F000000}"/>
    <hyperlink ref="L66" r:id="rId129" xr:uid="{00000000-0004-0000-0000-000080000000}"/>
    <hyperlink ref="M66" r:id="rId130" xr:uid="{00000000-0004-0000-0000-000081000000}"/>
    <hyperlink ref="L67" r:id="rId131" xr:uid="{00000000-0004-0000-0000-000082000000}"/>
    <hyperlink ref="M67" r:id="rId132" xr:uid="{00000000-0004-0000-0000-000083000000}"/>
    <hyperlink ref="L68" r:id="rId133" xr:uid="{00000000-0004-0000-0000-000084000000}"/>
    <hyperlink ref="M68" r:id="rId134" xr:uid="{00000000-0004-0000-0000-000085000000}"/>
    <hyperlink ref="L69" r:id="rId135" xr:uid="{00000000-0004-0000-0000-000086000000}"/>
    <hyperlink ref="M69" r:id="rId136" xr:uid="{00000000-0004-0000-0000-000087000000}"/>
    <hyperlink ref="L70" r:id="rId137" xr:uid="{00000000-0004-0000-0000-000088000000}"/>
    <hyperlink ref="M70" r:id="rId138" xr:uid="{00000000-0004-0000-0000-000089000000}"/>
    <hyperlink ref="L71" r:id="rId139" xr:uid="{00000000-0004-0000-0000-00008A000000}"/>
    <hyperlink ref="M71" r:id="rId140" xr:uid="{00000000-0004-0000-0000-00008B000000}"/>
    <hyperlink ref="L72" r:id="rId141" xr:uid="{00000000-0004-0000-0000-00008C000000}"/>
    <hyperlink ref="M72" r:id="rId142" xr:uid="{00000000-0004-0000-0000-00008D000000}"/>
    <hyperlink ref="L73" r:id="rId143" xr:uid="{00000000-0004-0000-0000-00008E000000}"/>
    <hyperlink ref="M73" r:id="rId144" xr:uid="{00000000-0004-0000-0000-00008F000000}"/>
    <hyperlink ref="L74" r:id="rId145" xr:uid="{00000000-0004-0000-0000-000090000000}"/>
    <hyperlink ref="M74" r:id="rId146" xr:uid="{00000000-0004-0000-0000-000091000000}"/>
    <hyperlink ref="L75" r:id="rId147" xr:uid="{00000000-0004-0000-0000-000092000000}"/>
    <hyperlink ref="M75" r:id="rId148" xr:uid="{00000000-0004-0000-0000-000093000000}"/>
    <hyperlink ref="L76" r:id="rId149" xr:uid="{00000000-0004-0000-0000-000094000000}"/>
    <hyperlink ref="M76" r:id="rId150" xr:uid="{00000000-0004-0000-0000-000095000000}"/>
    <hyperlink ref="L77" r:id="rId151" xr:uid="{00000000-0004-0000-0000-000096000000}"/>
    <hyperlink ref="M77" r:id="rId152" xr:uid="{00000000-0004-0000-0000-000097000000}"/>
    <hyperlink ref="L78" r:id="rId153" xr:uid="{00000000-0004-0000-0000-000098000000}"/>
    <hyperlink ref="M78" r:id="rId154" xr:uid="{00000000-0004-0000-0000-000099000000}"/>
    <hyperlink ref="L79" r:id="rId155" xr:uid="{00000000-0004-0000-0000-00009A000000}"/>
    <hyperlink ref="M79" r:id="rId156" xr:uid="{00000000-0004-0000-0000-00009B000000}"/>
    <hyperlink ref="L80" r:id="rId157" xr:uid="{00000000-0004-0000-0000-00009C000000}"/>
    <hyperlink ref="M80" r:id="rId158" xr:uid="{00000000-0004-0000-0000-00009D000000}"/>
    <hyperlink ref="L81" r:id="rId159" xr:uid="{00000000-0004-0000-0000-00009E000000}"/>
    <hyperlink ref="M81" r:id="rId160" xr:uid="{00000000-0004-0000-0000-00009F000000}"/>
    <hyperlink ref="L82" r:id="rId161" xr:uid="{00000000-0004-0000-0000-0000A0000000}"/>
    <hyperlink ref="M82" r:id="rId162" xr:uid="{00000000-0004-0000-0000-0000A1000000}"/>
    <hyperlink ref="L83" r:id="rId163" xr:uid="{00000000-0004-0000-0000-0000A2000000}"/>
    <hyperlink ref="M83" r:id="rId164" xr:uid="{00000000-0004-0000-0000-0000A3000000}"/>
    <hyperlink ref="L84" r:id="rId165" xr:uid="{00000000-0004-0000-0000-0000A4000000}"/>
    <hyperlink ref="M84" r:id="rId166" xr:uid="{00000000-0004-0000-0000-0000A5000000}"/>
    <hyperlink ref="L85" r:id="rId167" xr:uid="{00000000-0004-0000-0000-0000A6000000}"/>
    <hyperlink ref="M85" r:id="rId168" xr:uid="{00000000-0004-0000-0000-0000A7000000}"/>
    <hyperlink ref="L86" r:id="rId169" xr:uid="{00000000-0004-0000-0000-0000A8000000}"/>
    <hyperlink ref="M86" r:id="rId170" xr:uid="{00000000-0004-0000-0000-0000A9000000}"/>
    <hyperlink ref="L87" r:id="rId171" xr:uid="{00000000-0004-0000-0000-0000AA000000}"/>
    <hyperlink ref="M87" r:id="rId172" xr:uid="{00000000-0004-0000-0000-0000AB000000}"/>
    <hyperlink ref="L88" r:id="rId173" xr:uid="{00000000-0004-0000-0000-0000AC000000}"/>
    <hyperlink ref="M88" r:id="rId174" xr:uid="{00000000-0004-0000-0000-0000AD000000}"/>
    <hyperlink ref="L89" r:id="rId175" xr:uid="{00000000-0004-0000-0000-0000AE000000}"/>
    <hyperlink ref="M89" r:id="rId176" xr:uid="{00000000-0004-0000-0000-0000AF000000}"/>
    <hyperlink ref="L90" r:id="rId177" xr:uid="{00000000-0004-0000-0000-0000B0000000}"/>
    <hyperlink ref="M90" r:id="rId178" xr:uid="{00000000-0004-0000-0000-0000B1000000}"/>
    <hyperlink ref="L91" r:id="rId179" xr:uid="{00000000-0004-0000-0000-0000B2000000}"/>
    <hyperlink ref="M91" r:id="rId180" xr:uid="{00000000-0004-0000-0000-0000B3000000}"/>
    <hyperlink ref="L92" r:id="rId181" xr:uid="{00000000-0004-0000-0000-0000B4000000}"/>
    <hyperlink ref="M92" r:id="rId182" xr:uid="{00000000-0004-0000-0000-0000B5000000}"/>
    <hyperlink ref="L93" r:id="rId183" xr:uid="{00000000-0004-0000-0000-0000B6000000}"/>
    <hyperlink ref="M93" r:id="rId184" xr:uid="{00000000-0004-0000-0000-0000B7000000}"/>
    <hyperlink ref="L94" r:id="rId185" xr:uid="{00000000-0004-0000-0000-0000B8000000}"/>
    <hyperlink ref="M94" r:id="rId186" xr:uid="{00000000-0004-0000-0000-0000B9000000}"/>
    <hyperlink ref="L95" r:id="rId187" xr:uid="{00000000-0004-0000-0000-0000BA000000}"/>
    <hyperlink ref="M95" r:id="rId188" xr:uid="{00000000-0004-0000-0000-0000BB000000}"/>
    <hyperlink ref="L96" r:id="rId189" xr:uid="{00000000-0004-0000-0000-0000BC000000}"/>
    <hyperlink ref="M96" r:id="rId190" xr:uid="{00000000-0004-0000-0000-0000BD000000}"/>
    <hyperlink ref="L97" r:id="rId191" xr:uid="{00000000-0004-0000-0000-0000BE000000}"/>
    <hyperlink ref="M97" r:id="rId192" xr:uid="{00000000-0004-0000-0000-0000BF000000}"/>
    <hyperlink ref="L98" r:id="rId193" xr:uid="{00000000-0004-0000-0000-0000C0000000}"/>
    <hyperlink ref="M98" r:id="rId194" xr:uid="{00000000-0004-0000-0000-0000C1000000}"/>
    <hyperlink ref="L99" r:id="rId195" xr:uid="{00000000-0004-0000-0000-0000C2000000}"/>
    <hyperlink ref="M99" r:id="rId196" xr:uid="{00000000-0004-0000-0000-0000C3000000}"/>
    <hyperlink ref="L100" r:id="rId197" xr:uid="{00000000-0004-0000-0000-0000C4000000}"/>
    <hyperlink ref="M100" r:id="rId198" xr:uid="{00000000-0004-0000-0000-0000C5000000}"/>
    <hyperlink ref="L101" r:id="rId199" xr:uid="{00000000-0004-0000-0000-0000C6000000}"/>
    <hyperlink ref="M101" r:id="rId200" xr:uid="{00000000-0004-0000-0000-0000C7000000}"/>
    <hyperlink ref="L102" r:id="rId201" xr:uid="{00000000-0004-0000-0000-0000C8000000}"/>
    <hyperlink ref="M102" r:id="rId202" xr:uid="{00000000-0004-0000-0000-0000C9000000}"/>
    <hyperlink ref="L103" r:id="rId203" xr:uid="{00000000-0004-0000-0000-0000CA000000}"/>
    <hyperlink ref="M103" r:id="rId204" xr:uid="{00000000-0004-0000-0000-0000CB000000}"/>
    <hyperlink ref="L104" r:id="rId205" xr:uid="{00000000-0004-0000-0000-0000CC000000}"/>
    <hyperlink ref="M104" r:id="rId206" xr:uid="{00000000-0004-0000-0000-0000CD000000}"/>
    <hyperlink ref="L105" r:id="rId207" xr:uid="{00000000-0004-0000-0000-0000CE000000}"/>
    <hyperlink ref="M105" r:id="rId208" xr:uid="{00000000-0004-0000-0000-0000CF000000}"/>
    <hyperlink ref="L106" r:id="rId209" xr:uid="{00000000-0004-0000-0000-0000D0000000}"/>
    <hyperlink ref="M106" r:id="rId210" xr:uid="{00000000-0004-0000-0000-0000D1000000}"/>
    <hyperlink ref="L107" r:id="rId211" xr:uid="{00000000-0004-0000-0000-0000D2000000}"/>
    <hyperlink ref="M107" r:id="rId212" xr:uid="{00000000-0004-0000-0000-0000D3000000}"/>
    <hyperlink ref="L108" r:id="rId213" xr:uid="{00000000-0004-0000-0000-0000D4000000}"/>
    <hyperlink ref="M108" r:id="rId214" xr:uid="{00000000-0004-0000-0000-0000D5000000}"/>
    <hyperlink ref="L109" r:id="rId215" xr:uid="{00000000-0004-0000-0000-0000D6000000}"/>
    <hyperlink ref="M109" r:id="rId216" xr:uid="{00000000-0004-0000-0000-0000D7000000}"/>
    <hyperlink ref="L110" r:id="rId217" xr:uid="{00000000-0004-0000-0000-0000D8000000}"/>
    <hyperlink ref="M110" r:id="rId218" xr:uid="{00000000-0004-0000-0000-0000D9000000}"/>
    <hyperlink ref="L111" r:id="rId219" xr:uid="{00000000-0004-0000-0000-0000DA000000}"/>
    <hyperlink ref="M111" r:id="rId220" xr:uid="{00000000-0004-0000-0000-0000DB000000}"/>
    <hyperlink ref="L112" r:id="rId221" xr:uid="{00000000-0004-0000-0000-0000DC000000}"/>
    <hyperlink ref="M112" r:id="rId222" xr:uid="{00000000-0004-0000-0000-0000DD000000}"/>
    <hyperlink ref="L113" r:id="rId223" xr:uid="{00000000-0004-0000-0000-0000DE000000}"/>
    <hyperlink ref="M113" r:id="rId224" xr:uid="{00000000-0004-0000-0000-0000DF000000}"/>
    <hyperlink ref="L114" r:id="rId225" xr:uid="{00000000-0004-0000-0000-0000E0000000}"/>
    <hyperlink ref="M114" r:id="rId226" xr:uid="{00000000-0004-0000-0000-0000E1000000}"/>
    <hyperlink ref="L115" r:id="rId227" xr:uid="{00000000-0004-0000-0000-0000E2000000}"/>
    <hyperlink ref="M115" r:id="rId228" xr:uid="{00000000-0004-0000-0000-0000E3000000}"/>
    <hyperlink ref="L116" r:id="rId229" xr:uid="{00000000-0004-0000-0000-0000E4000000}"/>
    <hyperlink ref="M116" r:id="rId230" xr:uid="{00000000-0004-0000-0000-0000E5000000}"/>
    <hyperlink ref="L117" r:id="rId231" xr:uid="{00000000-0004-0000-0000-0000E6000000}"/>
    <hyperlink ref="M117" r:id="rId232" xr:uid="{00000000-0004-0000-0000-0000E7000000}"/>
    <hyperlink ref="L118" r:id="rId233" xr:uid="{00000000-0004-0000-0000-0000E8000000}"/>
    <hyperlink ref="M118" r:id="rId234" xr:uid="{00000000-0004-0000-0000-0000E9000000}"/>
    <hyperlink ref="L119" r:id="rId235" xr:uid="{00000000-0004-0000-0000-0000EA000000}"/>
    <hyperlink ref="M119" r:id="rId236" xr:uid="{00000000-0004-0000-0000-0000EB000000}"/>
    <hyperlink ref="L120" r:id="rId237" xr:uid="{00000000-0004-0000-0000-0000EC000000}"/>
    <hyperlink ref="M120" r:id="rId238" xr:uid="{00000000-0004-0000-0000-0000ED000000}"/>
    <hyperlink ref="L121" r:id="rId239" xr:uid="{00000000-0004-0000-0000-0000EE000000}"/>
    <hyperlink ref="M121" r:id="rId240" xr:uid="{00000000-0004-0000-0000-0000EF000000}"/>
    <hyperlink ref="L122" r:id="rId241" xr:uid="{00000000-0004-0000-0000-0000F0000000}"/>
    <hyperlink ref="M122" r:id="rId242" xr:uid="{00000000-0004-0000-0000-0000F1000000}"/>
    <hyperlink ref="L123" r:id="rId243" xr:uid="{00000000-0004-0000-0000-0000F2000000}"/>
    <hyperlink ref="M123" r:id="rId244" xr:uid="{00000000-0004-0000-0000-0000F3000000}"/>
    <hyperlink ref="L124" r:id="rId245" xr:uid="{00000000-0004-0000-0000-0000F4000000}"/>
    <hyperlink ref="M124" r:id="rId246" xr:uid="{00000000-0004-0000-0000-0000F5000000}"/>
    <hyperlink ref="L125" r:id="rId247" xr:uid="{00000000-0004-0000-0000-0000F6000000}"/>
    <hyperlink ref="M125" r:id="rId248" xr:uid="{00000000-0004-0000-0000-0000F7000000}"/>
    <hyperlink ref="L126" r:id="rId249" xr:uid="{00000000-0004-0000-0000-0000F8000000}"/>
    <hyperlink ref="M126" r:id="rId250" xr:uid="{00000000-0004-0000-0000-0000F9000000}"/>
    <hyperlink ref="L127" r:id="rId251" xr:uid="{00000000-0004-0000-0000-0000FA000000}"/>
    <hyperlink ref="M127" r:id="rId252" xr:uid="{00000000-0004-0000-0000-0000FB000000}"/>
    <hyperlink ref="L128" r:id="rId253" xr:uid="{00000000-0004-0000-0000-0000FC000000}"/>
    <hyperlink ref="M128" r:id="rId254" xr:uid="{00000000-0004-0000-0000-0000FD000000}"/>
    <hyperlink ref="L129" r:id="rId255" xr:uid="{00000000-0004-0000-0000-0000FE000000}"/>
    <hyperlink ref="M129" r:id="rId256" xr:uid="{00000000-0004-0000-0000-0000FF000000}"/>
    <hyperlink ref="L130" r:id="rId257" xr:uid="{00000000-0004-0000-0000-000000010000}"/>
    <hyperlink ref="M130" r:id="rId258" xr:uid="{00000000-0004-0000-0000-000001010000}"/>
    <hyperlink ref="L131" r:id="rId259" xr:uid="{00000000-0004-0000-0000-000002010000}"/>
    <hyperlink ref="M131" r:id="rId260" xr:uid="{00000000-0004-0000-0000-000003010000}"/>
    <hyperlink ref="L132" r:id="rId261" xr:uid="{00000000-0004-0000-0000-000004010000}"/>
    <hyperlink ref="M132" r:id="rId262" xr:uid="{00000000-0004-0000-0000-000005010000}"/>
    <hyperlink ref="L133" r:id="rId263" xr:uid="{00000000-0004-0000-0000-000006010000}"/>
    <hyperlink ref="M133" r:id="rId264" xr:uid="{00000000-0004-0000-0000-000007010000}"/>
    <hyperlink ref="L134" r:id="rId265" xr:uid="{00000000-0004-0000-0000-000008010000}"/>
    <hyperlink ref="M134" r:id="rId266" xr:uid="{00000000-0004-0000-0000-000009010000}"/>
    <hyperlink ref="L135" r:id="rId267" xr:uid="{00000000-0004-0000-0000-00000A010000}"/>
    <hyperlink ref="M135" r:id="rId268" xr:uid="{00000000-0004-0000-0000-00000B010000}"/>
    <hyperlink ref="L136" r:id="rId269" xr:uid="{00000000-0004-0000-0000-00000C010000}"/>
    <hyperlink ref="M136" r:id="rId270" xr:uid="{00000000-0004-0000-0000-00000D010000}"/>
    <hyperlink ref="L137" r:id="rId271" xr:uid="{00000000-0004-0000-0000-00000E010000}"/>
    <hyperlink ref="M137" r:id="rId272" xr:uid="{00000000-0004-0000-0000-00000F010000}"/>
    <hyperlink ref="L138" r:id="rId273" xr:uid="{00000000-0004-0000-0000-000010010000}"/>
    <hyperlink ref="M138" r:id="rId274" xr:uid="{00000000-0004-0000-0000-000011010000}"/>
    <hyperlink ref="L139" r:id="rId275" xr:uid="{00000000-0004-0000-0000-000012010000}"/>
    <hyperlink ref="M139" r:id="rId276" xr:uid="{00000000-0004-0000-0000-000013010000}"/>
    <hyperlink ref="L140" r:id="rId277" xr:uid="{00000000-0004-0000-0000-000014010000}"/>
    <hyperlink ref="M140" r:id="rId278" xr:uid="{00000000-0004-0000-0000-000015010000}"/>
    <hyperlink ref="L141" r:id="rId279" xr:uid="{00000000-0004-0000-0000-000016010000}"/>
    <hyperlink ref="M141" r:id="rId280" xr:uid="{00000000-0004-0000-0000-000017010000}"/>
    <hyperlink ref="L142" r:id="rId281" xr:uid="{00000000-0004-0000-0000-000018010000}"/>
    <hyperlink ref="M142" r:id="rId282" xr:uid="{00000000-0004-0000-0000-000019010000}"/>
    <hyperlink ref="L143" r:id="rId283" xr:uid="{00000000-0004-0000-0000-00001A010000}"/>
    <hyperlink ref="M143" r:id="rId284" xr:uid="{00000000-0004-0000-0000-00001B010000}"/>
    <hyperlink ref="L144" r:id="rId285" xr:uid="{00000000-0004-0000-0000-00001C010000}"/>
    <hyperlink ref="M144" r:id="rId286" xr:uid="{00000000-0004-0000-0000-00001D010000}"/>
    <hyperlink ref="L145" r:id="rId287" xr:uid="{00000000-0004-0000-0000-00001E010000}"/>
    <hyperlink ref="M145" r:id="rId288" xr:uid="{00000000-0004-0000-0000-00001F010000}"/>
    <hyperlink ref="L146" r:id="rId289" xr:uid="{00000000-0004-0000-0000-000020010000}"/>
    <hyperlink ref="M146" r:id="rId290" xr:uid="{00000000-0004-0000-0000-000021010000}"/>
    <hyperlink ref="L147" r:id="rId291" xr:uid="{00000000-0004-0000-0000-000022010000}"/>
    <hyperlink ref="M147" r:id="rId292" xr:uid="{00000000-0004-0000-0000-000023010000}"/>
    <hyperlink ref="L148" r:id="rId293" xr:uid="{00000000-0004-0000-0000-000024010000}"/>
    <hyperlink ref="M148" r:id="rId294" xr:uid="{00000000-0004-0000-0000-000025010000}"/>
    <hyperlink ref="L149" r:id="rId295" xr:uid="{00000000-0004-0000-0000-000026010000}"/>
    <hyperlink ref="M149" r:id="rId296" xr:uid="{00000000-0004-0000-0000-000027010000}"/>
    <hyperlink ref="L150" r:id="rId297" xr:uid="{00000000-0004-0000-0000-000028010000}"/>
    <hyperlink ref="M150" r:id="rId298" xr:uid="{00000000-0004-0000-0000-000029010000}"/>
    <hyperlink ref="L151" r:id="rId299" xr:uid="{00000000-0004-0000-0000-00002A010000}"/>
    <hyperlink ref="M151" r:id="rId300" xr:uid="{00000000-0004-0000-0000-00002B010000}"/>
    <hyperlink ref="L152" r:id="rId301" xr:uid="{00000000-0004-0000-0000-00002C010000}"/>
    <hyperlink ref="M152" r:id="rId302" xr:uid="{00000000-0004-0000-0000-00002D010000}"/>
    <hyperlink ref="L153" r:id="rId303" xr:uid="{00000000-0004-0000-0000-00002E010000}"/>
    <hyperlink ref="M153" r:id="rId304" xr:uid="{00000000-0004-0000-0000-00002F010000}"/>
    <hyperlink ref="L154" r:id="rId305" xr:uid="{00000000-0004-0000-0000-000030010000}"/>
    <hyperlink ref="M154" r:id="rId306" xr:uid="{00000000-0004-0000-0000-000031010000}"/>
    <hyperlink ref="L155" r:id="rId307" xr:uid="{00000000-0004-0000-0000-000032010000}"/>
    <hyperlink ref="M155" r:id="rId308" xr:uid="{00000000-0004-0000-0000-000033010000}"/>
    <hyperlink ref="L156" r:id="rId309" xr:uid="{00000000-0004-0000-0000-000034010000}"/>
    <hyperlink ref="M156" r:id="rId310" xr:uid="{00000000-0004-0000-0000-000035010000}"/>
    <hyperlink ref="L157" r:id="rId311" xr:uid="{00000000-0004-0000-0000-000036010000}"/>
    <hyperlink ref="M157" r:id="rId312" xr:uid="{00000000-0004-0000-0000-000037010000}"/>
    <hyperlink ref="L158" r:id="rId313" xr:uid="{00000000-0004-0000-0000-000038010000}"/>
    <hyperlink ref="M158" r:id="rId314" xr:uid="{00000000-0004-0000-0000-000039010000}"/>
    <hyperlink ref="L159" r:id="rId315" xr:uid="{00000000-0004-0000-0000-00003A010000}"/>
    <hyperlink ref="M159" r:id="rId316" xr:uid="{00000000-0004-0000-0000-00003B010000}"/>
    <hyperlink ref="L160" r:id="rId317" xr:uid="{00000000-0004-0000-0000-00003C010000}"/>
    <hyperlink ref="M160" r:id="rId318" xr:uid="{00000000-0004-0000-0000-00003D010000}"/>
    <hyperlink ref="L161" r:id="rId319" xr:uid="{00000000-0004-0000-0000-00003E010000}"/>
    <hyperlink ref="M161" r:id="rId320" xr:uid="{00000000-0004-0000-0000-00003F010000}"/>
    <hyperlink ref="L162" r:id="rId321" xr:uid="{00000000-0004-0000-0000-000040010000}"/>
    <hyperlink ref="M162" r:id="rId322" xr:uid="{00000000-0004-0000-0000-000041010000}"/>
    <hyperlink ref="L163" r:id="rId323" xr:uid="{00000000-0004-0000-0000-000042010000}"/>
    <hyperlink ref="M163" r:id="rId324" xr:uid="{00000000-0004-0000-0000-000043010000}"/>
    <hyperlink ref="L164" r:id="rId325" xr:uid="{00000000-0004-0000-0000-000044010000}"/>
    <hyperlink ref="M164" r:id="rId326" xr:uid="{00000000-0004-0000-0000-000045010000}"/>
    <hyperlink ref="L165" r:id="rId327" xr:uid="{00000000-0004-0000-0000-000046010000}"/>
    <hyperlink ref="M165" r:id="rId328" xr:uid="{00000000-0004-0000-0000-000047010000}"/>
    <hyperlink ref="L166" r:id="rId329" xr:uid="{00000000-0004-0000-0000-000048010000}"/>
    <hyperlink ref="M166" r:id="rId330" xr:uid="{00000000-0004-0000-0000-000049010000}"/>
    <hyperlink ref="L167" r:id="rId331" xr:uid="{00000000-0004-0000-0000-00004A010000}"/>
    <hyperlink ref="M167" r:id="rId332" xr:uid="{00000000-0004-0000-0000-00004B010000}"/>
    <hyperlink ref="L168" r:id="rId333" xr:uid="{00000000-0004-0000-0000-00004C010000}"/>
    <hyperlink ref="M168" r:id="rId334" xr:uid="{00000000-0004-0000-0000-00004D010000}"/>
    <hyperlink ref="L169" r:id="rId335" xr:uid="{00000000-0004-0000-0000-00004E010000}"/>
    <hyperlink ref="M169" r:id="rId336" xr:uid="{00000000-0004-0000-0000-00004F010000}"/>
    <hyperlink ref="L170" r:id="rId337" xr:uid="{00000000-0004-0000-0000-000050010000}"/>
    <hyperlink ref="M170" r:id="rId338" xr:uid="{00000000-0004-0000-0000-000051010000}"/>
    <hyperlink ref="L171" r:id="rId339" xr:uid="{00000000-0004-0000-0000-000052010000}"/>
    <hyperlink ref="M171" r:id="rId340" xr:uid="{00000000-0004-0000-0000-000053010000}"/>
    <hyperlink ref="L172" r:id="rId341" xr:uid="{00000000-0004-0000-0000-000054010000}"/>
    <hyperlink ref="M172" r:id="rId342" xr:uid="{00000000-0004-0000-0000-000055010000}"/>
    <hyperlink ref="L173" r:id="rId343" xr:uid="{00000000-0004-0000-0000-000056010000}"/>
    <hyperlink ref="M173" r:id="rId344" xr:uid="{00000000-0004-0000-0000-000057010000}"/>
    <hyperlink ref="L174" r:id="rId345" xr:uid="{00000000-0004-0000-0000-000058010000}"/>
    <hyperlink ref="M174" r:id="rId346" xr:uid="{00000000-0004-0000-0000-000059010000}"/>
    <hyperlink ref="L175" r:id="rId347" xr:uid="{00000000-0004-0000-0000-00005A010000}"/>
    <hyperlink ref="M175" r:id="rId348" xr:uid="{00000000-0004-0000-0000-00005B010000}"/>
    <hyperlink ref="L176" r:id="rId349" xr:uid="{00000000-0004-0000-0000-00005C010000}"/>
    <hyperlink ref="M176" r:id="rId350" xr:uid="{00000000-0004-0000-0000-00005D010000}"/>
    <hyperlink ref="L177" r:id="rId351" xr:uid="{00000000-0004-0000-0000-00005E010000}"/>
    <hyperlink ref="M177" r:id="rId352" xr:uid="{00000000-0004-0000-0000-00005F010000}"/>
    <hyperlink ref="L178" r:id="rId353" xr:uid="{00000000-0004-0000-0000-000060010000}"/>
    <hyperlink ref="M178" r:id="rId354" xr:uid="{00000000-0004-0000-0000-000061010000}"/>
    <hyperlink ref="L179" r:id="rId355" xr:uid="{00000000-0004-0000-0000-000062010000}"/>
    <hyperlink ref="M179" r:id="rId356" xr:uid="{00000000-0004-0000-0000-000063010000}"/>
    <hyperlink ref="L180" r:id="rId357" xr:uid="{00000000-0004-0000-0000-000064010000}"/>
    <hyperlink ref="M180" r:id="rId358" xr:uid="{00000000-0004-0000-0000-000065010000}"/>
    <hyperlink ref="L181" r:id="rId359" xr:uid="{00000000-0004-0000-0000-000066010000}"/>
    <hyperlink ref="M181" r:id="rId360" xr:uid="{00000000-0004-0000-0000-000067010000}"/>
    <hyperlink ref="L182" r:id="rId361" xr:uid="{00000000-0004-0000-0000-000068010000}"/>
    <hyperlink ref="M182" r:id="rId362" xr:uid="{00000000-0004-0000-0000-000069010000}"/>
    <hyperlink ref="L183" r:id="rId363" xr:uid="{00000000-0004-0000-0000-00006A010000}"/>
    <hyperlink ref="M183" r:id="rId364" xr:uid="{00000000-0004-0000-0000-00006B010000}"/>
    <hyperlink ref="L184" r:id="rId365" xr:uid="{00000000-0004-0000-0000-00006C010000}"/>
    <hyperlink ref="M184" r:id="rId366" xr:uid="{00000000-0004-0000-0000-00006D010000}"/>
    <hyperlink ref="L185" r:id="rId367" xr:uid="{00000000-0004-0000-0000-00006E010000}"/>
    <hyperlink ref="M185" r:id="rId368" xr:uid="{00000000-0004-0000-0000-00006F010000}"/>
    <hyperlink ref="L186" r:id="rId369" xr:uid="{00000000-0004-0000-0000-000070010000}"/>
    <hyperlink ref="M186" r:id="rId370" xr:uid="{00000000-0004-0000-0000-000071010000}"/>
    <hyperlink ref="L187" r:id="rId371" xr:uid="{00000000-0004-0000-0000-000072010000}"/>
    <hyperlink ref="M187" r:id="rId372" xr:uid="{00000000-0004-0000-0000-000073010000}"/>
    <hyperlink ref="L188" r:id="rId373" xr:uid="{00000000-0004-0000-0000-000074010000}"/>
    <hyperlink ref="M188" r:id="rId374" xr:uid="{00000000-0004-0000-0000-000075010000}"/>
    <hyperlink ref="L189" r:id="rId375" xr:uid="{00000000-0004-0000-0000-000076010000}"/>
    <hyperlink ref="M189" r:id="rId376" xr:uid="{00000000-0004-0000-0000-000077010000}"/>
    <hyperlink ref="L190" r:id="rId377" xr:uid="{00000000-0004-0000-0000-000078010000}"/>
    <hyperlink ref="M190" r:id="rId378" xr:uid="{00000000-0004-0000-0000-000079010000}"/>
    <hyperlink ref="L191" r:id="rId379" xr:uid="{00000000-0004-0000-0000-00007A010000}"/>
    <hyperlink ref="M191" r:id="rId380" xr:uid="{00000000-0004-0000-0000-00007B010000}"/>
    <hyperlink ref="L192" r:id="rId381" xr:uid="{00000000-0004-0000-0000-00007C010000}"/>
    <hyperlink ref="M192" r:id="rId382" xr:uid="{00000000-0004-0000-0000-00007D010000}"/>
    <hyperlink ref="L193" r:id="rId383" xr:uid="{00000000-0004-0000-0000-00007E010000}"/>
    <hyperlink ref="M193" r:id="rId384" xr:uid="{00000000-0004-0000-0000-00007F010000}"/>
    <hyperlink ref="L194" r:id="rId385" xr:uid="{00000000-0004-0000-0000-000080010000}"/>
    <hyperlink ref="M194" r:id="rId386" xr:uid="{00000000-0004-0000-0000-000081010000}"/>
    <hyperlink ref="L195" r:id="rId387" xr:uid="{00000000-0004-0000-0000-000082010000}"/>
    <hyperlink ref="M195" r:id="rId388" xr:uid="{00000000-0004-0000-0000-000083010000}"/>
    <hyperlink ref="L196" r:id="rId389" xr:uid="{00000000-0004-0000-0000-000084010000}"/>
    <hyperlink ref="M196" r:id="rId390" xr:uid="{00000000-0004-0000-0000-000085010000}"/>
    <hyperlink ref="L197" r:id="rId391" xr:uid="{00000000-0004-0000-0000-000086010000}"/>
    <hyperlink ref="M197" r:id="rId392" xr:uid="{00000000-0004-0000-0000-000087010000}"/>
    <hyperlink ref="L198" r:id="rId393" xr:uid="{00000000-0004-0000-0000-000088010000}"/>
    <hyperlink ref="M198" r:id="rId394" xr:uid="{00000000-0004-0000-0000-000089010000}"/>
    <hyperlink ref="L199" r:id="rId395" xr:uid="{00000000-0004-0000-0000-00008A010000}"/>
    <hyperlink ref="M199" r:id="rId396" xr:uid="{00000000-0004-0000-0000-00008B010000}"/>
    <hyperlink ref="L200" r:id="rId397" xr:uid="{00000000-0004-0000-0000-00008C010000}"/>
    <hyperlink ref="M200" r:id="rId398" xr:uid="{00000000-0004-0000-0000-00008D010000}"/>
    <hyperlink ref="L201" r:id="rId399" xr:uid="{00000000-0004-0000-0000-00008E010000}"/>
    <hyperlink ref="M201" r:id="rId400" xr:uid="{00000000-0004-0000-0000-00008F010000}"/>
    <hyperlink ref="L202" r:id="rId401" xr:uid="{00000000-0004-0000-0000-000090010000}"/>
    <hyperlink ref="M202" r:id="rId402" xr:uid="{00000000-0004-0000-0000-000091010000}"/>
    <hyperlink ref="L203" r:id="rId403" xr:uid="{00000000-0004-0000-0000-000092010000}"/>
    <hyperlink ref="M203" r:id="rId404" xr:uid="{00000000-0004-0000-0000-000093010000}"/>
    <hyperlink ref="L204" r:id="rId405" xr:uid="{00000000-0004-0000-0000-000094010000}"/>
    <hyperlink ref="M204" r:id="rId406" xr:uid="{00000000-0004-0000-0000-000095010000}"/>
    <hyperlink ref="L205" r:id="rId407" xr:uid="{00000000-0004-0000-0000-000096010000}"/>
    <hyperlink ref="M205" r:id="rId408" xr:uid="{00000000-0004-0000-0000-000097010000}"/>
    <hyperlink ref="L206" r:id="rId409" xr:uid="{00000000-0004-0000-0000-000098010000}"/>
    <hyperlink ref="M206" r:id="rId410" xr:uid="{00000000-0004-0000-0000-000099010000}"/>
    <hyperlink ref="L207" r:id="rId411" xr:uid="{00000000-0004-0000-0000-00009A010000}"/>
    <hyperlink ref="M207" r:id="rId412" xr:uid="{00000000-0004-0000-0000-00009B010000}"/>
    <hyperlink ref="L208" r:id="rId413" xr:uid="{00000000-0004-0000-0000-00009C010000}"/>
    <hyperlink ref="M208" r:id="rId414" xr:uid="{00000000-0004-0000-0000-00009D010000}"/>
    <hyperlink ref="L209" r:id="rId415" xr:uid="{00000000-0004-0000-0000-00009E010000}"/>
    <hyperlink ref="M209" r:id="rId416" xr:uid="{00000000-0004-0000-0000-00009F010000}"/>
    <hyperlink ref="L210" r:id="rId417" xr:uid="{00000000-0004-0000-0000-0000A0010000}"/>
    <hyperlink ref="M210" r:id="rId418" xr:uid="{00000000-0004-0000-0000-0000A1010000}"/>
    <hyperlink ref="L211" r:id="rId419" xr:uid="{00000000-0004-0000-0000-0000A2010000}"/>
    <hyperlink ref="M211" r:id="rId420" xr:uid="{00000000-0004-0000-0000-0000A3010000}"/>
    <hyperlink ref="L212" r:id="rId421" xr:uid="{00000000-0004-0000-0000-0000A4010000}"/>
    <hyperlink ref="M212" r:id="rId422" xr:uid="{00000000-0004-0000-0000-0000A5010000}"/>
    <hyperlink ref="L213" r:id="rId423" xr:uid="{00000000-0004-0000-0000-0000A6010000}"/>
    <hyperlink ref="M213" r:id="rId424" xr:uid="{00000000-0004-0000-0000-0000A7010000}"/>
    <hyperlink ref="L214" r:id="rId425" xr:uid="{00000000-0004-0000-0000-0000A8010000}"/>
    <hyperlink ref="M214" r:id="rId426" xr:uid="{00000000-0004-0000-0000-0000A9010000}"/>
    <hyperlink ref="L215" r:id="rId427" xr:uid="{00000000-0004-0000-0000-0000AA010000}"/>
    <hyperlink ref="M215" r:id="rId428" xr:uid="{00000000-0004-0000-0000-0000AB010000}"/>
    <hyperlink ref="L216" r:id="rId429" xr:uid="{00000000-0004-0000-0000-0000AC010000}"/>
    <hyperlink ref="M216" r:id="rId430" xr:uid="{00000000-0004-0000-0000-0000AD010000}"/>
    <hyperlink ref="L217" r:id="rId431" xr:uid="{00000000-0004-0000-0000-0000AE010000}"/>
    <hyperlink ref="M217" r:id="rId432" xr:uid="{00000000-0004-0000-0000-0000AF010000}"/>
    <hyperlink ref="L218" r:id="rId433" xr:uid="{00000000-0004-0000-0000-0000B0010000}"/>
    <hyperlink ref="M218" r:id="rId434" xr:uid="{00000000-0004-0000-0000-0000B1010000}"/>
    <hyperlink ref="L219" r:id="rId435" xr:uid="{00000000-0004-0000-0000-0000B2010000}"/>
    <hyperlink ref="M219" r:id="rId436" xr:uid="{00000000-0004-0000-0000-0000B3010000}"/>
    <hyperlink ref="L220" r:id="rId437" xr:uid="{00000000-0004-0000-0000-0000B4010000}"/>
    <hyperlink ref="M220" r:id="rId438" xr:uid="{00000000-0004-0000-0000-0000B5010000}"/>
    <hyperlink ref="L221" r:id="rId439" xr:uid="{00000000-0004-0000-0000-0000B6010000}"/>
    <hyperlink ref="M221" r:id="rId440" xr:uid="{00000000-0004-0000-0000-0000B7010000}"/>
    <hyperlink ref="L222" r:id="rId441" xr:uid="{00000000-0004-0000-0000-0000B8010000}"/>
    <hyperlink ref="M222" r:id="rId442" xr:uid="{00000000-0004-0000-0000-0000B9010000}"/>
    <hyperlink ref="L223" r:id="rId443" xr:uid="{00000000-0004-0000-0000-0000BA010000}"/>
    <hyperlink ref="M223" r:id="rId444" xr:uid="{00000000-0004-0000-0000-0000BB010000}"/>
    <hyperlink ref="L224" r:id="rId445" xr:uid="{00000000-0004-0000-0000-0000BC010000}"/>
    <hyperlink ref="M224" r:id="rId446" xr:uid="{00000000-0004-0000-0000-0000BD010000}"/>
    <hyperlink ref="L225" r:id="rId447" xr:uid="{00000000-0004-0000-0000-0000BE010000}"/>
    <hyperlink ref="M225" r:id="rId448" xr:uid="{00000000-0004-0000-0000-0000BF010000}"/>
    <hyperlink ref="L226" r:id="rId449" xr:uid="{00000000-0004-0000-0000-0000C0010000}"/>
    <hyperlink ref="M226" r:id="rId450" xr:uid="{00000000-0004-0000-0000-0000C1010000}"/>
    <hyperlink ref="L227" r:id="rId451" xr:uid="{00000000-0004-0000-0000-0000C2010000}"/>
    <hyperlink ref="M227" r:id="rId452" xr:uid="{00000000-0004-0000-0000-0000C3010000}"/>
    <hyperlink ref="L228" r:id="rId453" xr:uid="{00000000-0004-0000-0000-0000C4010000}"/>
    <hyperlink ref="M228" r:id="rId454" xr:uid="{00000000-0004-0000-0000-0000C5010000}"/>
    <hyperlink ref="L229" r:id="rId455" xr:uid="{00000000-0004-0000-0000-0000C6010000}"/>
    <hyperlink ref="M229" r:id="rId456" xr:uid="{00000000-0004-0000-0000-0000C7010000}"/>
    <hyperlink ref="L230" r:id="rId457" xr:uid="{00000000-0004-0000-0000-0000C8010000}"/>
    <hyperlink ref="M230" r:id="rId458" xr:uid="{00000000-0004-0000-0000-0000C9010000}"/>
    <hyperlink ref="L231" r:id="rId459" xr:uid="{00000000-0004-0000-0000-0000CA010000}"/>
    <hyperlink ref="M231" r:id="rId460" xr:uid="{00000000-0004-0000-0000-0000CB010000}"/>
    <hyperlink ref="L232" r:id="rId461" xr:uid="{00000000-0004-0000-0000-0000CC010000}"/>
    <hyperlink ref="M232" r:id="rId462" xr:uid="{00000000-0004-0000-0000-0000CD010000}"/>
    <hyperlink ref="L233" r:id="rId463" xr:uid="{00000000-0004-0000-0000-0000CE010000}"/>
    <hyperlink ref="M233" r:id="rId464" xr:uid="{00000000-0004-0000-0000-0000CF010000}"/>
    <hyperlink ref="L234" r:id="rId465" xr:uid="{00000000-0004-0000-0000-0000D0010000}"/>
    <hyperlink ref="M234" r:id="rId466" xr:uid="{00000000-0004-0000-0000-0000D1010000}"/>
    <hyperlink ref="L235" r:id="rId467" xr:uid="{00000000-0004-0000-0000-0000D2010000}"/>
    <hyperlink ref="M235" r:id="rId468" xr:uid="{00000000-0004-0000-0000-0000D3010000}"/>
    <hyperlink ref="L236" r:id="rId469" xr:uid="{00000000-0004-0000-0000-0000D4010000}"/>
    <hyperlink ref="M236" r:id="rId470" xr:uid="{00000000-0004-0000-0000-0000D5010000}"/>
    <hyperlink ref="L237" r:id="rId471" xr:uid="{00000000-0004-0000-0000-0000D6010000}"/>
    <hyperlink ref="M237" r:id="rId472" xr:uid="{00000000-0004-0000-0000-0000D7010000}"/>
    <hyperlink ref="L238" r:id="rId473" xr:uid="{00000000-0004-0000-0000-0000D8010000}"/>
    <hyperlink ref="M238" r:id="rId474" xr:uid="{00000000-0004-0000-0000-0000D9010000}"/>
    <hyperlink ref="L239" r:id="rId475" xr:uid="{00000000-0004-0000-0000-0000DA010000}"/>
    <hyperlink ref="M239" r:id="rId476" xr:uid="{00000000-0004-0000-0000-0000DB010000}"/>
    <hyperlink ref="L240" r:id="rId477" xr:uid="{00000000-0004-0000-0000-0000DC010000}"/>
    <hyperlink ref="M240" r:id="rId478" xr:uid="{00000000-0004-0000-0000-0000DD010000}"/>
    <hyperlink ref="L241" r:id="rId479" xr:uid="{00000000-0004-0000-0000-0000DE010000}"/>
    <hyperlink ref="M241" r:id="rId480" xr:uid="{00000000-0004-0000-0000-0000DF010000}"/>
    <hyperlink ref="L242" r:id="rId481" xr:uid="{00000000-0004-0000-0000-0000E0010000}"/>
    <hyperlink ref="M242" r:id="rId482" xr:uid="{00000000-0004-0000-0000-0000E1010000}"/>
    <hyperlink ref="L243" r:id="rId483" xr:uid="{00000000-0004-0000-0000-0000E2010000}"/>
    <hyperlink ref="M243" r:id="rId484" xr:uid="{00000000-0004-0000-0000-0000E3010000}"/>
    <hyperlink ref="L244" r:id="rId485" xr:uid="{00000000-0004-0000-0000-0000E4010000}"/>
    <hyperlink ref="M244" r:id="rId486" xr:uid="{00000000-0004-0000-0000-0000E5010000}"/>
    <hyperlink ref="L245" r:id="rId487" xr:uid="{00000000-0004-0000-0000-0000E6010000}"/>
    <hyperlink ref="M245" r:id="rId488" xr:uid="{00000000-0004-0000-0000-0000E7010000}"/>
    <hyperlink ref="L246" r:id="rId489" xr:uid="{00000000-0004-0000-0000-0000E8010000}"/>
    <hyperlink ref="M246" r:id="rId490" xr:uid="{00000000-0004-0000-0000-0000E9010000}"/>
    <hyperlink ref="L247" r:id="rId491" xr:uid="{00000000-0004-0000-0000-0000EA010000}"/>
    <hyperlink ref="M247" r:id="rId492" xr:uid="{00000000-0004-0000-0000-0000EB010000}"/>
    <hyperlink ref="L248" r:id="rId493" xr:uid="{00000000-0004-0000-0000-0000EC010000}"/>
    <hyperlink ref="M248" r:id="rId494" xr:uid="{00000000-0004-0000-0000-0000ED010000}"/>
    <hyperlink ref="L249" r:id="rId495" xr:uid="{00000000-0004-0000-0000-0000EE010000}"/>
    <hyperlink ref="M249" r:id="rId496" xr:uid="{00000000-0004-0000-0000-0000EF010000}"/>
    <hyperlink ref="L250" r:id="rId497" xr:uid="{00000000-0004-0000-0000-0000F0010000}"/>
    <hyperlink ref="M250" r:id="rId498" xr:uid="{00000000-0004-0000-0000-0000F1010000}"/>
    <hyperlink ref="L251" r:id="rId499" xr:uid="{00000000-0004-0000-0000-0000F2010000}"/>
    <hyperlink ref="M251" r:id="rId500" xr:uid="{00000000-0004-0000-0000-0000F3010000}"/>
    <hyperlink ref="L252" r:id="rId501" xr:uid="{00000000-0004-0000-0000-0000F4010000}"/>
    <hyperlink ref="M252" r:id="rId502" xr:uid="{00000000-0004-0000-0000-0000F5010000}"/>
    <hyperlink ref="L253" r:id="rId503" xr:uid="{00000000-0004-0000-0000-0000F6010000}"/>
    <hyperlink ref="M253" r:id="rId504" xr:uid="{00000000-0004-0000-0000-0000F7010000}"/>
    <hyperlink ref="L254" r:id="rId505" xr:uid="{00000000-0004-0000-0000-0000F8010000}"/>
    <hyperlink ref="M254" r:id="rId506" xr:uid="{00000000-0004-0000-0000-0000F9010000}"/>
    <hyperlink ref="L255" r:id="rId507" xr:uid="{00000000-0004-0000-0000-0000FA010000}"/>
    <hyperlink ref="M255" r:id="rId508" xr:uid="{00000000-0004-0000-0000-0000FB010000}"/>
    <hyperlink ref="L256" r:id="rId509" xr:uid="{00000000-0004-0000-0000-0000FC010000}"/>
    <hyperlink ref="M256" r:id="rId510" xr:uid="{00000000-0004-0000-0000-0000FD010000}"/>
    <hyperlink ref="L257" r:id="rId511" xr:uid="{00000000-0004-0000-0000-0000FE010000}"/>
    <hyperlink ref="M257" r:id="rId512" xr:uid="{00000000-0004-0000-0000-0000FF010000}"/>
    <hyperlink ref="L258" r:id="rId513" xr:uid="{00000000-0004-0000-0000-000000020000}"/>
    <hyperlink ref="M258" r:id="rId514" xr:uid="{00000000-0004-0000-0000-000001020000}"/>
    <hyperlink ref="L259" r:id="rId515" xr:uid="{00000000-0004-0000-0000-000002020000}"/>
    <hyperlink ref="M259" r:id="rId516" xr:uid="{00000000-0004-0000-0000-000003020000}"/>
    <hyperlink ref="L260" r:id="rId517" xr:uid="{00000000-0004-0000-0000-000004020000}"/>
    <hyperlink ref="M260" r:id="rId518" xr:uid="{00000000-0004-0000-0000-000005020000}"/>
    <hyperlink ref="L261" r:id="rId519" xr:uid="{00000000-0004-0000-0000-000006020000}"/>
    <hyperlink ref="M261" r:id="rId520" xr:uid="{00000000-0004-0000-0000-000007020000}"/>
    <hyperlink ref="L262" r:id="rId521" xr:uid="{00000000-0004-0000-0000-000008020000}"/>
    <hyperlink ref="M262" r:id="rId522" xr:uid="{00000000-0004-0000-0000-000009020000}"/>
    <hyperlink ref="L263" r:id="rId523" xr:uid="{00000000-0004-0000-0000-00000A020000}"/>
    <hyperlink ref="M263" r:id="rId524" xr:uid="{00000000-0004-0000-0000-00000B020000}"/>
    <hyperlink ref="L264" r:id="rId525" xr:uid="{00000000-0004-0000-0000-00000C020000}"/>
    <hyperlink ref="M264" r:id="rId526" xr:uid="{00000000-0004-0000-0000-00000D020000}"/>
    <hyperlink ref="L265" r:id="rId527" xr:uid="{00000000-0004-0000-0000-00000E020000}"/>
    <hyperlink ref="M265" r:id="rId528" xr:uid="{00000000-0004-0000-0000-00000F020000}"/>
    <hyperlink ref="L266" r:id="rId529" xr:uid="{00000000-0004-0000-0000-000010020000}"/>
    <hyperlink ref="M266" r:id="rId530" xr:uid="{00000000-0004-0000-0000-000011020000}"/>
    <hyperlink ref="L267" r:id="rId531" xr:uid="{00000000-0004-0000-0000-000012020000}"/>
    <hyperlink ref="M267" r:id="rId532" xr:uid="{00000000-0004-0000-0000-000013020000}"/>
    <hyperlink ref="L268" r:id="rId533" xr:uid="{00000000-0004-0000-0000-000014020000}"/>
    <hyperlink ref="M268" r:id="rId534" xr:uid="{00000000-0004-0000-0000-000015020000}"/>
    <hyperlink ref="L269" r:id="rId535" xr:uid="{00000000-0004-0000-0000-000016020000}"/>
    <hyperlink ref="M269" r:id="rId536" xr:uid="{00000000-0004-0000-0000-000017020000}"/>
    <hyperlink ref="L270" r:id="rId537" xr:uid="{00000000-0004-0000-0000-000018020000}"/>
    <hyperlink ref="M270" r:id="rId538" xr:uid="{00000000-0004-0000-0000-000019020000}"/>
    <hyperlink ref="L271" r:id="rId539" xr:uid="{00000000-0004-0000-0000-00001A020000}"/>
    <hyperlink ref="M271" r:id="rId540" xr:uid="{00000000-0004-0000-0000-00001B020000}"/>
    <hyperlink ref="L272" r:id="rId541" xr:uid="{00000000-0004-0000-0000-00001C020000}"/>
    <hyperlink ref="M272" r:id="rId542" xr:uid="{00000000-0004-0000-0000-00001D020000}"/>
    <hyperlink ref="L273" r:id="rId543" xr:uid="{00000000-0004-0000-0000-00001E020000}"/>
    <hyperlink ref="M273" r:id="rId544" xr:uid="{00000000-0004-0000-0000-00001F020000}"/>
    <hyperlink ref="L274" r:id="rId545" xr:uid="{00000000-0004-0000-0000-000020020000}"/>
    <hyperlink ref="M274" r:id="rId546" xr:uid="{00000000-0004-0000-0000-000021020000}"/>
    <hyperlink ref="L275" r:id="rId547" xr:uid="{00000000-0004-0000-0000-000022020000}"/>
    <hyperlink ref="M275" r:id="rId548" xr:uid="{00000000-0004-0000-0000-000023020000}"/>
    <hyperlink ref="L276" r:id="rId549" xr:uid="{00000000-0004-0000-0000-000024020000}"/>
    <hyperlink ref="M276" r:id="rId550" xr:uid="{00000000-0004-0000-0000-000025020000}"/>
    <hyperlink ref="L277" r:id="rId551" xr:uid="{00000000-0004-0000-0000-000026020000}"/>
    <hyperlink ref="M277" r:id="rId552" xr:uid="{00000000-0004-0000-0000-000027020000}"/>
    <hyperlink ref="L278" r:id="rId553" xr:uid="{00000000-0004-0000-0000-000028020000}"/>
    <hyperlink ref="M278" r:id="rId554" xr:uid="{00000000-0004-0000-0000-000029020000}"/>
    <hyperlink ref="L279" r:id="rId555" xr:uid="{00000000-0004-0000-0000-00002A020000}"/>
    <hyperlink ref="M279" r:id="rId556" xr:uid="{00000000-0004-0000-0000-00002B020000}"/>
    <hyperlink ref="L280" r:id="rId557" xr:uid="{00000000-0004-0000-0000-00002C020000}"/>
    <hyperlink ref="M280" r:id="rId558" xr:uid="{00000000-0004-0000-0000-00002D020000}"/>
    <hyperlink ref="L281" r:id="rId559" xr:uid="{00000000-0004-0000-0000-00002E020000}"/>
    <hyperlink ref="M281" r:id="rId560" xr:uid="{00000000-0004-0000-0000-00002F020000}"/>
    <hyperlink ref="L282" r:id="rId561" xr:uid="{00000000-0004-0000-0000-000030020000}"/>
    <hyperlink ref="M282" r:id="rId562" xr:uid="{00000000-0004-0000-0000-000031020000}"/>
    <hyperlink ref="L283" r:id="rId563" xr:uid="{00000000-0004-0000-0000-000032020000}"/>
    <hyperlink ref="M283" r:id="rId564" xr:uid="{00000000-0004-0000-0000-000033020000}"/>
    <hyperlink ref="L284" r:id="rId565" xr:uid="{00000000-0004-0000-0000-000034020000}"/>
    <hyperlink ref="M284" r:id="rId566" xr:uid="{00000000-0004-0000-0000-000035020000}"/>
    <hyperlink ref="L285" r:id="rId567" xr:uid="{00000000-0004-0000-0000-000036020000}"/>
    <hyperlink ref="M285" r:id="rId568" xr:uid="{00000000-0004-0000-0000-000037020000}"/>
    <hyperlink ref="L286" r:id="rId569" xr:uid="{00000000-0004-0000-0000-000038020000}"/>
    <hyperlink ref="M286" r:id="rId570" xr:uid="{00000000-0004-0000-0000-000039020000}"/>
    <hyperlink ref="L287" r:id="rId571" xr:uid="{00000000-0004-0000-0000-00003A020000}"/>
    <hyperlink ref="M287" r:id="rId572" xr:uid="{00000000-0004-0000-0000-00003B020000}"/>
    <hyperlink ref="L288" r:id="rId573" xr:uid="{00000000-0004-0000-0000-00003C020000}"/>
    <hyperlink ref="M288" r:id="rId574" xr:uid="{00000000-0004-0000-0000-00003D020000}"/>
    <hyperlink ref="L289" r:id="rId575" xr:uid="{00000000-0004-0000-0000-00003E020000}"/>
    <hyperlink ref="M289" r:id="rId576" xr:uid="{00000000-0004-0000-0000-00003F020000}"/>
    <hyperlink ref="L290" r:id="rId577" xr:uid="{00000000-0004-0000-0000-000040020000}"/>
    <hyperlink ref="M290" r:id="rId578" xr:uid="{00000000-0004-0000-0000-000041020000}"/>
    <hyperlink ref="L291" r:id="rId579" xr:uid="{00000000-0004-0000-0000-000042020000}"/>
    <hyperlink ref="M291" r:id="rId580" xr:uid="{00000000-0004-0000-0000-000043020000}"/>
    <hyperlink ref="L292" r:id="rId581" xr:uid="{00000000-0004-0000-0000-000044020000}"/>
    <hyperlink ref="M292" r:id="rId582" xr:uid="{00000000-0004-0000-0000-000045020000}"/>
    <hyperlink ref="L293" r:id="rId583" xr:uid="{00000000-0004-0000-0000-000046020000}"/>
    <hyperlink ref="M293" r:id="rId584" xr:uid="{00000000-0004-0000-0000-000047020000}"/>
    <hyperlink ref="L294" r:id="rId585" xr:uid="{00000000-0004-0000-0000-000048020000}"/>
    <hyperlink ref="M294" r:id="rId586" xr:uid="{00000000-0004-0000-0000-000049020000}"/>
    <hyperlink ref="L295" r:id="rId587" xr:uid="{00000000-0004-0000-0000-00004A020000}"/>
    <hyperlink ref="M295" r:id="rId588" xr:uid="{00000000-0004-0000-0000-00004B020000}"/>
    <hyperlink ref="L296" r:id="rId589" xr:uid="{00000000-0004-0000-0000-00004C020000}"/>
    <hyperlink ref="M296" r:id="rId590" xr:uid="{00000000-0004-0000-0000-00004D020000}"/>
    <hyperlink ref="L297" r:id="rId591" xr:uid="{00000000-0004-0000-0000-00004E020000}"/>
    <hyperlink ref="M297" r:id="rId592" xr:uid="{00000000-0004-0000-0000-00004F020000}"/>
    <hyperlink ref="L298" r:id="rId593" xr:uid="{00000000-0004-0000-0000-000050020000}"/>
    <hyperlink ref="M298" r:id="rId594" xr:uid="{00000000-0004-0000-0000-000051020000}"/>
    <hyperlink ref="L299" r:id="rId595" xr:uid="{00000000-0004-0000-0000-000052020000}"/>
    <hyperlink ref="M299" r:id="rId596" xr:uid="{00000000-0004-0000-0000-000053020000}"/>
    <hyperlink ref="L300" r:id="rId597" xr:uid="{00000000-0004-0000-0000-000054020000}"/>
    <hyperlink ref="M300" r:id="rId598" xr:uid="{00000000-0004-0000-0000-000055020000}"/>
    <hyperlink ref="L301" r:id="rId599" xr:uid="{00000000-0004-0000-0000-000056020000}"/>
    <hyperlink ref="M301" r:id="rId600" xr:uid="{00000000-0004-0000-0000-000057020000}"/>
    <hyperlink ref="L302" r:id="rId601" xr:uid="{00000000-0004-0000-0000-000058020000}"/>
    <hyperlink ref="M302" r:id="rId602" xr:uid="{00000000-0004-0000-0000-000059020000}"/>
    <hyperlink ref="L303" r:id="rId603" xr:uid="{00000000-0004-0000-0000-00005A020000}"/>
    <hyperlink ref="M303" r:id="rId604" xr:uid="{00000000-0004-0000-0000-00005B020000}"/>
    <hyperlink ref="L304" r:id="rId605" xr:uid="{00000000-0004-0000-0000-00005C020000}"/>
    <hyperlink ref="M304" r:id="rId606" xr:uid="{00000000-0004-0000-0000-00005D020000}"/>
    <hyperlink ref="L305" r:id="rId607" xr:uid="{00000000-0004-0000-0000-00005E020000}"/>
    <hyperlink ref="M305" r:id="rId608" xr:uid="{00000000-0004-0000-0000-00005F020000}"/>
    <hyperlink ref="L306" r:id="rId609" xr:uid="{00000000-0004-0000-0000-000060020000}"/>
    <hyperlink ref="M306" r:id="rId610" xr:uid="{00000000-0004-0000-0000-000061020000}"/>
    <hyperlink ref="L307" r:id="rId611" xr:uid="{00000000-0004-0000-0000-000062020000}"/>
    <hyperlink ref="M307" r:id="rId612" xr:uid="{00000000-0004-0000-0000-000063020000}"/>
    <hyperlink ref="L308" r:id="rId613" xr:uid="{00000000-0004-0000-0000-000064020000}"/>
    <hyperlink ref="M308" r:id="rId614" xr:uid="{00000000-0004-0000-0000-000065020000}"/>
    <hyperlink ref="L309" r:id="rId615" xr:uid="{00000000-0004-0000-0000-000066020000}"/>
    <hyperlink ref="M309" r:id="rId616" xr:uid="{00000000-0004-0000-0000-000067020000}"/>
    <hyperlink ref="L310" r:id="rId617" xr:uid="{00000000-0004-0000-0000-000068020000}"/>
    <hyperlink ref="M310" r:id="rId618" xr:uid="{00000000-0004-0000-0000-000069020000}"/>
    <hyperlink ref="L311" r:id="rId619" xr:uid="{00000000-0004-0000-0000-00006A020000}"/>
    <hyperlink ref="M311" r:id="rId620" xr:uid="{00000000-0004-0000-0000-00006B020000}"/>
    <hyperlink ref="L312" r:id="rId621" xr:uid="{00000000-0004-0000-0000-00006C020000}"/>
    <hyperlink ref="M312" r:id="rId622" xr:uid="{00000000-0004-0000-0000-00006D020000}"/>
    <hyperlink ref="L313" r:id="rId623" xr:uid="{00000000-0004-0000-0000-00006E020000}"/>
    <hyperlink ref="M313" r:id="rId624" xr:uid="{00000000-0004-0000-0000-00006F020000}"/>
    <hyperlink ref="L314" r:id="rId625" xr:uid="{00000000-0004-0000-0000-000070020000}"/>
    <hyperlink ref="M314" r:id="rId626" xr:uid="{00000000-0004-0000-0000-000071020000}"/>
    <hyperlink ref="L315" r:id="rId627" xr:uid="{00000000-0004-0000-0000-000072020000}"/>
    <hyperlink ref="M315" r:id="rId628" xr:uid="{00000000-0004-0000-0000-000073020000}"/>
    <hyperlink ref="L316" r:id="rId629" xr:uid="{00000000-0004-0000-0000-000074020000}"/>
    <hyperlink ref="M316" r:id="rId630" xr:uid="{00000000-0004-0000-0000-000075020000}"/>
    <hyperlink ref="L317" r:id="rId631" xr:uid="{00000000-0004-0000-0000-000076020000}"/>
    <hyperlink ref="M317" r:id="rId632" xr:uid="{00000000-0004-0000-0000-000077020000}"/>
    <hyperlink ref="L318" r:id="rId633" xr:uid="{00000000-0004-0000-0000-000078020000}"/>
    <hyperlink ref="M318" r:id="rId634" xr:uid="{00000000-0004-0000-0000-000079020000}"/>
    <hyperlink ref="L319" r:id="rId635" xr:uid="{00000000-0004-0000-0000-00007A020000}"/>
    <hyperlink ref="M319" r:id="rId636" xr:uid="{00000000-0004-0000-0000-00007B020000}"/>
    <hyperlink ref="L320" r:id="rId637" xr:uid="{00000000-0004-0000-0000-00007C020000}"/>
    <hyperlink ref="M320" r:id="rId638" xr:uid="{00000000-0004-0000-0000-00007D020000}"/>
    <hyperlink ref="L321" r:id="rId639" xr:uid="{00000000-0004-0000-0000-00007E020000}"/>
    <hyperlink ref="M321" r:id="rId640" xr:uid="{00000000-0004-0000-0000-00007F020000}"/>
    <hyperlink ref="L322" r:id="rId641" xr:uid="{00000000-0004-0000-0000-000080020000}"/>
    <hyperlink ref="M322" r:id="rId642" xr:uid="{00000000-0004-0000-0000-000081020000}"/>
    <hyperlink ref="L323" r:id="rId643" xr:uid="{00000000-0004-0000-0000-000082020000}"/>
    <hyperlink ref="M323" r:id="rId644" xr:uid="{00000000-0004-0000-0000-000083020000}"/>
    <hyperlink ref="L324" r:id="rId645" xr:uid="{00000000-0004-0000-0000-000084020000}"/>
    <hyperlink ref="M324" r:id="rId646" xr:uid="{00000000-0004-0000-0000-000085020000}"/>
    <hyperlink ref="L325" r:id="rId647" xr:uid="{00000000-0004-0000-0000-000086020000}"/>
    <hyperlink ref="M325" r:id="rId648" xr:uid="{00000000-0004-0000-0000-000087020000}"/>
    <hyperlink ref="L326" r:id="rId649" xr:uid="{00000000-0004-0000-0000-000088020000}"/>
    <hyperlink ref="M326" r:id="rId650" xr:uid="{00000000-0004-0000-0000-000089020000}"/>
    <hyperlink ref="L327" r:id="rId651" xr:uid="{00000000-0004-0000-0000-00008A020000}"/>
    <hyperlink ref="M327" r:id="rId652" xr:uid="{00000000-0004-0000-0000-00008B020000}"/>
    <hyperlink ref="L328" r:id="rId653" xr:uid="{00000000-0004-0000-0000-00008C020000}"/>
    <hyperlink ref="M328" r:id="rId654" xr:uid="{00000000-0004-0000-0000-00008D020000}"/>
    <hyperlink ref="L329" r:id="rId655" xr:uid="{00000000-0004-0000-0000-00008E020000}"/>
    <hyperlink ref="M329" r:id="rId656" xr:uid="{00000000-0004-0000-0000-00008F020000}"/>
    <hyperlink ref="L330" r:id="rId657" xr:uid="{00000000-0004-0000-0000-000090020000}"/>
    <hyperlink ref="M330" r:id="rId658" xr:uid="{00000000-0004-0000-0000-000091020000}"/>
    <hyperlink ref="L331" r:id="rId659" xr:uid="{00000000-0004-0000-0000-000092020000}"/>
    <hyperlink ref="M331" r:id="rId660" xr:uid="{00000000-0004-0000-0000-000093020000}"/>
    <hyperlink ref="L332" r:id="rId661" xr:uid="{00000000-0004-0000-0000-000094020000}"/>
    <hyperlink ref="M332" r:id="rId662" xr:uid="{00000000-0004-0000-0000-000095020000}"/>
    <hyperlink ref="L333" r:id="rId663" xr:uid="{00000000-0004-0000-0000-000096020000}"/>
    <hyperlink ref="M333" r:id="rId664" xr:uid="{00000000-0004-0000-0000-000097020000}"/>
    <hyperlink ref="L334" r:id="rId665" xr:uid="{00000000-0004-0000-0000-000098020000}"/>
    <hyperlink ref="M334" r:id="rId666" xr:uid="{00000000-0004-0000-0000-000099020000}"/>
    <hyperlink ref="L335" r:id="rId667" xr:uid="{00000000-0004-0000-0000-00009A020000}"/>
    <hyperlink ref="M335" r:id="rId668" xr:uid="{00000000-0004-0000-0000-00009B020000}"/>
    <hyperlink ref="L336" r:id="rId669" xr:uid="{00000000-0004-0000-0000-00009C020000}"/>
    <hyperlink ref="M336" r:id="rId670" xr:uid="{00000000-0004-0000-0000-00009D020000}"/>
    <hyperlink ref="L337" r:id="rId671" xr:uid="{00000000-0004-0000-0000-00009E020000}"/>
    <hyperlink ref="M337" r:id="rId672" xr:uid="{00000000-0004-0000-0000-00009F020000}"/>
    <hyperlink ref="L338" r:id="rId673" xr:uid="{00000000-0004-0000-0000-0000A0020000}"/>
    <hyperlink ref="M338" r:id="rId674" xr:uid="{00000000-0004-0000-0000-0000A1020000}"/>
    <hyperlink ref="L339" r:id="rId675" xr:uid="{00000000-0004-0000-0000-0000A2020000}"/>
    <hyperlink ref="M339" r:id="rId676" xr:uid="{00000000-0004-0000-0000-0000A3020000}"/>
    <hyperlink ref="L340" r:id="rId677" xr:uid="{00000000-0004-0000-0000-0000A4020000}"/>
    <hyperlink ref="M340" r:id="rId678" xr:uid="{00000000-0004-0000-0000-0000A5020000}"/>
    <hyperlink ref="L341" r:id="rId679" xr:uid="{00000000-0004-0000-0000-0000A6020000}"/>
    <hyperlink ref="M341" r:id="rId680" xr:uid="{00000000-0004-0000-0000-0000A7020000}"/>
    <hyperlink ref="L342" r:id="rId681" xr:uid="{00000000-0004-0000-0000-0000A8020000}"/>
    <hyperlink ref="M342" r:id="rId682" xr:uid="{00000000-0004-0000-0000-0000A9020000}"/>
    <hyperlink ref="L343" r:id="rId683" xr:uid="{00000000-0004-0000-0000-0000AA020000}"/>
    <hyperlink ref="M343" r:id="rId684" xr:uid="{00000000-0004-0000-0000-0000AB020000}"/>
    <hyperlink ref="L344" r:id="rId685" xr:uid="{00000000-0004-0000-0000-0000AC020000}"/>
    <hyperlink ref="M344" r:id="rId686" xr:uid="{00000000-0004-0000-0000-0000AD020000}"/>
    <hyperlink ref="L345" r:id="rId687" xr:uid="{00000000-0004-0000-0000-0000AE020000}"/>
    <hyperlink ref="M345" r:id="rId688" xr:uid="{00000000-0004-0000-0000-0000AF020000}"/>
    <hyperlink ref="L346" r:id="rId689" xr:uid="{00000000-0004-0000-0000-0000B0020000}"/>
    <hyperlink ref="M346" r:id="rId690" xr:uid="{00000000-0004-0000-0000-0000B1020000}"/>
    <hyperlink ref="L347" r:id="rId691" xr:uid="{00000000-0004-0000-0000-0000B2020000}"/>
    <hyperlink ref="M347" r:id="rId692" xr:uid="{00000000-0004-0000-0000-0000B3020000}"/>
    <hyperlink ref="L348" r:id="rId693" xr:uid="{00000000-0004-0000-0000-0000B4020000}"/>
    <hyperlink ref="M348" r:id="rId694" xr:uid="{00000000-0004-0000-0000-0000B5020000}"/>
    <hyperlink ref="L349" r:id="rId695" xr:uid="{00000000-0004-0000-0000-0000B6020000}"/>
    <hyperlink ref="M349" r:id="rId696" xr:uid="{00000000-0004-0000-0000-0000B7020000}"/>
    <hyperlink ref="L350" r:id="rId697" xr:uid="{00000000-0004-0000-0000-0000B8020000}"/>
    <hyperlink ref="M350" r:id="rId698" xr:uid="{00000000-0004-0000-0000-0000B9020000}"/>
    <hyperlink ref="L351" r:id="rId699" xr:uid="{00000000-0004-0000-0000-0000BA020000}"/>
    <hyperlink ref="M351" r:id="rId700" xr:uid="{00000000-0004-0000-0000-0000BB020000}"/>
    <hyperlink ref="L352" r:id="rId701" xr:uid="{00000000-0004-0000-0000-0000BC020000}"/>
    <hyperlink ref="M352" r:id="rId702" xr:uid="{00000000-0004-0000-0000-0000BD020000}"/>
    <hyperlink ref="L353" r:id="rId703" xr:uid="{00000000-0004-0000-0000-0000BE020000}"/>
    <hyperlink ref="M353" r:id="rId704" xr:uid="{00000000-0004-0000-0000-0000BF020000}"/>
    <hyperlink ref="L354" r:id="rId705" xr:uid="{00000000-0004-0000-0000-0000C0020000}"/>
    <hyperlink ref="M354" r:id="rId706" xr:uid="{00000000-0004-0000-0000-0000C1020000}"/>
    <hyperlink ref="L355" r:id="rId707" xr:uid="{00000000-0004-0000-0000-0000C2020000}"/>
    <hyperlink ref="M355" r:id="rId708" xr:uid="{00000000-0004-0000-0000-0000C3020000}"/>
    <hyperlink ref="L356" r:id="rId709" xr:uid="{00000000-0004-0000-0000-0000C4020000}"/>
    <hyperlink ref="M356" r:id="rId710" xr:uid="{00000000-0004-0000-0000-0000C5020000}"/>
    <hyperlink ref="L357" r:id="rId711" xr:uid="{00000000-0004-0000-0000-0000C6020000}"/>
    <hyperlink ref="M357" r:id="rId712" xr:uid="{00000000-0004-0000-0000-0000C7020000}"/>
    <hyperlink ref="L358" r:id="rId713" xr:uid="{00000000-0004-0000-0000-0000C8020000}"/>
    <hyperlink ref="M358" r:id="rId714" xr:uid="{00000000-0004-0000-0000-0000C9020000}"/>
    <hyperlink ref="L359" r:id="rId715" xr:uid="{00000000-0004-0000-0000-0000CA020000}"/>
    <hyperlink ref="M359" r:id="rId716" xr:uid="{00000000-0004-0000-0000-0000CB020000}"/>
    <hyperlink ref="L360" r:id="rId717" xr:uid="{00000000-0004-0000-0000-0000CC020000}"/>
    <hyperlink ref="M360" r:id="rId718" xr:uid="{00000000-0004-0000-0000-0000CD020000}"/>
    <hyperlink ref="L361" r:id="rId719" xr:uid="{00000000-0004-0000-0000-0000CE020000}"/>
    <hyperlink ref="M361" r:id="rId720" xr:uid="{00000000-0004-0000-0000-0000CF020000}"/>
    <hyperlink ref="L362" r:id="rId721" xr:uid="{00000000-0004-0000-0000-0000D0020000}"/>
    <hyperlink ref="M362" r:id="rId722" xr:uid="{00000000-0004-0000-0000-0000D1020000}"/>
    <hyperlink ref="L363" r:id="rId723" xr:uid="{00000000-0004-0000-0000-0000D2020000}"/>
    <hyperlink ref="M363" r:id="rId724" xr:uid="{00000000-0004-0000-0000-0000D3020000}"/>
    <hyperlink ref="L364" r:id="rId725" xr:uid="{00000000-0004-0000-0000-0000D4020000}"/>
    <hyperlink ref="M364" r:id="rId726" xr:uid="{00000000-0004-0000-0000-0000D5020000}"/>
    <hyperlink ref="L365" r:id="rId727" xr:uid="{00000000-0004-0000-0000-0000D6020000}"/>
    <hyperlink ref="M365" r:id="rId728" xr:uid="{00000000-0004-0000-0000-0000D7020000}"/>
    <hyperlink ref="L366" r:id="rId729" xr:uid="{00000000-0004-0000-0000-0000D8020000}"/>
    <hyperlink ref="M366" r:id="rId730" xr:uid="{00000000-0004-0000-0000-0000D9020000}"/>
    <hyperlink ref="L367" r:id="rId731" xr:uid="{00000000-0004-0000-0000-0000DA020000}"/>
    <hyperlink ref="M367" r:id="rId732" xr:uid="{00000000-0004-0000-0000-0000DB020000}"/>
    <hyperlink ref="L368" r:id="rId733" xr:uid="{00000000-0004-0000-0000-0000DC020000}"/>
    <hyperlink ref="M368" r:id="rId734" xr:uid="{00000000-0004-0000-0000-0000DD020000}"/>
    <hyperlink ref="L369" r:id="rId735" xr:uid="{00000000-0004-0000-0000-0000DE020000}"/>
    <hyperlink ref="M369" r:id="rId736" xr:uid="{00000000-0004-0000-0000-0000DF020000}"/>
    <hyperlink ref="L370" r:id="rId737" xr:uid="{00000000-0004-0000-0000-0000E0020000}"/>
    <hyperlink ref="M370" r:id="rId738" xr:uid="{00000000-0004-0000-0000-0000E1020000}"/>
    <hyperlink ref="L371" r:id="rId739" xr:uid="{00000000-0004-0000-0000-0000E2020000}"/>
    <hyperlink ref="M371" r:id="rId740" xr:uid="{00000000-0004-0000-0000-0000E3020000}"/>
    <hyperlink ref="L372" r:id="rId741" xr:uid="{00000000-0004-0000-0000-0000E4020000}"/>
    <hyperlink ref="M372" r:id="rId742" xr:uid="{00000000-0004-0000-0000-0000E5020000}"/>
    <hyperlink ref="L373" r:id="rId743" xr:uid="{00000000-0004-0000-0000-0000E6020000}"/>
    <hyperlink ref="M373" r:id="rId744" xr:uid="{00000000-0004-0000-0000-0000E7020000}"/>
    <hyperlink ref="L374" r:id="rId745" xr:uid="{00000000-0004-0000-0000-0000E8020000}"/>
    <hyperlink ref="M374" r:id="rId746" xr:uid="{00000000-0004-0000-0000-0000E9020000}"/>
    <hyperlink ref="L375" r:id="rId747" xr:uid="{00000000-0004-0000-0000-0000EA020000}"/>
    <hyperlink ref="M375" r:id="rId748" xr:uid="{00000000-0004-0000-0000-0000EB020000}"/>
    <hyperlink ref="L376" r:id="rId749" xr:uid="{00000000-0004-0000-0000-0000EC020000}"/>
    <hyperlink ref="M376" r:id="rId750" xr:uid="{00000000-0004-0000-0000-0000ED020000}"/>
    <hyperlink ref="L377" r:id="rId751" xr:uid="{00000000-0004-0000-0000-0000EE020000}"/>
    <hyperlink ref="M377" r:id="rId752" xr:uid="{00000000-0004-0000-0000-0000EF020000}"/>
    <hyperlink ref="L378" r:id="rId753" xr:uid="{00000000-0004-0000-0000-0000F0020000}"/>
    <hyperlink ref="M378" r:id="rId754" xr:uid="{00000000-0004-0000-0000-0000F1020000}"/>
    <hyperlink ref="L379" r:id="rId755" xr:uid="{00000000-0004-0000-0000-0000F2020000}"/>
    <hyperlink ref="M379" r:id="rId756" xr:uid="{00000000-0004-0000-0000-0000F3020000}"/>
    <hyperlink ref="L380" r:id="rId757" xr:uid="{00000000-0004-0000-0000-0000F4020000}"/>
    <hyperlink ref="M380" r:id="rId758" xr:uid="{00000000-0004-0000-0000-0000F5020000}"/>
    <hyperlink ref="L381" r:id="rId759" xr:uid="{00000000-0004-0000-0000-0000F6020000}"/>
    <hyperlink ref="M381" r:id="rId760" xr:uid="{00000000-0004-0000-0000-0000F7020000}"/>
    <hyperlink ref="L382" r:id="rId761" xr:uid="{00000000-0004-0000-0000-0000F8020000}"/>
    <hyperlink ref="M382" r:id="rId762" xr:uid="{00000000-0004-0000-0000-0000F9020000}"/>
    <hyperlink ref="L383" r:id="rId763" xr:uid="{00000000-0004-0000-0000-0000FA020000}"/>
    <hyperlink ref="M383" r:id="rId764" xr:uid="{00000000-0004-0000-0000-0000FB020000}"/>
    <hyperlink ref="L384" r:id="rId765" xr:uid="{00000000-0004-0000-0000-0000FC020000}"/>
    <hyperlink ref="M384" r:id="rId766" xr:uid="{00000000-0004-0000-0000-0000FD020000}"/>
    <hyperlink ref="L385" r:id="rId767" xr:uid="{00000000-0004-0000-0000-0000FE020000}"/>
    <hyperlink ref="M385" r:id="rId768" xr:uid="{00000000-0004-0000-0000-0000FF020000}"/>
    <hyperlink ref="L386" r:id="rId769" xr:uid="{00000000-0004-0000-0000-000000030000}"/>
    <hyperlink ref="M386" r:id="rId770" xr:uid="{00000000-0004-0000-0000-000001030000}"/>
    <hyperlink ref="L387" r:id="rId771" xr:uid="{00000000-0004-0000-0000-000002030000}"/>
    <hyperlink ref="M387" r:id="rId772" xr:uid="{00000000-0004-0000-0000-000003030000}"/>
    <hyperlink ref="L388" r:id="rId773" xr:uid="{00000000-0004-0000-0000-000004030000}"/>
    <hyperlink ref="M388" r:id="rId774" xr:uid="{00000000-0004-0000-0000-000005030000}"/>
    <hyperlink ref="L389" r:id="rId775" xr:uid="{00000000-0004-0000-0000-000006030000}"/>
    <hyperlink ref="M389" r:id="rId776" xr:uid="{00000000-0004-0000-0000-000007030000}"/>
    <hyperlink ref="L390" r:id="rId777" xr:uid="{00000000-0004-0000-0000-000008030000}"/>
    <hyperlink ref="M390" r:id="rId778" xr:uid="{00000000-0004-0000-0000-000009030000}"/>
    <hyperlink ref="L391" r:id="rId779" xr:uid="{00000000-0004-0000-0000-00000A030000}"/>
    <hyperlink ref="M391" r:id="rId780" xr:uid="{00000000-0004-0000-0000-00000B030000}"/>
    <hyperlink ref="L392" r:id="rId781" xr:uid="{00000000-0004-0000-0000-00000C030000}"/>
    <hyperlink ref="M392" r:id="rId782" xr:uid="{00000000-0004-0000-0000-00000D030000}"/>
    <hyperlink ref="L393" r:id="rId783" xr:uid="{00000000-0004-0000-0000-00000E030000}"/>
    <hyperlink ref="M393" r:id="rId784" xr:uid="{00000000-0004-0000-0000-00000F030000}"/>
    <hyperlink ref="L394" r:id="rId785" xr:uid="{00000000-0004-0000-0000-000010030000}"/>
    <hyperlink ref="M394" r:id="rId786" xr:uid="{00000000-0004-0000-0000-000011030000}"/>
    <hyperlink ref="L395" r:id="rId787" xr:uid="{00000000-0004-0000-0000-000012030000}"/>
    <hyperlink ref="M395" r:id="rId788" xr:uid="{00000000-0004-0000-0000-000013030000}"/>
    <hyperlink ref="L396" r:id="rId789" xr:uid="{00000000-0004-0000-0000-000014030000}"/>
    <hyperlink ref="M396" r:id="rId790" xr:uid="{00000000-0004-0000-0000-000015030000}"/>
    <hyperlink ref="L397" r:id="rId791" xr:uid="{00000000-0004-0000-0000-000016030000}"/>
    <hyperlink ref="M397" r:id="rId792" xr:uid="{00000000-0004-0000-0000-000017030000}"/>
    <hyperlink ref="L398" r:id="rId793" xr:uid="{00000000-0004-0000-0000-000018030000}"/>
    <hyperlink ref="M398" r:id="rId794" xr:uid="{00000000-0004-0000-0000-000019030000}"/>
    <hyperlink ref="L399" r:id="rId795" xr:uid="{00000000-0004-0000-0000-00001A030000}"/>
    <hyperlink ref="M399" r:id="rId796" xr:uid="{00000000-0004-0000-0000-00001B030000}"/>
    <hyperlink ref="L400" r:id="rId797" xr:uid="{00000000-0004-0000-0000-00001C030000}"/>
    <hyperlink ref="M400" r:id="rId798" xr:uid="{00000000-0004-0000-0000-00001D030000}"/>
    <hyperlink ref="L401" r:id="rId799" xr:uid="{00000000-0004-0000-0000-00001E030000}"/>
    <hyperlink ref="M401" r:id="rId800" xr:uid="{00000000-0004-0000-0000-00001F030000}"/>
    <hyperlink ref="L402" r:id="rId801" xr:uid="{00000000-0004-0000-0000-000020030000}"/>
    <hyperlink ref="M402" r:id="rId802" xr:uid="{00000000-0004-0000-0000-000021030000}"/>
    <hyperlink ref="L403" r:id="rId803" xr:uid="{00000000-0004-0000-0000-000022030000}"/>
    <hyperlink ref="M403" r:id="rId804" xr:uid="{00000000-0004-0000-0000-000023030000}"/>
    <hyperlink ref="L404" r:id="rId805" xr:uid="{00000000-0004-0000-0000-000024030000}"/>
    <hyperlink ref="M404" r:id="rId806" xr:uid="{00000000-0004-0000-0000-000025030000}"/>
    <hyperlink ref="L405" r:id="rId807" xr:uid="{00000000-0004-0000-0000-000026030000}"/>
    <hyperlink ref="M405" r:id="rId808" xr:uid="{00000000-0004-0000-0000-000027030000}"/>
    <hyperlink ref="L406" r:id="rId809" xr:uid="{00000000-0004-0000-0000-000028030000}"/>
    <hyperlink ref="M406" r:id="rId810" xr:uid="{00000000-0004-0000-0000-000029030000}"/>
    <hyperlink ref="L407" r:id="rId811" xr:uid="{00000000-0004-0000-0000-00002A030000}"/>
    <hyperlink ref="M407" r:id="rId812" xr:uid="{00000000-0004-0000-0000-00002B030000}"/>
    <hyperlink ref="L408" r:id="rId813" xr:uid="{00000000-0004-0000-0000-00002C030000}"/>
    <hyperlink ref="M408" r:id="rId814" xr:uid="{00000000-0004-0000-0000-00002D030000}"/>
    <hyperlink ref="L409" r:id="rId815" xr:uid="{00000000-0004-0000-0000-00002E030000}"/>
    <hyperlink ref="M409" r:id="rId816" xr:uid="{00000000-0004-0000-0000-00002F030000}"/>
    <hyperlink ref="L410" r:id="rId817" xr:uid="{00000000-0004-0000-0000-000030030000}"/>
    <hyperlink ref="M410" r:id="rId818" xr:uid="{00000000-0004-0000-0000-000031030000}"/>
    <hyperlink ref="L411" r:id="rId819" xr:uid="{00000000-0004-0000-0000-000032030000}"/>
    <hyperlink ref="M411" r:id="rId820" xr:uid="{00000000-0004-0000-0000-000033030000}"/>
    <hyperlink ref="L412" r:id="rId821" xr:uid="{00000000-0004-0000-0000-000034030000}"/>
    <hyperlink ref="M412" r:id="rId822" xr:uid="{00000000-0004-0000-0000-000035030000}"/>
    <hyperlink ref="L413" r:id="rId823" xr:uid="{00000000-0004-0000-0000-000036030000}"/>
    <hyperlink ref="M413" r:id="rId824" xr:uid="{00000000-0004-0000-0000-000037030000}"/>
    <hyperlink ref="L414" r:id="rId825" xr:uid="{00000000-0004-0000-0000-000038030000}"/>
    <hyperlink ref="M414" r:id="rId826" xr:uid="{00000000-0004-0000-0000-000039030000}"/>
    <hyperlink ref="L415" r:id="rId827" xr:uid="{00000000-0004-0000-0000-00003A030000}"/>
    <hyperlink ref="M415" r:id="rId828" xr:uid="{00000000-0004-0000-0000-00003B030000}"/>
    <hyperlink ref="L416" r:id="rId829" xr:uid="{00000000-0004-0000-0000-00003C030000}"/>
    <hyperlink ref="M416" r:id="rId830" xr:uid="{00000000-0004-0000-0000-00003D030000}"/>
    <hyperlink ref="L417" r:id="rId831" xr:uid="{00000000-0004-0000-0000-00003E030000}"/>
    <hyperlink ref="M417" r:id="rId832" xr:uid="{00000000-0004-0000-0000-00003F030000}"/>
    <hyperlink ref="L418" r:id="rId833" xr:uid="{00000000-0004-0000-0000-000040030000}"/>
    <hyperlink ref="M418" r:id="rId834" xr:uid="{00000000-0004-0000-0000-000041030000}"/>
    <hyperlink ref="L419" r:id="rId835" xr:uid="{00000000-0004-0000-0000-000042030000}"/>
    <hyperlink ref="M419" r:id="rId836" xr:uid="{00000000-0004-0000-0000-000043030000}"/>
    <hyperlink ref="L420" r:id="rId837" xr:uid="{00000000-0004-0000-0000-000044030000}"/>
    <hyperlink ref="M420" r:id="rId838" xr:uid="{00000000-0004-0000-0000-000045030000}"/>
    <hyperlink ref="L421" r:id="rId839" xr:uid="{00000000-0004-0000-0000-000046030000}"/>
    <hyperlink ref="M421" r:id="rId840" xr:uid="{00000000-0004-0000-0000-000047030000}"/>
    <hyperlink ref="L422" r:id="rId841" xr:uid="{00000000-0004-0000-0000-000048030000}"/>
    <hyperlink ref="M422" r:id="rId842" xr:uid="{00000000-0004-0000-0000-000049030000}"/>
    <hyperlink ref="L423" r:id="rId843" xr:uid="{00000000-0004-0000-0000-00004A030000}"/>
    <hyperlink ref="M423" r:id="rId844" xr:uid="{00000000-0004-0000-0000-00004B030000}"/>
    <hyperlink ref="L424" r:id="rId845" xr:uid="{00000000-0004-0000-0000-00004C030000}"/>
    <hyperlink ref="M424" r:id="rId846" xr:uid="{00000000-0004-0000-0000-00004D030000}"/>
    <hyperlink ref="L425" r:id="rId847" xr:uid="{00000000-0004-0000-0000-00004E030000}"/>
    <hyperlink ref="M425" r:id="rId848" xr:uid="{00000000-0004-0000-0000-00004F030000}"/>
    <hyperlink ref="L426" r:id="rId849" xr:uid="{00000000-0004-0000-0000-000050030000}"/>
    <hyperlink ref="M426" r:id="rId850" xr:uid="{00000000-0004-0000-0000-000051030000}"/>
    <hyperlink ref="L427" r:id="rId851" xr:uid="{00000000-0004-0000-0000-000052030000}"/>
    <hyperlink ref="M427" r:id="rId852" xr:uid="{00000000-0004-0000-0000-000053030000}"/>
    <hyperlink ref="L428" r:id="rId853" xr:uid="{00000000-0004-0000-0000-000054030000}"/>
    <hyperlink ref="M428" r:id="rId854" xr:uid="{00000000-0004-0000-0000-000055030000}"/>
    <hyperlink ref="L429" r:id="rId855" xr:uid="{00000000-0004-0000-0000-000056030000}"/>
    <hyperlink ref="M429" r:id="rId856" xr:uid="{00000000-0004-0000-0000-000057030000}"/>
    <hyperlink ref="L430" r:id="rId857" xr:uid="{00000000-0004-0000-0000-000058030000}"/>
    <hyperlink ref="M430" r:id="rId858" xr:uid="{00000000-0004-0000-0000-000059030000}"/>
    <hyperlink ref="L431" r:id="rId859" xr:uid="{00000000-0004-0000-0000-00005A030000}"/>
    <hyperlink ref="M431" r:id="rId860" xr:uid="{00000000-0004-0000-0000-00005B030000}"/>
    <hyperlink ref="L432" r:id="rId861" xr:uid="{00000000-0004-0000-0000-00005C030000}"/>
    <hyperlink ref="M432" r:id="rId862" xr:uid="{00000000-0004-0000-0000-00005D030000}"/>
    <hyperlink ref="L433" r:id="rId863" xr:uid="{00000000-0004-0000-0000-00005E030000}"/>
    <hyperlink ref="M433" r:id="rId864" xr:uid="{00000000-0004-0000-0000-00005F030000}"/>
    <hyperlink ref="L434" r:id="rId865" xr:uid="{00000000-0004-0000-0000-000060030000}"/>
    <hyperlink ref="M434" r:id="rId866" xr:uid="{00000000-0004-0000-0000-000061030000}"/>
    <hyperlink ref="L435" r:id="rId867" xr:uid="{00000000-0004-0000-0000-000062030000}"/>
    <hyperlink ref="M435" r:id="rId868" xr:uid="{00000000-0004-0000-0000-000063030000}"/>
    <hyperlink ref="L436" r:id="rId869" xr:uid="{00000000-0004-0000-0000-000064030000}"/>
    <hyperlink ref="M436" r:id="rId870" xr:uid="{00000000-0004-0000-0000-000065030000}"/>
    <hyperlink ref="L437" r:id="rId871" xr:uid="{00000000-0004-0000-0000-000066030000}"/>
    <hyperlink ref="M437" r:id="rId872" xr:uid="{00000000-0004-0000-0000-000067030000}"/>
    <hyperlink ref="L438" r:id="rId873" xr:uid="{00000000-0004-0000-0000-000068030000}"/>
    <hyperlink ref="M438" r:id="rId874" xr:uid="{00000000-0004-0000-0000-000069030000}"/>
    <hyperlink ref="L439" r:id="rId875" xr:uid="{00000000-0004-0000-0000-00006A030000}"/>
    <hyperlink ref="M439" r:id="rId876" xr:uid="{00000000-0004-0000-0000-00006B030000}"/>
    <hyperlink ref="L440" r:id="rId877" xr:uid="{00000000-0004-0000-0000-00006C030000}"/>
    <hyperlink ref="M440" r:id="rId878" xr:uid="{00000000-0004-0000-0000-00006D030000}"/>
    <hyperlink ref="L441" r:id="rId879" xr:uid="{00000000-0004-0000-0000-00006E030000}"/>
    <hyperlink ref="M441" r:id="rId880" xr:uid="{00000000-0004-0000-0000-00006F030000}"/>
    <hyperlink ref="L442" r:id="rId881" xr:uid="{00000000-0004-0000-0000-000070030000}"/>
    <hyperlink ref="M442" r:id="rId882" xr:uid="{00000000-0004-0000-0000-000071030000}"/>
    <hyperlink ref="L443" r:id="rId883" xr:uid="{00000000-0004-0000-0000-000072030000}"/>
    <hyperlink ref="M443" r:id="rId884" xr:uid="{00000000-0004-0000-0000-000073030000}"/>
    <hyperlink ref="L444" r:id="rId885" xr:uid="{00000000-0004-0000-0000-000074030000}"/>
    <hyperlink ref="M444" r:id="rId886" xr:uid="{00000000-0004-0000-0000-000075030000}"/>
    <hyperlink ref="L445" r:id="rId887" xr:uid="{00000000-0004-0000-0000-000076030000}"/>
    <hyperlink ref="M445" r:id="rId888" xr:uid="{00000000-0004-0000-0000-000077030000}"/>
    <hyperlink ref="L446" r:id="rId889" xr:uid="{00000000-0004-0000-0000-000078030000}"/>
    <hyperlink ref="M446" r:id="rId890" xr:uid="{00000000-0004-0000-0000-000079030000}"/>
    <hyperlink ref="L447" r:id="rId891" xr:uid="{00000000-0004-0000-0000-00007A030000}"/>
    <hyperlink ref="M447" r:id="rId892" xr:uid="{00000000-0004-0000-0000-00007B030000}"/>
    <hyperlink ref="L448" r:id="rId893" xr:uid="{00000000-0004-0000-0000-00007C030000}"/>
    <hyperlink ref="M448" r:id="rId894" xr:uid="{00000000-0004-0000-0000-00007D030000}"/>
    <hyperlink ref="L449" r:id="rId895" xr:uid="{00000000-0004-0000-0000-00007E030000}"/>
    <hyperlink ref="M449" r:id="rId896" xr:uid="{00000000-0004-0000-0000-00007F030000}"/>
    <hyperlink ref="L450" r:id="rId897" xr:uid="{00000000-0004-0000-0000-000080030000}"/>
    <hyperlink ref="M450" r:id="rId898" xr:uid="{00000000-0004-0000-0000-000081030000}"/>
    <hyperlink ref="L451" r:id="rId899" xr:uid="{00000000-0004-0000-0000-000082030000}"/>
    <hyperlink ref="M451" r:id="rId900" xr:uid="{00000000-0004-0000-0000-000083030000}"/>
    <hyperlink ref="L452" r:id="rId901" xr:uid="{00000000-0004-0000-0000-000084030000}"/>
    <hyperlink ref="M452" r:id="rId902" xr:uid="{00000000-0004-0000-0000-000085030000}"/>
    <hyperlink ref="L453" r:id="rId903" xr:uid="{00000000-0004-0000-0000-000086030000}"/>
    <hyperlink ref="M453" r:id="rId904" xr:uid="{00000000-0004-0000-0000-000087030000}"/>
    <hyperlink ref="L454" r:id="rId905" xr:uid="{00000000-0004-0000-0000-000088030000}"/>
    <hyperlink ref="M454" r:id="rId906" xr:uid="{00000000-0004-0000-0000-000089030000}"/>
    <hyperlink ref="L455" r:id="rId907" xr:uid="{00000000-0004-0000-0000-00008A030000}"/>
    <hyperlink ref="M455" r:id="rId908" xr:uid="{00000000-0004-0000-0000-00008B030000}"/>
    <hyperlink ref="L456" r:id="rId909" xr:uid="{00000000-0004-0000-0000-00008C030000}"/>
    <hyperlink ref="M456" r:id="rId910" xr:uid="{00000000-0004-0000-0000-00008D030000}"/>
    <hyperlink ref="L457" r:id="rId911" xr:uid="{00000000-0004-0000-0000-00008E030000}"/>
    <hyperlink ref="M457" r:id="rId912" xr:uid="{00000000-0004-0000-0000-00008F030000}"/>
    <hyperlink ref="L458" r:id="rId913" xr:uid="{00000000-0004-0000-0000-000090030000}"/>
    <hyperlink ref="M458" r:id="rId914" xr:uid="{00000000-0004-0000-0000-000091030000}"/>
    <hyperlink ref="L459" r:id="rId915" xr:uid="{00000000-0004-0000-0000-000092030000}"/>
    <hyperlink ref="M459" r:id="rId916" xr:uid="{00000000-0004-0000-0000-000093030000}"/>
    <hyperlink ref="L460" r:id="rId917" xr:uid="{00000000-0004-0000-0000-000094030000}"/>
    <hyperlink ref="M460" r:id="rId918" xr:uid="{00000000-0004-0000-0000-000095030000}"/>
    <hyperlink ref="L461" r:id="rId919" xr:uid="{00000000-0004-0000-0000-000096030000}"/>
    <hyperlink ref="M461" r:id="rId920" xr:uid="{00000000-0004-0000-0000-000097030000}"/>
    <hyperlink ref="L462" r:id="rId921" xr:uid="{00000000-0004-0000-0000-000098030000}"/>
    <hyperlink ref="M462" r:id="rId922" xr:uid="{00000000-0004-0000-0000-000099030000}"/>
    <hyperlink ref="L463" r:id="rId923" xr:uid="{00000000-0004-0000-0000-00009A030000}"/>
    <hyperlink ref="M463" r:id="rId924" xr:uid="{00000000-0004-0000-0000-00009B030000}"/>
    <hyperlink ref="L464" r:id="rId925" xr:uid="{00000000-0004-0000-0000-00009C030000}"/>
    <hyperlink ref="M464" r:id="rId926" xr:uid="{00000000-0004-0000-0000-00009D030000}"/>
    <hyperlink ref="L465" r:id="rId927" xr:uid="{00000000-0004-0000-0000-00009E030000}"/>
    <hyperlink ref="M465" r:id="rId928" xr:uid="{00000000-0004-0000-0000-00009F030000}"/>
    <hyperlink ref="L466" r:id="rId929" xr:uid="{00000000-0004-0000-0000-0000A0030000}"/>
    <hyperlink ref="M466" r:id="rId930" xr:uid="{00000000-0004-0000-0000-0000A1030000}"/>
    <hyperlink ref="L467" r:id="rId931" xr:uid="{00000000-0004-0000-0000-0000A2030000}"/>
    <hyperlink ref="M467" r:id="rId932" xr:uid="{00000000-0004-0000-0000-0000A3030000}"/>
    <hyperlink ref="L468" r:id="rId933" xr:uid="{00000000-0004-0000-0000-0000A4030000}"/>
    <hyperlink ref="M468" r:id="rId934" xr:uid="{00000000-0004-0000-0000-0000A5030000}"/>
    <hyperlink ref="L469" r:id="rId935" xr:uid="{00000000-0004-0000-0000-0000A6030000}"/>
    <hyperlink ref="M469" r:id="rId936" xr:uid="{00000000-0004-0000-0000-0000A7030000}"/>
    <hyperlink ref="L470" r:id="rId937" xr:uid="{00000000-0004-0000-0000-0000A8030000}"/>
    <hyperlink ref="M470" r:id="rId938" xr:uid="{00000000-0004-0000-0000-0000A9030000}"/>
    <hyperlink ref="L471" r:id="rId939" xr:uid="{00000000-0004-0000-0000-0000AA030000}"/>
    <hyperlink ref="M471" r:id="rId940" xr:uid="{00000000-0004-0000-0000-0000AB030000}"/>
    <hyperlink ref="L472" r:id="rId941" xr:uid="{00000000-0004-0000-0000-0000AC030000}"/>
    <hyperlink ref="M472" r:id="rId942" xr:uid="{00000000-0004-0000-0000-0000AD030000}"/>
    <hyperlink ref="L473" r:id="rId943" xr:uid="{00000000-0004-0000-0000-0000AE030000}"/>
    <hyperlink ref="M473" r:id="rId944" xr:uid="{00000000-0004-0000-0000-0000AF030000}"/>
    <hyperlink ref="L474" r:id="rId945" xr:uid="{00000000-0004-0000-0000-0000B0030000}"/>
    <hyperlink ref="M474" r:id="rId946" xr:uid="{00000000-0004-0000-0000-0000B1030000}"/>
    <hyperlink ref="L475" r:id="rId947" xr:uid="{00000000-0004-0000-0000-0000B2030000}"/>
    <hyperlink ref="M475" r:id="rId948" xr:uid="{00000000-0004-0000-0000-0000B3030000}"/>
    <hyperlink ref="L476" r:id="rId949" xr:uid="{00000000-0004-0000-0000-0000B4030000}"/>
    <hyperlink ref="M476" r:id="rId950" xr:uid="{00000000-0004-0000-0000-0000B5030000}"/>
    <hyperlink ref="L477" r:id="rId951" xr:uid="{00000000-0004-0000-0000-0000B6030000}"/>
    <hyperlink ref="M477" r:id="rId952" xr:uid="{00000000-0004-0000-0000-0000B7030000}"/>
    <hyperlink ref="L478" r:id="rId953" xr:uid="{00000000-0004-0000-0000-0000B8030000}"/>
    <hyperlink ref="M478" r:id="rId954" xr:uid="{00000000-0004-0000-0000-0000B9030000}"/>
    <hyperlink ref="L479" r:id="rId955" xr:uid="{00000000-0004-0000-0000-0000BA030000}"/>
    <hyperlink ref="M479" r:id="rId956" xr:uid="{00000000-0004-0000-0000-0000BB030000}"/>
    <hyperlink ref="L480" r:id="rId957" xr:uid="{00000000-0004-0000-0000-0000BC030000}"/>
    <hyperlink ref="M480" r:id="rId958" xr:uid="{00000000-0004-0000-0000-0000BD030000}"/>
    <hyperlink ref="L481" r:id="rId959" xr:uid="{00000000-0004-0000-0000-0000BE030000}"/>
    <hyperlink ref="M481" r:id="rId960" xr:uid="{00000000-0004-0000-0000-0000BF030000}"/>
    <hyperlink ref="L482" r:id="rId961" xr:uid="{00000000-0004-0000-0000-0000C0030000}"/>
    <hyperlink ref="M482" r:id="rId962" xr:uid="{00000000-0004-0000-0000-0000C1030000}"/>
    <hyperlink ref="L483" r:id="rId963" xr:uid="{00000000-0004-0000-0000-0000C2030000}"/>
    <hyperlink ref="M483" r:id="rId964" xr:uid="{00000000-0004-0000-0000-0000C3030000}"/>
    <hyperlink ref="L484" r:id="rId965" xr:uid="{00000000-0004-0000-0000-0000C4030000}"/>
    <hyperlink ref="M484" r:id="rId966" xr:uid="{00000000-0004-0000-0000-0000C5030000}"/>
    <hyperlink ref="L485" r:id="rId967" xr:uid="{00000000-0004-0000-0000-0000C6030000}"/>
    <hyperlink ref="M485" r:id="rId968" xr:uid="{00000000-0004-0000-0000-0000C7030000}"/>
    <hyperlink ref="L486" r:id="rId969" xr:uid="{00000000-0004-0000-0000-0000C8030000}"/>
    <hyperlink ref="M486" r:id="rId970" xr:uid="{00000000-0004-0000-0000-0000C9030000}"/>
    <hyperlink ref="L487" r:id="rId971" xr:uid="{00000000-0004-0000-0000-0000CA030000}"/>
    <hyperlink ref="M487" r:id="rId972" xr:uid="{00000000-0004-0000-0000-0000CB030000}"/>
    <hyperlink ref="L488" r:id="rId973" xr:uid="{00000000-0004-0000-0000-0000CC030000}"/>
    <hyperlink ref="M488" r:id="rId974" xr:uid="{00000000-0004-0000-0000-0000CD030000}"/>
    <hyperlink ref="L489" r:id="rId975" xr:uid="{00000000-0004-0000-0000-0000CE030000}"/>
    <hyperlink ref="M489" r:id="rId976" xr:uid="{00000000-0004-0000-0000-0000CF030000}"/>
    <hyperlink ref="L490" r:id="rId977" xr:uid="{00000000-0004-0000-0000-0000D0030000}"/>
    <hyperlink ref="M490" r:id="rId978" xr:uid="{00000000-0004-0000-0000-0000D1030000}"/>
    <hyperlink ref="L491" r:id="rId979" xr:uid="{00000000-0004-0000-0000-0000D2030000}"/>
    <hyperlink ref="M491" r:id="rId980" xr:uid="{00000000-0004-0000-0000-0000D3030000}"/>
    <hyperlink ref="L492" r:id="rId981" xr:uid="{00000000-0004-0000-0000-0000D4030000}"/>
    <hyperlink ref="M492" r:id="rId982" xr:uid="{00000000-0004-0000-0000-0000D5030000}"/>
    <hyperlink ref="L493" r:id="rId983" xr:uid="{00000000-0004-0000-0000-0000D6030000}"/>
    <hyperlink ref="M493" r:id="rId984" xr:uid="{00000000-0004-0000-0000-0000D7030000}"/>
    <hyperlink ref="L494" r:id="rId985" xr:uid="{00000000-0004-0000-0000-0000D8030000}"/>
    <hyperlink ref="M494" r:id="rId986" xr:uid="{00000000-0004-0000-0000-0000D9030000}"/>
    <hyperlink ref="L495" r:id="rId987" xr:uid="{00000000-0004-0000-0000-0000DA030000}"/>
    <hyperlink ref="M495" r:id="rId988" xr:uid="{00000000-0004-0000-0000-0000DB030000}"/>
    <hyperlink ref="L496" r:id="rId989" xr:uid="{00000000-0004-0000-0000-0000DC030000}"/>
    <hyperlink ref="M496" r:id="rId990" xr:uid="{00000000-0004-0000-0000-0000DD030000}"/>
    <hyperlink ref="L497" r:id="rId991" xr:uid="{00000000-0004-0000-0000-0000DE030000}"/>
    <hyperlink ref="M497" r:id="rId992" xr:uid="{00000000-0004-0000-0000-0000DF030000}"/>
    <hyperlink ref="L498" r:id="rId993" xr:uid="{00000000-0004-0000-0000-0000E0030000}"/>
    <hyperlink ref="M498" r:id="rId994" xr:uid="{00000000-0004-0000-0000-0000E1030000}"/>
    <hyperlink ref="L499" r:id="rId995" xr:uid="{00000000-0004-0000-0000-0000E2030000}"/>
    <hyperlink ref="M499" r:id="rId996" xr:uid="{00000000-0004-0000-0000-0000E3030000}"/>
    <hyperlink ref="L500" r:id="rId997" xr:uid="{00000000-0004-0000-0000-0000E4030000}"/>
    <hyperlink ref="M500" r:id="rId998" xr:uid="{00000000-0004-0000-0000-0000E5030000}"/>
    <hyperlink ref="L501" r:id="rId999" xr:uid="{00000000-0004-0000-0000-0000E6030000}"/>
    <hyperlink ref="M501" r:id="rId1000" xr:uid="{00000000-0004-0000-0000-0000E7030000}"/>
    <hyperlink ref="L502" r:id="rId1001" xr:uid="{00000000-0004-0000-0000-0000E8030000}"/>
    <hyperlink ref="M502" r:id="rId1002" xr:uid="{00000000-0004-0000-0000-0000E9030000}"/>
    <hyperlink ref="L503" r:id="rId1003" xr:uid="{00000000-0004-0000-0000-0000EA030000}"/>
    <hyperlink ref="M503" r:id="rId1004" xr:uid="{00000000-0004-0000-0000-0000EB030000}"/>
    <hyperlink ref="L504" r:id="rId1005" xr:uid="{00000000-0004-0000-0000-0000EC030000}"/>
    <hyperlink ref="M504" r:id="rId1006" xr:uid="{00000000-0004-0000-0000-0000ED030000}"/>
    <hyperlink ref="L505" r:id="rId1007" xr:uid="{00000000-0004-0000-0000-0000EE030000}"/>
    <hyperlink ref="M505" r:id="rId1008" xr:uid="{00000000-0004-0000-0000-0000EF030000}"/>
    <hyperlink ref="L506" r:id="rId1009" xr:uid="{00000000-0004-0000-0000-0000F0030000}"/>
    <hyperlink ref="M506" r:id="rId1010" xr:uid="{00000000-0004-0000-0000-0000F1030000}"/>
    <hyperlink ref="L507" r:id="rId1011" xr:uid="{00000000-0004-0000-0000-0000F2030000}"/>
    <hyperlink ref="M507" r:id="rId1012" xr:uid="{00000000-0004-0000-0000-0000F3030000}"/>
    <hyperlink ref="L508" r:id="rId1013" xr:uid="{00000000-0004-0000-0000-0000F4030000}"/>
    <hyperlink ref="M508" r:id="rId1014" xr:uid="{00000000-0004-0000-0000-0000F5030000}"/>
    <hyperlink ref="L509" r:id="rId1015" xr:uid="{00000000-0004-0000-0000-0000F6030000}"/>
    <hyperlink ref="M509" r:id="rId1016" xr:uid="{00000000-0004-0000-0000-0000F7030000}"/>
    <hyperlink ref="L510" r:id="rId1017" xr:uid="{00000000-0004-0000-0000-0000F8030000}"/>
    <hyperlink ref="M510" r:id="rId1018" xr:uid="{00000000-0004-0000-0000-0000F9030000}"/>
    <hyperlink ref="L511" r:id="rId1019" xr:uid="{00000000-0004-0000-0000-0000FA030000}"/>
    <hyperlink ref="M511" r:id="rId1020" xr:uid="{00000000-0004-0000-0000-0000FB030000}"/>
    <hyperlink ref="L512" r:id="rId1021" xr:uid="{00000000-0004-0000-0000-0000FC030000}"/>
    <hyperlink ref="M512" r:id="rId1022" xr:uid="{00000000-0004-0000-0000-0000FD030000}"/>
    <hyperlink ref="L513" r:id="rId1023" xr:uid="{00000000-0004-0000-0000-0000FE030000}"/>
    <hyperlink ref="M513" r:id="rId1024" xr:uid="{00000000-0004-0000-0000-0000FF030000}"/>
    <hyperlink ref="L514" r:id="rId1025" xr:uid="{00000000-0004-0000-0000-000000040000}"/>
    <hyperlink ref="M514" r:id="rId1026" xr:uid="{00000000-0004-0000-0000-000001040000}"/>
    <hyperlink ref="L515" r:id="rId1027" xr:uid="{00000000-0004-0000-0000-000002040000}"/>
    <hyperlink ref="M515" r:id="rId1028" xr:uid="{00000000-0004-0000-0000-000003040000}"/>
    <hyperlink ref="L516" r:id="rId1029" xr:uid="{00000000-0004-0000-0000-000004040000}"/>
    <hyperlink ref="M516" r:id="rId1030" xr:uid="{00000000-0004-0000-0000-000005040000}"/>
    <hyperlink ref="L517" r:id="rId1031" xr:uid="{00000000-0004-0000-0000-000006040000}"/>
    <hyperlink ref="M517" r:id="rId1032" xr:uid="{00000000-0004-0000-0000-000007040000}"/>
    <hyperlink ref="L518" r:id="rId1033" xr:uid="{00000000-0004-0000-0000-000008040000}"/>
    <hyperlink ref="M518" r:id="rId1034" xr:uid="{00000000-0004-0000-0000-000009040000}"/>
    <hyperlink ref="L519" r:id="rId1035" xr:uid="{00000000-0004-0000-0000-00000A040000}"/>
    <hyperlink ref="M519" r:id="rId1036" xr:uid="{00000000-0004-0000-0000-00000B040000}"/>
    <hyperlink ref="L520" r:id="rId1037" xr:uid="{00000000-0004-0000-0000-00000C040000}"/>
    <hyperlink ref="M520" r:id="rId1038" xr:uid="{00000000-0004-0000-0000-00000D040000}"/>
    <hyperlink ref="L521" r:id="rId1039" xr:uid="{00000000-0004-0000-0000-00000E040000}"/>
    <hyperlink ref="M521" r:id="rId1040" xr:uid="{00000000-0004-0000-0000-00000F040000}"/>
    <hyperlink ref="L522" r:id="rId1041" xr:uid="{00000000-0004-0000-0000-000010040000}"/>
    <hyperlink ref="M522" r:id="rId1042" xr:uid="{00000000-0004-0000-0000-000011040000}"/>
    <hyperlink ref="L523" r:id="rId1043" xr:uid="{00000000-0004-0000-0000-000012040000}"/>
    <hyperlink ref="M523" r:id="rId1044" xr:uid="{00000000-0004-0000-0000-000013040000}"/>
    <hyperlink ref="L524" r:id="rId1045" xr:uid="{00000000-0004-0000-0000-000014040000}"/>
    <hyperlink ref="M524" r:id="rId1046" xr:uid="{00000000-0004-0000-0000-000015040000}"/>
    <hyperlink ref="L525" r:id="rId1047" xr:uid="{00000000-0004-0000-0000-000016040000}"/>
    <hyperlink ref="M525" r:id="rId1048" xr:uid="{00000000-0004-0000-0000-000017040000}"/>
    <hyperlink ref="L526" r:id="rId1049" xr:uid="{00000000-0004-0000-0000-000018040000}"/>
    <hyperlink ref="M526" r:id="rId1050" xr:uid="{00000000-0004-0000-0000-000019040000}"/>
    <hyperlink ref="L527" r:id="rId1051" xr:uid="{00000000-0004-0000-0000-00001A040000}"/>
    <hyperlink ref="M527" r:id="rId1052" xr:uid="{00000000-0004-0000-0000-00001B040000}"/>
    <hyperlink ref="L528" r:id="rId1053" xr:uid="{00000000-0004-0000-0000-00001C040000}"/>
    <hyperlink ref="M528" r:id="rId1054" xr:uid="{00000000-0004-0000-0000-00001D040000}"/>
    <hyperlink ref="L529" r:id="rId1055" xr:uid="{00000000-0004-0000-0000-00001E040000}"/>
    <hyperlink ref="M529" r:id="rId1056" xr:uid="{00000000-0004-0000-0000-00001F040000}"/>
    <hyperlink ref="L530" r:id="rId1057" xr:uid="{00000000-0004-0000-0000-000020040000}"/>
    <hyperlink ref="M530" r:id="rId1058" xr:uid="{00000000-0004-0000-0000-000021040000}"/>
    <hyperlink ref="L531" r:id="rId1059" xr:uid="{00000000-0004-0000-0000-000022040000}"/>
    <hyperlink ref="M531" r:id="rId1060" xr:uid="{00000000-0004-0000-0000-000023040000}"/>
    <hyperlink ref="L532" r:id="rId1061" xr:uid="{00000000-0004-0000-0000-000024040000}"/>
    <hyperlink ref="M532" r:id="rId1062" xr:uid="{00000000-0004-0000-0000-000025040000}"/>
    <hyperlink ref="L533" r:id="rId1063" xr:uid="{00000000-0004-0000-0000-000026040000}"/>
    <hyperlink ref="M533" r:id="rId1064" xr:uid="{00000000-0004-0000-0000-000027040000}"/>
    <hyperlink ref="L534" r:id="rId1065" xr:uid="{00000000-0004-0000-0000-000028040000}"/>
    <hyperlink ref="M534" r:id="rId1066" xr:uid="{00000000-0004-0000-0000-000029040000}"/>
    <hyperlink ref="L535" r:id="rId1067" xr:uid="{00000000-0004-0000-0000-00002A040000}"/>
    <hyperlink ref="M535" r:id="rId1068" xr:uid="{00000000-0004-0000-0000-00002B040000}"/>
    <hyperlink ref="L536" r:id="rId1069" xr:uid="{00000000-0004-0000-0000-00002C040000}"/>
    <hyperlink ref="M536" r:id="rId1070" xr:uid="{00000000-0004-0000-0000-00002D040000}"/>
    <hyperlink ref="L537" r:id="rId1071" xr:uid="{00000000-0004-0000-0000-00002E040000}"/>
    <hyperlink ref="M537" r:id="rId1072" xr:uid="{00000000-0004-0000-0000-00002F040000}"/>
    <hyperlink ref="L538" r:id="rId1073" xr:uid="{00000000-0004-0000-0000-000030040000}"/>
    <hyperlink ref="M538" r:id="rId1074" xr:uid="{00000000-0004-0000-0000-000031040000}"/>
    <hyperlink ref="L539" r:id="rId1075" xr:uid="{00000000-0004-0000-0000-000032040000}"/>
    <hyperlink ref="M539" r:id="rId1076" xr:uid="{00000000-0004-0000-0000-000033040000}"/>
    <hyperlink ref="L540" r:id="rId1077" xr:uid="{00000000-0004-0000-0000-000034040000}"/>
    <hyperlink ref="M540" r:id="rId1078" xr:uid="{00000000-0004-0000-0000-000035040000}"/>
    <hyperlink ref="L541" r:id="rId1079" xr:uid="{00000000-0004-0000-0000-000036040000}"/>
    <hyperlink ref="M541" r:id="rId1080" xr:uid="{00000000-0004-0000-0000-000037040000}"/>
    <hyperlink ref="L542" r:id="rId1081" xr:uid="{00000000-0004-0000-0000-000038040000}"/>
    <hyperlink ref="M542" r:id="rId1082" xr:uid="{00000000-0004-0000-0000-000039040000}"/>
    <hyperlink ref="L543" r:id="rId1083" xr:uid="{00000000-0004-0000-0000-00003A040000}"/>
    <hyperlink ref="M543" r:id="rId1084" xr:uid="{00000000-0004-0000-0000-00003B040000}"/>
    <hyperlink ref="L544" r:id="rId1085" xr:uid="{00000000-0004-0000-0000-00003C040000}"/>
    <hyperlink ref="M544" r:id="rId1086" xr:uid="{00000000-0004-0000-0000-00003D040000}"/>
    <hyperlink ref="L545" r:id="rId1087" xr:uid="{00000000-0004-0000-0000-00003E040000}"/>
    <hyperlink ref="M545" r:id="rId1088" xr:uid="{00000000-0004-0000-0000-00003F040000}"/>
    <hyperlink ref="L546" r:id="rId1089" xr:uid="{00000000-0004-0000-0000-000040040000}"/>
    <hyperlink ref="M546" r:id="rId1090" xr:uid="{00000000-0004-0000-0000-000041040000}"/>
    <hyperlink ref="L547" r:id="rId1091" xr:uid="{00000000-0004-0000-0000-000042040000}"/>
    <hyperlink ref="M547" r:id="rId1092" xr:uid="{00000000-0004-0000-0000-000043040000}"/>
    <hyperlink ref="L548" r:id="rId1093" xr:uid="{00000000-0004-0000-0000-000044040000}"/>
    <hyperlink ref="M548" r:id="rId1094" xr:uid="{00000000-0004-0000-0000-000045040000}"/>
    <hyperlink ref="L549" r:id="rId1095" xr:uid="{00000000-0004-0000-0000-000046040000}"/>
    <hyperlink ref="M549" r:id="rId1096" xr:uid="{00000000-0004-0000-0000-000047040000}"/>
    <hyperlink ref="L550" r:id="rId1097" xr:uid="{00000000-0004-0000-0000-000048040000}"/>
    <hyperlink ref="M550" r:id="rId1098" xr:uid="{00000000-0004-0000-0000-000049040000}"/>
    <hyperlink ref="L551" r:id="rId1099" xr:uid="{00000000-0004-0000-0000-00004A040000}"/>
    <hyperlink ref="M551" r:id="rId1100" xr:uid="{00000000-0004-0000-0000-00004B040000}"/>
    <hyperlink ref="L552" r:id="rId1101" xr:uid="{00000000-0004-0000-0000-00004C040000}"/>
    <hyperlink ref="M552" r:id="rId1102" xr:uid="{00000000-0004-0000-0000-00004D040000}"/>
    <hyperlink ref="L553" r:id="rId1103" xr:uid="{00000000-0004-0000-0000-00004E040000}"/>
    <hyperlink ref="M553" r:id="rId1104" xr:uid="{00000000-0004-0000-0000-00004F040000}"/>
    <hyperlink ref="L554" r:id="rId1105" xr:uid="{00000000-0004-0000-0000-000050040000}"/>
    <hyperlink ref="M554" r:id="rId1106" xr:uid="{00000000-0004-0000-0000-000051040000}"/>
    <hyperlink ref="L555" r:id="rId1107" xr:uid="{00000000-0004-0000-0000-000052040000}"/>
    <hyperlink ref="M555" r:id="rId1108" xr:uid="{00000000-0004-0000-0000-000053040000}"/>
    <hyperlink ref="L556" r:id="rId1109" xr:uid="{00000000-0004-0000-0000-000054040000}"/>
    <hyperlink ref="M556" r:id="rId1110" xr:uid="{00000000-0004-0000-0000-000055040000}"/>
    <hyperlink ref="L557" r:id="rId1111" xr:uid="{00000000-0004-0000-0000-000056040000}"/>
    <hyperlink ref="M557" r:id="rId1112" xr:uid="{00000000-0004-0000-0000-000057040000}"/>
    <hyperlink ref="L558" r:id="rId1113" xr:uid="{00000000-0004-0000-0000-000058040000}"/>
    <hyperlink ref="M558" r:id="rId1114" xr:uid="{00000000-0004-0000-0000-000059040000}"/>
    <hyperlink ref="L559" r:id="rId1115" xr:uid="{00000000-0004-0000-0000-00005A040000}"/>
    <hyperlink ref="M559" r:id="rId1116" xr:uid="{00000000-0004-0000-0000-00005B040000}"/>
    <hyperlink ref="L560" r:id="rId1117" xr:uid="{00000000-0004-0000-0000-00005C040000}"/>
    <hyperlink ref="M560" r:id="rId1118" xr:uid="{00000000-0004-0000-0000-00005D040000}"/>
    <hyperlink ref="L561" r:id="rId1119" xr:uid="{00000000-0004-0000-0000-00005E040000}"/>
    <hyperlink ref="M561" r:id="rId1120" xr:uid="{00000000-0004-0000-0000-00005F040000}"/>
    <hyperlink ref="L562" r:id="rId1121" xr:uid="{00000000-0004-0000-0000-000060040000}"/>
    <hyperlink ref="M562" r:id="rId1122" xr:uid="{00000000-0004-0000-0000-000061040000}"/>
    <hyperlink ref="L563" r:id="rId1123" xr:uid="{00000000-0004-0000-0000-000062040000}"/>
    <hyperlink ref="M563" r:id="rId1124" xr:uid="{00000000-0004-0000-0000-000063040000}"/>
    <hyperlink ref="L564" r:id="rId1125" xr:uid="{00000000-0004-0000-0000-000064040000}"/>
    <hyperlink ref="M564" r:id="rId1126" xr:uid="{00000000-0004-0000-0000-000065040000}"/>
    <hyperlink ref="L565" r:id="rId1127" xr:uid="{00000000-0004-0000-0000-000066040000}"/>
    <hyperlink ref="M565" r:id="rId1128" xr:uid="{00000000-0004-0000-0000-000067040000}"/>
    <hyperlink ref="L566" r:id="rId1129" xr:uid="{00000000-0004-0000-0000-000068040000}"/>
    <hyperlink ref="M566" r:id="rId1130" xr:uid="{00000000-0004-0000-0000-000069040000}"/>
    <hyperlink ref="L567" r:id="rId1131" xr:uid="{00000000-0004-0000-0000-00006A040000}"/>
    <hyperlink ref="M567" r:id="rId1132" xr:uid="{00000000-0004-0000-0000-00006B040000}"/>
    <hyperlink ref="L568" r:id="rId1133" xr:uid="{00000000-0004-0000-0000-00006C040000}"/>
    <hyperlink ref="M568" r:id="rId1134" xr:uid="{00000000-0004-0000-0000-00006D040000}"/>
    <hyperlink ref="L569" r:id="rId1135" xr:uid="{00000000-0004-0000-0000-00006E040000}"/>
    <hyperlink ref="M569" r:id="rId1136" xr:uid="{00000000-0004-0000-0000-00006F040000}"/>
    <hyperlink ref="L570" r:id="rId1137" xr:uid="{00000000-0004-0000-0000-000070040000}"/>
    <hyperlink ref="M570" r:id="rId1138" xr:uid="{00000000-0004-0000-0000-000071040000}"/>
    <hyperlink ref="L571" r:id="rId1139" xr:uid="{00000000-0004-0000-0000-000072040000}"/>
    <hyperlink ref="M571" r:id="rId1140" xr:uid="{00000000-0004-0000-0000-000073040000}"/>
    <hyperlink ref="L572" r:id="rId1141" xr:uid="{00000000-0004-0000-0000-000074040000}"/>
    <hyperlink ref="M572" r:id="rId1142" xr:uid="{00000000-0004-0000-0000-000075040000}"/>
    <hyperlink ref="L573" r:id="rId1143" xr:uid="{00000000-0004-0000-0000-000076040000}"/>
    <hyperlink ref="M573" r:id="rId1144" xr:uid="{00000000-0004-0000-0000-000077040000}"/>
    <hyperlink ref="L574" r:id="rId1145" xr:uid="{00000000-0004-0000-0000-000078040000}"/>
    <hyperlink ref="M574" r:id="rId1146" xr:uid="{00000000-0004-0000-0000-000079040000}"/>
    <hyperlink ref="L575" r:id="rId1147" xr:uid="{00000000-0004-0000-0000-00007A040000}"/>
    <hyperlink ref="M575" r:id="rId1148" xr:uid="{00000000-0004-0000-0000-00007B040000}"/>
    <hyperlink ref="L576" r:id="rId1149" xr:uid="{00000000-0004-0000-0000-00007C040000}"/>
    <hyperlink ref="M576" r:id="rId1150" xr:uid="{00000000-0004-0000-0000-00007D040000}"/>
    <hyperlink ref="L577" r:id="rId1151" xr:uid="{00000000-0004-0000-0000-00007E040000}"/>
    <hyperlink ref="M577" r:id="rId1152" xr:uid="{00000000-0004-0000-0000-00007F040000}"/>
    <hyperlink ref="L578" r:id="rId1153" xr:uid="{00000000-0004-0000-0000-000080040000}"/>
    <hyperlink ref="M578" r:id="rId1154" xr:uid="{00000000-0004-0000-0000-000081040000}"/>
    <hyperlink ref="L579" r:id="rId1155" xr:uid="{00000000-0004-0000-0000-000082040000}"/>
    <hyperlink ref="M579" r:id="rId1156" xr:uid="{00000000-0004-0000-0000-000083040000}"/>
    <hyperlink ref="L580" r:id="rId1157" xr:uid="{00000000-0004-0000-0000-000084040000}"/>
    <hyperlink ref="M580" r:id="rId1158" xr:uid="{00000000-0004-0000-0000-000085040000}"/>
    <hyperlink ref="L581" r:id="rId1159" xr:uid="{00000000-0004-0000-0000-000086040000}"/>
    <hyperlink ref="M581" r:id="rId1160" xr:uid="{00000000-0004-0000-0000-000087040000}"/>
    <hyperlink ref="L582" r:id="rId1161" xr:uid="{00000000-0004-0000-0000-000088040000}"/>
    <hyperlink ref="M582" r:id="rId1162" xr:uid="{00000000-0004-0000-0000-000089040000}"/>
    <hyperlink ref="L583" r:id="rId1163" xr:uid="{00000000-0004-0000-0000-00008A040000}"/>
    <hyperlink ref="M583" r:id="rId1164" xr:uid="{00000000-0004-0000-0000-00008B040000}"/>
    <hyperlink ref="L584" r:id="rId1165" xr:uid="{00000000-0004-0000-0000-00008C040000}"/>
    <hyperlink ref="M584" r:id="rId1166" xr:uid="{00000000-0004-0000-0000-00008D040000}"/>
    <hyperlink ref="L585" r:id="rId1167" xr:uid="{00000000-0004-0000-0000-00008E040000}"/>
    <hyperlink ref="M585" r:id="rId1168" xr:uid="{00000000-0004-0000-0000-00008F040000}"/>
    <hyperlink ref="L586" r:id="rId1169" xr:uid="{00000000-0004-0000-0000-000090040000}"/>
    <hyperlink ref="M586" r:id="rId1170" xr:uid="{00000000-0004-0000-0000-000091040000}"/>
    <hyperlink ref="L587" r:id="rId1171" xr:uid="{00000000-0004-0000-0000-000092040000}"/>
    <hyperlink ref="M587" r:id="rId1172" xr:uid="{00000000-0004-0000-0000-000093040000}"/>
    <hyperlink ref="L588" r:id="rId1173" xr:uid="{00000000-0004-0000-0000-000094040000}"/>
    <hyperlink ref="M588" r:id="rId1174" xr:uid="{00000000-0004-0000-0000-000095040000}"/>
    <hyperlink ref="L589" r:id="rId1175" xr:uid="{00000000-0004-0000-0000-000096040000}"/>
    <hyperlink ref="M589" r:id="rId1176" xr:uid="{00000000-0004-0000-0000-000097040000}"/>
    <hyperlink ref="L590" r:id="rId1177" xr:uid="{00000000-0004-0000-0000-000098040000}"/>
    <hyperlink ref="M590" r:id="rId1178" xr:uid="{00000000-0004-0000-0000-000099040000}"/>
    <hyperlink ref="L591" r:id="rId1179" xr:uid="{00000000-0004-0000-0000-00009A040000}"/>
    <hyperlink ref="M591" r:id="rId1180" xr:uid="{00000000-0004-0000-0000-00009B040000}"/>
    <hyperlink ref="L592" r:id="rId1181" xr:uid="{00000000-0004-0000-0000-00009C040000}"/>
    <hyperlink ref="M592" r:id="rId1182" xr:uid="{00000000-0004-0000-0000-00009D040000}"/>
    <hyperlink ref="L593" r:id="rId1183" xr:uid="{00000000-0004-0000-0000-00009E040000}"/>
    <hyperlink ref="M593" r:id="rId1184" xr:uid="{00000000-0004-0000-0000-00009F040000}"/>
    <hyperlink ref="L594" r:id="rId1185" xr:uid="{00000000-0004-0000-0000-0000A0040000}"/>
    <hyperlink ref="M594" r:id="rId1186" xr:uid="{00000000-0004-0000-0000-0000A1040000}"/>
    <hyperlink ref="L595" r:id="rId1187" xr:uid="{00000000-0004-0000-0000-0000A2040000}"/>
    <hyperlink ref="M595" r:id="rId1188" xr:uid="{00000000-0004-0000-0000-0000A3040000}"/>
    <hyperlink ref="L596" r:id="rId1189" xr:uid="{00000000-0004-0000-0000-0000A4040000}"/>
    <hyperlink ref="M596" r:id="rId1190" xr:uid="{00000000-0004-0000-0000-0000A5040000}"/>
    <hyperlink ref="L597" r:id="rId1191" xr:uid="{00000000-0004-0000-0000-0000A6040000}"/>
    <hyperlink ref="M597" r:id="rId1192" xr:uid="{00000000-0004-0000-0000-0000A7040000}"/>
    <hyperlink ref="L598" r:id="rId1193" xr:uid="{00000000-0004-0000-0000-0000A8040000}"/>
    <hyperlink ref="M598" r:id="rId1194" xr:uid="{00000000-0004-0000-0000-0000A9040000}"/>
    <hyperlink ref="L599" r:id="rId1195" xr:uid="{00000000-0004-0000-0000-0000AA040000}"/>
    <hyperlink ref="M599" r:id="rId1196" xr:uid="{00000000-0004-0000-0000-0000AB040000}"/>
    <hyperlink ref="L600" r:id="rId1197" xr:uid="{00000000-0004-0000-0000-0000AC040000}"/>
    <hyperlink ref="M600" r:id="rId1198" xr:uid="{00000000-0004-0000-0000-0000AD040000}"/>
    <hyperlink ref="L601" r:id="rId1199" xr:uid="{00000000-0004-0000-0000-0000AE040000}"/>
    <hyperlink ref="M601" r:id="rId1200" xr:uid="{00000000-0004-0000-0000-0000AF040000}"/>
    <hyperlink ref="L602" r:id="rId1201" xr:uid="{00000000-0004-0000-0000-0000B0040000}"/>
    <hyperlink ref="M602" r:id="rId1202" xr:uid="{00000000-0004-0000-0000-0000B1040000}"/>
    <hyperlink ref="L603" r:id="rId1203" xr:uid="{00000000-0004-0000-0000-0000B2040000}"/>
    <hyperlink ref="M603" r:id="rId1204" xr:uid="{00000000-0004-0000-0000-0000B3040000}"/>
    <hyperlink ref="L604" r:id="rId1205" xr:uid="{00000000-0004-0000-0000-0000B4040000}"/>
    <hyperlink ref="M604" r:id="rId1206" xr:uid="{00000000-0004-0000-0000-0000B5040000}"/>
    <hyperlink ref="L605" r:id="rId1207" xr:uid="{00000000-0004-0000-0000-0000B6040000}"/>
    <hyperlink ref="M605" r:id="rId1208" xr:uid="{00000000-0004-0000-0000-0000B7040000}"/>
    <hyperlink ref="L606" r:id="rId1209" xr:uid="{00000000-0004-0000-0000-0000B8040000}"/>
    <hyperlink ref="M606" r:id="rId1210" xr:uid="{00000000-0004-0000-0000-0000B9040000}"/>
    <hyperlink ref="L607" r:id="rId1211" xr:uid="{00000000-0004-0000-0000-0000BA040000}"/>
    <hyperlink ref="M607" r:id="rId1212" xr:uid="{00000000-0004-0000-0000-0000BB040000}"/>
    <hyperlink ref="L608" r:id="rId1213" xr:uid="{00000000-0004-0000-0000-0000BC040000}"/>
    <hyperlink ref="M608" r:id="rId1214" xr:uid="{00000000-0004-0000-0000-0000BD040000}"/>
    <hyperlink ref="L609" r:id="rId1215" xr:uid="{00000000-0004-0000-0000-0000BE040000}"/>
    <hyperlink ref="M609" r:id="rId1216" xr:uid="{00000000-0004-0000-0000-0000BF040000}"/>
    <hyperlink ref="L610" r:id="rId1217" xr:uid="{00000000-0004-0000-0000-0000C0040000}"/>
    <hyperlink ref="M610" r:id="rId1218" xr:uid="{00000000-0004-0000-0000-0000C1040000}"/>
    <hyperlink ref="L611" r:id="rId1219" xr:uid="{00000000-0004-0000-0000-0000C2040000}"/>
    <hyperlink ref="M611" r:id="rId1220" xr:uid="{00000000-0004-0000-0000-0000C3040000}"/>
    <hyperlink ref="L612" r:id="rId1221" xr:uid="{00000000-0004-0000-0000-0000C4040000}"/>
    <hyperlink ref="M612" r:id="rId1222" xr:uid="{00000000-0004-0000-0000-0000C5040000}"/>
    <hyperlink ref="L613" r:id="rId1223" xr:uid="{00000000-0004-0000-0000-0000C6040000}"/>
    <hyperlink ref="M613" r:id="rId1224" xr:uid="{00000000-0004-0000-0000-0000C7040000}"/>
    <hyperlink ref="L614" r:id="rId1225" xr:uid="{00000000-0004-0000-0000-0000C8040000}"/>
    <hyperlink ref="M614" r:id="rId1226" xr:uid="{00000000-0004-0000-0000-0000C9040000}"/>
    <hyperlink ref="L615" r:id="rId1227" xr:uid="{00000000-0004-0000-0000-0000CA040000}"/>
    <hyperlink ref="M615" r:id="rId1228" xr:uid="{00000000-0004-0000-0000-0000CB040000}"/>
    <hyperlink ref="L616" r:id="rId1229" xr:uid="{00000000-0004-0000-0000-0000CC040000}"/>
    <hyperlink ref="M616" r:id="rId1230" xr:uid="{00000000-0004-0000-0000-0000CD040000}"/>
    <hyperlink ref="L617" r:id="rId1231" xr:uid="{00000000-0004-0000-0000-0000CE040000}"/>
    <hyperlink ref="M617" r:id="rId1232" xr:uid="{00000000-0004-0000-0000-0000CF040000}"/>
    <hyperlink ref="L618" r:id="rId1233" xr:uid="{00000000-0004-0000-0000-0000D0040000}"/>
    <hyperlink ref="M618" r:id="rId1234" xr:uid="{00000000-0004-0000-0000-0000D1040000}"/>
    <hyperlink ref="L619" r:id="rId1235" xr:uid="{00000000-0004-0000-0000-0000D2040000}"/>
    <hyperlink ref="M619" r:id="rId1236" xr:uid="{00000000-0004-0000-0000-0000D3040000}"/>
    <hyperlink ref="L620" r:id="rId1237" xr:uid="{00000000-0004-0000-0000-0000D4040000}"/>
    <hyperlink ref="M620" r:id="rId1238" xr:uid="{00000000-0004-0000-0000-0000D5040000}"/>
    <hyperlink ref="L621" r:id="rId1239" xr:uid="{00000000-0004-0000-0000-0000D6040000}"/>
    <hyperlink ref="M621" r:id="rId1240" xr:uid="{00000000-0004-0000-0000-0000D7040000}"/>
    <hyperlink ref="L622" r:id="rId1241" xr:uid="{00000000-0004-0000-0000-0000D8040000}"/>
    <hyperlink ref="M622" r:id="rId1242" xr:uid="{00000000-0004-0000-0000-0000D9040000}"/>
    <hyperlink ref="L623" r:id="rId1243" xr:uid="{00000000-0004-0000-0000-0000DA040000}"/>
    <hyperlink ref="M623" r:id="rId1244" xr:uid="{00000000-0004-0000-0000-0000DB040000}"/>
    <hyperlink ref="L624" r:id="rId1245" xr:uid="{00000000-0004-0000-0000-0000DC040000}"/>
    <hyperlink ref="M624" r:id="rId1246" xr:uid="{00000000-0004-0000-0000-0000DD040000}"/>
    <hyperlink ref="L625" r:id="rId1247" xr:uid="{00000000-0004-0000-0000-0000DE040000}"/>
    <hyperlink ref="M625" r:id="rId1248" xr:uid="{00000000-0004-0000-0000-0000DF040000}"/>
    <hyperlink ref="L626" r:id="rId1249" xr:uid="{00000000-0004-0000-0000-0000E0040000}"/>
    <hyperlink ref="M626" r:id="rId1250" xr:uid="{00000000-0004-0000-0000-0000E1040000}"/>
    <hyperlink ref="L627" r:id="rId1251" xr:uid="{00000000-0004-0000-0000-0000E2040000}"/>
    <hyperlink ref="M627" r:id="rId1252" xr:uid="{00000000-0004-0000-0000-0000E3040000}"/>
    <hyperlink ref="L628" r:id="rId1253" xr:uid="{00000000-0004-0000-0000-0000E4040000}"/>
    <hyperlink ref="M628" r:id="rId1254" xr:uid="{00000000-0004-0000-0000-0000E5040000}"/>
    <hyperlink ref="L629" r:id="rId1255" xr:uid="{00000000-0004-0000-0000-0000E6040000}"/>
    <hyperlink ref="M629" r:id="rId1256" xr:uid="{00000000-0004-0000-0000-0000E7040000}"/>
    <hyperlink ref="L630" r:id="rId1257" xr:uid="{00000000-0004-0000-0000-0000E8040000}"/>
    <hyperlink ref="M630" r:id="rId1258" xr:uid="{00000000-0004-0000-0000-0000E9040000}"/>
    <hyperlink ref="L631" r:id="rId1259" xr:uid="{00000000-0004-0000-0000-0000EA040000}"/>
    <hyperlink ref="M631" r:id="rId1260" xr:uid="{00000000-0004-0000-0000-0000EB040000}"/>
    <hyperlink ref="L632" r:id="rId1261" xr:uid="{00000000-0004-0000-0000-0000EC040000}"/>
    <hyperlink ref="M632" r:id="rId1262" xr:uid="{00000000-0004-0000-0000-0000ED040000}"/>
    <hyperlink ref="L633" r:id="rId1263" xr:uid="{00000000-0004-0000-0000-0000EE040000}"/>
    <hyperlink ref="M633" r:id="rId1264" xr:uid="{00000000-0004-0000-0000-0000EF040000}"/>
    <hyperlink ref="L634" r:id="rId1265" xr:uid="{00000000-0004-0000-0000-0000F0040000}"/>
    <hyperlink ref="M634" r:id="rId1266" xr:uid="{00000000-0004-0000-0000-0000F1040000}"/>
    <hyperlink ref="L635" r:id="rId1267" xr:uid="{00000000-0004-0000-0000-0000F2040000}"/>
    <hyperlink ref="M635" r:id="rId1268" xr:uid="{00000000-0004-0000-0000-0000F3040000}"/>
    <hyperlink ref="L636" r:id="rId1269" xr:uid="{00000000-0004-0000-0000-0000F4040000}"/>
    <hyperlink ref="M636" r:id="rId1270" xr:uid="{00000000-0004-0000-0000-0000F5040000}"/>
    <hyperlink ref="L637" r:id="rId1271" xr:uid="{00000000-0004-0000-0000-0000F6040000}"/>
    <hyperlink ref="M637" r:id="rId1272" xr:uid="{00000000-0004-0000-0000-0000F7040000}"/>
    <hyperlink ref="L638" r:id="rId1273" xr:uid="{00000000-0004-0000-0000-0000F8040000}"/>
    <hyperlink ref="M638" r:id="rId1274" xr:uid="{00000000-0004-0000-0000-0000F9040000}"/>
    <hyperlink ref="L639" r:id="rId1275" xr:uid="{00000000-0004-0000-0000-0000FA040000}"/>
    <hyperlink ref="M639" r:id="rId1276" xr:uid="{00000000-0004-0000-0000-0000FB040000}"/>
    <hyperlink ref="L640" r:id="rId1277" xr:uid="{00000000-0004-0000-0000-0000FC040000}"/>
    <hyperlink ref="M640" r:id="rId1278" xr:uid="{00000000-0004-0000-0000-0000FD040000}"/>
    <hyperlink ref="L641" r:id="rId1279" xr:uid="{00000000-0004-0000-0000-0000FE040000}"/>
    <hyperlink ref="M641" r:id="rId1280" xr:uid="{00000000-0004-0000-0000-0000FF040000}"/>
    <hyperlink ref="L642" r:id="rId1281" xr:uid="{00000000-0004-0000-0000-000000050000}"/>
    <hyperlink ref="M642" r:id="rId1282" xr:uid="{00000000-0004-0000-0000-000001050000}"/>
    <hyperlink ref="L643" r:id="rId1283" xr:uid="{00000000-0004-0000-0000-000002050000}"/>
    <hyperlink ref="M643" r:id="rId1284" xr:uid="{00000000-0004-0000-0000-000003050000}"/>
    <hyperlink ref="L644" r:id="rId1285" xr:uid="{00000000-0004-0000-0000-000004050000}"/>
    <hyperlink ref="M644" r:id="rId1286" xr:uid="{00000000-0004-0000-0000-000005050000}"/>
    <hyperlink ref="L645" r:id="rId1287" xr:uid="{00000000-0004-0000-0000-000006050000}"/>
    <hyperlink ref="M645" r:id="rId1288" xr:uid="{00000000-0004-0000-0000-000007050000}"/>
    <hyperlink ref="L646" r:id="rId1289" xr:uid="{00000000-0004-0000-0000-000008050000}"/>
    <hyperlink ref="M646" r:id="rId1290" xr:uid="{00000000-0004-0000-0000-000009050000}"/>
    <hyperlink ref="L647" r:id="rId1291" xr:uid="{00000000-0004-0000-0000-00000A050000}"/>
    <hyperlink ref="M647" r:id="rId1292" xr:uid="{00000000-0004-0000-0000-00000B050000}"/>
    <hyperlink ref="L648" r:id="rId1293" xr:uid="{00000000-0004-0000-0000-00000C050000}"/>
    <hyperlink ref="M648" r:id="rId1294" xr:uid="{00000000-0004-0000-0000-00000D050000}"/>
    <hyperlink ref="L649" r:id="rId1295" xr:uid="{00000000-0004-0000-0000-00000E050000}"/>
    <hyperlink ref="M649" r:id="rId1296" xr:uid="{00000000-0004-0000-0000-00000F050000}"/>
    <hyperlink ref="L650" r:id="rId1297" xr:uid="{00000000-0004-0000-0000-000010050000}"/>
    <hyperlink ref="M650" r:id="rId1298" xr:uid="{00000000-0004-0000-0000-000011050000}"/>
    <hyperlink ref="L651" r:id="rId1299" xr:uid="{00000000-0004-0000-0000-000012050000}"/>
    <hyperlink ref="M651" r:id="rId1300" xr:uid="{00000000-0004-0000-0000-000013050000}"/>
    <hyperlink ref="L652" r:id="rId1301" xr:uid="{00000000-0004-0000-0000-000014050000}"/>
    <hyperlink ref="M652" r:id="rId1302" xr:uid="{00000000-0004-0000-0000-000015050000}"/>
    <hyperlink ref="L653" r:id="rId1303" xr:uid="{00000000-0004-0000-0000-000016050000}"/>
    <hyperlink ref="M653" r:id="rId1304" xr:uid="{00000000-0004-0000-0000-000017050000}"/>
    <hyperlink ref="L654" r:id="rId1305" xr:uid="{00000000-0004-0000-0000-000018050000}"/>
    <hyperlink ref="M654" r:id="rId1306" xr:uid="{00000000-0004-0000-0000-000019050000}"/>
    <hyperlink ref="L655" r:id="rId1307" xr:uid="{00000000-0004-0000-0000-00001A050000}"/>
    <hyperlink ref="M655" r:id="rId1308" xr:uid="{00000000-0004-0000-0000-00001B050000}"/>
    <hyperlink ref="L656" r:id="rId1309" xr:uid="{00000000-0004-0000-0000-00001C050000}"/>
    <hyperlink ref="M656" r:id="rId1310" xr:uid="{00000000-0004-0000-0000-00001D050000}"/>
    <hyperlink ref="L657" r:id="rId1311" xr:uid="{00000000-0004-0000-0000-00001E050000}"/>
    <hyperlink ref="M657" r:id="rId1312" xr:uid="{00000000-0004-0000-0000-00001F050000}"/>
    <hyperlink ref="L658" r:id="rId1313" xr:uid="{00000000-0004-0000-0000-000020050000}"/>
    <hyperlink ref="M658" r:id="rId1314" xr:uid="{00000000-0004-0000-0000-000021050000}"/>
    <hyperlink ref="L659" r:id="rId1315" xr:uid="{00000000-0004-0000-0000-000022050000}"/>
    <hyperlink ref="M659" r:id="rId1316" xr:uid="{00000000-0004-0000-0000-000023050000}"/>
    <hyperlink ref="L660" r:id="rId1317" xr:uid="{00000000-0004-0000-0000-000024050000}"/>
    <hyperlink ref="M660" r:id="rId1318" xr:uid="{00000000-0004-0000-0000-000025050000}"/>
    <hyperlink ref="L661" r:id="rId1319" xr:uid="{00000000-0004-0000-0000-000026050000}"/>
    <hyperlink ref="M661" r:id="rId1320" xr:uid="{00000000-0004-0000-0000-000027050000}"/>
    <hyperlink ref="L662" r:id="rId1321" xr:uid="{00000000-0004-0000-0000-000028050000}"/>
    <hyperlink ref="M662" r:id="rId1322" xr:uid="{00000000-0004-0000-0000-000029050000}"/>
    <hyperlink ref="L663" r:id="rId1323" xr:uid="{00000000-0004-0000-0000-00002A050000}"/>
    <hyperlink ref="M663" r:id="rId1324" xr:uid="{00000000-0004-0000-0000-00002B050000}"/>
    <hyperlink ref="L664" r:id="rId1325" xr:uid="{00000000-0004-0000-0000-00002C050000}"/>
    <hyperlink ref="M664" r:id="rId1326" xr:uid="{00000000-0004-0000-0000-00002D050000}"/>
    <hyperlink ref="L665" r:id="rId1327" xr:uid="{00000000-0004-0000-0000-00002E050000}"/>
    <hyperlink ref="M665" r:id="rId1328" xr:uid="{00000000-0004-0000-0000-00002F050000}"/>
    <hyperlink ref="L666" r:id="rId1329" xr:uid="{00000000-0004-0000-0000-000030050000}"/>
    <hyperlink ref="M666" r:id="rId1330" xr:uid="{00000000-0004-0000-0000-000031050000}"/>
    <hyperlink ref="L667" r:id="rId1331" xr:uid="{00000000-0004-0000-0000-000032050000}"/>
    <hyperlink ref="M667" r:id="rId1332" xr:uid="{00000000-0004-0000-0000-000033050000}"/>
    <hyperlink ref="L668" r:id="rId1333" xr:uid="{00000000-0004-0000-0000-000034050000}"/>
    <hyperlink ref="M668" r:id="rId1334" xr:uid="{00000000-0004-0000-0000-000035050000}"/>
    <hyperlink ref="L669" r:id="rId1335" xr:uid="{00000000-0004-0000-0000-000036050000}"/>
    <hyperlink ref="M669" r:id="rId1336" xr:uid="{00000000-0004-0000-0000-000037050000}"/>
    <hyperlink ref="L670" r:id="rId1337" xr:uid="{00000000-0004-0000-0000-000038050000}"/>
    <hyperlink ref="M670" r:id="rId1338" xr:uid="{00000000-0004-0000-0000-000039050000}"/>
    <hyperlink ref="L671" r:id="rId1339" xr:uid="{00000000-0004-0000-0000-00003A050000}"/>
    <hyperlink ref="M671" r:id="rId1340" xr:uid="{00000000-0004-0000-0000-00003B050000}"/>
    <hyperlink ref="L672" r:id="rId1341" xr:uid="{00000000-0004-0000-0000-00003C050000}"/>
    <hyperlink ref="M672" r:id="rId1342" xr:uid="{00000000-0004-0000-0000-00003D050000}"/>
    <hyperlink ref="L673" r:id="rId1343" xr:uid="{00000000-0004-0000-0000-00003E050000}"/>
    <hyperlink ref="M673" r:id="rId1344" xr:uid="{00000000-0004-0000-0000-00003F050000}"/>
    <hyperlink ref="L674" r:id="rId1345" xr:uid="{00000000-0004-0000-0000-000040050000}"/>
    <hyperlink ref="M674" r:id="rId1346" xr:uid="{00000000-0004-0000-0000-000041050000}"/>
    <hyperlink ref="L675" r:id="rId1347" xr:uid="{00000000-0004-0000-0000-000042050000}"/>
    <hyperlink ref="M675" r:id="rId1348" xr:uid="{00000000-0004-0000-0000-000043050000}"/>
    <hyperlink ref="L676" r:id="rId1349" xr:uid="{00000000-0004-0000-0000-000044050000}"/>
    <hyperlink ref="M676" r:id="rId1350" xr:uid="{00000000-0004-0000-0000-000045050000}"/>
    <hyperlink ref="L677" r:id="rId1351" xr:uid="{00000000-0004-0000-0000-000046050000}"/>
    <hyperlink ref="M677" r:id="rId1352" xr:uid="{00000000-0004-0000-0000-000047050000}"/>
    <hyperlink ref="L678" r:id="rId1353" xr:uid="{00000000-0004-0000-0000-000048050000}"/>
    <hyperlink ref="M678" r:id="rId1354" xr:uid="{00000000-0004-0000-0000-000049050000}"/>
    <hyperlink ref="L679" r:id="rId1355" xr:uid="{00000000-0004-0000-0000-00004A050000}"/>
    <hyperlink ref="M679" r:id="rId1356" xr:uid="{00000000-0004-0000-0000-00004B050000}"/>
    <hyperlink ref="L680" r:id="rId1357" xr:uid="{00000000-0004-0000-0000-00004C050000}"/>
    <hyperlink ref="M680" r:id="rId1358" xr:uid="{00000000-0004-0000-0000-00004D050000}"/>
    <hyperlink ref="L681" r:id="rId1359" xr:uid="{00000000-0004-0000-0000-00004E050000}"/>
    <hyperlink ref="M681" r:id="rId1360" xr:uid="{00000000-0004-0000-0000-00004F050000}"/>
    <hyperlink ref="L682" r:id="rId1361" xr:uid="{00000000-0004-0000-0000-000050050000}"/>
    <hyperlink ref="M682" r:id="rId1362" xr:uid="{00000000-0004-0000-0000-000051050000}"/>
    <hyperlink ref="L683" r:id="rId1363" xr:uid="{00000000-0004-0000-0000-000052050000}"/>
    <hyperlink ref="M683" r:id="rId1364" xr:uid="{00000000-0004-0000-0000-000053050000}"/>
    <hyperlink ref="L684" r:id="rId1365" xr:uid="{00000000-0004-0000-0000-000054050000}"/>
    <hyperlink ref="M684" r:id="rId1366" xr:uid="{00000000-0004-0000-0000-000055050000}"/>
    <hyperlink ref="L685" r:id="rId1367" xr:uid="{00000000-0004-0000-0000-000056050000}"/>
    <hyperlink ref="M685" r:id="rId1368" xr:uid="{00000000-0004-0000-0000-000057050000}"/>
    <hyperlink ref="L686" r:id="rId1369" xr:uid="{00000000-0004-0000-0000-000058050000}"/>
    <hyperlink ref="M686" r:id="rId1370" xr:uid="{00000000-0004-0000-0000-000059050000}"/>
    <hyperlink ref="L687" r:id="rId1371" xr:uid="{00000000-0004-0000-0000-00005A050000}"/>
    <hyperlink ref="M687" r:id="rId1372" xr:uid="{00000000-0004-0000-0000-00005B050000}"/>
    <hyperlink ref="L688" r:id="rId1373" xr:uid="{00000000-0004-0000-0000-00005C050000}"/>
    <hyperlink ref="M688" r:id="rId1374" xr:uid="{00000000-0004-0000-0000-00005D050000}"/>
    <hyperlink ref="L689" r:id="rId1375" xr:uid="{00000000-0004-0000-0000-00005E050000}"/>
    <hyperlink ref="M689" r:id="rId1376" xr:uid="{00000000-0004-0000-0000-00005F050000}"/>
    <hyperlink ref="L690" r:id="rId1377" xr:uid="{00000000-0004-0000-0000-000060050000}"/>
    <hyperlink ref="M690" r:id="rId1378" xr:uid="{00000000-0004-0000-0000-000061050000}"/>
    <hyperlink ref="L691" r:id="rId1379" xr:uid="{00000000-0004-0000-0000-000062050000}"/>
    <hyperlink ref="M691" r:id="rId1380" xr:uid="{00000000-0004-0000-0000-000063050000}"/>
    <hyperlink ref="L692" r:id="rId1381" xr:uid="{00000000-0004-0000-0000-000064050000}"/>
    <hyperlink ref="M692" r:id="rId1382" xr:uid="{00000000-0004-0000-0000-000065050000}"/>
    <hyperlink ref="L693" r:id="rId1383" xr:uid="{00000000-0004-0000-0000-000066050000}"/>
    <hyperlink ref="M693" r:id="rId1384" xr:uid="{00000000-0004-0000-0000-000067050000}"/>
    <hyperlink ref="L694" r:id="rId1385" xr:uid="{00000000-0004-0000-0000-000068050000}"/>
    <hyperlink ref="M694" r:id="rId1386" xr:uid="{00000000-0004-0000-0000-000069050000}"/>
    <hyperlink ref="L695" r:id="rId1387" xr:uid="{00000000-0004-0000-0000-00006A050000}"/>
    <hyperlink ref="M695" r:id="rId1388" xr:uid="{00000000-0004-0000-0000-00006B050000}"/>
    <hyperlink ref="L696" r:id="rId1389" xr:uid="{00000000-0004-0000-0000-00006C050000}"/>
    <hyperlink ref="M696" r:id="rId1390" xr:uid="{00000000-0004-0000-0000-00006D050000}"/>
    <hyperlink ref="L697" r:id="rId1391" xr:uid="{00000000-0004-0000-0000-00006E050000}"/>
    <hyperlink ref="M697" r:id="rId1392" xr:uid="{00000000-0004-0000-0000-00006F050000}"/>
    <hyperlink ref="L698" r:id="rId1393" xr:uid="{00000000-0004-0000-0000-000070050000}"/>
    <hyperlink ref="M698" r:id="rId1394" xr:uid="{00000000-0004-0000-0000-000071050000}"/>
    <hyperlink ref="L699" r:id="rId1395" xr:uid="{00000000-0004-0000-0000-000072050000}"/>
    <hyperlink ref="M699" r:id="rId1396" xr:uid="{00000000-0004-0000-0000-000073050000}"/>
    <hyperlink ref="L700" r:id="rId1397" xr:uid="{00000000-0004-0000-0000-000074050000}"/>
    <hyperlink ref="M700" r:id="rId1398" xr:uid="{00000000-0004-0000-0000-000075050000}"/>
    <hyperlink ref="L701" r:id="rId1399" xr:uid="{00000000-0004-0000-0000-000076050000}"/>
    <hyperlink ref="M701" r:id="rId1400" xr:uid="{00000000-0004-0000-0000-000077050000}"/>
    <hyperlink ref="L702" r:id="rId1401" xr:uid="{00000000-0004-0000-0000-000078050000}"/>
    <hyperlink ref="M702" r:id="rId1402" xr:uid="{00000000-0004-0000-0000-000079050000}"/>
    <hyperlink ref="L703" r:id="rId1403" xr:uid="{00000000-0004-0000-0000-00007A050000}"/>
    <hyperlink ref="M703" r:id="rId1404" xr:uid="{00000000-0004-0000-0000-00007B050000}"/>
    <hyperlink ref="L704" r:id="rId1405" xr:uid="{00000000-0004-0000-0000-00007C050000}"/>
    <hyperlink ref="M704" r:id="rId1406" xr:uid="{00000000-0004-0000-0000-00007D050000}"/>
    <hyperlink ref="L705" r:id="rId1407" xr:uid="{00000000-0004-0000-0000-00007E050000}"/>
    <hyperlink ref="M705" r:id="rId1408" xr:uid="{00000000-0004-0000-0000-00007F050000}"/>
    <hyperlink ref="L706" r:id="rId1409" xr:uid="{00000000-0004-0000-0000-000080050000}"/>
    <hyperlink ref="M706" r:id="rId1410" xr:uid="{00000000-0004-0000-0000-000081050000}"/>
    <hyperlink ref="L707" r:id="rId1411" xr:uid="{00000000-0004-0000-0000-000082050000}"/>
    <hyperlink ref="M707" r:id="rId1412" xr:uid="{00000000-0004-0000-0000-000083050000}"/>
    <hyperlink ref="L708" r:id="rId1413" xr:uid="{00000000-0004-0000-0000-000084050000}"/>
    <hyperlink ref="M708" r:id="rId1414" xr:uid="{00000000-0004-0000-0000-000085050000}"/>
    <hyperlink ref="L709" r:id="rId1415" xr:uid="{00000000-0004-0000-0000-000086050000}"/>
    <hyperlink ref="M709" r:id="rId1416" xr:uid="{00000000-0004-0000-0000-000087050000}"/>
    <hyperlink ref="L710" r:id="rId1417" xr:uid="{00000000-0004-0000-0000-000088050000}"/>
    <hyperlink ref="M710" r:id="rId1418" xr:uid="{00000000-0004-0000-0000-000089050000}"/>
    <hyperlink ref="L711" r:id="rId1419" xr:uid="{00000000-0004-0000-0000-00008A050000}"/>
    <hyperlink ref="M711" r:id="rId1420" xr:uid="{00000000-0004-0000-0000-00008B050000}"/>
    <hyperlink ref="L712" r:id="rId1421" xr:uid="{00000000-0004-0000-0000-00008C050000}"/>
    <hyperlink ref="M712" r:id="rId1422" xr:uid="{00000000-0004-0000-0000-00008D050000}"/>
    <hyperlink ref="L713" r:id="rId1423" xr:uid="{00000000-0004-0000-0000-00008E050000}"/>
    <hyperlink ref="M713" r:id="rId1424" xr:uid="{00000000-0004-0000-0000-00008F050000}"/>
    <hyperlink ref="L714" r:id="rId1425" xr:uid="{00000000-0004-0000-0000-000090050000}"/>
    <hyperlink ref="M714" r:id="rId1426" xr:uid="{00000000-0004-0000-0000-000091050000}"/>
    <hyperlink ref="L715" r:id="rId1427" xr:uid="{00000000-0004-0000-0000-000092050000}"/>
    <hyperlink ref="M715" r:id="rId1428" xr:uid="{00000000-0004-0000-0000-000093050000}"/>
    <hyperlink ref="L716" r:id="rId1429" xr:uid="{00000000-0004-0000-0000-000094050000}"/>
    <hyperlink ref="M716" r:id="rId1430" xr:uid="{00000000-0004-0000-0000-000095050000}"/>
    <hyperlink ref="L717" r:id="rId1431" xr:uid="{00000000-0004-0000-0000-000096050000}"/>
    <hyperlink ref="M717" r:id="rId1432" xr:uid="{00000000-0004-0000-0000-000097050000}"/>
    <hyperlink ref="L718" r:id="rId1433" xr:uid="{00000000-0004-0000-0000-000098050000}"/>
    <hyperlink ref="M718" r:id="rId1434" xr:uid="{00000000-0004-0000-0000-000099050000}"/>
    <hyperlink ref="L719" r:id="rId1435" xr:uid="{00000000-0004-0000-0000-00009A050000}"/>
    <hyperlink ref="M719" r:id="rId1436" xr:uid="{00000000-0004-0000-0000-00009B050000}"/>
    <hyperlink ref="L720" r:id="rId1437" xr:uid="{00000000-0004-0000-0000-00009C050000}"/>
    <hyperlink ref="M720" r:id="rId1438" xr:uid="{00000000-0004-0000-0000-00009D050000}"/>
    <hyperlink ref="L721" r:id="rId1439" xr:uid="{00000000-0004-0000-0000-00009E050000}"/>
    <hyperlink ref="M721" r:id="rId1440" xr:uid="{00000000-0004-0000-0000-00009F050000}"/>
    <hyperlink ref="L722" r:id="rId1441" xr:uid="{00000000-0004-0000-0000-0000A0050000}"/>
    <hyperlink ref="M722" r:id="rId1442" xr:uid="{00000000-0004-0000-0000-0000A1050000}"/>
    <hyperlink ref="L723" r:id="rId1443" xr:uid="{00000000-0004-0000-0000-0000A2050000}"/>
    <hyperlink ref="M723" r:id="rId1444" xr:uid="{00000000-0004-0000-0000-0000A3050000}"/>
    <hyperlink ref="L724" r:id="rId1445" xr:uid="{00000000-0004-0000-0000-0000A4050000}"/>
    <hyperlink ref="M724" r:id="rId1446" xr:uid="{00000000-0004-0000-0000-0000A5050000}"/>
    <hyperlink ref="L725" r:id="rId1447" xr:uid="{00000000-0004-0000-0000-0000A6050000}"/>
    <hyperlink ref="M725" r:id="rId1448" xr:uid="{00000000-0004-0000-0000-0000A7050000}"/>
    <hyperlink ref="L726" r:id="rId1449" xr:uid="{00000000-0004-0000-0000-0000A8050000}"/>
    <hyperlink ref="M726" r:id="rId1450" xr:uid="{00000000-0004-0000-0000-0000A9050000}"/>
    <hyperlink ref="L727" r:id="rId1451" xr:uid="{00000000-0004-0000-0000-0000AA050000}"/>
    <hyperlink ref="M727" r:id="rId1452" xr:uid="{00000000-0004-0000-0000-0000AB050000}"/>
    <hyperlink ref="L728" r:id="rId1453" xr:uid="{00000000-0004-0000-0000-0000AC050000}"/>
    <hyperlink ref="M728" r:id="rId1454" xr:uid="{00000000-0004-0000-0000-0000AD050000}"/>
    <hyperlink ref="L729" r:id="rId1455" xr:uid="{00000000-0004-0000-0000-0000AE050000}"/>
    <hyperlink ref="M729" r:id="rId1456" xr:uid="{00000000-0004-0000-0000-0000AF050000}"/>
    <hyperlink ref="L730" r:id="rId1457" xr:uid="{00000000-0004-0000-0000-0000B0050000}"/>
    <hyperlink ref="M730" r:id="rId1458" xr:uid="{00000000-0004-0000-0000-0000B1050000}"/>
    <hyperlink ref="L731" r:id="rId1459" xr:uid="{00000000-0004-0000-0000-0000B2050000}"/>
    <hyperlink ref="M731" r:id="rId1460" xr:uid="{00000000-0004-0000-0000-0000B3050000}"/>
    <hyperlink ref="L732" r:id="rId1461" xr:uid="{00000000-0004-0000-0000-0000B4050000}"/>
    <hyperlink ref="M732" r:id="rId1462" xr:uid="{00000000-0004-0000-0000-0000B5050000}"/>
    <hyperlink ref="L733" r:id="rId1463" xr:uid="{00000000-0004-0000-0000-0000B6050000}"/>
    <hyperlink ref="M733" r:id="rId1464" xr:uid="{00000000-0004-0000-0000-0000B7050000}"/>
    <hyperlink ref="L734" r:id="rId1465" xr:uid="{00000000-0004-0000-0000-0000B8050000}"/>
    <hyperlink ref="M734" r:id="rId1466" xr:uid="{00000000-0004-0000-0000-0000B9050000}"/>
    <hyperlink ref="L735" r:id="rId1467" xr:uid="{00000000-0004-0000-0000-0000BA050000}"/>
    <hyperlink ref="M735" r:id="rId1468" xr:uid="{00000000-0004-0000-0000-0000BB050000}"/>
    <hyperlink ref="L736" r:id="rId1469" xr:uid="{00000000-0004-0000-0000-0000BC050000}"/>
    <hyperlink ref="M736" r:id="rId1470" xr:uid="{00000000-0004-0000-0000-0000BD050000}"/>
    <hyperlink ref="L737" r:id="rId1471" xr:uid="{00000000-0004-0000-0000-0000BE050000}"/>
    <hyperlink ref="M737" r:id="rId1472" xr:uid="{00000000-0004-0000-0000-0000BF050000}"/>
    <hyperlink ref="L738" r:id="rId1473" xr:uid="{00000000-0004-0000-0000-0000C0050000}"/>
    <hyperlink ref="M738" r:id="rId1474" xr:uid="{00000000-0004-0000-0000-0000C1050000}"/>
    <hyperlink ref="L739" r:id="rId1475" xr:uid="{00000000-0004-0000-0000-0000C2050000}"/>
    <hyperlink ref="M739" r:id="rId1476" xr:uid="{00000000-0004-0000-0000-0000C3050000}"/>
    <hyperlink ref="L740" r:id="rId1477" xr:uid="{00000000-0004-0000-0000-0000C4050000}"/>
    <hyperlink ref="M740" r:id="rId1478" xr:uid="{00000000-0004-0000-0000-0000C5050000}"/>
    <hyperlink ref="L741" r:id="rId1479" xr:uid="{00000000-0004-0000-0000-0000C6050000}"/>
    <hyperlink ref="M741" r:id="rId1480" xr:uid="{00000000-0004-0000-0000-0000C7050000}"/>
    <hyperlink ref="L742" r:id="rId1481" xr:uid="{00000000-0004-0000-0000-0000C8050000}"/>
    <hyperlink ref="M742" r:id="rId1482" xr:uid="{00000000-0004-0000-0000-0000C9050000}"/>
    <hyperlink ref="L743" r:id="rId1483" xr:uid="{00000000-0004-0000-0000-0000CA050000}"/>
    <hyperlink ref="M743" r:id="rId1484" xr:uid="{00000000-0004-0000-0000-0000CB050000}"/>
    <hyperlink ref="L744" r:id="rId1485" xr:uid="{00000000-0004-0000-0000-0000CC050000}"/>
    <hyperlink ref="M744" r:id="rId1486" xr:uid="{00000000-0004-0000-0000-0000CD050000}"/>
    <hyperlink ref="L745" r:id="rId1487" xr:uid="{00000000-0004-0000-0000-0000CE050000}"/>
    <hyperlink ref="M745" r:id="rId1488" xr:uid="{00000000-0004-0000-0000-0000CF050000}"/>
    <hyperlink ref="L746" r:id="rId1489" xr:uid="{00000000-0004-0000-0000-0000D0050000}"/>
    <hyperlink ref="M746" r:id="rId1490" xr:uid="{00000000-0004-0000-0000-0000D1050000}"/>
    <hyperlink ref="L747" r:id="rId1491" xr:uid="{00000000-0004-0000-0000-0000D2050000}"/>
    <hyperlink ref="M747" r:id="rId1492" xr:uid="{00000000-0004-0000-0000-0000D3050000}"/>
    <hyperlink ref="L748" r:id="rId1493" xr:uid="{00000000-0004-0000-0000-0000D4050000}"/>
    <hyperlink ref="M748" r:id="rId1494" xr:uid="{00000000-0004-0000-0000-0000D5050000}"/>
    <hyperlink ref="L749" r:id="rId1495" xr:uid="{00000000-0004-0000-0000-0000D6050000}"/>
    <hyperlink ref="M749" r:id="rId1496" xr:uid="{00000000-0004-0000-0000-0000D7050000}"/>
    <hyperlink ref="L750" r:id="rId1497" xr:uid="{00000000-0004-0000-0000-0000D8050000}"/>
    <hyperlink ref="M750" r:id="rId1498" xr:uid="{00000000-0004-0000-0000-0000D9050000}"/>
    <hyperlink ref="L751" r:id="rId1499" xr:uid="{00000000-0004-0000-0000-0000DA050000}"/>
    <hyperlink ref="M751" r:id="rId1500" xr:uid="{00000000-0004-0000-0000-0000DB050000}"/>
    <hyperlink ref="L752" r:id="rId1501" xr:uid="{00000000-0004-0000-0000-0000DC050000}"/>
    <hyperlink ref="M752" r:id="rId1502" xr:uid="{00000000-0004-0000-0000-0000DD050000}"/>
    <hyperlink ref="L753" r:id="rId1503" xr:uid="{00000000-0004-0000-0000-0000DE050000}"/>
    <hyperlink ref="M753" r:id="rId1504" xr:uid="{00000000-0004-0000-0000-0000DF050000}"/>
    <hyperlink ref="L754" r:id="rId1505" xr:uid="{00000000-0004-0000-0000-0000E0050000}"/>
    <hyperlink ref="M754" r:id="rId1506" xr:uid="{00000000-0004-0000-0000-0000E1050000}"/>
    <hyperlink ref="L755" r:id="rId1507" xr:uid="{00000000-0004-0000-0000-0000E2050000}"/>
    <hyperlink ref="M755" r:id="rId1508" xr:uid="{00000000-0004-0000-0000-0000E3050000}"/>
    <hyperlink ref="L756" r:id="rId1509" xr:uid="{00000000-0004-0000-0000-0000E4050000}"/>
    <hyperlink ref="M756" r:id="rId1510" xr:uid="{00000000-0004-0000-0000-0000E5050000}"/>
    <hyperlink ref="L757" r:id="rId1511" xr:uid="{00000000-0004-0000-0000-0000E6050000}"/>
    <hyperlink ref="M757" r:id="rId1512" xr:uid="{00000000-0004-0000-0000-0000E7050000}"/>
    <hyperlink ref="L758" r:id="rId1513" xr:uid="{00000000-0004-0000-0000-0000E8050000}"/>
    <hyperlink ref="M758" r:id="rId1514" xr:uid="{00000000-0004-0000-0000-0000E9050000}"/>
    <hyperlink ref="L759" r:id="rId1515" xr:uid="{00000000-0004-0000-0000-0000EA050000}"/>
    <hyperlink ref="M759" r:id="rId1516" xr:uid="{00000000-0004-0000-0000-0000EB050000}"/>
    <hyperlink ref="L760" r:id="rId1517" xr:uid="{00000000-0004-0000-0000-0000EC050000}"/>
    <hyperlink ref="M760" r:id="rId1518" xr:uid="{00000000-0004-0000-0000-0000ED050000}"/>
    <hyperlink ref="L761" r:id="rId1519" xr:uid="{00000000-0004-0000-0000-0000EE050000}"/>
    <hyperlink ref="M761" r:id="rId1520" xr:uid="{00000000-0004-0000-0000-0000EF050000}"/>
    <hyperlink ref="L762" r:id="rId1521" xr:uid="{00000000-0004-0000-0000-0000F0050000}"/>
    <hyperlink ref="M762" r:id="rId1522" xr:uid="{00000000-0004-0000-0000-0000F1050000}"/>
    <hyperlink ref="L763" r:id="rId1523" xr:uid="{00000000-0004-0000-0000-0000F2050000}"/>
    <hyperlink ref="M763" r:id="rId1524" xr:uid="{00000000-0004-0000-0000-0000F3050000}"/>
    <hyperlink ref="L764" r:id="rId1525" xr:uid="{00000000-0004-0000-0000-0000F4050000}"/>
    <hyperlink ref="M764" r:id="rId1526" xr:uid="{00000000-0004-0000-0000-0000F5050000}"/>
    <hyperlink ref="L765" r:id="rId1527" xr:uid="{00000000-0004-0000-0000-0000F6050000}"/>
    <hyperlink ref="M765" r:id="rId1528" xr:uid="{00000000-0004-0000-0000-0000F7050000}"/>
    <hyperlink ref="L766" r:id="rId1529" xr:uid="{00000000-0004-0000-0000-0000F8050000}"/>
    <hyperlink ref="M766" r:id="rId1530" xr:uid="{00000000-0004-0000-0000-0000F9050000}"/>
    <hyperlink ref="L767" r:id="rId1531" xr:uid="{00000000-0004-0000-0000-0000FA050000}"/>
    <hyperlink ref="M767" r:id="rId1532" xr:uid="{00000000-0004-0000-0000-0000FB050000}"/>
    <hyperlink ref="L768" r:id="rId1533" xr:uid="{00000000-0004-0000-0000-0000FC050000}"/>
    <hyperlink ref="M768" r:id="rId1534" xr:uid="{00000000-0004-0000-0000-0000FD050000}"/>
    <hyperlink ref="L769" r:id="rId1535" xr:uid="{00000000-0004-0000-0000-0000FE050000}"/>
    <hyperlink ref="M769" r:id="rId1536" xr:uid="{00000000-0004-0000-0000-0000FF050000}"/>
    <hyperlink ref="L770" r:id="rId1537" xr:uid="{00000000-0004-0000-0000-000000060000}"/>
    <hyperlink ref="M770" r:id="rId1538" xr:uid="{00000000-0004-0000-0000-000001060000}"/>
    <hyperlink ref="L771" r:id="rId1539" xr:uid="{00000000-0004-0000-0000-000002060000}"/>
    <hyperlink ref="M771" r:id="rId1540" xr:uid="{00000000-0004-0000-0000-000003060000}"/>
    <hyperlink ref="L772" r:id="rId1541" xr:uid="{00000000-0004-0000-0000-000004060000}"/>
    <hyperlink ref="M772" r:id="rId1542" xr:uid="{00000000-0004-0000-0000-000005060000}"/>
    <hyperlink ref="L773" r:id="rId1543" xr:uid="{00000000-0004-0000-0000-000006060000}"/>
    <hyperlink ref="M773" r:id="rId1544" xr:uid="{00000000-0004-0000-0000-000007060000}"/>
    <hyperlink ref="L774" r:id="rId1545" xr:uid="{00000000-0004-0000-0000-000008060000}"/>
    <hyperlink ref="M774" r:id="rId1546" xr:uid="{00000000-0004-0000-0000-000009060000}"/>
    <hyperlink ref="L775" r:id="rId1547" xr:uid="{00000000-0004-0000-0000-00000A060000}"/>
    <hyperlink ref="M775" r:id="rId1548" xr:uid="{00000000-0004-0000-0000-00000B060000}"/>
    <hyperlink ref="L776" r:id="rId1549" xr:uid="{00000000-0004-0000-0000-00000C060000}"/>
    <hyperlink ref="M776" r:id="rId1550" xr:uid="{00000000-0004-0000-0000-00000D060000}"/>
    <hyperlink ref="L777" r:id="rId1551" xr:uid="{00000000-0004-0000-0000-00000E060000}"/>
    <hyperlink ref="M777" r:id="rId1552" xr:uid="{00000000-0004-0000-0000-00000F060000}"/>
    <hyperlink ref="L778" r:id="rId1553" xr:uid="{00000000-0004-0000-0000-000010060000}"/>
    <hyperlink ref="M778" r:id="rId1554" xr:uid="{00000000-0004-0000-0000-000011060000}"/>
    <hyperlink ref="L779" r:id="rId1555" xr:uid="{00000000-0004-0000-0000-000012060000}"/>
    <hyperlink ref="M779" r:id="rId1556" xr:uid="{00000000-0004-0000-0000-000013060000}"/>
    <hyperlink ref="L780" r:id="rId1557" xr:uid="{00000000-0004-0000-0000-000014060000}"/>
    <hyperlink ref="M780" r:id="rId1558" xr:uid="{00000000-0004-0000-0000-000015060000}"/>
    <hyperlink ref="L781" r:id="rId1559" xr:uid="{00000000-0004-0000-0000-000016060000}"/>
    <hyperlink ref="M781" r:id="rId1560" xr:uid="{00000000-0004-0000-0000-000017060000}"/>
    <hyperlink ref="L782" r:id="rId1561" xr:uid="{00000000-0004-0000-0000-000018060000}"/>
    <hyperlink ref="M782" r:id="rId1562" xr:uid="{00000000-0004-0000-0000-000019060000}"/>
    <hyperlink ref="L783" r:id="rId1563" xr:uid="{00000000-0004-0000-0000-00001A060000}"/>
    <hyperlink ref="M783" r:id="rId1564" xr:uid="{00000000-0004-0000-0000-00001B060000}"/>
    <hyperlink ref="L784" r:id="rId1565" xr:uid="{00000000-0004-0000-0000-00001C060000}"/>
    <hyperlink ref="M784" r:id="rId1566" xr:uid="{00000000-0004-0000-0000-00001D060000}"/>
    <hyperlink ref="L785" r:id="rId1567" xr:uid="{00000000-0004-0000-0000-00001E060000}"/>
    <hyperlink ref="M785" r:id="rId1568" xr:uid="{00000000-0004-0000-0000-00001F060000}"/>
    <hyperlink ref="L786" r:id="rId1569" xr:uid="{00000000-0004-0000-0000-000020060000}"/>
    <hyperlink ref="M786" r:id="rId1570" xr:uid="{00000000-0004-0000-0000-000021060000}"/>
    <hyperlink ref="L787" r:id="rId1571" xr:uid="{00000000-0004-0000-0000-000022060000}"/>
    <hyperlink ref="M787" r:id="rId1572" xr:uid="{00000000-0004-0000-0000-000023060000}"/>
    <hyperlink ref="L788" r:id="rId1573" xr:uid="{00000000-0004-0000-0000-000024060000}"/>
    <hyperlink ref="M788" r:id="rId1574" xr:uid="{00000000-0004-0000-0000-000025060000}"/>
    <hyperlink ref="L789" r:id="rId1575" xr:uid="{00000000-0004-0000-0000-000026060000}"/>
    <hyperlink ref="M789" r:id="rId1576" xr:uid="{00000000-0004-0000-0000-000027060000}"/>
    <hyperlink ref="L790" r:id="rId1577" xr:uid="{00000000-0004-0000-0000-000028060000}"/>
    <hyperlink ref="M790" r:id="rId1578" xr:uid="{00000000-0004-0000-0000-000029060000}"/>
    <hyperlink ref="L791" r:id="rId1579" xr:uid="{00000000-0004-0000-0000-00002A060000}"/>
    <hyperlink ref="M791" r:id="rId1580" xr:uid="{00000000-0004-0000-0000-00002B060000}"/>
    <hyperlink ref="L792" r:id="rId1581" xr:uid="{00000000-0004-0000-0000-00002C060000}"/>
    <hyperlink ref="M792" r:id="rId1582" xr:uid="{00000000-0004-0000-0000-00002D060000}"/>
    <hyperlink ref="L793" r:id="rId1583" xr:uid="{00000000-0004-0000-0000-00002E060000}"/>
    <hyperlink ref="M793" r:id="rId1584" xr:uid="{00000000-0004-0000-0000-00002F060000}"/>
    <hyperlink ref="L794" r:id="rId1585" xr:uid="{00000000-0004-0000-0000-000030060000}"/>
    <hyperlink ref="M794" r:id="rId1586" xr:uid="{00000000-0004-0000-0000-000031060000}"/>
    <hyperlink ref="L795" r:id="rId1587" xr:uid="{00000000-0004-0000-0000-000032060000}"/>
    <hyperlink ref="M795" r:id="rId1588" xr:uid="{00000000-0004-0000-0000-000033060000}"/>
    <hyperlink ref="L796" r:id="rId1589" xr:uid="{00000000-0004-0000-0000-000034060000}"/>
    <hyperlink ref="M796" r:id="rId1590" xr:uid="{00000000-0004-0000-0000-000035060000}"/>
    <hyperlink ref="L797" r:id="rId1591" xr:uid="{00000000-0004-0000-0000-000036060000}"/>
    <hyperlink ref="M797" r:id="rId1592" xr:uid="{00000000-0004-0000-0000-000037060000}"/>
    <hyperlink ref="L798" r:id="rId1593" xr:uid="{00000000-0004-0000-0000-000038060000}"/>
    <hyperlink ref="M798" r:id="rId1594" xr:uid="{00000000-0004-0000-0000-000039060000}"/>
    <hyperlink ref="L799" r:id="rId1595" xr:uid="{00000000-0004-0000-0000-00003A060000}"/>
    <hyperlink ref="M799" r:id="rId1596" xr:uid="{00000000-0004-0000-0000-00003B060000}"/>
    <hyperlink ref="L800" r:id="rId1597" xr:uid="{00000000-0004-0000-0000-00003C060000}"/>
    <hyperlink ref="M800" r:id="rId1598" xr:uid="{00000000-0004-0000-0000-00003D060000}"/>
    <hyperlink ref="L801" r:id="rId1599" xr:uid="{00000000-0004-0000-0000-00003E060000}"/>
    <hyperlink ref="M801" r:id="rId1600" xr:uid="{00000000-0004-0000-0000-00003F060000}"/>
    <hyperlink ref="L802" r:id="rId1601" xr:uid="{00000000-0004-0000-0000-000040060000}"/>
    <hyperlink ref="M802" r:id="rId1602" xr:uid="{00000000-0004-0000-0000-000041060000}"/>
    <hyperlink ref="L803" r:id="rId1603" xr:uid="{00000000-0004-0000-0000-000042060000}"/>
    <hyperlink ref="M803" r:id="rId1604" xr:uid="{00000000-0004-0000-0000-000043060000}"/>
    <hyperlink ref="L804" r:id="rId1605" xr:uid="{00000000-0004-0000-0000-000044060000}"/>
    <hyperlink ref="M804" r:id="rId1606" xr:uid="{00000000-0004-0000-0000-000045060000}"/>
    <hyperlink ref="L805" r:id="rId1607" xr:uid="{00000000-0004-0000-0000-000046060000}"/>
    <hyperlink ref="M805" r:id="rId1608" xr:uid="{00000000-0004-0000-0000-000047060000}"/>
    <hyperlink ref="L806" r:id="rId1609" xr:uid="{00000000-0004-0000-0000-000048060000}"/>
    <hyperlink ref="M806" r:id="rId1610" xr:uid="{00000000-0004-0000-0000-000049060000}"/>
    <hyperlink ref="L807" r:id="rId1611" xr:uid="{00000000-0004-0000-0000-00004A060000}"/>
    <hyperlink ref="M807" r:id="rId1612" xr:uid="{00000000-0004-0000-0000-00004B060000}"/>
    <hyperlink ref="L808" r:id="rId1613" xr:uid="{00000000-0004-0000-0000-00004C060000}"/>
    <hyperlink ref="M808" r:id="rId1614" xr:uid="{00000000-0004-0000-0000-00004D060000}"/>
    <hyperlink ref="L809" r:id="rId1615" xr:uid="{00000000-0004-0000-0000-00004E060000}"/>
    <hyperlink ref="M809" r:id="rId1616" xr:uid="{00000000-0004-0000-0000-00004F060000}"/>
    <hyperlink ref="L810" r:id="rId1617" xr:uid="{00000000-0004-0000-0000-000050060000}"/>
    <hyperlink ref="M810" r:id="rId1618" xr:uid="{00000000-0004-0000-0000-000051060000}"/>
    <hyperlink ref="L811" r:id="rId1619" xr:uid="{00000000-0004-0000-0000-000052060000}"/>
    <hyperlink ref="M811" r:id="rId1620" xr:uid="{00000000-0004-0000-0000-000053060000}"/>
    <hyperlink ref="L812" r:id="rId1621" xr:uid="{00000000-0004-0000-0000-000054060000}"/>
    <hyperlink ref="M812" r:id="rId1622" xr:uid="{00000000-0004-0000-0000-000055060000}"/>
    <hyperlink ref="L813" r:id="rId1623" xr:uid="{00000000-0004-0000-0000-000056060000}"/>
    <hyperlink ref="M813" r:id="rId1624" xr:uid="{00000000-0004-0000-0000-000057060000}"/>
    <hyperlink ref="L814" r:id="rId1625" xr:uid="{00000000-0004-0000-0000-000058060000}"/>
    <hyperlink ref="M814" r:id="rId1626" xr:uid="{00000000-0004-0000-0000-000059060000}"/>
    <hyperlink ref="L815" r:id="rId1627" xr:uid="{00000000-0004-0000-0000-00005A060000}"/>
    <hyperlink ref="M815" r:id="rId1628" xr:uid="{00000000-0004-0000-0000-00005B060000}"/>
    <hyperlink ref="L816" r:id="rId1629" xr:uid="{00000000-0004-0000-0000-00005C060000}"/>
    <hyperlink ref="M816" r:id="rId1630" xr:uid="{00000000-0004-0000-0000-00005D060000}"/>
    <hyperlink ref="L817" r:id="rId1631" xr:uid="{00000000-0004-0000-0000-00005E060000}"/>
    <hyperlink ref="M817" r:id="rId1632" xr:uid="{00000000-0004-0000-0000-00005F060000}"/>
    <hyperlink ref="L818" r:id="rId1633" xr:uid="{00000000-0004-0000-0000-000060060000}"/>
    <hyperlink ref="M818" r:id="rId1634" xr:uid="{00000000-0004-0000-0000-000061060000}"/>
    <hyperlink ref="L819" r:id="rId1635" xr:uid="{00000000-0004-0000-0000-000062060000}"/>
    <hyperlink ref="M819" r:id="rId1636" xr:uid="{00000000-0004-0000-0000-000063060000}"/>
    <hyperlink ref="L820" r:id="rId1637" xr:uid="{00000000-0004-0000-0000-000064060000}"/>
    <hyperlink ref="M820" r:id="rId1638" xr:uid="{00000000-0004-0000-0000-000065060000}"/>
    <hyperlink ref="L821" r:id="rId1639" xr:uid="{00000000-0004-0000-0000-000066060000}"/>
    <hyperlink ref="M821" r:id="rId1640" xr:uid="{00000000-0004-0000-0000-000067060000}"/>
    <hyperlink ref="L822" r:id="rId1641" xr:uid="{00000000-0004-0000-0000-000068060000}"/>
    <hyperlink ref="M822" r:id="rId1642" xr:uid="{00000000-0004-0000-0000-000069060000}"/>
    <hyperlink ref="L823" r:id="rId1643" xr:uid="{00000000-0004-0000-0000-00006A060000}"/>
    <hyperlink ref="M823" r:id="rId1644" xr:uid="{00000000-0004-0000-0000-00006B060000}"/>
    <hyperlink ref="L824" r:id="rId1645" xr:uid="{00000000-0004-0000-0000-00006C060000}"/>
    <hyperlink ref="M824" r:id="rId1646" xr:uid="{00000000-0004-0000-0000-00006D060000}"/>
    <hyperlink ref="L825" r:id="rId1647" xr:uid="{00000000-0004-0000-0000-00006E060000}"/>
    <hyperlink ref="M825" r:id="rId1648" xr:uid="{00000000-0004-0000-0000-00006F060000}"/>
    <hyperlink ref="L826" r:id="rId1649" xr:uid="{00000000-0004-0000-0000-000070060000}"/>
    <hyperlink ref="M826" r:id="rId1650" xr:uid="{00000000-0004-0000-0000-000071060000}"/>
    <hyperlink ref="L827" r:id="rId1651" xr:uid="{00000000-0004-0000-0000-000072060000}"/>
    <hyperlink ref="M827" r:id="rId1652" xr:uid="{00000000-0004-0000-0000-000073060000}"/>
    <hyperlink ref="L828" r:id="rId1653" xr:uid="{00000000-0004-0000-0000-000074060000}"/>
    <hyperlink ref="M828" r:id="rId1654" xr:uid="{00000000-0004-0000-0000-000075060000}"/>
    <hyperlink ref="L829" r:id="rId1655" xr:uid="{00000000-0004-0000-0000-000076060000}"/>
    <hyperlink ref="M829" r:id="rId1656" xr:uid="{00000000-0004-0000-0000-000077060000}"/>
    <hyperlink ref="L830" r:id="rId1657" xr:uid="{00000000-0004-0000-0000-000078060000}"/>
    <hyperlink ref="M830" r:id="rId1658" xr:uid="{00000000-0004-0000-0000-000079060000}"/>
    <hyperlink ref="L831" r:id="rId1659" xr:uid="{00000000-0004-0000-0000-00007A060000}"/>
    <hyperlink ref="M831" r:id="rId1660" xr:uid="{00000000-0004-0000-0000-00007B060000}"/>
    <hyperlink ref="L832" r:id="rId1661" xr:uid="{00000000-0004-0000-0000-00007C060000}"/>
    <hyperlink ref="M832" r:id="rId1662" xr:uid="{00000000-0004-0000-0000-00007D060000}"/>
    <hyperlink ref="L833" r:id="rId1663" xr:uid="{00000000-0004-0000-0000-00007E060000}"/>
    <hyperlink ref="M833" r:id="rId1664" xr:uid="{00000000-0004-0000-0000-00007F060000}"/>
    <hyperlink ref="L834" r:id="rId1665" xr:uid="{00000000-0004-0000-0000-000080060000}"/>
    <hyperlink ref="M834" r:id="rId1666" xr:uid="{00000000-0004-0000-0000-000081060000}"/>
    <hyperlink ref="L835" r:id="rId1667" xr:uid="{00000000-0004-0000-0000-000082060000}"/>
    <hyperlink ref="M835" r:id="rId1668" xr:uid="{00000000-0004-0000-0000-000083060000}"/>
    <hyperlink ref="L836" r:id="rId1669" xr:uid="{00000000-0004-0000-0000-000084060000}"/>
    <hyperlink ref="M836" r:id="rId1670" xr:uid="{00000000-0004-0000-0000-000085060000}"/>
    <hyperlink ref="L837" r:id="rId1671" xr:uid="{00000000-0004-0000-0000-000086060000}"/>
    <hyperlink ref="M837" r:id="rId1672" xr:uid="{00000000-0004-0000-0000-000087060000}"/>
    <hyperlink ref="L838" r:id="rId1673" xr:uid="{00000000-0004-0000-0000-000088060000}"/>
    <hyperlink ref="M838" r:id="rId1674" xr:uid="{00000000-0004-0000-0000-000089060000}"/>
    <hyperlink ref="L839" r:id="rId1675" xr:uid="{00000000-0004-0000-0000-00008A060000}"/>
    <hyperlink ref="M839" r:id="rId1676" xr:uid="{00000000-0004-0000-0000-00008B060000}"/>
    <hyperlink ref="L840" r:id="rId1677" xr:uid="{00000000-0004-0000-0000-00008C060000}"/>
    <hyperlink ref="M840" r:id="rId1678" xr:uid="{00000000-0004-0000-0000-00008D060000}"/>
    <hyperlink ref="L841" r:id="rId1679" xr:uid="{00000000-0004-0000-0000-00008E060000}"/>
    <hyperlink ref="M841" r:id="rId1680" xr:uid="{00000000-0004-0000-0000-00008F060000}"/>
    <hyperlink ref="L842" r:id="rId1681" xr:uid="{00000000-0004-0000-0000-000090060000}"/>
    <hyperlink ref="M842" r:id="rId1682" xr:uid="{00000000-0004-0000-0000-000091060000}"/>
    <hyperlink ref="L843" r:id="rId1683" xr:uid="{00000000-0004-0000-0000-000092060000}"/>
    <hyperlink ref="M843" r:id="rId1684" xr:uid="{00000000-0004-0000-0000-000093060000}"/>
    <hyperlink ref="L844" r:id="rId1685" xr:uid="{00000000-0004-0000-0000-000094060000}"/>
    <hyperlink ref="M844" r:id="rId1686" xr:uid="{00000000-0004-0000-0000-000095060000}"/>
    <hyperlink ref="L845" r:id="rId1687" xr:uid="{00000000-0004-0000-0000-000096060000}"/>
    <hyperlink ref="M845" r:id="rId1688" xr:uid="{00000000-0004-0000-0000-000097060000}"/>
    <hyperlink ref="L846" r:id="rId1689" xr:uid="{00000000-0004-0000-0000-000098060000}"/>
    <hyperlink ref="M846" r:id="rId1690" xr:uid="{00000000-0004-0000-0000-000099060000}"/>
    <hyperlink ref="L847" r:id="rId1691" xr:uid="{00000000-0004-0000-0000-00009A060000}"/>
    <hyperlink ref="M847" r:id="rId1692" xr:uid="{00000000-0004-0000-0000-00009B060000}"/>
    <hyperlink ref="L848" r:id="rId1693" xr:uid="{00000000-0004-0000-0000-00009C060000}"/>
    <hyperlink ref="M848" r:id="rId1694" xr:uid="{00000000-0004-0000-0000-00009D060000}"/>
    <hyperlink ref="L849" r:id="rId1695" xr:uid="{00000000-0004-0000-0000-00009E060000}"/>
    <hyperlink ref="M849" r:id="rId1696" xr:uid="{00000000-0004-0000-0000-00009F060000}"/>
    <hyperlink ref="L850" r:id="rId1697" xr:uid="{00000000-0004-0000-0000-0000A0060000}"/>
    <hyperlink ref="M850" r:id="rId1698" xr:uid="{00000000-0004-0000-0000-0000A1060000}"/>
    <hyperlink ref="L851" r:id="rId1699" xr:uid="{00000000-0004-0000-0000-0000A2060000}"/>
    <hyperlink ref="M851" r:id="rId1700" xr:uid="{00000000-0004-0000-0000-0000A3060000}"/>
    <hyperlink ref="L852" r:id="rId1701" xr:uid="{00000000-0004-0000-0000-0000A4060000}"/>
    <hyperlink ref="M852" r:id="rId1702" xr:uid="{00000000-0004-0000-0000-0000A5060000}"/>
    <hyperlink ref="L853" r:id="rId1703" xr:uid="{00000000-0004-0000-0000-0000A6060000}"/>
    <hyperlink ref="M853" r:id="rId1704" xr:uid="{00000000-0004-0000-0000-0000A7060000}"/>
    <hyperlink ref="L854" r:id="rId1705" xr:uid="{00000000-0004-0000-0000-0000A8060000}"/>
    <hyperlink ref="M854" r:id="rId1706" xr:uid="{00000000-0004-0000-0000-0000A9060000}"/>
    <hyperlink ref="L855" r:id="rId1707" xr:uid="{00000000-0004-0000-0000-0000AA060000}"/>
    <hyperlink ref="M855" r:id="rId1708" xr:uid="{00000000-0004-0000-0000-0000AB060000}"/>
    <hyperlink ref="L856" r:id="rId1709" xr:uid="{00000000-0004-0000-0000-0000AC060000}"/>
    <hyperlink ref="M856" r:id="rId1710" xr:uid="{00000000-0004-0000-0000-0000AD060000}"/>
    <hyperlink ref="L857" r:id="rId1711" xr:uid="{00000000-0004-0000-0000-0000AE060000}"/>
    <hyperlink ref="M857" r:id="rId1712" xr:uid="{00000000-0004-0000-0000-0000AF060000}"/>
    <hyperlink ref="L858" r:id="rId1713" xr:uid="{00000000-0004-0000-0000-0000B0060000}"/>
    <hyperlink ref="M858" r:id="rId1714" xr:uid="{00000000-0004-0000-0000-0000B1060000}"/>
    <hyperlink ref="L859" r:id="rId1715" xr:uid="{00000000-0004-0000-0000-0000B2060000}"/>
    <hyperlink ref="M859" r:id="rId1716" xr:uid="{00000000-0004-0000-0000-0000B3060000}"/>
    <hyperlink ref="L860" r:id="rId1717" xr:uid="{00000000-0004-0000-0000-0000B4060000}"/>
    <hyperlink ref="M860" r:id="rId1718" xr:uid="{00000000-0004-0000-0000-0000B5060000}"/>
    <hyperlink ref="L861" r:id="rId1719" xr:uid="{00000000-0004-0000-0000-0000B6060000}"/>
    <hyperlink ref="M861" r:id="rId1720" xr:uid="{00000000-0004-0000-0000-0000B7060000}"/>
    <hyperlink ref="L862" r:id="rId1721" xr:uid="{00000000-0004-0000-0000-0000B8060000}"/>
    <hyperlink ref="M862" r:id="rId1722" xr:uid="{00000000-0004-0000-0000-0000B9060000}"/>
    <hyperlink ref="L863" r:id="rId1723" xr:uid="{00000000-0004-0000-0000-0000BA060000}"/>
    <hyperlink ref="M863" r:id="rId1724" xr:uid="{00000000-0004-0000-0000-0000BB060000}"/>
    <hyperlink ref="L864" r:id="rId1725" xr:uid="{00000000-0004-0000-0000-0000BC060000}"/>
    <hyperlink ref="M864" r:id="rId1726" xr:uid="{00000000-0004-0000-0000-0000BD060000}"/>
    <hyperlink ref="L865" r:id="rId1727" xr:uid="{00000000-0004-0000-0000-0000BE060000}"/>
    <hyperlink ref="M865" r:id="rId1728" xr:uid="{00000000-0004-0000-0000-0000BF060000}"/>
    <hyperlink ref="L866" r:id="rId1729" xr:uid="{00000000-0004-0000-0000-0000C0060000}"/>
    <hyperlink ref="M866" r:id="rId1730" xr:uid="{00000000-0004-0000-0000-0000C1060000}"/>
    <hyperlink ref="L867" r:id="rId1731" xr:uid="{00000000-0004-0000-0000-0000C2060000}"/>
    <hyperlink ref="M867" r:id="rId1732" xr:uid="{00000000-0004-0000-0000-0000C3060000}"/>
    <hyperlink ref="L868" r:id="rId1733" xr:uid="{00000000-0004-0000-0000-0000C4060000}"/>
    <hyperlink ref="M868" r:id="rId1734" xr:uid="{00000000-0004-0000-0000-0000C5060000}"/>
    <hyperlink ref="L869" r:id="rId1735" xr:uid="{00000000-0004-0000-0000-0000C6060000}"/>
    <hyperlink ref="M869" r:id="rId1736" xr:uid="{00000000-0004-0000-0000-0000C7060000}"/>
    <hyperlink ref="L870" r:id="rId1737" xr:uid="{00000000-0004-0000-0000-0000C8060000}"/>
    <hyperlink ref="M870" r:id="rId1738" xr:uid="{00000000-0004-0000-0000-0000C9060000}"/>
    <hyperlink ref="L871" r:id="rId1739" xr:uid="{00000000-0004-0000-0000-0000CA060000}"/>
    <hyperlink ref="M871" r:id="rId1740" xr:uid="{00000000-0004-0000-0000-0000CB060000}"/>
    <hyperlink ref="L872" r:id="rId1741" xr:uid="{00000000-0004-0000-0000-0000CC060000}"/>
    <hyperlink ref="M872" r:id="rId1742" xr:uid="{00000000-0004-0000-0000-0000CD060000}"/>
    <hyperlink ref="L873" r:id="rId1743" xr:uid="{00000000-0004-0000-0000-0000CE060000}"/>
    <hyperlink ref="M873" r:id="rId1744" xr:uid="{00000000-0004-0000-0000-0000CF060000}"/>
    <hyperlink ref="L874" r:id="rId1745" xr:uid="{00000000-0004-0000-0000-0000D0060000}"/>
    <hyperlink ref="M874" r:id="rId1746" xr:uid="{00000000-0004-0000-0000-0000D1060000}"/>
    <hyperlink ref="L875" r:id="rId1747" xr:uid="{00000000-0004-0000-0000-0000D2060000}"/>
    <hyperlink ref="M875" r:id="rId1748" xr:uid="{00000000-0004-0000-0000-0000D3060000}"/>
    <hyperlink ref="L876" r:id="rId1749" xr:uid="{00000000-0004-0000-0000-0000D4060000}"/>
    <hyperlink ref="M876" r:id="rId1750" xr:uid="{00000000-0004-0000-0000-0000D5060000}"/>
    <hyperlink ref="L877" r:id="rId1751" xr:uid="{00000000-0004-0000-0000-0000D6060000}"/>
    <hyperlink ref="M877" r:id="rId1752" xr:uid="{00000000-0004-0000-0000-0000D7060000}"/>
    <hyperlink ref="L878" r:id="rId1753" xr:uid="{00000000-0004-0000-0000-0000D8060000}"/>
    <hyperlink ref="M878" r:id="rId1754" xr:uid="{00000000-0004-0000-0000-0000D9060000}"/>
    <hyperlink ref="L879" r:id="rId1755" xr:uid="{00000000-0004-0000-0000-0000DA060000}"/>
    <hyperlink ref="M879" r:id="rId1756" xr:uid="{00000000-0004-0000-0000-0000DB060000}"/>
    <hyperlink ref="L880" r:id="rId1757" xr:uid="{00000000-0004-0000-0000-0000DC060000}"/>
    <hyperlink ref="M880" r:id="rId1758" xr:uid="{00000000-0004-0000-0000-0000DD060000}"/>
    <hyperlink ref="L881" r:id="rId1759" xr:uid="{00000000-0004-0000-0000-0000DE060000}"/>
    <hyperlink ref="M881" r:id="rId1760" xr:uid="{00000000-0004-0000-0000-0000DF060000}"/>
    <hyperlink ref="L882" r:id="rId1761" xr:uid="{00000000-0004-0000-0000-0000E0060000}"/>
    <hyperlink ref="M882" r:id="rId1762" xr:uid="{00000000-0004-0000-0000-0000E1060000}"/>
    <hyperlink ref="L883" r:id="rId1763" xr:uid="{00000000-0004-0000-0000-0000E2060000}"/>
    <hyperlink ref="M883" r:id="rId1764" xr:uid="{00000000-0004-0000-0000-0000E3060000}"/>
    <hyperlink ref="L884" r:id="rId1765" xr:uid="{00000000-0004-0000-0000-0000E4060000}"/>
    <hyperlink ref="M884" r:id="rId1766" xr:uid="{00000000-0004-0000-0000-0000E5060000}"/>
    <hyperlink ref="L885" r:id="rId1767" xr:uid="{00000000-0004-0000-0000-0000E6060000}"/>
    <hyperlink ref="M885" r:id="rId1768" xr:uid="{00000000-0004-0000-0000-0000E7060000}"/>
    <hyperlink ref="L886" r:id="rId1769" xr:uid="{00000000-0004-0000-0000-0000E8060000}"/>
    <hyperlink ref="M886" r:id="rId1770" xr:uid="{00000000-0004-0000-0000-0000E9060000}"/>
    <hyperlink ref="L887" r:id="rId1771" xr:uid="{00000000-0004-0000-0000-0000EA060000}"/>
    <hyperlink ref="M887" r:id="rId1772" xr:uid="{00000000-0004-0000-0000-0000EB060000}"/>
    <hyperlink ref="L888" r:id="rId1773" xr:uid="{00000000-0004-0000-0000-0000EC060000}"/>
    <hyperlink ref="M888" r:id="rId1774" xr:uid="{00000000-0004-0000-0000-0000ED060000}"/>
    <hyperlink ref="L889" r:id="rId1775" xr:uid="{00000000-0004-0000-0000-0000EE060000}"/>
    <hyperlink ref="M889" r:id="rId1776" xr:uid="{00000000-0004-0000-0000-0000EF060000}"/>
    <hyperlink ref="L890" r:id="rId1777" xr:uid="{00000000-0004-0000-0000-0000F0060000}"/>
    <hyperlink ref="M890" r:id="rId1778" xr:uid="{00000000-0004-0000-0000-0000F1060000}"/>
    <hyperlink ref="L891" r:id="rId1779" xr:uid="{00000000-0004-0000-0000-0000F2060000}"/>
    <hyperlink ref="M891" r:id="rId1780" xr:uid="{00000000-0004-0000-0000-0000F3060000}"/>
    <hyperlink ref="L892" r:id="rId1781" xr:uid="{00000000-0004-0000-0000-0000F4060000}"/>
    <hyperlink ref="M892" r:id="rId1782" xr:uid="{00000000-0004-0000-0000-0000F5060000}"/>
    <hyperlink ref="L893" r:id="rId1783" xr:uid="{00000000-0004-0000-0000-0000F6060000}"/>
    <hyperlink ref="M893" r:id="rId1784" xr:uid="{00000000-0004-0000-0000-0000F7060000}"/>
    <hyperlink ref="L894" r:id="rId1785" xr:uid="{00000000-0004-0000-0000-0000F8060000}"/>
    <hyperlink ref="M894" r:id="rId1786" xr:uid="{00000000-0004-0000-0000-0000F9060000}"/>
    <hyperlink ref="L895" r:id="rId1787" xr:uid="{00000000-0004-0000-0000-0000FA060000}"/>
    <hyperlink ref="M895" r:id="rId1788" xr:uid="{00000000-0004-0000-0000-0000FB060000}"/>
    <hyperlink ref="L896" r:id="rId1789" xr:uid="{00000000-0004-0000-0000-0000FC060000}"/>
    <hyperlink ref="M896" r:id="rId1790" xr:uid="{00000000-0004-0000-0000-0000FD060000}"/>
    <hyperlink ref="L897" r:id="rId1791" xr:uid="{00000000-0004-0000-0000-0000FE060000}"/>
    <hyperlink ref="M897" r:id="rId1792" xr:uid="{00000000-0004-0000-0000-0000FF060000}"/>
    <hyperlink ref="L898" r:id="rId1793" xr:uid="{00000000-0004-0000-0000-000000070000}"/>
    <hyperlink ref="M898" r:id="rId1794" xr:uid="{00000000-0004-0000-0000-000001070000}"/>
    <hyperlink ref="L899" r:id="rId1795" xr:uid="{00000000-0004-0000-0000-000002070000}"/>
    <hyperlink ref="M899" r:id="rId1796" xr:uid="{00000000-0004-0000-0000-000003070000}"/>
    <hyperlink ref="L900" r:id="rId1797" xr:uid="{00000000-0004-0000-0000-000004070000}"/>
    <hyperlink ref="M900" r:id="rId1798" xr:uid="{00000000-0004-0000-0000-000005070000}"/>
    <hyperlink ref="L901" r:id="rId1799" xr:uid="{00000000-0004-0000-0000-000006070000}"/>
    <hyperlink ref="M901" r:id="rId1800" xr:uid="{00000000-0004-0000-0000-000007070000}"/>
    <hyperlink ref="L902" r:id="rId1801" xr:uid="{00000000-0004-0000-0000-000008070000}"/>
    <hyperlink ref="M902" r:id="rId1802" xr:uid="{00000000-0004-0000-0000-000009070000}"/>
    <hyperlink ref="L903" r:id="rId1803" xr:uid="{00000000-0004-0000-0000-00000A070000}"/>
    <hyperlink ref="M903" r:id="rId1804" xr:uid="{00000000-0004-0000-0000-00000B070000}"/>
    <hyperlink ref="L904" r:id="rId1805" xr:uid="{00000000-0004-0000-0000-00000C070000}"/>
    <hyperlink ref="M904" r:id="rId1806" xr:uid="{00000000-0004-0000-0000-00000D070000}"/>
    <hyperlink ref="L905" r:id="rId1807" xr:uid="{00000000-0004-0000-0000-00000E070000}"/>
    <hyperlink ref="M905" r:id="rId1808" xr:uid="{00000000-0004-0000-0000-00000F070000}"/>
    <hyperlink ref="L906" r:id="rId1809" xr:uid="{00000000-0004-0000-0000-000010070000}"/>
    <hyperlink ref="M906" r:id="rId1810" xr:uid="{00000000-0004-0000-0000-000011070000}"/>
    <hyperlink ref="L907" r:id="rId1811" xr:uid="{00000000-0004-0000-0000-000012070000}"/>
    <hyperlink ref="M907" r:id="rId1812" xr:uid="{00000000-0004-0000-0000-000013070000}"/>
    <hyperlink ref="L908" r:id="rId1813" xr:uid="{00000000-0004-0000-0000-000014070000}"/>
    <hyperlink ref="M908" r:id="rId1814" xr:uid="{00000000-0004-0000-0000-000015070000}"/>
    <hyperlink ref="L909" r:id="rId1815" xr:uid="{00000000-0004-0000-0000-000016070000}"/>
    <hyperlink ref="M909" r:id="rId1816" xr:uid="{00000000-0004-0000-0000-000017070000}"/>
    <hyperlink ref="L910" r:id="rId1817" xr:uid="{00000000-0004-0000-0000-000018070000}"/>
    <hyperlink ref="M910" r:id="rId1818" xr:uid="{00000000-0004-0000-0000-000019070000}"/>
    <hyperlink ref="L911" r:id="rId1819" xr:uid="{00000000-0004-0000-0000-00001A070000}"/>
    <hyperlink ref="M911" r:id="rId1820" xr:uid="{00000000-0004-0000-0000-00001B070000}"/>
    <hyperlink ref="L912" r:id="rId1821" xr:uid="{00000000-0004-0000-0000-00001C070000}"/>
    <hyperlink ref="M912" r:id="rId1822" xr:uid="{00000000-0004-0000-0000-00001D070000}"/>
    <hyperlink ref="L913" r:id="rId1823" xr:uid="{00000000-0004-0000-0000-00001E070000}"/>
    <hyperlink ref="M913" r:id="rId1824" xr:uid="{00000000-0004-0000-0000-00001F070000}"/>
    <hyperlink ref="L914" r:id="rId1825" xr:uid="{00000000-0004-0000-0000-000020070000}"/>
    <hyperlink ref="M914" r:id="rId1826" xr:uid="{00000000-0004-0000-0000-000021070000}"/>
    <hyperlink ref="L915" r:id="rId1827" xr:uid="{00000000-0004-0000-0000-000022070000}"/>
    <hyperlink ref="M915" r:id="rId1828" xr:uid="{00000000-0004-0000-0000-000023070000}"/>
    <hyperlink ref="L916" r:id="rId1829" xr:uid="{00000000-0004-0000-0000-000024070000}"/>
    <hyperlink ref="M916" r:id="rId1830" xr:uid="{00000000-0004-0000-0000-000025070000}"/>
    <hyperlink ref="L917" r:id="rId1831" xr:uid="{00000000-0004-0000-0000-000026070000}"/>
    <hyperlink ref="M917" r:id="rId1832" xr:uid="{00000000-0004-0000-0000-000027070000}"/>
    <hyperlink ref="L918" r:id="rId1833" xr:uid="{00000000-0004-0000-0000-000028070000}"/>
    <hyperlink ref="M918" r:id="rId1834" xr:uid="{00000000-0004-0000-0000-000029070000}"/>
    <hyperlink ref="L919" r:id="rId1835" xr:uid="{00000000-0004-0000-0000-00002A070000}"/>
    <hyperlink ref="M919" r:id="rId1836" xr:uid="{00000000-0004-0000-0000-00002B070000}"/>
    <hyperlink ref="L920" r:id="rId1837" xr:uid="{00000000-0004-0000-0000-00002C070000}"/>
    <hyperlink ref="M920" r:id="rId1838" xr:uid="{00000000-0004-0000-0000-00002D070000}"/>
    <hyperlink ref="L921" r:id="rId1839" xr:uid="{00000000-0004-0000-0000-00002E070000}"/>
    <hyperlink ref="M921" r:id="rId1840" xr:uid="{00000000-0004-0000-0000-00002F070000}"/>
    <hyperlink ref="L922" r:id="rId1841" xr:uid="{00000000-0004-0000-0000-000030070000}"/>
    <hyperlink ref="M922" r:id="rId1842" xr:uid="{00000000-0004-0000-0000-000031070000}"/>
    <hyperlink ref="L923" r:id="rId1843" xr:uid="{00000000-0004-0000-0000-000032070000}"/>
    <hyperlink ref="M923" r:id="rId1844" xr:uid="{00000000-0004-0000-0000-000033070000}"/>
    <hyperlink ref="L924" r:id="rId1845" xr:uid="{00000000-0004-0000-0000-000034070000}"/>
    <hyperlink ref="M924" r:id="rId1846" xr:uid="{00000000-0004-0000-0000-000035070000}"/>
    <hyperlink ref="L925" r:id="rId1847" xr:uid="{00000000-0004-0000-0000-000036070000}"/>
    <hyperlink ref="M925" r:id="rId1848" xr:uid="{00000000-0004-0000-0000-000037070000}"/>
    <hyperlink ref="L926" r:id="rId1849" xr:uid="{00000000-0004-0000-0000-000038070000}"/>
    <hyperlink ref="M926" r:id="rId1850" xr:uid="{00000000-0004-0000-0000-000039070000}"/>
    <hyperlink ref="L927" r:id="rId1851" xr:uid="{00000000-0004-0000-0000-00003A070000}"/>
    <hyperlink ref="M927" r:id="rId1852" xr:uid="{00000000-0004-0000-0000-00003B070000}"/>
    <hyperlink ref="L928" r:id="rId1853" xr:uid="{00000000-0004-0000-0000-00003C070000}"/>
    <hyperlink ref="M928" r:id="rId1854" xr:uid="{00000000-0004-0000-0000-00003D070000}"/>
    <hyperlink ref="L929" r:id="rId1855" xr:uid="{00000000-0004-0000-0000-00003E070000}"/>
    <hyperlink ref="M929" r:id="rId1856" xr:uid="{00000000-0004-0000-0000-00003F070000}"/>
    <hyperlink ref="L930" r:id="rId1857" xr:uid="{00000000-0004-0000-0000-000040070000}"/>
    <hyperlink ref="M930" r:id="rId1858" xr:uid="{00000000-0004-0000-0000-000041070000}"/>
    <hyperlink ref="L931" r:id="rId1859" xr:uid="{00000000-0004-0000-0000-000042070000}"/>
    <hyperlink ref="M931" r:id="rId1860" xr:uid="{00000000-0004-0000-0000-000043070000}"/>
    <hyperlink ref="L932" r:id="rId1861" xr:uid="{00000000-0004-0000-0000-000044070000}"/>
    <hyperlink ref="M932" r:id="rId1862" xr:uid="{00000000-0004-0000-0000-000045070000}"/>
    <hyperlink ref="L933" r:id="rId1863" xr:uid="{00000000-0004-0000-0000-000046070000}"/>
    <hyperlink ref="M933" r:id="rId1864" xr:uid="{00000000-0004-0000-0000-000047070000}"/>
    <hyperlink ref="L934" r:id="rId1865" xr:uid="{00000000-0004-0000-0000-000048070000}"/>
    <hyperlink ref="M934" r:id="rId1866" xr:uid="{00000000-0004-0000-0000-000049070000}"/>
    <hyperlink ref="L935" r:id="rId1867" xr:uid="{00000000-0004-0000-0000-00004A070000}"/>
    <hyperlink ref="M935" r:id="rId1868" xr:uid="{00000000-0004-0000-0000-00004B070000}"/>
    <hyperlink ref="L936" r:id="rId1869" xr:uid="{00000000-0004-0000-0000-00004C070000}"/>
    <hyperlink ref="M936" r:id="rId1870" xr:uid="{00000000-0004-0000-0000-00004D070000}"/>
    <hyperlink ref="L937" r:id="rId1871" xr:uid="{00000000-0004-0000-0000-00004E070000}"/>
    <hyperlink ref="M937" r:id="rId1872" xr:uid="{00000000-0004-0000-0000-00004F070000}"/>
    <hyperlink ref="L938" r:id="rId1873" xr:uid="{00000000-0004-0000-0000-000050070000}"/>
    <hyperlink ref="M938" r:id="rId1874" xr:uid="{00000000-0004-0000-0000-000051070000}"/>
    <hyperlink ref="L939" r:id="rId1875" xr:uid="{00000000-0004-0000-0000-000052070000}"/>
    <hyperlink ref="M939" r:id="rId1876" xr:uid="{00000000-0004-0000-0000-000053070000}"/>
    <hyperlink ref="L940" r:id="rId1877" xr:uid="{00000000-0004-0000-0000-000054070000}"/>
    <hyperlink ref="M940" r:id="rId1878" xr:uid="{00000000-0004-0000-0000-000055070000}"/>
    <hyperlink ref="L941" r:id="rId1879" xr:uid="{00000000-0004-0000-0000-000056070000}"/>
    <hyperlink ref="M941" r:id="rId1880" xr:uid="{00000000-0004-0000-0000-000057070000}"/>
    <hyperlink ref="L942" r:id="rId1881" xr:uid="{00000000-0004-0000-0000-000058070000}"/>
    <hyperlink ref="M942" r:id="rId1882" xr:uid="{00000000-0004-0000-0000-000059070000}"/>
    <hyperlink ref="L943" r:id="rId1883" xr:uid="{00000000-0004-0000-0000-00005A070000}"/>
    <hyperlink ref="M943" r:id="rId1884" xr:uid="{00000000-0004-0000-0000-00005B070000}"/>
    <hyperlink ref="L944" r:id="rId1885" xr:uid="{00000000-0004-0000-0000-00005C070000}"/>
    <hyperlink ref="M944" r:id="rId1886" xr:uid="{00000000-0004-0000-0000-00005D070000}"/>
    <hyperlink ref="L945" r:id="rId1887" xr:uid="{00000000-0004-0000-0000-00005E070000}"/>
    <hyperlink ref="M945" r:id="rId1888" xr:uid="{00000000-0004-0000-0000-00005F070000}"/>
    <hyperlink ref="L946" r:id="rId1889" xr:uid="{00000000-0004-0000-0000-000060070000}"/>
    <hyperlink ref="M946" r:id="rId1890" xr:uid="{00000000-0004-0000-0000-000061070000}"/>
    <hyperlink ref="L947" r:id="rId1891" xr:uid="{00000000-0004-0000-0000-000062070000}"/>
    <hyperlink ref="M947" r:id="rId1892" xr:uid="{00000000-0004-0000-0000-000063070000}"/>
    <hyperlink ref="L948" r:id="rId1893" xr:uid="{00000000-0004-0000-0000-000064070000}"/>
    <hyperlink ref="M948" r:id="rId1894" xr:uid="{00000000-0004-0000-0000-000065070000}"/>
    <hyperlink ref="L949" r:id="rId1895" xr:uid="{00000000-0004-0000-0000-000066070000}"/>
    <hyperlink ref="M949" r:id="rId1896" xr:uid="{00000000-0004-0000-0000-000067070000}"/>
    <hyperlink ref="L950" r:id="rId1897" xr:uid="{00000000-0004-0000-0000-000068070000}"/>
    <hyperlink ref="M950" r:id="rId1898" xr:uid="{00000000-0004-0000-0000-000069070000}"/>
    <hyperlink ref="L951" r:id="rId1899" xr:uid="{00000000-0004-0000-0000-00006A070000}"/>
    <hyperlink ref="M951" r:id="rId1900" xr:uid="{00000000-0004-0000-0000-00006B070000}"/>
    <hyperlink ref="L952" r:id="rId1901" xr:uid="{00000000-0004-0000-0000-00006C070000}"/>
    <hyperlink ref="M952" r:id="rId1902" xr:uid="{00000000-0004-0000-0000-00006D070000}"/>
    <hyperlink ref="L953" r:id="rId1903" xr:uid="{00000000-0004-0000-0000-00006E070000}"/>
    <hyperlink ref="M953" r:id="rId1904" xr:uid="{00000000-0004-0000-0000-00006F070000}"/>
    <hyperlink ref="L954" r:id="rId1905" xr:uid="{00000000-0004-0000-0000-000070070000}"/>
    <hyperlink ref="M954" r:id="rId1906" xr:uid="{00000000-0004-0000-0000-000071070000}"/>
    <hyperlink ref="L955" r:id="rId1907" xr:uid="{00000000-0004-0000-0000-000072070000}"/>
    <hyperlink ref="M955" r:id="rId1908" xr:uid="{00000000-0004-0000-0000-000073070000}"/>
    <hyperlink ref="L956" r:id="rId1909" xr:uid="{00000000-0004-0000-0000-000074070000}"/>
    <hyperlink ref="M956" r:id="rId1910" xr:uid="{00000000-0004-0000-0000-000075070000}"/>
    <hyperlink ref="L957" r:id="rId1911" xr:uid="{00000000-0004-0000-0000-000076070000}"/>
    <hyperlink ref="M957" r:id="rId1912" xr:uid="{00000000-0004-0000-0000-000077070000}"/>
    <hyperlink ref="L958" r:id="rId1913" xr:uid="{00000000-0004-0000-0000-000078070000}"/>
    <hyperlink ref="M958" r:id="rId1914" xr:uid="{00000000-0004-0000-0000-000079070000}"/>
    <hyperlink ref="L959" r:id="rId1915" xr:uid="{00000000-0004-0000-0000-00007A070000}"/>
    <hyperlink ref="M959" r:id="rId1916" xr:uid="{00000000-0004-0000-0000-00007B070000}"/>
    <hyperlink ref="L960" r:id="rId1917" xr:uid="{00000000-0004-0000-0000-00007C070000}"/>
    <hyperlink ref="M960" r:id="rId1918" xr:uid="{00000000-0004-0000-0000-00007D070000}"/>
    <hyperlink ref="L961" r:id="rId1919" xr:uid="{00000000-0004-0000-0000-00007E070000}"/>
    <hyperlink ref="M961" r:id="rId1920" xr:uid="{00000000-0004-0000-0000-00007F070000}"/>
    <hyperlink ref="L962" r:id="rId1921" xr:uid="{00000000-0004-0000-0000-000080070000}"/>
    <hyperlink ref="M962" r:id="rId1922" xr:uid="{00000000-0004-0000-0000-000081070000}"/>
    <hyperlink ref="L963" r:id="rId1923" xr:uid="{00000000-0004-0000-0000-000082070000}"/>
    <hyperlink ref="M963" r:id="rId1924" xr:uid="{00000000-0004-0000-0000-000083070000}"/>
    <hyperlink ref="L964" r:id="rId1925" xr:uid="{00000000-0004-0000-0000-000084070000}"/>
    <hyperlink ref="M964" r:id="rId1926" xr:uid="{00000000-0004-0000-0000-000085070000}"/>
    <hyperlink ref="L965" r:id="rId1927" xr:uid="{00000000-0004-0000-0000-000086070000}"/>
    <hyperlink ref="M965" r:id="rId1928" xr:uid="{00000000-0004-0000-0000-000087070000}"/>
    <hyperlink ref="L966" r:id="rId1929" xr:uid="{00000000-0004-0000-0000-000088070000}"/>
    <hyperlink ref="M966" r:id="rId1930" xr:uid="{00000000-0004-0000-0000-000089070000}"/>
    <hyperlink ref="L967" r:id="rId1931" xr:uid="{00000000-0004-0000-0000-00008A070000}"/>
    <hyperlink ref="M967" r:id="rId1932" xr:uid="{00000000-0004-0000-0000-00008B070000}"/>
    <hyperlink ref="L968" r:id="rId1933" xr:uid="{00000000-0004-0000-0000-00008C070000}"/>
    <hyperlink ref="M968" r:id="rId1934" xr:uid="{00000000-0004-0000-0000-00008D070000}"/>
    <hyperlink ref="L969" r:id="rId1935" xr:uid="{00000000-0004-0000-0000-00008E070000}"/>
    <hyperlink ref="M969" r:id="rId1936" xr:uid="{00000000-0004-0000-0000-00008F070000}"/>
    <hyperlink ref="L970" r:id="rId1937" xr:uid="{00000000-0004-0000-0000-000090070000}"/>
    <hyperlink ref="M970" r:id="rId1938" xr:uid="{00000000-0004-0000-0000-000091070000}"/>
    <hyperlink ref="L971" r:id="rId1939" xr:uid="{00000000-0004-0000-0000-000092070000}"/>
    <hyperlink ref="M971" r:id="rId1940" xr:uid="{00000000-0004-0000-0000-000093070000}"/>
    <hyperlink ref="L972" r:id="rId1941" xr:uid="{00000000-0004-0000-0000-000094070000}"/>
    <hyperlink ref="M972" r:id="rId1942" xr:uid="{00000000-0004-0000-0000-000095070000}"/>
    <hyperlink ref="L973" r:id="rId1943" xr:uid="{00000000-0004-0000-0000-000096070000}"/>
    <hyperlink ref="M973" r:id="rId1944" xr:uid="{00000000-0004-0000-0000-000097070000}"/>
    <hyperlink ref="L974" r:id="rId1945" xr:uid="{00000000-0004-0000-0000-000098070000}"/>
    <hyperlink ref="M974" r:id="rId1946" xr:uid="{00000000-0004-0000-0000-000099070000}"/>
    <hyperlink ref="L975" r:id="rId1947" xr:uid="{00000000-0004-0000-0000-00009A070000}"/>
    <hyperlink ref="M975" r:id="rId1948" xr:uid="{00000000-0004-0000-0000-00009B070000}"/>
    <hyperlink ref="L976" r:id="rId1949" xr:uid="{00000000-0004-0000-0000-00009C070000}"/>
    <hyperlink ref="M976" r:id="rId1950" xr:uid="{00000000-0004-0000-0000-00009D070000}"/>
    <hyperlink ref="L977" r:id="rId1951" xr:uid="{00000000-0004-0000-0000-00009E070000}"/>
    <hyperlink ref="M977" r:id="rId1952" xr:uid="{00000000-0004-0000-0000-00009F070000}"/>
    <hyperlink ref="L978" r:id="rId1953" xr:uid="{00000000-0004-0000-0000-0000A0070000}"/>
    <hyperlink ref="M978" r:id="rId1954" xr:uid="{00000000-0004-0000-0000-0000A1070000}"/>
    <hyperlink ref="L979" r:id="rId1955" xr:uid="{00000000-0004-0000-0000-0000A2070000}"/>
    <hyperlink ref="M979" r:id="rId1956" xr:uid="{00000000-0004-0000-0000-0000A3070000}"/>
    <hyperlink ref="L980" r:id="rId1957" xr:uid="{00000000-0004-0000-0000-0000A4070000}"/>
    <hyperlink ref="M980" r:id="rId1958" xr:uid="{00000000-0004-0000-0000-0000A5070000}"/>
    <hyperlink ref="L981" r:id="rId1959" xr:uid="{00000000-0004-0000-0000-0000A6070000}"/>
    <hyperlink ref="M981" r:id="rId1960" xr:uid="{00000000-0004-0000-0000-0000A7070000}"/>
    <hyperlink ref="L982" r:id="rId1961" xr:uid="{00000000-0004-0000-0000-0000A8070000}"/>
    <hyperlink ref="M982" r:id="rId1962" xr:uid="{00000000-0004-0000-0000-0000A9070000}"/>
    <hyperlink ref="L983" r:id="rId1963" xr:uid="{00000000-0004-0000-0000-0000AA070000}"/>
    <hyperlink ref="M983" r:id="rId1964" xr:uid="{00000000-0004-0000-0000-0000AB070000}"/>
    <hyperlink ref="L984" r:id="rId1965" xr:uid="{00000000-0004-0000-0000-0000AC070000}"/>
    <hyperlink ref="M984" r:id="rId1966" xr:uid="{00000000-0004-0000-0000-0000AD070000}"/>
    <hyperlink ref="L985" r:id="rId1967" xr:uid="{00000000-0004-0000-0000-0000AE070000}"/>
    <hyperlink ref="M985" r:id="rId1968" xr:uid="{00000000-0004-0000-0000-0000AF070000}"/>
    <hyperlink ref="L986" r:id="rId1969" xr:uid="{00000000-0004-0000-0000-0000B0070000}"/>
    <hyperlink ref="M986" r:id="rId1970" xr:uid="{00000000-0004-0000-0000-0000B1070000}"/>
    <hyperlink ref="L987" r:id="rId1971" xr:uid="{00000000-0004-0000-0000-0000B2070000}"/>
    <hyperlink ref="M987" r:id="rId1972" xr:uid="{00000000-0004-0000-0000-0000B3070000}"/>
    <hyperlink ref="L988" r:id="rId1973" xr:uid="{00000000-0004-0000-0000-0000B4070000}"/>
    <hyperlink ref="M988" r:id="rId1974" xr:uid="{00000000-0004-0000-0000-0000B5070000}"/>
    <hyperlink ref="L989" r:id="rId1975" xr:uid="{00000000-0004-0000-0000-0000B6070000}"/>
    <hyperlink ref="M989" r:id="rId1976" xr:uid="{00000000-0004-0000-0000-0000B7070000}"/>
    <hyperlink ref="L990" r:id="rId1977" xr:uid="{00000000-0004-0000-0000-0000B8070000}"/>
    <hyperlink ref="M990" r:id="rId1978" xr:uid="{00000000-0004-0000-0000-0000B9070000}"/>
    <hyperlink ref="L991" r:id="rId1979" xr:uid="{00000000-0004-0000-0000-0000BA070000}"/>
    <hyperlink ref="M991" r:id="rId1980" xr:uid="{00000000-0004-0000-0000-0000BB070000}"/>
    <hyperlink ref="L992" r:id="rId1981" xr:uid="{00000000-0004-0000-0000-0000BC070000}"/>
    <hyperlink ref="M992" r:id="rId1982" xr:uid="{00000000-0004-0000-0000-0000BD070000}"/>
    <hyperlink ref="L993" r:id="rId1983" xr:uid="{00000000-0004-0000-0000-0000BE070000}"/>
    <hyperlink ref="M993" r:id="rId1984" xr:uid="{00000000-0004-0000-0000-0000BF070000}"/>
    <hyperlink ref="L994" r:id="rId1985" xr:uid="{00000000-0004-0000-0000-0000C0070000}"/>
    <hyperlink ref="M994" r:id="rId1986" xr:uid="{00000000-0004-0000-0000-0000C1070000}"/>
    <hyperlink ref="L995" r:id="rId1987" xr:uid="{00000000-0004-0000-0000-0000C2070000}"/>
    <hyperlink ref="M995" r:id="rId1988" xr:uid="{00000000-0004-0000-0000-0000C3070000}"/>
    <hyperlink ref="L996" r:id="rId1989" xr:uid="{00000000-0004-0000-0000-0000C4070000}"/>
    <hyperlink ref="M996" r:id="rId1990" xr:uid="{00000000-0004-0000-0000-0000C5070000}"/>
    <hyperlink ref="L997" r:id="rId1991" xr:uid="{00000000-0004-0000-0000-0000C6070000}"/>
    <hyperlink ref="M997" r:id="rId1992" xr:uid="{00000000-0004-0000-0000-0000C7070000}"/>
    <hyperlink ref="L998" r:id="rId1993" xr:uid="{00000000-0004-0000-0000-0000C8070000}"/>
    <hyperlink ref="M998" r:id="rId1994" xr:uid="{00000000-0004-0000-0000-0000C9070000}"/>
    <hyperlink ref="L999" r:id="rId1995" xr:uid="{00000000-0004-0000-0000-0000CA070000}"/>
    <hyperlink ref="M999" r:id="rId1996" xr:uid="{00000000-0004-0000-0000-0000CB070000}"/>
    <hyperlink ref="L1000" r:id="rId1997" xr:uid="{00000000-0004-0000-0000-0000CC070000}"/>
    <hyperlink ref="M1000" r:id="rId1998" xr:uid="{00000000-0004-0000-0000-0000CD070000}"/>
    <hyperlink ref="L1001" r:id="rId1999" xr:uid="{00000000-0004-0000-0000-0000CE070000}"/>
    <hyperlink ref="M1001" r:id="rId2000" xr:uid="{00000000-0004-0000-0000-0000CF07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E6F0-982D-4C73-828F-A9900E6E6130}">
  <dimension ref="A1:AC1001"/>
  <sheetViews>
    <sheetView topLeftCell="P1" zoomScale="95" zoomScaleNormal="115" workbookViewId="0">
      <selection activeCell="AE11" sqref="AE11"/>
    </sheetView>
  </sheetViews>
  <sheetFormatPr defaultRowHeight="14.4" x14ac:dyDescent="0.3"/>
  <cols>
    <col min="1" max="1" width="173.5546875" bestFit="1" customWidth="1"/>
    <col min="2" max="2" width="17.21875" bestFit="1" customWidth="1"/>
    <col min="3" max="3" width="14.109375" customWidth="1"/>
    <col min="4" max="4" width="15.88671875" customWidth="1"/>
    <col min="5" max="5" width="15.6640625" customWidth="1"/>
    <col min="6" max="6" width="8.33203125" bestFit="1" customWidth="1"/>
    <col min="7" max="7" width="18.77734375" bestFit="1" customWidth="1"/>
    <col min="8" max="8" width="19.21875" customWidth="1"/>
    <col min="9" max="9" width="10.77734375" bestFit="1" customWidth="1"/>
    <col min="10" max="10" width="15.6640625" bestFit="1" customWidth="1"/>
    <col min="11" max="11" width="255.77734375" hidden="1" customWidth="1"/>
    <col min="12" max="12" width="71.77734375" hidden="1" customWidth="1"/>
    <col min="13" max="13" width="216.77734375" hidden="1" customWidth="1"/>
    <col min="14" max="14" width="11.77734375" customWidth="1"/>
    <col min="15" max="15" width="14" customWidth="1"/>
    <col min="16" max="16" width="12.33203125" customWidth="1"/>
    <col min="17" max="18" width="14.33203125" customWidth="1"/>
    <col min="19" max="19" width="14.44140625" bestFit="1" customWidth="1"/>
    <col min="20" max="20" width="16" bestFit="1" customWidth="1"/>
    <col min="21" max="21" width="13.109375" bestFit="1" customWidth="1"/>
    <col min="22" max="22" width="15.44140625" bestFit="1" customWidth="1"/>
    <col min="23" max="23" width="17" bestFit="1" customWidth="1"/>
    <col min="24" max="24" width="15.6640625" bestFit="1" customWidth="1"/>
    <col min="27" max="27" width="15" bestFit="1" customWidth="1"/>
    <col min="28" max="28" width="16" bestFit="1" customWidth="1"/>
    <col min="29" max="29" width="13.77734375" bestFit="1" customWidth="1"/>
  </cols>
  <sheetData>
    <row r="1" spans="1:29" x14ac:dyDescent="0.3">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6003</v>
      </c>
      <c r="T1" s="4" t="s">
        <v>6005</v>
      </c>
      <c r="U1" s="4" t="s">
        <v>6004</v>
      </c>
      <c r="V1" s="4" t="s">
        <v>6008</v>
      </c>
      <c r="W1" s="4" t="s">
        <v>6007</v>
      </c>
      <c r="X1" s="4" t="s">
        <v>6009</v>
      </c>
      <c r="Y1" s="4" t="s">
        <v>6010</v>
      </c>
      <c r="Z1" s="4" t="s">
        <v>6011</v>
      </c>
      <c r="AA1" s="4" t="s">
        <v>6012</v>
      </c>
      <c r="AB1" s="4" t="s">
        <v>6006</v>
      </c>
      <c r="AC1" s="4" t="s">
        <v>6042</v>
      </c>
    </row>
    <row r="2" spans="1:29" x14ac:dyDescent="0.3">
      <c r="A2" s="7" t="s">
        <v>18</v>
      </c>
      <c r="B2" s="7" t="s">
        <v>1017</v>
      </c>
      <c r="C2" s="7" t="s">
        <v>2017</v>
      </c>
      <c r="D2" s="5" t="s">
        <v>2018</v>
      </c>
      <c r="E2" s="7" t="s">
        <v>2018</v>
      </c>
      <c r="F2" s="7" t="s">
        <v>2921</v>
      </c>
      <c r="G2" s="7" t="s">
        <v>2922</v>
      </c>
      <c r="H2" s="7">
        <v>0</v>
      </c>
      <c r="I2" s="10" t="s">
        <v>2943</v>
      </c>
      <c r="J2" s="7" t="s">
        <v>2948</v>
      </c>
      <c r="K2" s="7" t="s">
        <v>2998</v>
      </c>
      <c r="L2" s="11" t="s">
        <v>3995</v>
      </c>
      <c r="M2" s="11" t="s">
        <v>4995</v>
      </c>
      <c r="N2" s="9">
        <v>962</v>
      </c>
      <c r="O2" s="7" t="s">
        <v>5995</v>
      </c>
      <c r="P2" s="7" t="s">
        <v>6001</v>
      </c>
      <c r="Q2" s="9">
        <v>291</v>
      </c>
      <c r="R2" s="6">
        <v>45828</v>
      </c>
      <c r="S2" s="8">
        <f>ROUND((VALUE(SUBSTITUTE(SUBSTITUTE(BooksData[[#This Row],[Price (Incl. Tax)]], "Â", ""), "£", "")) *1.3),2)</f>
        <v>58.72</v>
      </c>
      <c r="T2" s="7" cm="1">
        <f t="array" ref="T2">_xlfn.SWITCH(I2, "One",1,"Two",2,"Three",3,"Four",4,"Five",5,"")</f>
        <v>2</v>
      </c>
      <c r="U2" s="12">
        <f>BooksData[[#This Row],[Price(USD)]]*BooksData[[#This Row],[Total Sales]]</f>
        <v>56488.639999999999</v>
      </c>
      <c r="V2" s="7" t="str">
        <f>IF(BooksData[[#This Row],[Title]]="","Missing","OK")</f>
        <v>OK</v>
      </c>
      <c r="W2" s="7" t="str">
        <f ca="1">IF(BooksData[[#This Row],[Last Purchase]] &gt;= TODAY() - 30, "Recent", "Old")</f>
        <v>Recent</v>
      </c>
      <c r="X2" s="7">
        <f>IFERROR(
  --MID(BooksData[[#This Row],[Availability]],
        FIND("(", BooksData[[#This Row],[Availability]]) + 1,
        FIND(" ", BooksData[[#This Row],[Availability]], FIND("(", BooksData[[#This Row],[Availability]])) - FIND("(", BooksData[[#This Row],[Availability]]) - 1),
  0)</f>
        <v>19</v>
      </c>
      <c r="Y2" s="13" t="str">
        <f>IF(ISNUMBER(SEARCH("In stock", BooksData[[#This Row],[Availability]])), "In Stock", "Out of Stock")</f>
        <v>In Stock</v>
      </c>
      <c r="Z2" s="13" t="str">
        <f>IF(BooksData[[#This Row],[Stock Count]] &lt; 5, "⚠️ Low", "OK")</f>
        <v>OK</v>
      </c>
      <c r="AA2" s="14">
        <f>BooksData[[#This Row],[Revenue]]*0.2</f>
        <v>11297.728000000001</v>
      </c>
      <c r="AB2" s="13" t="str" cm="1">
        <f t="array" ref="AB2">_xlfn.IFS(BooksData[[#This Row],[Price(USD)]]&lt;10, "Low", BooksData[[#This Row],[Price(USD)]]&lt;20, "Mid", TRUE, "High")</f>
        <v>High</v>
      </c>
      <c r="AC2" s="13" t="str">
        <f>IF(BooksData[[#This Row],[Total Sales]] &gt; 4000, "Top Seller", "Other")</f>
        <v>Other</v>
      </c>
    </row>
    <row r="3" spans="1:29" x14ac:dyDescent="0.3">
      <c r="A3" s="7" t="s">
        <v>19</v>
      </c>
      <c r="B3" s="7" t="s">
        <v>1018</v>
      </c>
      <c r="C3" s="7" t="s">
        <v>2017</v>
      </c>
      <c r="D3" s="7" t="s">
        <v>2019</v>
      </c>
      <c r="E3" s="7" t="s">
        <v>2019</v>
      </c>
      <c r="F3" s="7" t="s">
        <v>2921</v>
      </c>
      <c r="G3" s="7" t="s">
        <v>2923</v>
      </c>
      <c r="H3" s="7">
        <v>0</v>
      </c>
      <c r="I3" s="10" t="s">
        <v>2944</v>
      </c>
      <c r="J3" s="7" t="s">
        <v>2948</v>
      </c>
      <c r="K3" s="7" t="s">
        <v>2999</v>
      </c>
      <c r="L3" s="11" t="s">
        <v>3996</v>
      </c>
      <c r="M3" s="11" t="s">
        <v>4996</v>
      </c>
      <c r="N3" s="9">
        <v>254</v>
      </c>
      <c r="O3" s="7" t="s">
        <v>5996</v>
      </c>
      <c r="P3" s="7" t="s">
        <v>6001</v>
      </c>
      <c r="Q3" s="9">
        <v>1182</v>
      </c>
      <c r="R3" s="6">
        <v>45765</v>
      </c>
      <c r="S3" s="8">
        <f>ROUND((VALUE(SUBSTITUTE(SUBSTITUTE(BooksData[[#This Row],[Price (Incl. Tax)]], "Â", ""), "£", "")) *1.3),2)</f>
        <v>64.260000000000005</v>
      </c>
      <c r="T3" s="7" cm="1">
        <f t="array" ref="T3">_xlfn.SWITCH(I3, "One",1,"Two",2,"Three",3,"Four",4,"Five",5,"")</f>
        <v>4</v>
      </c>
      <c r="U3" s="12">
        <f>BooksData[[#This Row],[Price(USD)]]*BooksData[[#This Row],[Total Sales]]</f>
        <v>16322.04</v>
      </c>
      <c r="V3" s="7" t="str">
        <f>IF(BooksData[[#This Row],[Title]]="","Missing","OK")</f>
        <v>OK</v>
      </c>
      <c r="W3" s="7" t="str">
        <f ca="1">IF(BooksData[[#This Row],[Last Purchase]] &gt;= TODAY() - 30, "Recent", "Old")</f>
        <v>Old</v>
      </c>
      <c r="X3" s="7">
        <f>IFERROR(
  --MID(BooksData[[#This Row],[Availability]],
        FIND("(", BooksData[[#This Row],[Availability]]) + 1,
        FIND(" ", BooksData[[#This Row],[Availability]], FIND("(", BooksData[[#This Row],[Availability]])) - FIND("(", BooksData[[#This Row],[Availability]]) - 1),
  0)</f>
        <v>15</v>
      </c>
      <c r="Y3" s="13" t="str">
        <f>IF(ISNUMBER(SEARCH("In stock", BooksData[[#This Row],[Availability]])), "Stock", "Out of Stock")</f>
        <v>Stock</v>
      </c>
      <c r="Z3" s="13" t="str">
        <f>IF(BooksData[[#This Row],[Stock Count]] &lt; 5, "⚠️ Low", "OK")</f>
        <v>OK</v>
      </c>
      <c r="AA3" s="14">
        <f>BooksData[[#This Row],[Revenue]]*0.2</f>
        <v>3264.4080000000004</v>
      </c>
      <c r="AB3" s="13" t="str" cm="1">
        <f t="array" ref="AB3">_xlfn.IFS(BooksData[[#This Row],[Price(USD)]]&lt;10, "Low", BooksData[[#This Row],[Price(USD)]]&lt;20, "Mid", TRUE, "High")</f>
        <v>High</v>
      </c>
      <c r="AC3" s="13" t="str">
        <f>IF(BooksData[[#This Row],[Total Sales]] &gt; 4000, "Top Seller", "Other")</f>
        <v>Other</v>
      </c>
    </row>
    <row r="4" spans="1:29" x14ac:dyDescent="0.3">
      <c r="A4" s="7" t="s">
        <v>20</v>
      </c>
      <c r="B4" s="7" t="s">
        <v>1019</v>
      </c>
      <c r="C4" s="7" t="s">
        <v>2017</v>
      </c>
      <c r="D4" s="7" t="s">
        <v>2020</v>
      </c>
      <c r="E4" s="7" t="s">
        <v>2020</v>
      </c>
      <c r="F4" s="7" t="s">
        <v>2921</v>
      </c>
      <c r="G4" s="7" t="s">
        <v>2924</v>
      </c>
      <c r="H4" s="7">
        <v>0</v>
      </c>
      <c r="I4" s="10" t="s">
        <v>2945</v>
      </c>
      <c r="J4" s="7" t="s">
        <v>2948</v>
      </c>
      <c r="K4" s="7" t="s">
        <v>3000</v>
      </c>
      <c r="L4" s="11" t="s">
        <v>3997</v>
      </c>
      <c r="M4" s="11" t="s">
        <v>4997</v>
      </c>
      <c r="N4" s="9">
        <v>2303</v>
      </c>
      <c r="O4" s="7" t="s">
        <v>5997</v>
      </c>
      <c r="P4" s="7" t="s">
        <v>6001</v>
      </c>
      <c r="Q4" s="9">
        <v>1295</v>
      </c>
      <c r="R4" s="6">
        <v>45699</v>
      </c>
      <c r="S4" s="8">
        <f>ROUND((VALUE(SUBSTITUTE(SUBSTITUTE(BooksData[[#This Row],[Price (Incl. Tax)]], "Â", ""), "£", "")) *1.3),2)</f>
        <v>63.53</v>
      </c>
      <c r="T4" s="7" cm="1">
        <f t="array" ref="T4">_xlfn.SWITCH(I4, "One",1,"Two",2,"Three",3,"Four",4,"Five",5,"")</f>
        <v>3</v>
      </c>
      <c r="U4" s="12">
        <f>BooksData[[#This Row],[Price(USD)]]*BooksData[[#This Row],[Total Sales]]</f>
        <v>146309.59</v>
      </c>
      <c r="V4" s="7" t="str">
        <f>IF(BooksData[[#This Row],[Title]]="","Missing","OK")</f>
        <v>OK</v>
      </c>
      <c r="W4" s="7" t="str">
        <f ca="1">IF(BooksData[[#This Row],[Last Purchase]] &gt;= TODAY() - 30, "Recent", "Old")</f>
        <v>Old</v>
      </c>
      <c r="X4" s="7">
        <f>IFERROR(
  --MID(BooksData[[#This Row],[Availability]],
        FIND("(", BooksData[[#This Row],[Availability]]) + 1,
        FIND(" ", BooksData[[#This Row],[Availability]], FIND("(", BooksData[[#This Row],[Availability]])) - FIND("(", BooksData[[#This Row],[Availability]]) - 1),
  0)</f>
        <v>14</v>
      </c>
      <c r="Y4" s="13" t="str">
        <f>IF(ISNUMBER(SEARCH("In stock", BooksData[[#This Row],[Availability]])), "In Stock", "Out of Stock")</f>
        <v>In Stock</v>
      </c>
      <c r="Z4" s="13" t="str">
        <f>IF(BooksData[[#This Row],[Stock Count]] &lt; 5, "⚠️ Low", "OK")</f>
        <v>OK</v>
      </c>
      <c r="AA4" s="14">
        <f>BooksData[[#This Row],[Revenue]]*0.2</f>
        <v>29261.918000000001</v>
      </c>
      <c r="AB4" s="13" t="str" cm="1">
        <f t="array" ref="AB4">_xlfn.IFS(BooksData[[#This Row],[Price(USD)]]&lt;10, "Low", BooksData[[#This Row],[Price(USD)]]&lt;20, "Mid", TRUE, "High")</f>
        <v>High</v>
      </c>
      <c r="AC4" s="13" t="str">
        <f>IF(BooksData[[#This Row],[Total Sales]] &gt; 4000, "Top Seller", "Other")</f>
        <v>Other</v>
      </c>
    </row>
    <row r="5" spans="1:29" x14ac:dyDescent="0.3">
      <c r="A5" s="7" t="s">
        <v>21</v>
      </c>
      <c r="B5" s="7" t="s">
        <v>1020</v>
      </c>
      <c r="C5" s="7" t="s">
        <v>2017</v>
      </c>
      <c r="D5" s="7" t="s">
        <v>2021</v>
      </c>
      <c r="E5" s="7" t="s">
        <v>2021</v>
      </c>
      <c r="F5" s="7" t="s">
        <v>2921</v>
      </c>
      <c r="G5" s="7" t="s">
        <v>2925</v>
      </c>
      <c r="H5" s="7">
        <v>0</v>
      </c>
      <c r="I5" s="10" t="s">
        <v>2943</v>
      </c>
      <c r="J5" s="7" t="s">
        <v>2948</v>
      </c>
      <c r="K5" s="7" t="s">
        <v>3001</v>
      </c>
      <c r="L5" s="11" t="s">
        <v>3998</v>
      </c>
      <c r="M5" s="11" t="s">
        <v>4998</v>
      </c>
      <c r="N5" s="9">
        <v>2056</v>
      </c>
      <c r="O5" s="7" t="s">
        <v>5998</v>
      </c>
      <c r="P5" s="7" t="s">
        <v>6002</v>
      </c>
      <c r="Q5" s="9">
        <v>550</v>
      </c>
      <c r="R5" s="6">
        <v>45694</v>
      </c>
      <c r="S5" s="8">
        <f>ROUND((VALUE(SUBSTITUTE(SUBSTITUTE(BooksData[[#This Row],[Price (Incl. Tax)]], "Â", ""), "£", "")) *1.3),2)</f>
        <v>48.02</v>
      </c>
      <c r="T5" s="7" cm="1">
        <f t="array" ref="T5">_xlfn.SWITCH(I5, "One",1,"Two",2,"Three",3,"Four",4,"Five",5,"")</f>
        <v>2</v>
      </c>
      <c r="U5" s="12">
        <f>BooksData[[#This Row],[Price(USD)]]*BooksData[[#This Row],[Total Sales]]</f>
        <v>98729.12000000001</v>
      </c>
      <c r="V5" s="7" t="str">
        <f>IF(BooksData[[#This Row],[Title]]="","Missing","OK")</f>
        <v>OK</v>
      </c>
      <c r="W5" s="7" t="str">
        <f ca="1">IF(BooksData[[#This Row],[Last Purchase]] &gt;= TODAY() - 30, "Recent", "Old")</f>
        <v>Old</v>
      </c>
      <c r="X5" s="7">
        <f>IFERROR(
  --MID(BooksData[[#This Row],[Availability]],
        FIND("(", BooksData[[#This Row],[Availability]]) + 1,
        FIND(" ", BooksData[[#This Row],[Availability]], FIND("(", BooksData[[#This Row],[Availability]])) - FIND("(", BooksData[[#This Row],[Availability]]) - 1),
  0)</f>
        <v>8</v>
      </c>
      <c r="Y5" s="13" t="str">
        <f>IF(ISNUMBER(SEARCH("In stock", BooksData[[#This Row],[Availability]])), "In Stock", "Out of Stock")</f>
        <v>In Stock</v>
      </c>
      <c r="Z5" s="13" t="str">
        <f>IF(BooksData[[#This Row],[Stock Count]] &lt; 5, "⚠️ Low", "OK")</f>
        <v>OK</v>
      </c>
      <c r="AA5" s="14">
        <f>BooksData[[#This Row],[Revenue]]*0.2</f>
        <v>19745.824000000004</v>
      </c>
      <c r="AB5" s="13" t="str" cm="1">
        <f t="array" ref="AB5">_xlfn.IFS(BooksData[[#This Row],[Price(USD)]]&lt;10, "Low", BooksData[[#This Row],[Price(USD)]]&lt;20, "Mid", TRUE, "High")</f>
        <v>High</v>
      </c>
      <c r="AC5" s="13" t="str">
        <f>IF(BooksData[[#This Row],[Total Sales]] &gt; 4000, "Top Seller", "Other")</f>
        <v>Other</v>
      </c>
    </row>
    <row r="6" spans="1:29" x14ac:dyDescent="0.3">
      <c r="A6" s="7" t="s">
        <v>22</v>
      </c>
      <c r="B6" s="7" t="s">
        <v>1021</v>
      </c>
      <c r="C6" s="7" t="s">
        <v>2017</v>
      </c>
      <c r="D6" s="7" t="s">
        <v>2022</v>
      </c>
      <c r="E6" s="7" t="s">
        <v>2022</v>
      </c>
      <c r="F6" s="7" t="s">
        <v>2921</v>
      </c>
      <c r="G6" s="7" t="s">
        <v>2926</v>
      </c>
      <c r="H6" s="7">
        <v>0</v>
      </c>
      <c r="I6" s="10" t="s">
        <v>2945</v>
      </c>
      <c r="J6" s="7" t="s">
        <v>2948</v>
      </c>
      <c r="K6" s="7" t="s">
        <v>3002</v>
      </c>
      <c r="L6" s="11" t="s">
        <v>3999</v>
      </c>
      <c r="M6" s="11" t="s">
        <v>4999</v>
      </c>
      <c r="N6" s="9">
        <v>1878</v>
      </c>
      <c r="O6" s="7" t="s">
        <v>5998</v>
      </c>
      <c r="P6" s="7" t="s">
        <v>6001</v>
      </c>
      <c r="Q6" s="9">
        <v>1285</v>
      </c>
      <c r="R6" s="6">
        <v>45728</v>
      </c>
      <c r="S6" s="8">
        <f>ROUND((VALUE(SUBSTITUTE(SUBSTITUTE(BooksData[[#This Row],[Price (Incl. Tax)]], "Â", ""), "£", "")) *1.3),2)</f>
        <v>48.53</v>
      </c>
      <c r="T6" s="7" cm="1">
        <f t="array" ref="T6">_xlfn.SWITCH(I6, "One",1,"Two",2,"Three",3,"Four",4,"Five",5,"")</f>
        <v>3</v>
      </c>
      <c r="U6" s="12">
        <f>BooksData[[#This Row],[Price(USD)]]*BooksData[[#This Row],[Total Sales]]</f>
        <v>91139.34</v>
      </c>
      <c r="V6" s="7" t="str">
        <f>IF(BooksData[[#This Row],[Title]]="","Missing","OK")</f>
        <v>OK</v>
      </c>
      <c r="W6" s="7" t="str">
        <f ca="1">IF(BooksData[[#This Row],[Last Purchase]] &gt;= TODAY() - 30, "Recent", "Old")</f>
        <v>Old</v>
      </c>
      <c r="X6" s="7">
        <f>IFERROR(
  --MID(BooksData[[#This Row],[Availability]],
        FIND("(", BooksData[[#This Row],[Availability]]) + 1,
        FIND(" ", BooksData[[#This Row],[Availability]], FIND("(", BooksData[[#This Row],[Availability]])) - FIND("(", BooksData[[#This Row],[Availability]]) - 1),
  0)</f>
        <v>7</v>
      </c>
      <c r="Y6" s="13" t="str">
        <f>IF(ISNUMBER(SEARCH("In stock", BooksData[[#This Row],[Availability]])), "In Stock", "Out of Stock")</f>
        <v>In Stock</v>
      </c>
      <c r="Z6" s="13" t="str">
        <f>IF(BooksData[[#This Row],[Stock Count]] &lt; 5, "⚠️ Low", "OK")</f>
        <v>OK</v>
      </c>
      <c r="AA6" s="14">
        <f>BooksData[[#This Row],[Revenue]]*0.2</f>
        <v>18227.867999999999</v>
      </c>
      <c r="AB6" s="13" t="str" cm="1">
        <f t="array" ref="AB6">_xlfn.IFS(BooksData[[#This Row],[Price(USD)]]&lt;10, "Low", BooksData[[#This Row],[Price(USD)]]&lt;20, "Mid", TRUE, "High")</f>
        <v>High</v>
      </c>
      <c r="AC6" s="13" t="str">
        <f>IF(BooksData[[#This Row],[Total Sales]] &gt; 4000, "Top Seller", "Other")</f>
        <v>Other</v>
      </c>
    </row>
    <row r="7" spans="1:29" x14ac:dyDescent="0.3">
      <c r="A7" s="7" t="s">
        <v>23</v>
      </c>
      <c r="B7" s="7" t="s">
        <v>1022</v>
      </c>
      <c r="C7" s="7" t="s">
        <v>2017</v>
      </c>
      <c r="D7" s="7" t="s">
        <v>2023</v>
      </c>
      <c r="E7" s="7" t="s">
        <v>2023</v>
      </c>
      <c r="F7" s="7" t="s">
        <v>2921</v>
      </c>
      <c r="G7" s="7" t="s">
        <v>2926</v>
      </c>
      <c r="H7" s="7">
        <v>0</v>
      </c>
      <c r="I7" s="10" t="s">
        <v>2943</v>
      </c>
      <c r="J7" s="7" t="s">
        <v>2948</v>
      </c>
      <c r="K7" s="7" t="s">
        <v>3003</v>
      </c>
      <c r="L7" s="11" t="s">
        <v>4000</v>
      </c>
      <c r="M7" s="11" t="s">
        <v>5000</v>
      </c>
      <c r="N7" s="9">
        <v>1193</v>
      </c>
      <c r="O7" s="7" t="s">
        <v>5999</v>
      </c>
      <c r="P7" s="7" t="s">
        <v>6001</v>
      </c>
      <c r="Q7" s="9">
        <v>848</v>
      </c>
      <c r="R7" s="6">
        <v>45844</v>
      </c>
      <c r="S7" s="8">
        <f>ROUND((VALUE(SUBSTITUTE(SUBSTITUTE(BooksData[[#This Row],[Price (Incl. Tax)]], "Â", ""), "£", "")) *1.3),2)</f>
        <v>57.64</v>
      </c>
      <c r="T7" s="7" cm="1">
        <f t="array" ref="T7">_xlfn.SWITCH(I7, "One",1,"Two",2,"Three",3,"Four",4,"Five",5,"")</f>
        <v>2</v>
      </c>
      <c r="U7" s="12">
        <f>BooksData[[#This Row],[Price(USD)]]*BooksData[[#This Row],[Total Sales]]</f>
        <v>68764.52</v>
      </c>
      <c r="V7" s="7" t="str">
        <f>IF(BooksData[[#This Row],[Title]]="","Missing","OK")</f>
        <v>OK</v>
      </c>
      <c r="W7" s="7" t="str">
        <f ca="1">IF(BooksData[[#This Row],[Last Purchase]] &gt;= TODAY() - 30, "Recent", "Old")</f>
        <v>Recent</v>
      </c>
      <c r="X7" s="7">
        <f>IFERROR(
  --MID(BooksData[[#This Row],[Availability]],
        FIND("(", BooksData[[#This Row],[Availability]]) + 1,
        FIND(" ", BooksData[[#This Row],[Availability]], FIND("(", BooksData[[#This Row],[Availability]])) - FIND("(", BooksData[[#This Row],[Availability]]) - 1),
  0)</f>
        <v>7</v>
      </c>
      <c r="Y7" s="13" t="str">
        <f>IF(ISNUMBER(SEARCH("In stock", BooksData[[#This Row],[Availability]])), "In Stock", "Out of Stock")</f>
        <v>In Stock</v>
      </c>
      <c r="Z7" s="13" t="str">
        <f>IF(BooksData[[#This Row],[Stock Count]] &lt; 5, "⚠️ Low", "OK")</f>
        <v>OK</v>
      </c>
      <c r="AA7" s="14">
        <f>BooksData[[#This Row],[Revenue]]*0.2</f>
        <v>13752.904000000002</v>
      </c>
      <c r="AB7" s="13" t="str" cm="1">
        <f t="array" ref="AB7">_xlfn.IFS(BooksData[[#This Row],[Price(USD)]]&lt;10, "Low", BooksData[[#This Row],[Price(USD)]]&lt;20, "Mid", TRUE, "High")</f>
        <v>High</v>
      </c>
      <c r="AC7" s="13" t="str">
        <f>IF(BooksData[[#This Row],[Total Sales]] &gt; 4000, "Top Seller", "Other")</f>
        <v>Other</v>
      </c>
    </row>
    <row r="8" spans="1:29" x14ac:dyDescent="0.3">
      <c r="A8" s="7" t="s">
        <v>24</v>
      </c>
      <c r="B8" s="7" t="s">
        <v>1023</v>
      </c>
      <c r="C8" s="7" t="s">
        <v>2017</v>
      </c>
      <c r="D8" s="7" t="s">
        <v>2024</v>
      </c>
      <c r="E8" s="7" t="s">
        <v>2024</v>
      </c>
      <c r="F8" s="7" t="s">
        <v>2921</v>
      </c>
      <c r="G8" s="7" t="s">
        <v>2927</v>
      </c>
      <c r="H8" s="7">
        <v>0</v>
      </c>
      <c r="I8" s="10" t="s">
        <v>2946</v>
      </c>
      <c r="J8" s="7" t="s">
        <v>2948</v>
      </c>
      <c r="K8" s="7" t="s">
        <v>3004</v>
      </c>
      <c r="L8" s="11" t="s">
        <v>4001</v>
      </c>
      <c r="M8" s="11" t="s">
        <v>5001</v>
      </c>
      <c r="N8" s="9">
        <v>889</v>
      </c>
      <c r="O8" s="7" t="s">
        <v>5996</v>
      </c>
      <c r="P8" s="7" t="s">
        <v>6001</v>
      </c>
      <c r="Q8" s="9">
        <v>768</v>
      </c>
      <c r="R8" s="6">
        <v>45741</v>
      </c>
      <c r="S8" s="8">
        <f>ROUND((VALUE(SUBSTITUTE(SUBSTITUTE(BooksData[[#This Row],[Price (Incl. Tax)]], "Â", ""), "£", "")) *1.3),2)</f>
        <v>39.700000000000003</v>
      </c>
      <c r="T8" s="7" cm="1">
        <f t="array" ref="T8">_xlfn.SWITCH(I8, "One",1,"Two",2,"Three",3,"Four",4,"Five",5,"")</f>
        <v>1</v>
      </c>
      <c r="U8" s="12">
        <f>BooksData[[#This Row],[Price(USD)]]*BooksData[[#This Row],[Total Sales]]</f>
        <v>35293.300000000003</v>
      </c>
      <c r="V8" s="7" t="str">
        <f>IF(BooksData[[#This Row],[Title]]="","Missing","OK")</f>
        <v>OK</v>
      </c>
      <c r="W8" s="7" t="str">
        <f ca="1">IF(BooksData[[#This Row],[Last Purchase]] &gt;= TODAY() - 30, "Recent", "Old")</f>
        <v>Old</v>
      </c>
      <c r="X8" s="7">
        <f>IFERROR(
  --MID(BooksData[[#This Row],[Availability]],
        FIND("(", BooksData[[#This Row],[Availability]]) + 1,
        FIND(" ", BooksData[[#This Row],[Availability]], FIND("(", BooksData[[#This Row],[Availability]])) - FIND("(", BooksData[[#This Row],[Availability]]) - 1),
  0)</f>
        <v>6</v>
      </c>
      <c r="Y8" s="13" t="str">
        <f>IF(ISNUMBER(SEARCH("In stock", BooksData[[#This Row],[Availability]])), "In Stock", "Out of Stock")</f>
        <v>In Stock</v>
      </c>
      <c r="Z8" s="13" t="str">
        <f>IF(BooksData[[#This Row],[Stock Count]] &lt; 5, "⚠️ Low", "OK")</f>
        <v>OK</v>
      </c>
      <c r="AA8" s="14">
        <f>BooksData[[#This Row],[Revenue]]*0.2</f>
        <v>7058.6600000000008</v>
      </c>
      <c r="AB8" s="13" t="str" cm="1">
        <f t="array" ref="AB8">_xlfn.IFS(BooksData[[#This Row],[Price(USD)]]&lt;10, "Low", BooksData[[#This Row],[Price(USD)]]&lt;20, "Mid", TRUE, "High")</f>
        <v>High</v>
      </c>
      <c r="AC8" s="13" t="str">
        <f>IF(BooksData[[#This Row],[Total Sales]] &gt; 4000, "Top Seller", "Other")</f>
        <v>Other</v>
      </c>
    </row>
    <row r="9" spans="1:29" x14ac:dyDescent="0.3">
      <c r="A9" s="7" t="s">
        <v>25</v>
      </c>
      <c r="B9" s="7" t="s">
        <v>1024</v>
      </c>
      <c r="C9" s="7" t="s">
        <v>2017</v>
      </c>
      <c r="D9" s="7" t="s">
        <v>2025</v>
      </c>
      <c r="E9" s="7" t="s">
        <v>2025</v>
      </c>
      <c r="F9" s="7" t="s">
        <v>2921</v>
      </c>
      <c r="G9" s="7" t="s">
        <v>2927</v>
      </c>
      <c r="H9" s="7">
        <v>0</v>
      </c>
      <c r="I9" s="10" t="s">
        <v>2944</v>
      </c>
      <c r="J9" s="7" t="s">
        <v>2948</v>
      </c>
      <c r="K9" s="7" t="s">
        <v>3005</v>
      </c>
      <c r="L9" s="11" t="s">
        <v>4002</v>
      </c>
      <c r="M9" s="11" t="s">
        <v>5002</v>
      </c>
      <c r="N9" s="9">
        <v>4517</v>
      </c>
      <c r="O9" s="7" t="s">
        <v>5995</v>
      </c>
      <c r="P9" s="7" t="s">
        <v>6002</v>
      </c>
      <c r="Q9" s="9">
        <v>925</v>
      </c>
      <c r="R9" s="6">
        <v>45684</v>
      </c>
      <c r="S9" s="8">
        <f>ROUND((VALUE(SUBSTITUTE(SUBSTITUTE(BooksData[[#This Row],[Price (Incl. Tax)]], "Â", ""), "£", "")) *1.3),2)</f>
        <v>73.94</v>
      </c>
      <c r="T9" s="7" cm="1">
        <f t="array" ref="T9">_xlfn.SWITCH(I9, "One",1,"Two",2,"Three",3,"Four",4,"Five",5,"")</f>
        <v>4</v>
      </c>
      <c r="U9" s="12">
        <f>BooksData[[#This Row],[Price(USD)]]*BooksData[[#This Row],[Total Sales]]</f>
        <v>333986.98</v>
      </c>
      <c r="V9" s="7" t="str">
        <f>IF(BooksData[[#This Row],[Title]]="","Missing","OK")</f>
        <v>OK</v>
      </c>
      <c r="W9" s="7" t="str">
        <f ca="1">IF(BooksData[[#This Row],[Last Purchase]] &gt;= TODAY() - 30, "Recent", "Old")</f>
        <v>Old</v>
      </c>
      <c r="X9" s="7">
        <f>IFERROR(
  --MID(BooksData[[#This Row],[Availability]],
        FIND("(", BooksData[[#This Row],[Availability]]) + 1,
        FIND(" ", BooksData[[#This Row],[Availability]], FIND("(", BooksData[[#This Row],[Availability]])) - FIND("(", BooksData[[#This Row],[Availability]]) - 1),
  0)</f>
        <v>6</v>
      </c>
      <c r="Y9" s="13" t="str">
        <f>IF(ISNUMBER(SEARCH("In stock", BooksData[[#This Row],[Availability]])), "In Stock", "Out of Stock")</f>
        <v>In Stock</v>
      </c>
      <c r="Z9" s="13" t="str">
        <f>IF(BooksData[[#This Row],[Stock Count]] &lt; 5, "⚠️ Low", "OK")</f>
        <v>OK</v>
      </c>
      <c r="AA9" s="14">
        <f>BooksData[[#This Row],[Revenue]]*0.2</f>
        <v>66797.395999999993</v>
      </c>
      <c r="AB9" s="13" t="str" cm="1">
        <f t="array" ref="AB9">_xlfn.IFS(BooksData[[#This Row],[Price(USD)]]&lt;10, "Low", BooksData[[#This Row],[Price(USD)]]&lt;20, "Mid", TRUE, "High")</f>
        <v>High</v>
      </c>
      <c r="AC9" s="13" t="str">
        <f>IF(BooksData[[#This Row],[Total Sales]] &gt; 4000, "Top Seller", "Other")</f>
        <v>Top Seller</v>
      </c>
    </row>
    <row r="10" spans="1:29" x14ac:dyDescent="0.3">
      <c r="A10" s="7" t="s">
        <v>26</v>
      </c>
      <c r="B10" s="7" t="s">
        <v>1025</v>
      </c>
      <c r="C10" s="7" t="s">
        <v>2017</v>
      </c>
      <c r="D10" s="7" t="s">
        <v>2026</v>
      </c>
      <c r="E10" s="7" t="s">
        <v>2026</v>
      </c>
      <c r="F10" s="7" t="s">
        <v>2921</v>
      </c>
      <c r="G10" s="7" t="s">
        <v>2928</v>
      </c>
      <c r="H10" s="7">
        <v>0</v>
      </c>
      <c r="I10" s="10" t="s">
        <v>2946</v>
      </c>
      <c r="J10" s="7" t="s">
        <v>2948</v>
      </c>
      <c r="K10" s="7" t="s">
        <v>3006</v>
      </c>
      <c r="L10" s="11" t="s">
        <v>4003</v>
      </c>
      <c r="M10" s="11" t="s">
        <v>5003</v>
      </c>
      <c r="N10" s="9">
        <v>762</v>
      </c>
      <c r="O10" s="7" t="s">
        <v>5996</v>
      </c>
      <c r="P10" s="7" t="s">
        <v>6002</v>
      </c>
      <c r="Q10" s="9">
        <v>154</v>
      </c>
      <c r="R10" s="6">
        <v>45809</v>
      </c>
      <c r="S10" s="8">
        <f>ROUND((VALUE(SUBSTITUTE(SUBSTITUTE(BooksData[[#This Row],[Price (Incl. Tax)]], "Â", ""), "£", "")) *1.3),2)</f>
        <v>30.17</v>
      </c>
      <c r="T10" s="7" cm="1">
        <f t="array" ref="T10">_xlfn.SWITCH(I10, "One",1,"Two",2,"Three",3,"Four",4,"Five",5,"")</f>
        <v>1</v>
      </c>
      <c r="U10" s="12">
        <f>BooksData[[#This Row],[Price(USD)]]*BooksData[[#This Row],[Total Sales]]</f>
        <v>22989.54</v>
      </c>
      <c r="V10" s="7" t="str">
        <f>IF(BooksData[[#This Row],[Title]]="","Missing","OK")</f>
        <v>OK</v>
      </c>
      <c r="W10" s="7" t="str">
        <f ca="1">IF(BooksData[[#This Row],[Last Purchase]] &gt;= TODAY() - 30, "Recent", "Old")</f>
        <v>Old</v>
      </c>
      <c r="X10" s="7">
        <f>IFERROR(
  --MID(BooksData[[#This Row],[Availability]],
        FIND("(", BooksData[[#This Row],[Availability]]) + 1,
        FIND(" ", BooksData[[#This Row],[Availability]], FIND("(", BooksData[[#This Row],[Availability]])) - FIND("(", BooksData[[#This Row],[Availability]]) - 1),
  0)</f>
        <v>3</v>
      </c>
      <c r="Y10" s="13" t="str">
        <f>IF(ISNUMBER(SEARCH("In stock", BooksData[[#This Row],[Availability]])), "In Stock", "Out of Stock")</f>
        <v>In Stock</v>
      </c>
      <c r="Z10" s="13" t="str">
        <f>IF(BooksData[[#This Row],[Stock Count]] &lt; 5, "⚠️ Low", "OK")</f>
        <v>⚠️ Low</v>
      </c>
      <c r="AA10" s="14">
        <f>BooksData[[#This Row],[Revenue]]*0.2</f>
        <v>4597.9080000000004</v>
      </c>
      <c r="AB10" s="13" t="str" cm="1">
        <f t="array" ref="AB10">_xlfn.IFS(BooksData[[#This Row],[Price(USD)]]&lt;10, "Low", BooksData[[#This Row],[Price(USD)]]&lt;20, "Mid", TRUE, "High")</f>
        <v>High</v>
      </c>
      <c r="AC10" s="13" t="str">
        <f>IF(BooksData[[#This Row],[Total Sales]] &gt; 4000, "Top Seller", "Other")</f>
        <v>Other</v>
      </c>
    </row>
    <row r="11" spans="1:29" x14ac:dyDescent="0.3">
      <c r="A11" s="7" t="s">
        <v>27</v>
      </c>
      <c r="B11" s="7" t="s">
        <v>1026</v>
      </c>
      <c r="C11" s="7" t="s">
        <v>2017</v>
      </c>
      <c r="D11" s="7" t="s">
        <v>2027</v>
      </c>
      <c r="E11" s="7" t="s">
        <v>2027</v>
      </c>
      <c r="F11" s="7" t="s">
        <v>2921</v>
      </c>
      <c r="G11" s="7" t="s">
        <v>2928</v>
      </c>
      <c r="H11" s="7">
        <v>0</v>
      </c>
      <c r="I11" s="10" t="s">
        <v>2945</v>
      </c>
      <c r="J11" s="7" t="s">
        <v>2948</v>
      </c>
      <c r="K11" s="7" t="s">
        <v>3007</v>
      </c>
      <c r="L11" s="11" t="s">
        <v>4004</v>
      </c>
      <c r="M11" s="11" t="s">
        <v>5004</v>
      </c>
      <c r="N11" s="9">
        <v>4887</v>
      </c>
      <c r="O11" s="7" t="s">
        <v>5998</v>
      </c>
      <c r="P11" s="7" t="s">
        <v>6001</v>
      </c>
      <c r="Q11" s="9">
        <v>1297</v>
      </c>
      <c r="R11" s="6">
        <v>45696</v>
      </c>
      <c r="S11" s="8">
        <f>ROUND((VALUE(SUBSTITUTE(SUBSTITUTE(BooksData[[#This Row],[Price (Incl. Tax)]], "Â", ""), "£", "")) *1.3),2)</f>
        <v>50.64</v>
      </c>
      <c r="T11" s="7" cm="1">
        <f t="array" ref="T11">_xlfn.SWITCH(I11, "One",1,"Two",2,"Three",3,"Four",4,"Five",5,"")</f>
        <v>3</v>
      </c>
      <c r="U11" s="12">
        <f>BooksData[[#This Row],[Price(USD)]]*BooksData[[#This Row],[Total Sales]]</f>
        <v>247477.68</v>
      </c>
      <c r="V11" s="7" t="str">
        <f>IF(BooksData[[#This Row],[Title]]="","Missing","OK")</f>
        <v>OK</v>
      </c>
      <c r="W11" s="7" t="str">
        <f ca="1">IF(BooksData[[#This Row],[Last Purchase]] &gt;= TODAY() - 30, "Recent", "Old")</f>
        <v>Old</v>
      </c>
      <c r="X11" s="7">
        <f>IFERROR(
  --MID(BooksData[[#This Row],[Availability]],
        FIND("(", BooksData[[#This Row],[Availability]]) + 1,
        FIND(" ", BooksData[[#This Row],[Availability]], FIND("(", BooksData[[#This Row],[Availability]])) - FIND("(", BooksData[[#This Row],[Availability]]) - 1),
  0)</f>
        <v>3</v>
      </c>
      <c r="Y11" s="13" t="str">
        <f>IF(ISNUMBER(SEARCH("In stock", BooksData[[#This Row],[Availability]])), "In Stock", "Out of Stock")</f>
        <v>In Stock</v>
      </c>
      <c r="Z11" s="13" t="str">
        <f>IF(BooksData[[#This Row],[Stock Count]] &lt; 5, "⚠️ Low", "OK")</f>
        <v>⚠️ Low</v>
      </c>
      <c r="AA11" s="14">
        <f>BooksData[[#This Row],[Revenue]]*0.2</f>
        <v>49495.536</v>
      </c>
      <c r="AB11" s="13" t="str" cm="1">
        <f t="array" ref="AB11">_xlfn.IFS(BooksData[[#This Row],[Price(USD)]]&lt;10, "Low", BooksData[[#This Row],[Price(USD)]]&lt;20, "Mid", TRUE, "High")</f>
        <v>High</v>
      </c>
      <c r="AC11" s="13" t="str">
        <f>IF(BooksData[[#This Row],[Total Sales]] &gt; 4000, "Top Seller", "Other")</f>
        <v>Top Seller</v>
      </c>
    </row>
    <row r="12" spans="1:29" x14ac:dyDescent="0.3">
      <c r="A12" s="7" t="s">
        <v>28</v>
      </c>
      <c r="B12" s="7" t="s">
        <v>1027</v>
      </c>
      <c r="C12" s="7" t="s">
        <v>2017</v>
      </c>
      <c r="D12" s="7" t="s">
        <v>2028</v>
      </c>
      <c r="E12" s="7" t="s">
        <v>2028</v>
      </c>
      <c r="F12" s="7" t="s">
        <v>2921</v>
      </c>
      <c r="G12" s="7" t="s">
        <v>2929</v>
      </c>
      <c r="H12" s="7">
        <v>0</v>
      </c>
      <c r="I12" s="10" t="s">
        <v>2947</v>
      </c>
      <c r="J12" s="7" t="s">
        <v>2948</v>
      </c>
      <c r="K12" s="7" t="s">
        <v>3008</v>
      </c>
      <c r="L12" s="11" t="s">
        <v>4005</v>
      </c>
      <c r="M12" s="11" t="s">
        <v>5005</v>
      </c>
      <c r="N12" s="9">
        <v>3506</v>
      </c>
      <c r="O12" s="7" t="s">
        <v>5995</v>
      </c>
      <c r="P12" s="7" t="s">
        <v>6001</v>
      </c>
      <c r="Q12" s="9">
        <v>1627</v>
      </c>
      <c r="R12" s="6">
        <v>45740</v>
      </c>
      <c r="S12" s="8">
        <f>ROUND((VALUE(SUBSTITUTE(SUBSTITUTE(BooksData[[#This Row],[Price (Incl. Tax)]], "Â", ""), "£", "")) *1.3),2)</f>
        <v>33.9</v>
      </c>
      <c r="T12" s="7" cm="1">
        <f t="array" ref="T12">_xlfn.SWITCH(I12, "One",1,"Two",2,"Three",3,"Four",4,"Five",5,"")</f>
        <v>5</v>
      </c>
      <c r="U12" s="12">
        <f>BooksData[[#This Row],[Price(USD)]]*BooksData[[#This Row],[Total Sales]]</f>
        <v>118853.4</v>
      </c>
      <c r="V12" s="7" t="str">
        <f>IF(BooksData[[#This Row],[Title]]="","Missing","OK")</f>
        <v>OK</v>
      </c>
      <c r="W12" s="7" t="str">
        <f ca="1">IF(BooksData[[#This Row],[Last Purchase]] &gt;= TODAY() - 30, "Recent", "Old")</f>
        <v>Old</v>
      </c>
      <c r="X12" s="7">
        <f>IFERROR(
  --MID(BooksData[[#This Row],[Availability]],
        FIND("(", BooksData[[#This Row],[Availability]]) + 1,
        FIND(" ", BooksData[[#This Row],[Availability]], FIND("(", BooksData[[#This Row],[Availability]])) - FIND("(", BooksData[[#This Row],[Availability]]) - 1),
  0)</f>
        <v>1</v>
      </c>
      <c r="Y12" s="13" t="str">
        <f>IF(ISNUMBER(SEARCH("In stock", BooksData[[#This Row],[Availability]])), "In Stock", "Out of Stock")</f>
        <v>In Stock</v>
      </c>
      <c r="Z12" s="13" t="str">
        <f>IF(BooksData[[#This Row],[Stock Count]] &lt; 5, "⚠️ Low", "OK")</f>
        <v>⚠️ Low</v>
      </c>
      <c r="AA12" s="14">
        <f>BooksData[[#This Row],[Revenue]]*0.2</f>
        <v>23770.68</v>
      </c>
      <c r="AB12" s="13" t="str" cm="1">
        <f t="array" ref="AB12">_xlfn.IFS(BooksData[[#This Row],[Price(USD)]]&lt;10, "Low", BooksData[[#This Row],[Price(USD)]]&lt;20, "Mid", TRUE, "High")</f>
        <v>High</v>
      </c>
      <c r="AC12" s="13" t="str">
        <f>IF(BooksData[[#This Row],[Total Sales]] &gt; 4000, "Top Seller", "Other")</f>
        <v>Other</v>
      </c>
    </row>
    <row r="13" spans="1:29" x14ac:dyDescent="0.3">
      <c r="A13" s="7" t="s">
        <v>29</v>
      </c>
      <c r="B13" s="7" t="s">
        <v>1028</v>
      </c>
      <c r="C13" s="7" t="s">
        <v>2017</v>
      </c>
      <c r="D13" s="7" t="s">
        <v>2029</v>
      </c>
      <c r="E13" s="7" t="s">
        <v>2029</v>
      </c>
      <c r="F13" s="7" t="s">
        <v>2921</v>
      </c>
      <c r="G13" s="7" t="s">
        <v>2930</v>
      </c>
      <c r="H13" s="7">
        <v>0</v>
      </c>
      <c r="I13" s="10" t="s">
        <v>2944</v>
      </c>
      <c r="J13" s="7" t="s">
        <v>2949</v>
      </c>
      <c r="K13" s="7" t="s">
        <v>3009</v>
      </c>
      <c r="L13" s="11" t="s">
        <v>4006</v>
      </c>
      <c r="M13" s="11" t="s">
        <v>5006</v>
      </c>
      <c r="N13" s="9">
        <v>310</v>
      </c>
      <c r="O13" s="7" t="s">
        <v>5996</v>
      </c>
      <c r="P13" s="7" t="s">
        <v>6002</v>
      </c>
      <c r="Q13" s="9">
        <v>1802</v>
      </c>
      <c r="R13" s="6">
        <v>45811</v>
      </c>
      <c r="S13" s="8">
        <f>ROUND((VALUE(SUBSTITUTE(SUBSTITUTE(BooksData[[#This Row],[Price (Incl. Tax)]], "Â", ""), "£", "")) *1.3),2)</f>
        <v>62.17</v>
      </c>
      <c r="T13" s="7" cm="1">
        <f t="array" ref="T13">_xlfn.SWITCH(I13, "One",1,"Two",2,"Three",3,"Four",4,"Five",5,"")</f>
        <v>4</v>
      </c>
      <c r="U13" s="12">
        <f>BooksData[[#This Row],[Price(USD)]]*BooksData[[#This Row],[Total Sales]]</f>
        <v>19272.7</v>
      </c>
      <c r="V13" s="7" t="str">
        <f>IF(BooksData[[#This Row],[Title]]="","Missing","OK")</f>
        <v>OK</v>
      </c>
      <c r="W13" s="7" t="str">
        <f ca="1">IF(BooksData[[#This Row],[Last Purchase]] &gt;= TODAY() - 30, "Recent", "Old")</f>
        <v>Old</v>
      </c>
      <c r="X13" s="7">
        <f>IFERROR(
  --MID(BooksData[[#This Row],[Availability]],
        FIND("(", BooksData[[#This Row],[Availability]]) + 1,
        FIND(" ", BooksData[[#This Row],[Availability]], FIND("(", BooksData[[#This Row],[Availability]])) - FIND("(", BooksData[[#This Row],[Availability]]) - 1),
  0)</f>
        <v>20</v>
      </c>
      <c r="Y13" s="13" t="str">
        <f>IF(ISNUMBER(SEARCH("In stock", BooksData[[#This Row],[Availability]])), "In Stock", "Out of Stock")</f>
        <v>In Stock</v>
      </c>
      <c r="Z13" s="13" t="str">
        <f>IF(BooksData[[#This Row],[Stock Count]] &lt; 5, "⚠️ Low", "OK")</f>
        <v>OK</v>
      </c>
      <c r="AA13" s="14">
        <f>BooksData[[#This Row],[Revenue]]*0.2</f>
        <v>3854.5400000000004</v>
      </c>
      <c r="AB13" s="13" t="str" cm="1">
        <f t="array" ref="AB13">_xlfn.IFS(BooksData[[#This Row],[Price(USD)]]&lt;10, "Low", BooksData[[#This Row],[Price(USD)]]&lt;20, "Mid", TRUE, "High")</f>
        <v>High</v>
      </c>
      <c r="AC13" s="13" t="str">
        <f>IF(BooksData[[#This Row],[Total Sales]] &gt; 4000, "Top Seller", "Other")</f>
        <v>Other</v>
      </c>
    </row>
    <row r="14" spans="1:29" x14ac:dyDescent="0.3">
      <c r="A14" s="7" t="s">
        <v>30</v>
      </c>
      <c r="B14" s="7" t="s">
        <v>1029</v>
      </c>
      <c r="C14" s="7" t="s">
        <v>2017</v>
      </c>
      <c r="D14" s="7" t="s">
        <v>2030</v>
      </c>
      <c r="E14" s="7" t="s">
        <v>2030</v>
      </c>
      <c r="F14" s="7" t="s">
        <v>2921</v>
      </c>
      <c r="G14" s="7" t="s">
        <v>2931</v>
      </c>
      <c r="H14" s="7">
        <v>0</v>
      </c>
      <c r="I14" s="10" t="s">
        <v>2946</v>
      </c>
      <c r="J14" s="7" t="s">
        <v>2949</v>
      </c>
      <c r="K14" s="7" t="s">
        <v>3010</v>
      </c>
      <c r="L14" s="11" t="s">
        <v>4007</v>
      </c>
      <c r="M14" s="11" t="s">
        <v>5007</v>
      </c>
      <c r="N14" s="9">
        <v>294</v>
      </c>
      <c r="O14" s="7" t="s">
        <v>6000</v>
      </c>
      <c r="P14" s="7" t="s">
        <v>6002</v>
      </c>
      <c r="Q14" s="9">
        <v>1574</v>
      </c>
      <c r="R14" s="6">
        <v>45838</v>
      </c>
      <c r="S14" s="8">
        <f>ROUND((VALUE(SUBSTITUTE(SUBSTITUTE(BooksData[[#This Row],[Price (Incl. Tax)]], "Â", ""), "£", "")) *1.3),2)</f>
        <v>25.52</v>
      </c>
      <c r="T14" s="7" cm="1">
        <f t="array" ref="T14">_xlfn.SWITCH(I14, "One",1,"Two",2,"Three",3,"Four",4,"Five",5,"")</f>
        <v>1</v>
      </c>
      <c r="U14" s="12">
        <f>BooksData[[#This Row],[Price(USD)]]*BooksData[[#This Row],[Total Sales]]</f>
        <v>7502.88</v>
      </c>
      <c r="V14" s="7" t="str">
        <f>IF(BooksData[[#This Row],[Title]]="","Missing","OK")</f>
        <v>OK</v>
      </c>
      <c r="W14" s="7" t="str">
        <f ca="1">IF(BooksData[[#This Row],[Last Purchase]] &gt;= TODAY() - 30, "Recent", "Old")</f>
        <v>Recent</v>
      </c>
      <c r="X14" s="7">
        <f>IFERROR(
  --MID(BooksData[[#This Row],[Availability]],
        FIND("(", BooksData[[#This Row],[Availability]]) + 1,
        FIND(" ", BooksData[[#This Row],[Availability]], FIND("(", BooksData[[#This Row],[Availability]])) - FIND("(", BooksData[[#This Row],[Availability]]) - 1),
  0)</f>
        <v>18</v>
      </c>
      <c r="Y14" s="13" t="str">
        <f>IF(ISNUMBER(SEARCH("In stock", BooksData[[#This Row],[Availability]])), "In Stock", "Out of Stock")</f>
        <v>In Stock</v>
      </c>
      <c r="Z14" s="13" t="str">
        <f>IF(BooksData[[#This Row],[Stock Count]] &lt; 5, "⚠️ Low", "OK")</f>
        <v>OK</v>
      </c>
      <c r="AA14" s="14">
        <f>BooksData[[#This Row],[Revenue]]*0.2</f>
        <v>1500.576</v>
      </c>
      <c r="AB14" s="13" t="str" cm="1">
        <f t="array" ref="AB14">_xlfn.IFS(BooksData[[#This Row],[Price(USD)]]&lt;10, "Low", BooksData[[#This Row],[Price(USD)]]&lt;20, "Mid", TRUE, "High")</f>
        <v>High</v>
      </c>
      <c r="AC14" s="13" t="str">
        <f>IF(BooksData[[#This Row],[Total Sales]] &gt; 4000, "Top Seller", "Other")</f>
        <v>Other</v>
      </c>
    </row>
    <row r="15" spans="1:29" x14ac:dyDescent="0.3">
      <c r="A15" s="7" t="s">
        <v>31</v>
      </c>
      <c r="B15" s="7" t="s">
        <v>1030</v>
      </c>
      <c r="C15" s="7" t="s">
        <v>2017</v>
      </c>
      <c r="D15" s="7" t="s">
        <v>2031</v>
      </c>
      <c r="E15" s="7" t="s">
        <v>2031</v>
      </c>
      <c r="F15" s="7" t="s">
        <v>2921</v>
      </c>
      <c r="G15" s="7" t="s">
        <v>2932</v>
      </c>
      <c r="H15" s="7">
        <v>0</v>
      </c>
      <c r="I15" s="10" t="s">
        <v>2944</v>
      </c>
      <c r="J15" s="7" t="s">
        <v>2949</v>
      </c>
      <c r="K15" s="7" t="s">
        <v>3011</v>
      </c>
      <c r="L15" s="11" t="s">
        <v>4008</v>
      </c>
      <c r="M15" s="11" t="s">
        <v>5008</v>
      </c>
      <c r="N15" s="9">
        <v>817</v>
      </c>
      <c r="O15" s="7" t="s">
        <v>5997</v>
      </c>
      <c r="P15" s="7" t="s">
        <v>6002</v>
      </c>
      <c r="Q15" s="9">
        <v>190</v>
      </c>
      <c r="R15" s="6">
        <v>45826</v>
      </c>
      <c r="S15" s="8">
        <f>ROUND((VALUE(SUBSTITUTE(SUBSTITUTE(BooksData[[#This Row],[Price (Incl. Tax)]], "Â", ""), "£", "")) *1.3),2)</f>
        <v>73.45</v>
      </c>
      <c r="T15" s="7" cm="1">
        <f t="array" ref="T15">_xlfn.SWITCH(I15, "One",1,"Two",2,"Three",3,"Four",4,"Five",5,"")</f>
        <v>4</v>
      </c>
      <c r="U15" s="12">
        <f>BooksData[[#This Row],[Price(USD)]]*BooksData[[#This Row],[Total Sales]]</f>
        <v>60008.65</v>
      </c>
      <c r="V15" s="7" t="str">
        <f>IF(BooksData[[#This Row],[Title]]="","Missing","OK")</f>
        <v>OK</v>
      </c>
      <c r="W15" s="7" t="str">
        <f ca="1">IF(BooksData[[#This Row],[Last Purchase]] &gt;= TODAY() - 30, "Recent", "Old")</f>
        <v>Recent</v>
      </c>
      <c r="X15" s="7">
        <f>IFERROR(
  --MID(BooksData[[#This Row],[Availability]],
        FIND("(", BooksData[[#This Row],[Availability]]) + 1,
        FIND(" ", BooksData[[#This Row],[Availability]], FIND("(", BooksData[[#This Row],[Availability]])) - FIND("(", BooksData[[#This Row],[Availability]]) - 1),
  0)</f>
        <v>16</v>
      </c>
      <c r="Y15" s="13" t="str">
        <f>IF(ISNUMBER(SEARCH("In stock", BooksData[[#This Row],[Availability]])), "In Stock", "Out of Stock")</f>
        <v>In Stock</v>
      </c>
      <c r="Z15" s="13" t="str">
        <f>IF(BooksData[[#This Row],[Stock Count]] &lt; 5, "⚠️ Low", "OK")</f>
        <v>OK</v>
      </c>
      <c r="AA15" s="14">
        <f>BooksData[[#This Row],[Revenue]]*0.2</f>
        <v>12001.730000000001</v>
      </c>
      <c r="AB15" s="13" t="str" cm="1">
        <f t="array" ref="AB15">_xlfn.IFS(BooksData[[#This Row],[Price(USD)]]&lt;10, "Low", BooksData[[#This Row],[Price(USD)]]&lt;20, "Mid", TRUE, "High")</f>
        <v>High</v>
      </c>
      <c r="AC15" s="13" t="str">
        <f>IF(BooksData[[#This Row],[Total Sales]] &gt; 4000, "Top Seller", "Other")</f>
        <v>Other</v>
      </c>
    </row>
    <row r="16" spans="1:29" x14ac:dyDescent="0.3">
      <c r="A16" s="7" t="s">
        <v>32</v>
      </c>
      <c r="B16" s="7" t="s">
        <v>1031</v>
      </c>
      <c r="C16" s="7" t="s">
        <v>2017</v>
      </c>
      <c r="D16" s="7" t="s">
        <v>2032</v>
      </c>
      <c r="E16" s="7" t="s">
        <v>2032</v>
      </c>
      <c r="F16" s="7" t="s">
        <v>2921</v>
      </c>
      <c r="G16" s="7" t="s">
        <v>2932</v>
      </c>
      <c r="H16" s="7">
        <v>0</v>
      </c>
      <c r="I16" s="10" t="s">
        <v>2946</v>
      </c>
      <c r="J16" s="7" t="s">
        <v>2949</v>
      </c>
      <c r="K16" s="7" t="s">
        <v>3012</v>
      </c>
      <c r="L16" s="11" t="s">
        <v>4009</v>
      </c>
      <c r="M16" s="11" t="s">
        <v>5009</v>
      </c>
      <c r="N16" s="9">
        <v>1841</v>
      </c>
      <c r="O16" s="7" t="s">
        <v>5995</v>
      </c>
      <c r="P16" s="7" t="s">
        <v>6001</v>
      </c>
      <c r="Q16" s="9">
        <v>825</v>
      </c>
      <c r="R16" s="6">
        <v>45767</v>
      </c>
      <c r="S16" s="8">
        <f>ROUND((VALUE(SUBSTITUTE(SUBSTITUTE(BooksData[[#This Row],[Price (Incl. Tax)]], "Â", ""), "£", "")) *1.3),2)</f>
        <v>21.63</v>
      </c>
      <c r="T16" s="7" cm="1">
        <f t="array" ref="T16">_xlfn.SWITCH(I16, "One",1,"Two",2,"Three",3,"Four",4,"Five",5,"")</f>
        <v>1</v>
      </c>
      <c r="U16" s="12">
        <f>BooksData[[#This Row],[Price(USD)]]*BooksData[[#This Row],[Total Sales]]</f>
        <v>39820.83</v>
      </c>
      <c r="V16" s="7" t="str">
        <f>IF(BooksData[[#This Row],[Title]]="","Missing","OK")</f>
        <v>OK</v>
      </c>
      <c r="W16" s="7" t="str">
        <f ca="1">IF(BooksData[[#This Row],[Last Purchase]] &gt;= TODAY() - 30, "Recent", "Old")</f>
        <v>Old</v>
      </c>
      <c r="X16" s="7">
        <f>IFERROR(
  --MID(BooksData[[#This Row],[Availability]],
        FIND("(", BooksData[[#This Row],[Availability]]) + 1,
        FIND(" ", BooksData[[#This Row],[Availability]], FIND("(", BooksData[[#This Row],[Availability]])) - FIND("(", BooksData[[#This Row],[Availability]]) - 1),
  0)</f>
        <v>16</v>
      </c>
      <c r="Y16" s="13" t="str">
        <f>IF(ISNUMBER(SEARCH("In stock", BooksData[[#This Row],[Availability]])), "In Stock", "Out of Stock")</f>
        <v>In Stock</v>
      </c>
      <c r="Z16" s="13" t="str">
        <f>IF(BooksData[[#This Row],[Stock Count]] &lt; 5, "⚠️ Low", "OK")</f>
        <v>OK</v>
      </c>
      <c r="AA16" s="14">
        <f>BooksData[[#This Row],[Revenue]]*0.2</f>
        <v>7964.1660000000011</v>
      </c>
      <c r="AB16" s="13" t="str" cm="1">
        <f t="array" ref="AB16">_xlfn.IFS(BooksData[[#This Row],[Price(USD)]]&lt;10, "Low", BooksData[[#This Row],[Price(USD)]]&lt;20, "Mid", TRUE, "High")</f>
        <v>High</v>
      </c>
      <c r="AC16" s="13" t="str">
        <f>IF(BooksData[[#This Row],[Total Sales]] &gt; 4000, "Top Seller", "Other")</f>
        <v>Other</v>
      </c>
    </row>
    <row r="17" spans="1:29" x14ac:dyDescent="0.3">
      <c r="A17" s="7" t="s">
        <v>33</v>
      </c>
      <c r="B17" s="7" t="s">
        <v>1032</v>
      </c>
      <c r="C17" s="7" t="s">
        <v>2017</v>
      </c>
      <c r="D17" s="7" t="s">
        <v>2033</v>
      </c>
      <c r="E17" s="7" t="s">
        <v>2033</v>
      </c>
      <c r="F17" s="7" t="s">
        <v>2921</v>
      </c>
      <c r="G17" s="7" t="s">
        <v>2923</v>
      </c>
      <c r="H17" s="7">
        <v>0</v>
      </c>
      <c r="I17" s="10" t="s">
        <v>2944</v>
      </c>
      <c r="J17" s="7" t="s">
        <v>2949</v>
      </c>
      <c r="K17" s="7" t="s">
        <v>3013</v>
      </c>
      <c r="L17" s="11" t="s">
        <v>4010</v>
      </c>
      <c r="M17" s="11" t="s">
        <v>5010</v>
      </c>
      <c r="N17" s="9">
        <v>1955</v>
      </c>
      <c r="O17" s="7" t="s">
        <v>6000</v>
      </c>
      <c r="P17" s="7" t="s">
        <v>6002</v>
      </c>
      <c r="Q17" s="9">
        <v>1055</v>
      </c>
      <c r="R17" s="6">
        <v>45799</v>
      </c>
      <c r="S17" s="8">
        <f>ROUND((VALUE(SUBSTITUTE(SUBSTITUTE(BooksData[[#This Row],[Price (Incl. Tax)]], "Â", ""), "£", "")) *1.3),2)</f>
        <v>57.33</v>
      </c>
      <c r="T17" s="7" cm="1">
        <f t="array" ref="T17">_xlfn.SWITCH(I17, "One",1,"Two",2,"Three",3,"Four",4,"Five",5,"")</f>
        <v>4</v>
      </c>
      <c r="U17" s="12">
        <f>BooksData[[#This Row],[Price(USD)]]*BooksData[[#This Row],[Total Sales]]</f>
        <v>112080.15</v>
      </c>
      <c r="V17" s="7" t="str">
        <f>IF(BooksData[[#This Row],[Title]]="","Missing","OK")</f>
        <v>OK</v>
      </c>
      <c r="W17" s="7" t="str">
        <f ca="1">IF(BooksData[[#This Row],[Last Purchase]] &gt;= TODAY() - 30, "Recent", "Old")</f>
        <v>Old</v>
      </c>
      <c r="X17" s="7">
        <f>IFERROR(
  --MID(BooksData[[#This Row],[Availability]],
        FIND("(", BooksData[[#This Row],[Availability]]) + 1,
        FIND(" ", BooksData[[#This Row],[Availability]], FIND("(", BooksData[[#This Row],[Availability]])) - FIND("(", BooksData[[#This Row],[Availability]]) - 1),
  0)</f>
        <v>15</v>
      </c>
      <c r="Y17" s="13" t="str">
        <f>IF(ISNUMBER(SEARCH("In stock", BooksData[[#This Row],[Availability]])), "In Stock", "Out of Stock")</f>
        <v>In Stock</v>
      </c>
      <c r="Z17" s="13" t="str">
        <f>IF(BooksData[[#This Row],[Stock Count]] &lt; 5, "⚠️ Low", "OK")</f>
        <v>OK</v>
      </c>
      <c r="AA17" s="14">
        <f>BooksData[[#This Row],[Revenue]]*0.2</f>
        <v>22416.03</v>
      </c>
      <c r="AB17" s="13" t="str" cm="1">
        <f t="array" ref="AB17">_xlfn.IFS(BooksData[[#This Row],[Price(USD)]]&lt;10, "Low", BooksData[[#This Row],[Price(USD)]]&lt;20, "Mid", TRUE, "High")</f>
        <v>High</v>
      </c>
      <c r="AC17" s="13" t="str">
        <f>IF(BooksData[[#This Row],[Total Sales]] &gt; 4000, "Top Seller", "Other")</f>
        <v>Other</v>
      </c>
    </row>
    <row r="18" spans="1:29" x14ac:dyDescent="0.3">
      <c r="A18" s="7" t="s">
        <v>34</v>
      </c>
      <c r="B18" s="7" t="s">
        <v>1033</v>
      </c>
      <c r="C18" s="7" t="s">
        <v>2017</v>
      </c>
      <c r="D18" s="7" t="s">
        <v>2034</v>
      </c>
      <c r="E18" s="7" t="s">
        <v>2034</v>
      </c>
      <c r="F18" s="7" t="s">
        <v>2921</v>
      </c>
      <c r="G18" s="7" t="s">
        <v>2924</v>
      </c>
      <c r="H18" s="7">
        <v>0</v>
      </c>
      <c r="I18" s="10" t="s">
        <v>2943</v>
      </c>
      <c r="J18" s="7" t="s">
        <v>2949</v>
      </c>
      <c r="K18" s="7" t="s">
        <v>3014</v>
      </c>
      <c r="L18" s="11" t="s">
        <v>4011</v>
      </c>
      <c r="M18" s="11" t="s">
        <v>5011</v>
      </c>
      <c r="N18" s="9">
        <v>4189</v>
      </c>
      <c r="O18" s="7" t="s">
        <v>5997</v>
      </c>
      <c r="P18" s="7" t="s">
        <v>6002</v>
      </c>
      <c r="Q18" s="9">
        <v>1535</v>
      </c>
      <c r="R18" s="6">
        <v>45803</v>
      </c>
      <c r="S18" s="8">
        <f>ROUND((VALUE(SUBSTITUTE(SUBSTITUTE(BooksData[[#This Row],[Price (Incl. Tax)]], "Â", ""), "£", "")) *1.3),2)</f>
        <v>70.47</v>
      </c>
      <c r="T18" s="7" cm="1">
        <f t="array" ref="T18">_xlfn.SWITCH(I18, "One",1,"Two",2,"Three",3,"Four",4,"Five",5,"")</f>
        <v>2</v>
      </c>
      <c r="U18" s="12">
        <f>BooksData[[#This Row],[Price(USD)]]*BooksData[[#This Row],[Total Sales]]</f>
        <v>295198.83</v>
      </c>
      <c r="V18" s="7" t="str">
        <f>IF(BooksData[[#This Row],[Title]]="","Missing","OK")</f>
        <v>OK</v>
      </c>
      <c r="W18" s="7" t="str">
        <f ca="1">IF(BooksData[[#This Row],[Last Purchase]] &gt;= TODAY() - 30, "Recent", "Old")</f>
        <v>Old</v>
      </c>
      <c r="X18" s="7">
        <f>IFERROR(
  --MID(BooksData[[#This Row],[Availability]],
        FIND("(", BooksData[[#This Row],[Availability]]) + 1,
        FIND(" ", BooksData[[#This Row],[Availability]], FIND("(", BooksData[[#This Row],[Availability]])) - FIND("(", BooksData[[#This Row],[Availability]]) - 1),
  0)</f>
        <v>14</v>
      </c>
      <c r="Y18" s="13" t="str">
        <f>IF(ISNUMBER(SEARCH("In stock", BooksData[[#This Row],[Availability]])), "In Stock", "Out of Stock")</f>
        <v>In Stock</v>
      </c>
      <c r="Z18" s="13" t="str">
        <f>IF(BooksData[[#This Row],[Stock Count]] &lt; 5, "⚠️ Low", "OK")</f>
        <v>OK</v>
      </c>
      <c r="AA18" s="14">
        <f>BooksData[[#This Row],[Revenue]]*0.2</f>
        <v>59039.766000000003</v>
      </c>
      <c r="AB18" s="13" t="str" cm="1">
        <f t="array" ref="AB18">_xlfn.IFS(BooksData[[#This Row],[Price(USD)]]&lt;10, "Low", BooksData[[#This Row],[Price(USD)]]&lt;20, "Mid", TRUE, "High")</f>
        <v>High</v>
      </c>
      <c r="AC18" s="13" t="str">
        <f>IF(BooksData[[#This Row],[Total Sales]] &gt; 4000, "Top Seller", "Other")</f>
        <v>Top Seller</v>
      </c>
    </row>
    <row r="19" spans="1:29" x14ac:dyDescent="0.3">
      <c r="A19" s="7" t="s">
        <v>35</v>
      </c>
      <c r="B19" s="7" t="s">
        <v>1034</v>
      </c>
      <c r="C19" s="7" t="s">
        <v>2017</v>
      </c>
      <c r="D19" s="7" t="s">
        <v>2035</v>
      </c>
      <c r="E19" s="7" t="s">
        <v>2035</v>
      </c>
      <c r="F19" s="7" t="s">
        <v>2921</v>
      </c>
      <c r="G19" s="7" t="s">
        <v>2924</v>
      </c>
      <c r="H19" s="7">
        <v>0</v>
      </c>
      <c r="I19" s="10" t="s">
        <v>2946</v>
      </c>
      <c r="J19" s="7" t="s">
        <v>2949</v>
      </c>
      <c r="K19" s="7" t="s">
        <v>3015</v>
      </c>
      <c r="L19" s="11" t="s">
        <v>4012</v>
      </c>
      <c r="M19" s="11" t="s">
        <v>5012</v>
      </c>
      <c r="N19" s="9">
        <v>4981</v>
      </c>
      <c r="O19" s="7" t="s">
        <v>5996</v>
      </c>
      <c r="P19" s="7" t="s">
        <v>6002</v>
      </c>
      <c r="Q19" s="9">
        <v>569</v>
      </c>
      <c r="R19" s="6">
        <v>45747</v>
      </c>
      <c r="S19" s="8">
        <f>ROUND((VALUE(SUBSTITUTE(SUBSTITUTE(BooksData[[#This Row],[Price (Incl. Tax)]], "Â", ""), "£", "")) *1.3),2)</f>
        <v>18.100000000000001</v>
      </c>
      <c r="T19" s="7" cm="1">
        <f t="array" ref="T19">_xlfn.SWITCH(I19, "One",1,"Two",2,"Three",3,"Four",4,"Five",5,"")</f>
        <v>1</v>
      </c>
      <c r="U19" s="12">
        <f>BooksData[[#This Row],[Price(USD)]]*BooksData[[#This Row],[Total Sales]]</f>
        <v>90156.1</v>
      </c>
      <c r="V19" s="7" t="str">
        <f>IF(BooksData[[#This Row],[Title]]="","Missing","OK")</f>
        <v>OK</v>
      </c>
      <c r="W19" s="7" t="str">
        <f ca="1">IF(BooksData[[#This Row],[Last Purchase]] &gt;= TODAY() - 30, "Recent", "Old")</f>
        <v>Old</v>
      </c>
      <c r="X19" s="7">
        <f>IFERROR(
  --MID(BooksData[[#This Row],[Availability]],
        FIND("(", BooksData[[#This Row],[Availability]]) + 1,
        FIND(" ", BooksData[[#This Row],[Availability]], FIND("(", BooksData[[#This Row],[Availability]])) - FIND("(", BooksData[[#This Row],[Availability]]) - 1),
  0)</f>
        <v>14</v>
      </c>
      <c r="Y19" s="13" t="str">
        <f>IF(ISNUMBER(SEARCH("In stock", BooksData[[#This Row],[Availability]])), "In Stock", "Out of Stock")</f>
        <v>In Stock</v>
      </c>
      <c r="Z19" s="13" t="str">
        <f>IF(BooksData[[#This Row],[Stock Count]] &lt; 5, "⚠️ Low", "OK")</f>
        <v>OK</v>
      </c>
      <c r="AA19" s="14">
        <f>BooksData[[#This Row],[Revenue]]*0.2</f>
        <v>18031.22</v>
      </c>
      <c r="AB19" s="13" t="str" cm="1">
        <f t="array" ref="AB19">_xlfn.IFS(BooksData[[#This Row],[Price(USD)]]&lt;10, "Low", BooksData[[#This Row],[Price(USD)]]&lt;20, "Mid", TRUE, "High")</f>
        <v>Mid</v>
      </c>
      <c r="AC19" s="13" t="str">
        <f>IF(BooksData[[#This Row],[Total Sales]] &gt; 4000, "Top Seller", "Other")</f>
        <v>Top Seller</v>
      </c>
    </row>
    <row r="20" spans="1:29" x14ac:dyDescent="0.3">
      <c r="A20" s="7" t="s">
        <v>36</v>
      </c>
      <c r="B20" s="7" t="s">
        <v>1035</v>
      </c>
      <c r="C20" s="7" t="s">
        <v>2017</v>
      </c>
      <c r="D20" s="7" t="s">
        <v>2036</v>
      </c>
      <c r="E20" s="7" t="s">
        <v>2036</v>
      </c>
      <c r="F20" s="7" t="s">
        <v>2921</v>
      </c>
      <c r="G20" s="7" t="s">
        <v>2924</v>
      </c>
      <c r="H20" s="7">
        <v>0</v>
      </c>
      <c r="I20" s="10" t="s">
        <v>2946</v>
      </c>
      <c r="J20" s="7" t="s">
        <v>2949</v>
      </c>
      <c r="K20" s="7" t="s">
        <v>3016</v>
      </c>
      <c r="L20" s="11" t="s">
        <v>4013</v>
      </c>
      <c r="M20" s="11" t="s">
        <v>5013</v>
      </c>
      <c r="N20" s="9">
        <v>267</v>
      </c>
      <c r="O20" s="7" t="s">
        <v>5995</v>
      </c>
      <c r="P20" s="7" t="s">
        <v>6002</v>
      </c>
      <c r="Q20" s="9">
        <v>1422</v>
      </c>
      <c r="R20" s="6">
        <v>45673</v>
      </c>
      <c r="S20" s="8">
        <f>ROUND((VALUE(SUBSTITUTE(SUBSTITUTE(BooksData[[#This Row],[Price (Incl. Tax)]], "Â", ""), "£", "")) *1.3),2)</f>
        <v>13.9</v>
      </c>
      <c r="T20" s="7" cm="1">
        <f t="array" ref="T20">_xlfn.SWITCH(I20, "One",1,"Two",2,"Three",3,"Four",4,"Five",5,"")</f>
        <v>1</v>
      </c>
      <c r="U20" s="12">
        <f>BooksData[[#This Row],[Price(USD)]]*BooksData[[#This Row],[Total Sales]]</f>
        <v>3711.3</v>
      </c>
      <c r="V20" s="7" t="str">
        <f>IF(BooksData[[#This Row],[Title]]="","Missing","OK")</f>
        <v>OK</v>
      </c>
      <c r="W20" s="7" t="str">
        <f ca="1">IF(BooksData[[#This Row],[Last Purchase]] &gt;= TODAY() - 30, "Recent", "Old")</f>
        <v>Old</v>
      </c>
      <c r="X20" s="7">
        <f>IFERROR(
  --MID(BooksData[[#This Row],[Availability]],
        FIND("(", BooksData[[#This Row],[Availability]]) + 1,
        FIND(" ", BooksData[[#This Row],[Availability]], FIND("(", BooksData[[#This Row],[Availability]])) - FIND("(", BooksData[[#This Row],[Availability]]) - 1),
  0)</f>
        <v>14</v>
      </c>
      <c r="Y20" s="13" t="str">
        <f>IF(ISNUMBER(SEARCH("In stock", BooksData[[#This Row],[Availability]])), "In Stock", "Out of Stock")</f>
        <v>In Stock</v>
      </c>
      <c r="Z20" s="13" t="str">
        <f>IF(BooksData[[#This Row],[Stock Count]] &lt; 5, "⚠️ Low", "OK")</f>
        <v>OK</v>
      </c>
      <c r="AA20" s="14">
        <f>BooksData[[#This Row],[Revenue]]*0.2</f>
        <v>742.2600000000001</v>
      </c>
      <c r="AB20" s="13" t="str" cm="1">
        <f t="array" ref="AB20">_xlfn.IFS(BooksData[[#This Row],[Price(USD)]]&lt;10, "Low", BooksData[[#This Row],[Price(USD)]]&lt;20, "Mid", TRUE, "High")</f>
        <v>Mid</v>
      </c>
      <c r="AC20" s="13" t="str">
        <f>IF(BooksData[[#This Row],[Total Sales]] &gt; 4000, "Top Seller", "Other")</f>
        <v>Other</v>
      </c>
    </row>
    <row r="21" spans="1:29" x14ac:dyDescent="0.3">
      <c r="A21" s="7" t="s">
        <v>37</v>
      </c>
      <c r="B21" s="7" t="s">
        <v>1036</v>
      </c>
      <c r="C21" s="7" t="s">
        <v>2017</v>
      </c>
      <c r="D21" s="7" t="s">
        <v>2037</v>
      </c>
      <c r="E21" s="7" t="s">
        <v>2037</v>
      </c>
      <c r="F21" s="7" t="s">
        <v>2921</v>
      </c>
      <c r="G21" s="7" t="s">
        <v>2924</v>
      </c>
      <c r="H21" s="7">
        <v>0</v>
      </c>
      <c r="I21" s="10" t="s">
        <v>2947</v>
      </c>
      <c r="J21" s="7" t="s">
        <v>2949</v>
      </c>
      <c r="K21" s="7" t="s">
        <v>3017</v>
      </c>
      <c r="L21" s="11" t="s">
        <v>4014</v>
      </c>
      <c r="M21" s="11" t="s">
        <v>5014</v>
      </c>
      <c r="N21" s="9">
        <v>4647</v>
      </c>
      <c r="O21" s="7" t="s">
        <v>5999</v>
      </c>
      <c r="P21" s="7" t="s">
        <v>6001</v>
      </c>
      <c r="Q21" s="9">
        <v>1917</v>
      </c>
      <c r="R21" s="6">
        <v>45710</v>
      </c>
      <c r="S21" s="8">
        <f>ROUND((VALUE(SUBSTITUTE(SUBSTITUTE(BooksData[[#This Row],[Price (Incl. Tax)]], "Â", ""), "£", "")) *1.3),2)</f>
        <v>62.86</v>
      </c>
      <c r="T21" s="7" cm="1">
        <f t="array" ref="T21">_xlfn.SWITCH(I21, "One",1,"Two",2,"Three",3,"Four",4,"Five",5,"")</f>
        <v>5</v>
      </c>
      <c r="U21" s="12">
        <f>BooksData[[#This Row],[Price(USD)]]*BooksData[[#This Row],[Total Sales]]</f>
        <v>292110.42</v>
      </c>
      <c r="V21" s="7" t="str">
        <f>IF(BooksData[[#This Row],[Title]]="","Missing","OK")</f>
        <v>OK</v>
      </c>
      <c r="W21" s="7" t="str">
        <f ca="1">IF(BooksData[[#This Row],[Last Purchase]] &gt;= TODAY() - 30, "Recent", "Old")</f>
        <v>Old</v>
      </c>
      <c r="X21" s="7">
        <f>IFERROR(
  --MID(BooksData[[#This Row],[Availability]],
        FIND("(", BooksData[[#This Row],[Availability]]) + 1,
        FIND(" ", BooksData[[#This Row],[Availability]], FIND("(", BooksData[[#This Row],[Availability]])) - FIND("(", BooksData[[#This Row],[Availability]]) - 1),
  0)</f>
        <v>14</v>
      </c>
      <c r="Y21" s="13" t="str">
        <f>IF(ISNUMBER(SEARCH("In stock", BooksData[[#This Row],[Availability]])), "In Stock", "Out of Stock")</f>
        <v>In Stock</v>
      </c>
      <c r="Z21" s="13" t="str">
        <f>IF(BooksData[[#This Row],[Stock Count]] &lt; 5, "⚠️ Low", "OK")</f>
        <v>OK</v>
      </c>
      <c r="AA21" s="14">
        <f>BooksData[[#This Row],[Revenue]]*0.2</f>
        <v>58422.084000000003</v>
      </c>
      <c r="AB21" s="13" t="str" cm="1">
        <f t="array" ref="AB21">_xlfn.IFS(BooksData[[#This Row],[Price(USD)]]&lt;10, "Low", BooksData[[#This Row],[Price(USD)]]&lt;20, "Mid", TRUE, "High")</f>
        <v>High</v>
      </c>
      <c r="AC21" s="13" t="str">
        <f>IF(BooksData[[#This Row],[Total Sales]] &gt; 4000, "Top Seller", "Other")</f>
        <v>Top Seller</v>
      </c>
    </row>
    <row r="22" spans="1:29" x14ac:dyDescent="0.3">
      <c r="A22" s="7" t="s">
        <v>38</v>
      </c>
      <c r="B22" s="7" t="s">
        <v>1037</v>
      </c>
      <c r="C22" s="7" t="s">
        <v>2017</v>
      </c>
      <c r="D22" s="7" t="s">
        <v>2038</v>
      </c>
      <c r="E22" s="7" t="s">
        <v>2038</v>
      </c>
      <c r="F22" s="7" t="s">
        <v>2921</v>
      </c>
      <c r="G22" s="7" t="s">
        <v>2924</v>
      </c>
      <c r="H22" s="7">
        <v>0</v>
      </c>
      <c r="I22" s="10" t="s">
        <v>2943</v>
      </c>
      <c r="J22" s="7" t="s">
        <v>2949</v>
      </c>
      <c r="K22" s="7" t="s">
        <v>3018</v>
      </c>
      <c r="L22" s="11" t="s">
        <v>4015</v>
      </c>
      <c r="M22" s="11" t="s">
        <v>5015</v>
      </c>
      <c r="N22" s="9">
        <v>1678</v>
      </c>
      <c r="O22" s="7" t="s">
        <v>5999</v>
      </c>
      <c r="P22" s="7" t="s">
        <v>6001</v>
      </c>
      <c r="Q22" s="9">
        <v>1796</v>
      </c>
      <c r="R22" s="6">
        <v>45713</v>
      </c>
      <c r="S22" s="8">
        <f>ROUND((VALUE(SUBSTITUTE(SUBSTITUTE(BooksData[[#This Row],[Price (Incl. Tax)]], "Â", ""), "£", "")) *1.3),2)</f>
        <v>21.75</v>
      </c>
      <c r="T22" s="7" cm="1">
        <f t="array" ref="T22">_xlfn.SWITCH(I22, "One",1,"Two",2,"Three",3,"Four",4,"Five",5,"")</f>
        <v>2</v>
      </c>
      <c r="U22" s="12">
        <f>BooksData[[#This Row],[Price(USD)]]*BooksData[[#This Row],[Total Sales]]</f>
        <v>36496.5</v>
      </c>
      <c r="V22" s="7" t="str">
        <f>IF(BooksData[[#This Row],[Title]]="","Missing","OK")</f>
        <v>OK</v>
      </c>
      <c r="W22" s="7" t="str">
        <f ca="1">IF(BooksData[[#This Row],[Last Purchase]] &gt;= TODAY() - 30, "Recent", "Old")</f>
        <v>Old</v>
      </c>
      <c r="X22" s="7">
        <f>IFERROR(
  --MID(BooksData[[#This Row],[Availability]],
        FIND("(", BooksData[[#This Row],[Availability]]) + 1,
        FIND(" ", BooksData[[#This Row],[Availability]], FIND("(", BooksData[[#This Row],[Availability]])) - FIND("(", BooksData[[#This Row],[Availability]]) - 1),
  0)</f>
        <v>14</v>
      </c>
      <c r="Y22" s="13" t="str">
        <f>IF(ISNUMBER(SEARCH("In stock", BooksData[[#This Row],[Availability]])), "In Stock", "Out of Stock")</f>
        <v>In Stock</v>
      </c>
      <c r="Z22" s="13" t="str">
        <f>IF(BooksData[[#This Row],[Stock Count]] &lt; 5, "⚠️ Low", "OK")</f>
        <v>OK</v>
      </c>
      <c r="AA22" s="14">
        <f>BooksData[[#This Row],[Revenue]]*0.2</f>
        <v>7299.3</v>
      </c>
      <c r="AB22" s="13" t="str" cm="1">
        <f t="array" ref="AB22">_xlfn.IFS(BooksData[[#This Row],[Price(USD)]]&lt;10, "Low", BooksData[[#This Row],[Price(USD)]]&lt;20, "Mid", TRUE, "High")</f>
        <v>High</v>
      </c>
      <c r="AC22" s="13" t="str">
        <f>IF(BooksData[[#This Row],[Total Sales]] &gt; 4000, "Top Seller", "Other")</f>
        <v>Other</v>
      </c>
    </row>
    <row r="23" spans="1:29" x14ac:dyDescent="0.3">
      <c r="A23" s="7" t="s">
        <v>39</v>
      </c>
      <c r="B23" s="7" t="s">
        <v>1038</v>
      </c>
      <c r="C23" s="7" t="s">
        <v>2017</v>
      </c>
      <c r="D23" s="7" t="s">
        <v>2039</v>
      </c>
      <c r="E23" s="7" t="s">
        <v>2039</v>
      </c>
      <c r="F23" s="7" t="s">
        <v>2921</v>
      </c>
      <c r="G23" s="7" t="s">
        <v>2933</v>
      </c>
      <c r="H23" s="7">
        <v>0</v>
      </c>
      <c r="I23" s="10" t="s">
        <v>2945</v>
      </c>
      <c r="J23" s="7" t="s">
        <v>2949</v>
      </c>
      <c r="K23" s="7" t="s">
        <v>3019</v>
      </c>
      <c r="L23" s="11" t="s">
        <v>4016</v>
      </c>
      <c r="M23" s="11" t="s">
        <v>5016</v>
      </c>
      <c r="N23" s="9">
        <v>4514</v>
      </c>
      <c r="O23" s="7" t="s">
        <v>5998</v>
      </c>
      <c r="P23" s="7" t="s">
        <v>6001</v>
      </c>
      <c r="Q23" s="9">
        <v>755</v>
      </c>
      <c r="R23" s="6">
        <v>45784</v>
      </c>
      <c r="S23" s="8">
        <f>ROUND((VALUE(SUBSTITUTE(SUBSTITUTE(BooksData[[#This Row],[Price (Incl. Tax)]], "Â", ""), "£", "")) *1.3),2)</f>
        <v>34.840000000000003</v>
      </c>
      <c r="T23" s="7" cm="1">
        <f t="array" ref="T23">_xlfn.SWITCH(I23, "One",1,"Two",2,"Three",3,"Four",4,"Five",5,"")</f>
        <v>3</v>
      </c>
      <c r="U23" s="12">
        <f>BooksData[[#This Row],[Price(USD)]]*BooksData[[#This Row],[Total Sales]]</f>
        <v>157267.76</v>
      </c>
      <c r="V23" s="7" t="str">
        <f>IF(BooksData[[#This Row],[Title]]="","Missing","OK")</f>
        <v>OK</v>
      </c>
      <c r="W23" s="7" t="str">
        <f ca="1">IF(BooksData[[#This Row],[Last Purchase]] &gt;= TODAY() - 30, "Recent", "Old")</f>
        <v>Old</v>
      </c>
      <c r="X23" s="7">
        <f>IFERROR(
  --MID(BooksData[[#This Row],[Availability]],
        FIND("(", BooksData[[#This Row],[Availability]]) + 1,
        FIND(" ", BooksData[[#This Row],[Availability]], FIND("(", BooksData[[#This Row],[Availability]])) - FIND("(", BooksData[[#This Row],[Availability]]) - 1),
  0)</f>
        <v>12</v>
      </c>
      <c r="Y23" s="13" t="str">
        <f>IF(ISNUMBER(SEARCH("In stock", BooksData[[#This Row],[Availability]])), "In Stock", "Out of Stock")</f>
        <v>In Stock</v>
      </c>
      <c r="Z23" s="13" t="str">
        <f>IF(BooksData[[#This Row],[Stock Count]] &lt; 5, "⚠️ Low", "OK")</f>
        <v>OK</v>
      </c>
      <c r="AA23" s="14">
        <f>BooksData[[#This Row],[Revenue]]*0.2</f>
        <v>31453.552000000003</v>
      </c>
      <c r="AB23" s="13" t="str" cm="1">
        <f t="array" ref="AB23">_xlfn.IFS(BooksData[[#This Row],[Price(USD)]]&lt;10, "Low", BooksData[[#This Row],[Price(USD)]]&lt;20, "Mid", TRUE, "High")</f>
        <v>High</v>
      </c>
      <c r="AC23" s="13" t="str">
        <f>IF(BooksData[[#This Row],[Total Sales]] &gt; 4000, "Top Seller", "Other")</f>
        <v>Top Seller</v>
      </c>
    </row>
    <row r="24" spans="1:29" x14ac:dyDescent="0.3">
      <c r="A24" s="7" t="s">
        <v>40</v>
      </c>
      <c r="B24" s="7" t="s">
        <v>1039</v>
      </c>
      <c r="C24" s="7" t="s">
        <v>2017</v>
      </c>
      <c r="D24" s="7" t="s">
        <v>2040</v>
      </c>
      <c r="E24" s="7" t="s">
        <v>2040</v>
      </c>
      <c r="F24" s="7" t="s">
        <v>2921</v>
      </c>
      <c r="G24" s="7" t="s">
        <v>2933</v>
      </c>
      <c r="H24" s="7">
        <v>0</v>
      </c>
      <c r="I24" s="10" t="s">
        <v>2944</v>
      </c>
      <c r="J24" s="7" t="s">
        <v>2949</v>
      </c>
      <c r="K24" s="7" t="s">
        <v>3020</v>
      </c>
      <c r="L24" s="11" t="s">
        <v>4017</v>
      </c>
      <c r="M24" s="11" t="s">
        <v>5017</v>
      </c>
      <c r="N24" s="9">
        <v>3486</v>
      </c>
      <c r="O24" s="7" t="s">
        <v>6000</v>
      </c>
      <c r="P24" s="7" t="s">
        <v>6002</v>
      </c>
      <c r="Q24" s="9">
        <v>931</v>
      </c>
      <c r="R24" s="6">
        <v>45682</v>
      </c>
      <c r="S24" s="8">
        <f>ROUND((VALUE(SUBSTITUTE(SUBSTITUTE(BooksData[[#This Row],[Price (Incl. Tax)]], "Â", ""), "£", "")) *1.3),2)</f>
        <v>70.67</v>
      </c>
      <c r="T24" s="7" cm="1">
        <f t="array" ref="T24">_xlfn.SWITCH(I24, "One",1,"Two",2,"Three",3,"Four",4,"Five",5,"")</f>
        <v>4</v>
      </c>
      <c r="U24" s="12">
        <f>BooksData[[#This Row],[Price(USD)]]*BooksData[[#This Row],[Total Sales]]</f>
        <v>246355.62</v>
      </c>
      <c r="V24" s="7" t="str">
        <f>IF(BooksData[[#This Row],[Title]]="","Missing","OK")</f>
        <v>OK</v>
      </c>
      <c r="W24" s="7" t="str">
        <f ca="1">IF(BooksData[[#This Row],[Last Purchase]] &gt;= TODAY() - 30, "Recent", "Old")</f>
        <v>Old</v>
      </c>
      <c r="X24" s="7">
        <f>IFERROR(
  --MID(BooksData[[#This Row],[Availability]],
        FIND("(", BooksData[[#This Row],[Availability]]) + 1,
        FIND(" ", BooksData[[#This Row],[Availability]], FIND("(", BooksData[[#This Row],[Availability]])) - FIND("(", BooksData[[#This Row],[Availability]]) - 1),
  0)</f>
        <v>12</v>
      </c>
      <c r="Y24" s="13" t="str">
        <f>IF(ISNUMBER(SEARCH("In stock", BooksData[[#This Row],[Availability]])), "In Stock", "Out of Stock")</f>
        <v>In Stock</v>
      </c>
      <c r="Z24" s="13" t="str">
        <f>IF(BooksData[[#This Row],[Stock Count]] &lt; 5, "⚠️ Low", "OK")</f>
        <v>OK</v>
      </c>
      <c r="AA24" s="14">
        <f>BooksData[[#This Row],[Revenue]]*0.2</f>
        <v>49271.124000000003</v>
      </c>
      <c r="AB24" s="13" t="str" cm="1">
        <f t="array" ref="AB24">_xlfn.IFS(BooksData[[#This Row],[Price(USD)]]&lt;10, "Low", BooksData[[#This Row],[Price(USD)]]&lt;20, "Mid", TRUE, "High")</f>
        <v>High</v>
      </c>
      <c r="AC24" s="13" t="str">
        <f>IF(BooksData[[#This Row],[Total Sales]] &gt; 4000, "Top Seller", "Other")</f>
        <v>Other</v>
      </c>
    </row>
    <row r="25" spans="1:29" x14ac:dyDescent="0.3">
      <c r="A25" s="7" t="s">
        <v>41</v>
      </c>
      <c r="B25" s="7" t="s">
        <v>1040</v>
      </c>
      <c r="C25" s="7" t="s">
        <v>2017</v>
      </c>
      <c r="D25" s="7" t="s">
        <v>2041</v>
      </c>
      <c r="E25" s="7" t="s">
        <v>2041</v>
      </c>
      <c r="F25" s="7" t="s">
        <v>2921</v>
      </c>
      <c r="G25" s="7" t="s">
        <v>2933</v>
      </c>
      <c r="H25" s="7">
        <v>0</v>
      </c>
      <c r="I25" s="10" t="s">
        <v>2945</v>
      </c>
      <c r="J25" s="7" t="s">
        <v>2949</v>
      </c>
      <c r="K25" s="7" t="s">
        <v>3021</v>
      </c>
      <c r="L25" s="11" t="s">
        <v>4018</v>
      </c>
      <c r="M25" s="11" t="s">
        <v>5018</v>
      </c>
      <c r="N25" s="9">
        <v>1855</v>
      </c>
      <c r="O25" s="7" t="s">
        <v>5995</v>
      </c>
      <c r="P25" s="7" t="s">
        <v>6002</v>
      </c>
      <c r="Q25" s="9">
        <v>1946</v>
      </c>
      <c r="R25" s="6">
        <v>45779</v>
      </c>
      <c r="S25" s="8">
        <f>ROUND((VALUE(SUBSTITUTE(SUBSTITUTE(BooksData[[#This Row],[Price (Incl. Tax)]], "Â", ""), "£", "")) *1.3),2)</f>
        <v>45.86</v>
      </c>
      <c r="T25" s="7" cm="1">
        <f t="array" ref="T25">_xlfn.SWITCH(I25, "One",1,"Two",2,"Three",3,"Four",4,"Five",5,"")</f>
        <v>3</v>
      </c>
      <c r="U25" s="12">
        <f>BooksData[[#This Row],[Price(USD)]]*BooksData[[#This Row],[Total Sales]]</f>
        <v>85070.3</v>
      </c>
      <c r="V25" s="7" t="str">
        <f>IF(BooksData[[#This Row],[Title]]="","Missing","OK")</f>
        <v>OK</v>
      </c>
      <c r="W25" s="7" t="str">
        <f ca="1">IF(BooksData[[#This Row],[Last Purchase]] &gt;= TODAY() - 30, "Recent", "Old")</f>
        <v>Old</v>
      </c>
      <c r="X25" s="7">
        <f>IFERROR(
  --MID(BooksData[[#This Row],[Availability]],
        FIND("(", BooksData[[#This Row],[Availability]]) + 1,
        FIND(" ", BooksData[[#This Row],[Availability]], FIND("(", BooksData[[#This Row],[Availability]])) - FIND("(", BooksData[[#This Row],[Availability]]) - 1),
  0)</f>
        <v>12</v>
      </c>
      <c r="Y25" s="13" t="str">
        <f>IF(ISNUMBER(SEARCH("In stock", BooksData[[#This Row],[Availability]])), "In Stock", "Out of Stock")</f>
        <v>In Stock</v>
      </c>
      <c r="Z25" s="13" t="str">
        <f>IF(BooksData[[#This Row],[Stock Count]] &lt; 5, "⚠️ Low", "OK")</f>
        <v>OK</v>
      </c>
      <c r="AA25" s="14">
        <f>BooksData[[#This Row],[Revenue]]*0.2</f>
        <v>17014.060000000001</v>
      </c>
      <c r="AB25" s="13" t="str" cm="1">
        <f t="array" ref="AB25">_xlfn.IFS(BooksData[[#This Row],[Price(USD)]]&lt;10, "Low", BooksData[[#This Row],[Price(USD)]]&lt;20, "Mid", TRUE, "High")</f>
        <v>High</v>
      </c>
      <c r="AC25" s="13" t="str">
        <f>IF(BooksData[[#This Row],[Total Sales]] &gt; 4000, "Top Seller", "Other")</f>
        <v>Other</v>
      </c>
    </row>
    <row r="26" spans="1:29" x14ac:dyDescent="0.3">
      <c r="A26" s="7" t="s">
        <v>42</v>
      </c>
      <c r="B26" s="7" t="s">
        <v>1041</v>
      </c>
      <c r="C26" s="7" t="s">
        <v>2017</v>
      </c>
      <c r="D26" s="7" t="s">
        <v>2042</v>
      </c>
      <c r="E26" s="7" t="s">
        <v>2042</v>
      </c>
      <c r="F26" s="7" t="s">
        <v>2921</v>
      </c>
      <c r="G26" s="7" t="s">
        <v>2933</v>
      </c>
      <c r="H26" s="7">
        <v>0</v>
      </c>
      <c r="I26" s="10" t="s">
        <v>2946</v>
      </c>
      <c r="J26" s="7" t="s">
        <v>2949</v>
      </c>
      <c r="K26" s="7" t="s">
        <v>3022</v>
      </c>
      <c r="L26" s="11" t="s">
        <v>4019</v>
      </c>
      <c r="M26" s="11" t="s">
        <v>5019</v>
      </c>
      <c r="N26" s="9">
        <v>3729</v>
      </c>
      <c r="O26" s="7" t="s">
        <v>6000</v>
      </c>
      <c r="P26" s="7" t="s">
        <v>6001</v>
      </c>
      <c r="Q26" s="9">
        <v>999</v>
      </c>
      <c r="R26" s="6">
        <v>45775</v>
      </c>
      <c r="S26" s="8">
        <f>ROUND((VALUE(SUBSTITUTE(SUBSTITUTE(BooksData[[#This Row],[Price (Incl. Tax)]], "Â", ""), "£", "")) *1.3),2)</f>
        <v>15.39</v>
      </c>
      <c r="T26" s="7" cm="1">
        <f t="array" ref="T26">_xlfn.SWITCH(I26, "One",1,"Two",2,"Three",3,"Four",4,"Five",5,"")</f>
        <v>1</v>
      </c>
      <c r="U26" s="12">
        <f>BooksData[[#This Row],[Price(USD)]]*BooksData[[#This Row],[Total Sales]]</f>
        <v>57389.310000000005</v>
      </c>
      <c r="V26" s="7" t="str">
        <f>IF(BooksData[[#This Row],[Title]]="","Missing","OK")</f>
        <v>OK</v>
      </c>
      <c r="W26" s="7" t="str">
        <f ca="1">IF(BooksData[[#This Row],[Last Purchase]] &gt;= TODAY() - 30, "Recent", "Old")</f>
        <v>Old</v>
      </c>
      <c r="X26" s="7">
        <f>IFERROR(
  --MID(BooksData[[#This Row],[Availability]],
        FIND("(", BooksData[[#This Row],[Availability]]) + 1,
        FIND(" ", BooksData[[#This Row],[Availability]], FIND("(", BooksData[[#This Row],[Availability]])) - FIND("(", BooksData[[#This Row],[Availability]]) - 1),
  0)</f>
        <v>12</v>
      </c>
      <c r="Y26" s="13" t="str">
        <f>IF(ISNUMBER(SEARCH("In stock", BooksData[[#This Row],[Availability]])), "In Stock", "Out of Stock")</f>
        <v>In Stock</v>
      </c>
      <c r="Z26" s="13" t="str">
        <f>IF(BooksData[[#This Row],[Stock Count]] &lt; 5, "⚠️ Low", "OK")</f>
        <v>OK</v>
      </c>
      <c r="AA26" s="14">
        <f>BooksData[[#This Row],[Revenue]]*0.2</f>
        <v>11477.862000000001</v>
      </c>
      <c r="AB26" s="13" t="str" cm="1">
        <f t="array" ref="AB26">_xlfn.IFS(BooksData[[#This Row],[Price(USD)]]&lt;10, "Low", BooksData[[#This Row],[Price(USD)]]&lt;20, "Mid", TRUE, "High")</f>
        <v>Mid</v>
      </c>
      <c r="AC26" s="13" t="str">
        <f>IF(BooksData[[#This Row],[Total Sales]] &gt; 4000, "Top Seller", "Other")</f>
        <v>Other</v>
      </c>
    </row>
    <row r="27" spans="1:29" x14ac:dyDescent="0.3">
      <c r="A27" s="7" t="s">
        <v>43</v>
      </c>
      <c r="B27" s="7" t="s">
        <v>1042</v>
      </c>
      <c r="C27" s="7" t="s">
        <v>2017</v>
      </c>
      <c r="D27" s="7" t="s">
        <v>2043</v>
      </c>
      <c r="E27" s="7" t="s">
        <v>2043</v>
      </c>
      <c r="F27" s="7" t="s">
        <v>2921</v>
      </c>
      <c r="G27" s="7" t="s">
        <v>2933</v>
      </c>
      <c r="H27" s="7">
        <v>0</v>
      </c>
      <c r="I27" s="10" t="s">
        <v>2945</v>
      </c>
      <c r="J27" s="7" t="s">
        <v>2949</v>
      </c>
      <c r="K27" s="7" t="s">
        <v>3023</v>
      </c>
      <c r="L27" s="11" t="s">
        <v>4020</v>
      </c>
      <c r="M27" s="11" t="s">
        <v>5020</v>
      </c>
      <c r="N27" s="9">
        <v>4877</v>
      </c>
      <c r="O27" s="7" t="s">
        <v>5996</v>
      </c>
      <c r="P27" s="7" t="s">
        <v>6001</v>
      </c>
      <c r="Q27" s="9">
        <v>670</v>
      </c>
      <c r="R27" s="6">
        <v>45791</v>
      </c>
      <c r="S27" s="8">
        <f>ROUND((VALUE(SUBSTITUTE(SUBSTITUTE(BooksData[[#This Row],[Price (Incl. Tax)]], "Â", ""), "£", "")) *1.3),2)</f>
        <v>77.319999999999993</v>
      </c>
      <c r="T27" s="7" cm="1">
        <f t="array" ref="T27">_xlfn.SWITCH(I27, "One",1,"Two",2,"Three",3,"Four",4,"Five",5,"")</f>
        <v>3</v>
      </c>
      <c r="U27" s="12">
        <f>BooksData[[#This Row],[Price(USD)]]*BooksData[[#This Row],[Total Sales]]</f>
        <v>377089.63999999996</v>
      </c>
      <c r="V27" s="7" t="str">
        <f>IF(BooksData[[#This Row],[Title]]="","Missing","OK")</f>
        <v>OK</v>
      </c>
      <c r="W27" s="7" t="str">
        <f ca="1">IF(BooksData[[#This Row],[Last Purchase]] &gt;= TODAY() - 30, "Recent", "Old")</f>
        <v>Old</v>
      </c>
      <c r="X27" s="7">
        <f>IFERROR(
  --MID(BooksData[[#This Row],[Availability]],
        FIND("(", BooksData[[#This Row],[Availability]]) + 1,
        FIND(" ", BooksData[[#This Row],[Availability]], FIND("(", BooksData[[#This Row],[Availability]])) - FIND("(", BooksData[[#This Row],[Availability]]) - 1),
  0)</f>
        <v>12</v>
      </c>
      <c r="Y27" s="13" t="str">
        <f>IF(ISNUMBER(SEARCH("In stock", BooksData[[#This Row],[Availability]])), "In Stock", "Out of Stock")</f>
        <v>In Stock</v>
      </c>
      <c r="Z27" s="13" t="str">
        <f>IF(BooksData[[#This Row],[Stock Count]] &lt; 5, "⚠️ Low", "OK")</f>
        <v>OK</v>
      </c>
      <c r="AA27" s="14">
        <f>BooksData[[#This Row],[Revenue]]*0.2</f>
        <v>75417.928</v>
      </c>
      <c r="AB27" s="13" t="str" cm="1">
        <f t="array" ref="AB27">_xlfn.IFS(BooksData[[#This Row],[Price(USD)]]&lt;10, "Low", BooksData[[#This Row],[Price(USD)]]&lt;20, "Mid", TRUE, "High")</f>
        <v>High</v>
      </c>
      <c r="AC27" s="13" t="str">
        <f>IF(BooksData[[#This Row],[Total Sales]] &gt; 4000, "Top Seller", "Other")</f>
        <v>Top Seller</v>
      </c>
    </row>
    <row r="28" spans="1:29" x14ac:dyDescent="0.3">
      <c r="A28" s="7" t="s">
        <v>44</v>
      </c>
      <c r="B28" s="7" t="s">
        <v>1043</v>
      </c>
      <c r="C28" s="7" t="s">
        <v>2017</v>
      </c>
      <c r="D28" s="7" t="s">
        <v>2044</v>
      </c>
      <c r="E28" s="7" t="s">
        <v>2044</v>
      </c>
      <c r="F28" s="7" t="s">
        <v>2921</v>
      </c>
      <c r="G28" s="7" t="s">
        <v>2934</v>
      </c>
      <c r="H28" s="7">
        <v>0</v>
      </c>
      <c r="I28" s="10" t="s">
        <v>2943</v>
      </c>
      <c r="J28" s="7" t="s">
        <v>2949</v>
      </c>
      <c r="K28" s="7" t="s">
        <v>3024</v>
      </c>
      <c r="L28" s="11" t="s">
        <v>4021</v>
      </c>
      <c r="M28" s="11" t="s">
        <v>5021</v>
      </c>
      <c r="N28" s="9">
        <v>2328</v>
      </c>
      <c r="O28" s="7" t="s">
        <v>5999</v>
      </c>
      <c r="P28" s="7" t="s">
        <v>6001</v>
      </c>
      <c r="Q28" s="9">
        <v>1191</v>
      </c>
      <c r="R28" s="6">
        <v>45827</v>
      </c>
      <c r="S28" s="8">
        <f>ROUND((VALUE(SUBSTITUTE(SUBSTITUTE(BooksData[[#This Row],[Price (Incl. Tax)]], "Â", ""), "£", "")) *1.3),2)</f>
        <v>35.44</v>
      </c>
      <c r="T28" s="7" cm="1">
        <f t="array" ref="T28">_xlfn.SWITCH(I28, "One",1,"Two",2,"Three",3,"Four",4,"Five",5,"")</f>
        <v>2</v>
      </c>
      <c r="U28" s="12">
        <f>BooksData[[#This Row],[Price(USD)]]*BooksData[[#This Row],[Total Sales]]</f>
        <v>82504.319999999992</v>
      </c>
      <c r="V28" s="7" t="str">
        <f>IF(BooksData[[#This Row],[Title]]="","Missing","OK")</f>
        <v>OK</v>
      </c>
      <c r="W28" s="7" t="str">
        <f ca="1">IF(BooksData[[#This Row],[Last Purchase]] &gt;= TODAY() - 30, "Recent", "Old")</f>
        <v>Recent</v>
      </c>
      <c r="X28" s="7">
        <f>IFERROR(
  --MID(BooksData[[#This Row],[Availability]],
        FIND("(", BooksData[[#This Row],[Availability]]) + 1,
        FIND(" ", BooksData[[#This Row],[Availability]], FIND("(", BooksData[[#This Row],[Availability]])) - FIND("(", BooksData[[#This Row],[Availability]]) - 1),
  0)</f>
        <v>11</v>
      </c>
      <c r="Y28" s="13" t="str">
        <f>IF(ISNUMBER(SEARCH("In stock", BooksData[[#This Row],[Availability]])), "In Stock", "Out of Stock")</f>
        <v>In Stock</v>
      </c>
      <c r="Z28" s="13" t="str">
        <f>IF(BooksData[[#This Row],[Stock Count]] &lt; 5, "⚠️ Low", "OK")</f>
        <v>OK</v>
      </c>
      <c r="AA28" s="14">
        <f>BooksData[[#This Row],[Revenue]]*0.2</f>
        <v>16500.863999999998</v>
      </c>
      <c r="AB28" s="13" t="str" cm="1">
        <f t="array" ref="AB28">_xlfn.IFS(BooksData[[#This Row],[Price(USD)]]&lt;10, "Low", BooksData[[#This Row],[Price(USD)]]&lt;20, "Mid", TRUE, "High")</f>
        <v>High</v>
      </c>
      <c r="AC28" s="13" t="str">
        <f>IF(BooksData[[#This Row],[Total Sales]] &gt; 4000, "Top Seller", "Other")</f>
        <v>Other</v>
      </c>
    </row>
    <row r="29" spans="1:29" x14ac:dyDescent="0.3">
      <c r="A29" s="7" t="s">
        <v>45</v>
      </c>
      <c r="B29" s="7" t="s">
        <v>1044</v>
      </c>
      <c r="C29" s="7" t="s">
        <v>2017</v>
      </c>
      <c r="D29" s="7" t="s">
        <v>2045</v>
      </c>
      <c r="E29" s="7" t="s">
        <v>2045</v>
      </c>
      <c r="F29" s="7" t="s">
        <v>2921</v>
      </c>
      <c r="G29" s="7" t="s">
        <v>2934</v>
      </c>
      <c r="H29" s="7">
        <v>0</v>
      </c>
      <c r="I29" s="10" t="s">
        <v>2945</v>
      </c>
      <c r="J29" s="7" t="s">
        <v>2949</v>
      </c>
      <c r="K29" s="7" t="s">
        <v>3025</v>
      </c>
      <c r="L29" s="11" t="s">
        <v>4022</v>
      </c>
      <c r="M29" s="11" t="s">
        <v>5022</v>
      </c>
      <c r="N29" s="9">
        <v>103</v>
      </c>
      <c r="O29" s="7" t="s">
        <v>6000</v>
      </c>
      <c r="P29" s="7" t="s">
        <v>6001</v>
      </c>
      <c r="Q29" s="9">
        <v>5</v>
      </c>
      <c r="R29" s="6">
        <v>45839</v>
      </c>
      <c r="S29" s="8">
        <f>ROUND((VALUE(SUBSTITUTE(SUBSTITUTE(BooksData[[#This Row],[Price (Incl. Tax)]], "Â", ""), "£", "")) *1.3),2)</f>
        <v>17.82</v>
      </c>
      <c r="T29" s="7" cm="1">
        <f t="array" ref="T29">_xlfn.SWITCH(I29, "One",1,"Two",2,"Three",3,"Four",4,"Five",5,"")</f>
        <v>3</v>
      </c>
      <c r="U29" s="12">
        <f>BooksData[[#This Row],[Price(USD)]]*BooksData[[#This Row],[Total Sales]]</f>
        <v>1835.46</v>
      </c>
      <c r="V29" s="7" t="str">
        <f>IF(BooksData[[#This Row],[Title]]="","Missing","OK")</f>
        <v>OK</v>
      </c>
      <c r="W29" s="7" t="str">
        <f ca="1">IF(BooksData[[#This Row],[Last Purchase]] &gt;= TODAY() - 30, "Recent", "Old")</f>
        <v>Recent</v>
      </c>
      <c r="X29" s="7">
        <f>IFERROR(
  --MID(BooksData[[#This Row],[Availability]],
        FIND("(", BooksData[[#This Row],[Availability]]) + 1,
        FIND(" ", BooksData[[#This Row],[Availability]], FIND("(", BooksData[[#This Row],[Availability]])) - FIND("(", BooksData[[#This Row],[Availability]]) - 1),
  0)</f>
        <v>11</v>
      </c>
      <c r="Y29" s="13" t="str">
        <f>IF(ISNUMBER(SEARCH("In stock", BooksData[[#This Row],[Availability]])), "In Stock", "Out of Stock")</f>
        <v>In Stock</v>
      </c>
      <c r="Z29" s="13" t="str">
        <f>IF(BooksData[[#This Row],[Stock Count]] &lt; 5, "⚠️ Low", "OK")</f>
        <v>OK</v>
      </c>
      <c r="AA29" s="14">
        <f>BooksData[[#This Row],[Revenue]]*0.2</f>
        <v>367.09200000000004</v>
      </c>
      <c r="AB29" s="13" t="str" cm="1">
        <f t="array" ref="AB29">_xlfn.IFS(BooksData[[#This Row],[Price(USD)]]&lt;10, "Low", BooksData[[#This Row],[Price(USD)]]&lt;20, "Mid", TRUE, "High")</f>
        <v>Mid</v>
      </c>
      <c r="AC29" s="13" t="str">
        <f>IF(BooksData[[#This Row],[Total Sales]] &gt; 4000, "Top Seller", "Other")</f>
        <v>Other</v>
      </c>
    </row>
    <row r="30" spans="1:29" x14ac:dyDescent="0.3">
      <c r="A30" s="7" t="s">
        <v>46</v>
      </c>
      <c r="B30" s="7" t="s">
        <v>1045</v>
      </c>
      <c r="C30" s="7" t="s">
        <v>2017</v>
      </c>
      <c r="D30" s="7" t="s">
        <v>2046</v>
      </c>
      <c r="E30" s="7" t="s">
        <v>2046</v>
      </c>
      <c r="F30" s="7" t="s">
        <v>2921</v>
      </c>
      <c r="G30" s="7" t="s">
        <v>2926</v>
      </c>
      <c r="H30" s="7">
        <v>0</v>
      </c>
      <c r="I30" s="10" t="s">
        <v>2947</v>
      </c>
      <c r="J30" s="7" t="s">
        <v>2949</v>
      </c>
      <c r="K30" s="7" t="s">
        <v>3026</v>
      </c>
      <c r="L30" s="11" t="s">
        <v>4023</v>
      </c>
      <c r="M30" s="11" t="s">
        <v>5023</v>
      </c>
      <c r="N30" s="9">
        <v>1357</v>
      </c>
      <c r="O30" s="7" t="s">
        <v>5998</v>
      </c>
      <c r="P30" s="7" t="s">
        <v>6002</v>
      </c>
      <c r="Q30" s="9">
        <v>1779</v>
      </c>
      <c r="R30" s="6">
        <v>45751</v>
      </c>
      <c r="S30" s="8">
        <f>ROUND((VALUE(SUBSTITUTE(SUBSTITUTE(BooksData[[#This Row],[Price (Incl. Tax)]], "Â", ""), "£", "")) *1.3),2)</f>
        <v>32.979999999999997</v>
      </c>
      <c r="T30" s="7" cm="1">
        <f t="array" ref="T30">_xlfn.SWITCH(I30, "One",1,"Two",2,"Three",3,"Four",4,"Five",5,"")</f>
        <v>5</v>
      </c>
      <c r="U30" s="12">
        <f>BooksData[[#This Row],[Price(USD)]]*BooksData[[#This Row],[Total Sales]]</f>
        <v>44753.859999999993</v>
      </c>
      <c r="V30" s="7" t="str">
        <f>IF(BooksData[[#This Row],[Title]]="","Missing","OK")</f>
        <v>OK</v>
      </c>
      <c r="W30" s="7" t="str">
        <f ca="1">IF(BooksData[[#This Row],[Last Purchase]] &gt;= TODAY() - 30, "Recent", "Old")</f>
        <v>Old</v>
      </c>
      <c r="X30" s="7">
        <f>IFERROR(
  --MID(BooksData[[#This Row],[Availability]],
        FIND("(", BooksData[[#This Row],[Availability]]) + 1,
        FIND(" ", BooksData[[#This Row],[Availability]], FIND("(", BooksData[[#This Row],[Availability]])) - FIND("(", BooksData[[#This Row],[Availability]]) - 1),
  0)</f>
        <v>7</v>
      </c>
      <c r="Y30" s="13" t="str">
        <f>IF(ISNUMBER(SEARCH("In stock", BooksData[[#This Row],[Availability]])), "In Stock", "Out of Stock")</f>
        <v>In Stock</v>
      </c>
      <c r="Z30" s="13" t="str">
        <f>IF(BooksData[[#This Row],[Stock Count]] &lt; 5, "⚠️ Low", "OK")</f>
        <v>OK</v>
      </c>
      <c r="AA30" s="14">
        <f>BooksData[[#This Row],[Revenue]]*0.2</f>
        <v>8950.771999999999</v>
      </c>
      <c r="AB30" s="13" t="str" cm="1">
        <f t="array" ref="AB30">_xlfn.IFS(BooksData[[#This Row],[Price(USD)]]&lt;10, "Low", BooksData[[#This Row],[Price(USD)]]&lt;20, "Mid", TRUE, "High")</f>
        <v>High</v>
      </c>
      <c r="AC30" s="13" t="str">
        <f>IF(BooksData[[#This Row],[Total Sales]] &gt; 4000, "Top Seller", "Other")</f>
        <v>Other</v>
      </c>
    </row>
    <row r="31" spans="1:29" x14ac:dyDescent="0.3">
      <c r="A31" s="7" t="s">
        <v>47</v>
      </c>
      <c r="B31" s="7" t="s">
        <v>1046</v>
      </c>
      <c r="C31" s="7" t="s">
        <v>2017</v>
      </c>
      <c r="D31" s="7" t="s">
        <v>2047</v>
      </c>
      <c r="E31" s="7" t="s">
        <v>2047</v>
      </c>
      <c r="F31" s="7" t="s">
        <v>2921</v>
      </c>
      <c r="G31" s="7" t="s">
        <v>2926</v>
      </c>
      <c r="H31" s="7">
        <v>0</v>
      </c>
      <c r="I31" s="10" t="s">
        <v>2947</v>
      </c>
      <c r="J31" s="7" t="s">
        <v>2949</v>
      </c>
      <c r="K31" s="7" t="s">
        <v>3027</v>
      </c>
      <c r="L31" s="11" t="s">
        <v>4024</v>
      </c>
      <c r="M31" s="11" t="s">
        <v>5024</v>
      </c>
      <c r="N31" s="9">
        <v>3512</v>
      </c>
      <c r="O31" s="7" t="s">
        <v>5995</v>
      </c>
      <c r="P31" s="7" t="s">
        <v>6002</v>
      </c>
      <c r="Q31" s="9">
        <v>1585</v>
      </c>
      <c r="R31" s="6">
        <v>45705</v>
      </c>
      <c r="S31" s="8">
        <f>ROUND((VALUE(SUBSTITUTE(SUBSTITUTE(BooksData[[#This Row],[Price (Incl. Tax)]], "Â", ""), "£", "")) *1.3),2)</f>
        <v>67.989999999999995</v>
      </c>
      <c r="T31" s="7" cm="1">
        <f t="array" ref="T31">_xlfn.SWITCH(I31, "One",1,"Two",2,"Three",3,"Four",4,"Five",5,"")</f>
        <v>5</v>
      </c>
      <c r="U31" s="12">
        <f>BooksData[[#This Row],[Price(USD)]]*BooksData[[#This Row],[Total Sales]]</f>
        <v>238780.87999999998</v>
      </c>
      <c r="V31" s="7" t="str">
        <f>IF(BooksData[[#This Row],[Title]]="","Missing","OK")</f>
        <v>OK</v>
      </c>
      <c r="W31" s="7" t="str">
        <f ca="1">IF(BooksData[[#This Row],[Last Purchase]] &gt;= TODAY() - 30, "Recent", "Old")</f>
        <v>Old</v>
      </c>
      <c r="X31" s="7">
        <f>IFERROR(
  --MID(BooksData[[#This Row],[Availability]],
        FIND("(", BooksData[[#This Row],[Availability]]) + 1,
        FIND(" ", BooksData[[#This Row],[Availability]], FIND("(", BooksData[[#This Row],[Availability]])) - FIND("(", BooksData[[#This Row],[Availability]]) - 1),
  0)</f>
        <v>7</v>
      </c>
      <c r="Y31" s="13" t="str">
        <f>IF(ISNUMBER(SEARCH("In stock", BooksData[[#This Row],[Availability]])), "In Stock", "Out of Stock")</f>
        <v>In Stock</v>
      </c>
      <c r="Z31" s="13" t="str">
        <f>IF(BooksData[[#This Row],[Stock Count]] &lt; 5, "⚠️ Low", "OK")</f>
        <v>OK</v>
      </c>
      <c r="AA31" s="14">
        <f>BooksData[[#This Row],[Revenue]]*0.2</f>
        <v>47756.175999999999</v>
      </c>
      <c r="AB31" s="13" t="str" cm="1">
        <f t="array" ref="AB31">_xlfn.IFS(BooksData[[#This Row],[Price(USD)]]&lt;10, "Low", BooksData[[#This Row],[Price(USD)]]&lt;20, "Mid", TRUE, "High")</f>
        <v>High</v>
      </c>
      <c r="AC31" s="13" t="str">
        <f>IF(BooksData[[#This Row],[Total Sales]] &gt; 4000, "Top Seller", "Other")</f>
        <v>Other</v>
      </c>
    </row>
    <row r="32" spans="1:29" x14ac:dyDescent="0.3">
      <c r="A32" s="7" t="s">
        <v>48</v>
      </c>
      <c r="B32" s="7" t="s">
        <v>1047</v>
      </c>
      <c r="C32" s="7" t="s">
        <v>2017</v>
      </c>
      <c r="D32" s="7" t="s">
        <v>2048</v>
      </c>
      <c r="E32" s="7" t="s">
        <v>2048</v>
      </c>
      <c r="F32" s="7" t="s">
        <v>2921</v>
      </c>
      <c r="G32" s="7" t="s">
        <v>2926</v>
      </c>
      <c r="H32" s="7">
        <v>0</v>
      </c>
      <c r="I32" s="10" t="s">
        <v>2944</v>
      </c>
      <c r="J32" s="7" t="s">
        <v>2949</v>
      </c>
      <c r="K32" s="7" t="s">
        <v>3028</v>
      </c>
      <c r="L32" s="11" t="s">
        <v>4025</v>
      </c>
      <c r="M32" s="11" t="s">
        <v>5025</v>
      </c>
      <c r="N32" s="9">
        <v>2837</v>
      </c>
      <c r="O32" s="7" t="s">
        <v>5999</v>
      </c>
      <c r="P32" s="7" t="s">
        <v>6001</v>
      </c>
      <c r="Q32" s="9">
        <v>1734</v>
      </c>
      <c r="R32" s="6">
        <v>45711</v>
      </c>
      <c r="S32" s="8">
        <f>ROUND((VALUE(SUBSTITUTE(SUBSTITUTE(BooksData[[#This Row],[Price (Incl. Tax)]], "Â", ""), "£", "")) *1.3),2)</f>
        <v>27.16</v>
      </c>
      <c r="T32" s="7" cm="1">
        <f t="array" ref="T32">_xlfn.SWITCH(I32, "One",1,"Two",2,"Three",3,"Four",4,"Five",5,"")</f>
        <v>4</v>
      </c>
      <c r="U32" s="12">
        <f>BooksData[[#This Row],[Price(USD)]]*BooksData[[#This Row],[Total Sales]]</f>
        <v>77052.92</v>
      </c>
      <c r="V32" s="7" t="str">
        <f>IF(BooksData[[#This Row],[Title]]="","Missing","OK")</f>
        <v>OK</v>
      </c>
      <c r="W32" s="7" t="str">
        <f ca="1">IF(BooksData[[#This Row],[Last Purchase]] &gt;= TODAY() - 30, "Recent", "Old")</f>
        <v>Old</v>
      </c>
      <c r="X32" s="7">
        <f>IFERROR(
  --MID(BooksData[[#This Row],[Availability]],
        FIND("(", BooksData[[#This Row],[Availability]]) + 1,
        FIND(" ", BooksData[[#This Row],[Availability]], FIND("(", BooksData[[#This Row],[Availability]])) - FIND("(", BooksData[[#This Row],[Availability]]) - 1),
  0)</f>
        <v>7</v>
      </c>
      <c r="Y32" s="13" t="str">
        <f>IF(ISNUMBER(SEARCH("In stock", BooksData[[#This Row],[Availability]])), "In Stock", "Out of Stock")</f>
        <v>In Stock</v>
      </c>
      <c r="Z32" s="13" t="str">
        <f>IF(BooksData[[#This Row],[Stock Count]] &lt; 5, "⚠️ Low", "OK")</f>
        <v>OK</v>
      </c>
      <c r="AA32" s="14">
        <f>BooksData[[#This Row],[Revenue]]*0.2</f>
        <v>15410.584000000001</v>
      </c>
      <c r="AB32" s="13" t="str" cm="1">
        <f t="array" ref="AB32">_xlfn.IFS(BooksData[[#This Row],[Price(USD)]]&lt;10, "Low", BooksData[[#This Row],[Price(USD)]]&lt;20, "Mid", TRUE, "High")</f>
        <v>High</v>
      </c>
      <c r="AC32" s="13" t="str">
        <f>IF(BooksData[[#This Row],[Total Sales]] &gt; 4000, "Top Seller", "Other")</f>
        <v>Other</v>
      </c>
    </row>
    <row r="33" spans="1:29" x14ac:dyDescent="0.3">
      <c r="A33" s="7" t="s">
        <v>49</v>
      </c>
      <c r="B33" s="7" t="s">
        <v>1048</v>
      </c>
      <c r="C33" s="7" t="s">
        <v>2017</v>
      </c>
      <c r="D33" s="7" t="s">
        <v>2049</v>
      </c>
      <c r="E33" s="7" t="s">
        <v>2049</v>
      </c>
      <c r="F33" s="7" t="s">
        <v>2921</v>
      </c>
      <c r="G33" s="7" t="s">
        <v>2927</v>
      </c>
      <c r="H33" s="7">
        <v>0</v>
      </c>
      <c r="I33" s="10" t="s">
        <v>2944</v>
      </c>
      <c r="J33" s="7" t="s">
        <v>2949</v>
      </c>
      <c r="K33" s="7" t="s">
        <v>3029</v>
      </c>
      <c r="L33" s="11" t="s">
        <v>4026</v>
      </c>
      <c r="M33" s="11" t="s">
        <v>5026</v>
      </c>
      <c r="N33" s="9">
        <v>2326</v>
      </c>
      <c r="O33" s="7" t="s">
        <v>6000</v>
      </c>
      <c r="P33" s="7" t="s">
        <v>6001</v>
      </c>
      <c r="Q33" s="9">
        <v>1500</v>
      </c>
      <c r="R33" s="6">
        <v>45726</v>
      </c>
      <c r="S33" s="8">
        <f>ROUND((VALUE(SUBSTITUTE(SUBSTITUTE(BooksData[[#This Row],[Price (Incl. Tax)]], "Â", ""), "£", "")) *1.3),2)</f>
        <v>32.24</v>
      </c>
      <c r="T33" s="7" cm="1">
        <f t="array" ref="T33">_xlfn.SWITCH(I33, "One",1,"Two",2,"Three",3,"Four",4,"Five",5,"")</f>
        <v>4</v>
      </c>
      <c r="U33" s="12">
        <f>BooksData[[#This Row],[Price(USD)]]*BooksData[[#This Row],[Total Sales]]</f>
        <v>74990.240000000005</v>
      </c>
      <c r="V33" s="7" t="str">
        <f>IF(BooksData[[#This Row],[Title]]="","Missing","OK")</f>
        <v>OK</v>
      </c>
      <c r="W33" s="7" t="str">
        <f ca="1">IF(BooksData[[#This Row],[Last Purchase]] &gt;= TODAY() - 30, "Recent", "Old")</f>
        <v>Old</v>
      </c>
      <c r="X33" s="7">
        <f>IFERROR(
  --MID(BooksData[[#This Row],[Availability]],
        FIND("(", BooksData[[#This Row],[Availability]]) + 1,
        FIND(" ", BooksData[[#This Row],[Availability]], FIND("(", BooksData[[#This Row],[Availability]])) - FIND("(", BooksData[[#This Row],[Availability]]) - 1),
  0)</f>
        <v>6</v>
      </c>
      <c r="Y33" s="13" t="str">
        <f>IF(ISNUMBER(SEARCH("In stock", BooksData[[#This Row],[Availability]])), "In Stock", "Out of Stock")</f>
        <v>In Stock</v>
      </c>
      <c r="Z33" s="13" t="str">
        <f>IF(BooksData[[#This Row],[Stock Count]] &lt; 5, "⚠️ Low", "OK")</f>
        <v>OK</v>
      </c>
      <c r="AA33" s="14">
        <f>BooksData[[#This Row],[Revenue]]*0.2</f>
        <v>14998.048000000003</v>
      </c>
      <c r="AB33" s="13" t="str" cm="1">
        <f t="array" ref="AB33">_xlfn.IFS(BooksData[[#This Row],[Price(USD)]]&lt;10, "Low", BooksData[[#This Row],[Price(USD)]]&lt;20, "Mid", TRUE, "High")</f>
        <v>High</v>
      </c>
      <c r="AC33" s="13" t="str">
        <f>IF(BooksData[[#This Row],[Total Sales]] &gt; 4000, "Top Seller", "Other")</f>
        <v>Other</v>
      </c>
    </row>
    <row r="34" spans="1:29" x14ac:dyDescent="0.3">
      <c r="A34" s="7" t="s">
        <v>50</v>
      </c>
      <c r="B34" s="7" t="s">
        <v>1049</v>
      </c>
      <c r="C34" s="7" t="s">
        <v>2017</v>
      </c>
      <c r="D34" s="7" t="s">
        <v>2050</v>
      </c>
      <c r="E34" s="7" t="s">
        <v>2050</v>
      </c>
      <c r="F34" s="7" t="s">
        <v>2921</v>
      </c>
      <c r="G34" s="7" t="s">
        <v>2927</v>
      </c>
      <c r="H34" s="7">
        <v>0</v>
      </c>
      <c r="I34" s="10" t="s">
        <v>2943</v>
      </c>
      <c r="J34" s="7" t="s">
        <v>2949</v>
      </c>
      <c r="K34" s="7" t="s">
        <v>3030</v>
      </c>
      <c r="L34" s="11" t="s">
        <v>4027</v>
      </c>
      <c r="M34" s="11" t="s">
        <v>5027</v>
      </c>
      <c r="N34" s="9">
        <v>1323</v>
      </c>
      <c r="O34" s="7" t="s">
        <v>6000</v>
      </c>
      <c r="P34" s="7" t="s">
        <v>6001</v>
      </c>
      <c r="Q34" s="9">
        <v>190</v>
      </c>
      <c r="R34" s="6">
        <v>45812</v>
      </c>
      <c r="S34" s="8">
        <f>ROUND((VALUE(SUBSTITUTE(SUBSTITUTE(BooksData[[#This Row],[Price (Incl. Tax)]], "Â", ""), "£", "")) *1.3),2)</f>
        <v>49.89</v>
      </c>
      <c r="T34" s="7" cm="1">
        <f t="array" ref="T34">_xlfn.SWITCH(I34, "One",1,"Two",2,"Three",3,"Four",4,"Five",5,"")</f>
        <v>2</v>
      </c>
      <c r="U34" s="12">
        <f>BooksData[[#This Row],[Price(USD)]]*BooksData[[#This Row],[Total Sales]]</f>
        <v>66004.47</v>
      </c>
      <c r="V34" s="7" t="str">
        <f>IF(BooksData[[#This Row],[Title]]="","Missing","OK")</f>
        <v>OK</v>
      </c>
      <c r="W34" s="7" t="str">
        <f ca="1">IF(BooksData[[#This Row],[Last Purchase]] &gt;= TODAY() - 30, "Recent", "Old")</f>
        <v>Old</v>
      </c>
      <c r="X34" s="7">
        <f>IFERROR(
  --MID(BooksData[[#This Row],[Availability]],
        FIND("(", BooksData[[#This Row],[Availability]]) + 1,
        FIND(" ", BooksData[[#This Row],[Availability]], FIND("(", BooksData[[#This Row],[Availability]])) - FIND("(", BooksData[[#This Row],[Availability]]) - 1),
  0)</f>
        <v>6</v>
      </c>
      <c r="Y34" s="13" t="str">
        <f>IF(ISNUMBER(SEARCH("In stock", BooksData[[#This Row],[Availability]])), "In Stock", "Out of Stock")</f>
        <v>In Stock</v>
      </c>
      <c r="Z34" s="13" t="str">
        <f>IF(BooksData[[#This Row],[Stock Count]] &lt; 5, "⚠️ Low", "OK")</f>
        <v>OK</v>
      </c>
      <c r="AA34" s="14">
        <f>BooksData[[#This Row],[Revenue]]*0.2</f>
        <v>13200.894</v>
      </c>
      <c r="AB34" s="13" t="str" cm="1">
        <f t="array" ref="AB34">_xlfn.IFS(BooksData[[#This Row],[Price(USD)]]&lt;10, "Low", BooksData[[#This Row],[Price(USD)]]&lt;20, "Mid", TRUE, "High")</f>
        <v>High</v>
      </c>
      <c r="AC34" s="13" t="str">
        <f>IF(BooksData[[#This Row],[Total Sales]] &gt; 4000, "Top Seller", "Other")</f>
        <v>Other</v>
      </c>
    </row>
    <row r="35" spans="1:29" x14ac:dyDescent="0.3">
      <c r="A35" s="7" t="s">
        <v>51</v>
      </c>
      <c r="B35" s="7" t="s">
        <v>1050</v>
      </c>
      <c r="C35" s="7" t="s">
        <v>2017</v>
      </c>
      <c r="D35" s="7" t="s">
        <v>2051</v>
      </c>
      <c r="E35" s="7" t="s">
        <v>2051</v>
      </c>
      <c r="F35" s="7" t="s">
        <v>2921</v>
      </c>
      <c r="G35" s="7" t="s">
        <v>2928</v>
      </c>
      <c r="H35" s="7">
        <v>0</v>
      </c>
      <c r="I35" s="10" t="s">
        <v>2947</v>
      </c>
      <c r="J35" s="7" t="s">
        <v>2949</v>
      </c>
      <c r="K35" s="7" t="s">
        <v>3031</v>
      </c>
      <c r="L35" s="11" t="s">
        <v>4028</v>
      </c>
      <c r="M35" s="11" t="s">
        <v>5028</v>
      </c>
      <c r="N35" s="9">
        <v>1813</v>
      </c>
      <c r="O35" s="7" t="s">
        <v>5995</v>
      </c>
      <c r="P35" s="7" t="s">
        <v>6001</v>
      </c>
      <c r="Q35" s="9">
        <v>1496</v>
      </c>
      <c r="R35" s="6">
        <v>45838</v>
      </c>
      <c r="S35" s="8">
        <f>ROUND((VALUE(SUBSTITUTE(SUBSTITUTE(BooksData[[#This Row],[Price (Incl. Tax)]], "Â", ""), "£", "")) *1.3),2)</f>
        <v>29.97</v>
      </c>
      <c r="T35" s="7" cm="1">
        <f t="array" ref="T35">_xlfn.SWITCH(I35, "One",1,"Two",2,"Three",3,"Four",4,"Five",5,"")</f>
        <v>5</v>
      </c>
      <c r="U35" s="12">
        <f>BooksData[[#This Row],[Price(USD)]]*BooksData[[#This Row],[Total Sales]]</f>
        <v>54335.61</v>
      </c>
      <c r="V35" s="7" t="str">
        <f>IF(BooksData[[#This Row],[Title]]="","Missing","OK")</f>
        <v>OK</v>
      </c>
      <c r="W35" s="7" t="str">
        <f ca="1">IF(BooksData[[#This Row],[Last Purchase]] &gt;= TODAY() - 30, "Recent", "Old")</f>
        <v>Recent</v>
      </c>
      <c r="X35" s="7">
        <f>IFERROR(
  --MID(BooksData[[#This Row],[Availability]],
        FIND("(", BooksData[[#This Row],[Availability]]) + 1,
        FIND(" ", BooksData[[#This Row],[Availability]], FIND("(", BooksData[[#This Row],[Availability]])) - FIND("(", BooksData[[#This Row],[Availability]]) - 1),
  0)</f>
        <v>3</v>
      </c>
      <c r="Y35" s="13" t="str">
        <f>IF(ISNUMBER(SEARCH("In stock", BooksData[[#This Row],[Availability]])), "In Stock", "Out of Stock")</f>
        <v>In Stock</v>
      </c>
      <c r="Z35" s="13" t="str">
        <f>IF(BooksData[[#This Row],[Stock Count]] &lt; 5, "⚠️ Low", "OK")</f>
        <v>⚠️ Low</v>
      </c>
      <c r="AA35" s="14">
        <f>BooksData[[#This Row],[Revenue]]*0.2</f>
        <v>10867.122000000001</v>
      </c>
      <c r="AB35" s="13" t="str" cm="1">
        <f t="array" ref="AB35">_xlfn.IFS(BooksData[[#This Row],[Price(USD)]]&lt;10, "Low", BooksData[[#This Row],[Price(USD)]]&lt;20, "Mid", TRUE, "High")</f>
        <v>High</v>
      </c>
      <c r="AC35" s="13" t="str">
        <f>IF(BooksData[[#This Row],[Total Sales]] &gt; 4000, "Top Seller", "Other")</f>
        <v>Other</v>
      </c>
    </row>
    <row r="36" spans="1:29" x14ac:dyDescent="0.3">
      <c r="A36" s="7" t="s">
        <v>52</v>
      </c>
      <c r="B36" s="7" t="s">
        <v>1051</v>
      </c>
      <c r="C36" s="7" t="s">
        <v>2017</v>
      </c>
      <c r="D36" s="7" t="s">
        <v>2052</v>
      </c>
      <c r="E36" s="7" t="s">
        <v>2052</v>
      </c>
      <c r="F36" s="7" t="s">
        <v>2921</v>
      </c>
      <c r="G36" s="7" t="s">
        <v>2928</v>
      </c>
      <c r="H36" s="7">
        <v>0</v>
      </c>
      <c r="I36" s="10" t="s">
        <v>2945</v>
      </c>
      <c r="J36" s="7" t="s">
        <v>2949</v>
      </c>
      <c r="K36" s="7" t="s">
        <v>3032</v>
      </c>
      <c r="L36" s="11" t="s">
        <v>4029</v>
      </c>
      <c r="M36" s="11" t="s">
        <v>5029</v>
      </c>
      <c r="N36" s="9">
        <v>2807</v>
      </c>
      <c r="O36" s="7" t="s">
        <v>5998</v>
      </c>
      <c r="P36" s="7" t="s">
        <v>6002</v>
      </c>
      <c r="Q36" s="9">
        <v>1990</v>
      </c>
      <c r="R36" s="6">
        <v>45759</v>
      </c>
      <c r="S36" s="8">
        <f>ROUND((VALUE(SUBSTITUTE(SUBSTITUTE(BooksData[[#This Row],[Price (Incl. Tax)]], "Â", ""), "£", "")) *1.3),2)</f>
        <v>56.49</v>
      </c>
      <c r="T36" s="7" cm="1">
        <f t="array" ref="T36">_xlfn.SWITCH(I36, "One",1,"Two",2,"Three",3,"Four",4,"Five",5,"")</f>
        <v>3</v>
      </c>
      <c r="U36" s="12">
        <f>BooksData[[#This Row],[Price(USD)]]*BooksData[[#This Row],[Total Sales]]</f>
        <v>158567.43</v>
      </c>
      <c r="V36" s="7" t="str">
        <f>IF(BooksData[[#This Row],[Title]]="","Missing","OK")</f>
        <v>OK</v>
      </c>
      <c r="W36" s="7" t="str">
        <f ca="1">IF(BooksData[[#This Row],[Last Purchase]] &gt;= TODAY() - 30, "Recent", "Old")</f>
        <v>Old</v>
      </c>
      <c r="X36" s="7">
        <f>IFERROR(
  --MID(BooksData[[#This Row],[Availability]],
        FIND("(", BooksData[[#This Row],[Availability]]) + 1,
        FIND(" ", BooksData[[#This Row],[Availability]], FIND("(", BooksData[[#This Row],[Availability]])) - FIND("(", BooksData[[#This Row],[Availability]]) - 1),
  0)</f>
        <v>3</v>
      </c>
      <c r="Y36" s="13" t="str">
        <f>IF(ISNUMBER(SEARCH("In stock", BooksData[[#This Row],[Availability]])), "In Stock", "Out of Stock")</f>
        <v>In Stock</v>
      </c>
      <c r="Z36" s="13" t="str">
        <f>IF(BooksData[[#This Row],[Stock Count]] &lt; 5, "⚠️ Low", "OK")</f>
        <v>⚠️ Low</v>
      </c>
      <c r="AA36" s="14">
        <f>BooksData[[#This Row],[Revenue]]*0.2</f>
        <v>31713.486000000001</v>
      </c>
      <c r="AB36" s="13" t="str" cm="1">
        <f t="array" ref="AB36">_xlfn.IFS(BooksData[[#This Row],[Price(USD)]]&lt;10, "Low", BooksData[[#This Row],[Price(USD)]]&lt;20, "Mid", TRUE, "High")</f>
        <v>High</v>
      </c>
      <c r="AC36" s="13" t="str">
        <f>IF(BooksData[[#This Row],[Total Sales]] &gt; 4000, "Top Seller", "Other")</f>
        <v>Other</v>
      </c>
    </row>
    <row r="37" spans="1:29" x14ac:dyDescent="0.3">
      <c r="A37" s="7" t="s">
        <v>53</v>
      </c>
      <c r="B37" s="7" t="s">
        <v>1052</v>
      </c>
      <c r="C37" s="7" t="s">
        <v>2017</v>
      </c>
      <c r="D37" s="7" t="s">
        <v>2053</v>
      </c>
      <c r="E37" s="7" t="s">
        <v>2053</v>
      </c>
      <c r="F37" s="7" t="s">
        <v>2921</v>
      </c>
      <c r="G37" s="7" t="s">
        <v>2928</v>
      </c>
      <c r="H37" s="7">
        <v>0</v>
      </c>
      <c r="I37" s="10" t="s">
        <v>2946</v>
      </c>
      <c r="J37" s="7" t="s">
        <v>2949</v>
      </c>
      <c r="K37" s="7" t="s">
        <v>3033</v>
      </c>
      <c r="L37" s="11" t="s">
        <v>4030</v>
      </c>
      <c r="M37" s="11" t="s">
        <v>5030</v>
      </c>
      <c r="N37" s="9">
        <v>887</v>
      </c>
      <c r="O37" s="7" t="s">
        <v>5996</v>
      </c>
      <c r="P37" s="7" t="s">
        <v>6002</v>
      </c>
      <c r="Q37" s="9">
        <v>938</v>
      </c>
      <c r="R37" s="6">
        <v>45851</v>
      </c>
      <c r="S37" s="8">
        <f>ROUND((VALUE(SUBSTITUTE(SUBSTITUTE(BooksData[[#This Row],[Price (Incl. Tax)]], "Â", ""), "£", "")) *1.3),2)</f>
        <v>24.97</v>
      </c>
      <c r="T37" s="7" cm="1">
        <f t="array" ref="T37">_xlfn.SWITCH(I37, "One",1,"Two",2,"Three",3,"Four",4,"Five",5,"")</f>
        <v>1</v>
      </c>
      <c r="U37" s="12">
        <f>BooksData[[#This Row],[Price(USD)]]*BooksData[[#This Row],[Total Sales]]</f>
        <v>22148.39</v>
      </c>
      <c r="V37" s="7" t="str">
        <f>IF(BooksData[[#This Row],[Title]]="","Missing","OK")</f>
        <v>OK</v>
      </c>
      <c r="W37" s="7" t="str">
        <f ca="1">IF(BooksData[[#This Row],[Last Purchase]] &gt;= TODAY() - 30, "Recent", "Old")</f>
        <v>Recent</v>
      </c>
      <c r="X37" s="7">
        <f>IFERROR(
  --MID(BooksData[[#This Row],[Availability]],
        FIND("(", BooksData[[#This Row],[Availability]]) + 1,
        FIND(" ", BooksData[[#This Row],[Availability]], FIND("(", BooksData[[#This Row],[Availability]])) - FIND("(", BooksData[[#This Row],[Availability]]) - 1),
  0)</f>
        <v>3</v>
      </c>
      <c r="Y37" s="13" t="str">
        <f>IF(ISNUMBER(SEARCH("In stock", BooksData[[#This Row],[Availability]])), "In Stock", "Out of Stock")</f>
        <v>In Stock</v>
      </c>
      <c r="Z37" s="13" t="str">
        <f>IF(BooksData[[#This Row],[Stock Count]] &lt; 5, "⚠️ Low", "OK")</f>
        <v>⚠️ Low</v>
      </c>
      <c r="AA37" s="14">
        <f>BooksData[[#This Row],[Revenue]]*0.2</f>
        <v>4429.6779999999999</v>
      </c>
      <c r="AB37" s="13" t="str" cm="1">
        <f t="array" ref="AB37">_xlfn.IFS(BooksData[[#This Row],[Price(USD)]]&lt;10, "Low", BooksData[[#This Row],[Price(USD)]]&lt;20, "Mid", TRUE, "High")</f>
        <v>High</v>
      </c>
      <c r="AC37" s="13" t="str">
        <f>IF(BooksData[[#This Row],[Total Sales]] &gt; 4000, "Top Seller", "Other")</f>
        <v>Other</v>
      </c>
    </row>
    <row r="38" spans="1:29" x14ac:dyDescent="0.3">
      <c r="A38" s="7" t="s">
        <v>54</v>
      </c>
      <c r="B38" s="7" t="s">
        <v>1053</v>
      </c>
      <c r="C38" s="7" t="s">
        <v>2017</v>
      </c>
      <c r="D38" s="7" t="s">
        <v>2054</v>
      </c>
      <c r="E38" s="7" t="s">
        <v>2054</v>
      </c>
      <c r="F38" s="7" t="s">
        <v>2921</v>
      </c>
      <c r="G38" s="7" t="s">
        <v>2928</v>
      </c>
      <c r="H38" s="7">
        <v>0</v>
      </c>
      <c r="I38" s="10" t="s">
        <v>2945</v>
      </c>
      <c r="J38" s="7" t="s">
        <v>2949</v>
      </c>
      <c r="K38" s="7" t="s">
        <v>3034</v>
      </c>
      <c r="L38" s="11" t="s">
        <v>4031</v>
      </c>
      <c r="M38" s="11" t="s">
        <v>5031</v>
      </c>
      <c r="N38" s="9">
        <v>809</v>
      </c>
      <c r="O38" s="7" t="s">
        <v>5998</v>
      </c>
      <c r="P38" s="7" t="s">
        <v>6002</v>
      </c>
      <c r="Q38" s="9">
        <v>1300</v>
      </c>
      <c r="R38" s="6">
        <v>45742</v>
      </c>
      <c r="S38" s="8">
        <f>ROUND((VALUE(SUBSTITUTE(SUBSTITUTE(BooksData[[#This Row],[Price (Incl. Tax)]], "Â", ""), "£", "")) *1.3),2)</f>
        <v>33.020000000000003</v>
      </c>
      <c r="T38" s="7" cm="1">
        <f t="array" ref="T38">_xlfn.SWITCH(I38, "One",1,"Two",2,"Three",3,"Four",4,"Five",5,"")</f>
        <v>3</v>
      </c>
      <c r="U38" s="12">
        <f>BooksData[[#This Row],[Price(USD)]]*BooksData[[#This Row],[Total Sales]]</f>
        <v>26713.180000000004</v>
      </c>
      <c r="V38" s="7" t="str">
        <f>IF(BooksData[[#This Row],[Title]]="","Missing","OK")</f>
        <v>OK</v>
      </c>
      <c r="W38" s="7" t="str">
        <f ca="1">IF(BooksData[[#This Row],[Last Purchase]] &gt;= TODAY() - 30, "Recent", "Old")</f>
        <v>Old</v>
      </c>
      <c r="X38" s="7">
        <f>IFERROR(
  --MID(BooksData[[#This Row],[Availability]],
        FIND("(", BooksData[[#This Row],[Availability]]) + 1,
        FIND(" ", BooksData[[#This Row],[Availability]], FIND("(", BooksData[[#This Row],[Availability]])) - FIND("(", BooksData[[#This Row],[Availability]]) - 1),
  0)</f>
        <v>3</v>
      </c>
      <c r="Y38" s="13" t="str">
        <f>IF(ISNUMBER(SEARCH("In stock", BooksData[[#This Row],[Availability]])), "In Stock", "Out of Stock")</f>
        <v>In Stock</v>
      </c>
      <c r="Z38" s="13" t="str">
        <f>IF(BooksData[[#This Row],[Stock Count]] &lt; 5, "⚠️ Low", "OK")</f>
        <v>⚠️ Low</v>
      </c>
      <c r="AA38" s="14">
        <f>BooksData[[#This Row],[Revenue]]*0.2</f>
        <v>5342.6360000000013</v>
      </c>
      <c r="AB38" s="13" t="str" cm="1">
        <f t="array" ref="AB38">_xlfn.IFS(BooksData[[#This Row],[Price(USD)]]&lt;10, "Low", BooksData[[#This Row],[Price(USD)]]&lt;20, "Mid", TRUE, "High")</f>
        <v>High</v>
      </c>
      <c r="AC38" s="13" t="str">
        <f>IF(BooksData[[#This Row],[Total Sales]] &gt; 4000, "Top Seller", "Other")</f>
        <v>Other</v>
      </c>
    </row>
    <row r="39" spans="1:29" x14ac:dyDescent="0.3">
      <c r="A39" s="7" t="s">
        <v>55</v>
      </c>
      <c r="B39" s="7" t="s">
        <v>1054</v>
      </c>
      <c r="C39" s="7" t="s">
        <v>2017</v>
      </c>
      <c r="D39" s="7" t="s">
        <v>2055</v>
      </c>
      <c r="E39" s="7" t="s">
        <v>2055</v>
      </c>
      <c r="F39" s="7" t="s">
        <v>2921</v>
      </c>
      <c r="G39" s="7" t="s">
        <v>2928</v>
      </c>
      <c r="H39" s="7">
        <v>0</v>
      </c>
      <c r="I39" s="10" t="s">
        <v>2943</v>
      </c>
      <c r="J39" s="7" t="s">
        <v>2949</v>
      </c>
      <c r="K39" s="7" t="s">
        <v>3035</v>
      </c>
      <c r="L39" s="11" t="s">
        <v>4032</v>
      </c>
      <c r="M39" s="11" t="s">
        <v>5032</v>
      </c>
      <c r="N39" s="9">
        <v>3162</v>
      </c>
      <c r="O39" s="7" t="s">
        <v>5996</v>
      </c>
      <c r="P39" s="7" t="s">
        <v>6002</v>
      </c>
      <c r="Q39" s="9">
        <v>1360</v>
      </c>
      <c r="R39" s="6">
        <v>45829</v>
      </c>
      <c r="S39" s="8">
        <f>ROUND((VALUE(SUBSTITUTE(SUBSTITUTE(BooksData[[#This Row],[Price (Incl. Tax)]], "Â", ""), "£", "")) *1.3),2)</f>
        <v>32.14</v>
      </c>
      <c r="T39" s="7" cm="1">
        <f t="array" ref="T39">_xlfn.SWITCH(I39, "One",1,"Two",2,"Three",3,"Four",4,"Five",5,"")</f>
        <v>2</v>
      </c>
      <c r="U39" s="12">
        <f>BooksData[[#This Row],[Price(USD)]]*BooksData[[#This Row],[Total Sales]]</f>
        <v>101626.68000000001</v>
      </c>
      <c r="V39" s="7" t="str">
        <f>IF(BooksData[[#This Row],[Title]]="","Missing","OK")</f>
        <v>OK</v>
      </c>
      <c r="W39" s="7" t="str">
        <f ca="1">IF(BooksData[[#This Row],[Last Purchase]] &gt;= TODAY() - 30, "Recent", "Old")</f>
        <v>Recent</v>
      </c>
      <c r="X39" s="7">
        <f>IFERROR(
  --MID(BooksData[[#This Row],[Availability]],
        FIND("(", BooksData[[#This Row],[Availability]]) + 1,
        FIND(" ", BooksData[[#This Row],[Availability]], FIND("(", BooksData[[#This Row],[Availability]])) - FIND("(", BooksData[[#This Row],[Availability]]) - 1),
  0)</f>
        <v>3</v>
      </c>
      <c r="Y39" s="13" t="str">
        <f>IF(ISNUMBER(SEARCH("In stock", BooksData[[#This Row],[Availability]])), "In Stock", "Out of Stock")</f>
        <v>In Stock</v>
      </c>
      <c r="Z39" s="13" t="str">
        <f>IF(BooksData[[#This Row],[Stock Count]] &lt; 5, "⚠️ Low", "OK")</f>
        <v>⚠️ Low</v>
      </c>
      <c r="AA39" s="14">
        <f>BooksData[[#This Row],[Revenue]]*0.2</f>
        <v>20325.336000000003</v>
      </c>
      <c r="AB39" s="13" t="str" cm="1">
        <f t="array" ref="AB39">_xlfn.IFS(BooksData[[#This Row],[Price(USD)]]&lt;10, "Low", BooksData[[#This Row],[Price(USD)]]&lt;20, "Mid", TRUE, "High")</f>
        <v>High</v>
      </c>
      <c r="AC39" s="13" t="str">
        <f>IF(BooksData[[#This Row],[Total Sales]] &gt; 4000, "Top Seller", "Other")</f>
        <v>Other</v>
      </c>
    </row>
    <row r="40" spans="1:29" x14ac:dyDescent="0.3">
      <c r="A40" s="7" t="s">
        <v>56</v>
      </c>
      <c r="B40" s="7" t="s">
        <v>1055</v>
      </c>
      <c r="C40" s="7" t="s">
        <v>2017</v>
      </c>
      <c r="D40" s="7" t="s">
        <v>2056</v>
      </c>
      <c r="E40" s="7" t="s">
        <v>2056</v>
      </c>
      <c r="F40" s="7" t="s">
        <v>2921</v>
      </c>
      <c r="G40" s="7" t="s">
        <v>2929</v>
      </c>
      <c r="H40" s="7">
        <v>0</v>
      </c>
      <c r="I40" s="10" t="s">
        <v>2944</v>
      </c>
      <c r="J40" s="7" t="s">
        <v>2949</v>
      </c>
      <c r="K40" s="7" t="s">
        <v>3036</v>
      </c>
      <c r="L40" s="11" t="s">
        <v>4033</v>
      </c>
      <c r="M40" s="11" t="s">
        <v>5033</v>
      </c>
      <c r="N40" s="9">
        <v>842</v>
      </c>
      <c r="O40" s="7" t="s">
        <v>5997</v>
      </c>
      <c r="P40" s="7" t="s">
        <v>6001</v>
      </c>
      <c r="Q40" s="9">
        <v>1428</v>
      </c>
      <c r="R40" s="6">
        <v>45776</v>
      </c>
      <c r="S40" s="8">
        <f>ROUND((VALUE(SUBSTITUTE(SUBSTITUTE(BooksData[[#This Row],[Price (Incl. Tax)]], "Â", ""), "£", "")) *1.3),2)</f>
        <v>75.010000000000005</v>
      </c>
      <c r="T40" s="7" cm="1">
        <f t="array" ref="T40">_xlfn.SWITCH(I40, "One",1,"Two",2,"Three",3,"Four",4,"Five",5,"")</f>
        <v>4</v>
      </c>
      <c r="U40" s="12">
        <f>BooksData[[#This Row],[Price(USD)]]*BooksData[[#This Row],[Total Sales]]</f>
        <v>63158.420000000006</v>
      </c>
      <c r="V40" s="7" t="str">
        <f>IF(BooksData[[#This Row],[Title]]="","Missing","OK")</f>
        <v>OK</v>
      </c>
      <c r="W40" s="7" t="str">
        <f ca="1">IF(BooksData[[#This Row],[Last Purchase]] &gt;= TODAY() - 30, "Recent", "Old")</f>
        <v>Old</v>
      </c>
      <c r="X40" s="7">
        <f>IFERROR(
  --MID(BooksData[[#This Row],[Availability]],
        FIND("(", BooksData[[#This Row],[Availability]]) + 1,
        FIND(" ", BooksData[[#This Row],[Availability]], FIND("(", BooksData[[#This Row],[Availability]])) - FIND("(", BooksData[[#This Row],[Availability]]) - 1),
  0)</f>
        <v>1</v>
      </c>
      <c r="Y40" s="13" t="str">
        <f>IF(ISNUMBER(SEARCH("In stock", BooksData[[#This Row],[Availability]])), "In Stock", "Out of Stock")</f>
        <v>In Stock</v>
      </c>
      <c r="Z40" s="13" t="str">
        <f>IF(BooksData[[#This Row],[Stock Count]] &lt; 5, "⚠️ Low", "OK")</f>
        <v>⚠️ Low</v>
      </c>
      <c r="AA40" s="14">
        <f>BooksData[[#This Row],[Revenue]]*0.2</f>
        <v>12631.684000000001</v>
      </c>
      <c r="AB40" s="13" t="str" cm="1">
        <f t="array" ref="AB40">_xlfn.IFS(BooksData[[#This Row],[Price(USD)]]&lt;10, "Low", BooksData[[#This Row],[Price(USD)]]&lt;20, "Mid", TRUE, "High")</f>
        <v>High</v>
      </c>
      <c r="AC40" s="13" t="str">
        <f>IF(BooksData[[#This Row],[Total Sales]] &gt; 4000, "Top Seller", "Other")</f>
        <v>Other</v>
      </c>
    </row>
    <row r="41" spans="1:29" x14ac:dyDescent="0.3">
      <c r="A41" s="7" t="s">
        <v>57</v>
      </c>
      <c r="B41" s="7" t="s">
        <v>1056</v>
      </c>
      <c r="C41" s="7" t="s">
        <v>2017</v>
      </c>
      <c r="D41" s="7" t="s">
        <v>2057</v>
      </c>
      <c r="E41" s="7" t="s">
        <v>2057</v>
      </c>
      <c r="F41" s="7" t="s">
        <v>2921</v>
      </c>
      <c r="G41" s="7" t="s">
        <v>2929</v>
      </c>
      <c r="H41" s="7">
        <v>0</v>
      </c>
      <c r="I41" s="10" t="s">
        <v>2947</v>
      </c>
      <c r="J41" s="7" t="s">
        <v>2949</v>
      </c>
      <c r="K41" s="7" t="s">
        <v>3037</v>
      </c>
      <c r="L41" s="11" t="s">
        <v>4034</v>
      </c>
      <c r="M41" s="11" t="s">
        <v>5034</v>
      </c>
      <c r="N41" s="9">
        <v>2990</v>
      </c>
      <c r="O41" s="7" t="s">
        <v>6000</v>
      </c>
      <c r="P41" s="7" t="s">
        <v>6001</v>
      </c>
      <c r="Q41" s="9">
        <v>733</v>
      </c>
      <c r="R41" s="6">
        <v>45682</v>
      </c>
      <c r="S41" s="8">
        <f>ROUND((VALUE(SUBSTITUTE(SUBSTITUTE(BooksData[[#This Row],[Price (Incl. Tax)]], "Â", ""), "£", "")) *1.3),2)</f>
        <v>15.98</v>
      </c>
      <c r="T41" s="7" cm="1">
        <f t="array" ref="T41">_xlfn.SWITCH(I41, "One",1,"Two",2,"Three",3,"Four",4,"Five",5,"")</f>
        <v>5</v>
      </c>
      <c r="U41" s="12">
        <f>BooksData[[#This Row],[Price(USD)]]*BooksData[[#This Row],[Total Sales]]</f>
        <v>47780.200000000004</v>
      </c>
      <c r="V41" s="7" t="str">
        <f>IF(BooksData[[#This Row],[Title]]="","Missing","OK")</f>
        <v>OK</v>
      </c>
      <c r="W41" s="7" t="str">
        <f ca="1">IF(BooksData[[#This Row],[Last Purchase]] &gt;= TODAY() - 30, "Recent", "Old")</f>
        <v>Old</v>
      </c>
      <c r="X41" s="7">
        <f>IFERROR(
  --MID(BooksData[[#This Row],[Availability]],
        FIND("(", BooksData[[#This Row],[Availability]]) + 1,
        FIND(" ", BooksData[[#This Row],[Availability]], FIND("(", BooksData[[#This Row],[Availability]])) - FIND("(", BooksData[[#This Row],[Availability]]) - 1),
  0)</f>
        <v>1</v>
      </c>
      <c r="Y41" s="13" t="str">
        <f>IF(ISNUMBER(SEARCH("In stock", BooksData[[#This Row],[Availability]])), "In Stock", "Out of Stock")</f>
        <v>In Stock</v>
      </c>
      <c r="Z41" s="13" t="str">
        <f>IF(BooksData[[#This Row],[Stock Count]] &lt; 5, "⚠️ Low", "OK")</f>
        <v>⚠️ Low</v>
      </c>
      <c r="AA41" s="14">
        <f>BooksData[[#This Row],[Revenue]]*0.2</f>
        <v>9556.0400000000009</v>
      </c>
      <c r="AB41" s="13" t="str" cm="1">
        <f t="array" ref="AB41">_xlfn.IFS(BooksData[[#This Row],[Price(USD)]]&lt;10, "Low", BooksData[[#This Row],[Price(USD)]]&lt;20, "Mid", TRUE, "High")</f>
        <v>Mid</v>
      </c>
      <c r="AC41" s="13" t="str">
        <f>IF(BooksData[[#This Row],[Total Sales]] &gt; 4000, "Top Seller", "Other")</f>
        <v>Other</v>
      </c>
    </row>
    <row r="42" spans="1:29" x14ac:dyDescent="0.3">
      <c r="A42" s="7" t="s">
        <v>58</v>
      </c>
      <c r="B42" s="7" t="s">
        <v>1057</v>
      </c>
      <c r="C42" s="7" t="s">
        <v>2017</v>
      </c>
      <c r="D42" s="7" t="s">
        <v>2058</v>
      </c>
      <c r="E42" s="7" t="s">
        <v>2058</v>
      </c>
      <c r="F42" s="7" t="s">
        <v>2921</v>
      </c>
      <c r="G42" s="7" t="s">
        <v>2929</v>
      </c>
      <c r="H42" s="7">
        <v>0</v>
      </c>
      <c r="I42" s="10" t="s">
        <v>2945</v>
      </c>
      <c r="J42" s="7" t="s">
        <v>2949</v>
      </c>
      <c r="K42" s="7" t="s">
        <v>3038</v>
      </c>
      <c r="L42" s="11" t="s">
        <v>4035</v>
      </c>
      <c r="M42" s="11" t="s">
        <v>5035</v>
      </c>
      <c r="N42" s="9">
        <v>2867</v>
      </c>
      <c r="O42" s="7" t="s">
        <v>6000</v>
      </c>
      <c r="P42" s="7" t="s">
        <v>6002</v>
      </c>
      <c r="Q42" s="9">
        <v>1741</v>
      </c>
      <c r="R42" s="6">
        <v>45691</v>
      </c>
      <c r="S42" s="8">
        <f>ROUND((VALUE(SUBSTITUTE(SUBSTITUTE(BooksData[[#This Row],[Price (Incl. Tax)]], "Â", ""), "£", "")) *1.3),2)</f>
        <v>20.61</v>
      </c>
      <c r="T42" s="7" cm="1">
        <f t="array" ref="T42">_xlfn.SWITCH(I42, "One",1,"Two",2,"Three",3,"Four",4,"Five",5,"")</f>
        <v>3</v>
      </c>
      <c r="U42" s="12">
        <f>BooksData[[#This Row],[Price(USD)]]*BooksData[[#This Row],[Total Sales]]</f>
        <v>59088.869999999995</v>
      </c>
      <c r="V42" s="7" t="str">
        <f>IF(BooksData[[#This Row],[Title]]="","Missing","OK")</f>
        <v>OK</v>
      </c>
      <c r="W42" s="7" t="str">
        <f ca="1">IF(BooksData[[#This Row],[Last Purchase]] &gt;= TODAY() - 30, "Recent", "Old")</f>
        <v>Old</v>
      </c>
      <c r="X42" s="7">
        <f>IFERROR(
  --MID(BooksData[[#This Row],[Availability]],
        FIND("(", BooksData[[#This Row],[Availability]]) + 1,
        FIND(" ", BooksData[[#This Row],[Availability]], FIND("(", BooksData[[#This Row],[Availability]])) - FIND("(", BooksData[[#This Row],[Availability]]) - 1),
  0)</f>
        <v>1</v>
      </c>
      <c r="Y42" s="13" t="str">
        <f>IF(ISNUMBER(SEARCH("In stock", BooksData[[#This Row],[Availability]])), "In Stock", "Out of Stock")</f>
        <v>In Stock</v>
      </c>
      <c r="Z42" s="13" t="str">
        <f>IF(BooksData[[#This Row],[Stock Count]] &lt; 5, "⚠️ Low", "OK")</f>
        <v>⚠️ Low</v>
      </c>
      <c r="AA42" s="14">
        <f>BooksData[[#This Row],[Revenue]]*0.2</f>
        <v>11817.773999999999</v>
      </c>
      <c r="AB42" s="13" t="str" cm="1">
        <f t="array" ref="AB42">_xlfn.IFS(BooksData[[#This Row],[Price(USD)]]&lt;10, "Low", BooksData[[#This Row],[Price(USD)]]&lt;20, "Mid", TRUE, "High")</f>
        <v>High</v>
      </c>
      <c r="AC42" s="13" t="str">
        <f>IF(BooksData[[#This Row],[Total Sales]] &gt; 4000, "Top Seller", "Other")</f>
        <v>Other</v>
      </c>
    </row>
    <row r="43" spans="1:29" x14ac:dyDescent="0.3">
      <c r="A43" s="7" t="s">
        <v>59</v>
      </c>
      <c r="B43" s="7" t="s">
        <v>1058</v>
      </c>
      <c r="C43" s="7" t="s">
        <v>2017</v>
      </c>
      <c r="D43" s="7" t="s">
        <v>2059</v>
      </c>
      <c r="E43" s="7" t="s">
        <v>2059</v>
      </c>
      <c r="F43" s="7" t="s">
        <v>2921</v>
      </c>
      <c r="G43" s="7" t="s">
        <v>2929</v>
      </c>
      <c r="H43" s="7">
        <v>0</v>
      </c>
      <c r="I43" s="10" t="s">
        <v>2945</v>
      </c>
      <c r="J43" s="7" t="s">
        <v>2949</v>
      </c>
      <c r="K43" s="7" t="s">
        <v>3039</v>
      </c>
      <c r="L43" s="11" t="s">
        <v>4036</v>
      </c>
      <c r="M43" s="11" t="s">
        <v>5036</v>
      </c>
      <c r="N43" s="9">
        <v>4995</v>
      </c>
      <c r="O43" s="7" t="s">
        <v>5999</v>
      </c>
      <c r="P43" s="7" t="s">
        <v>6001</v>
      </c>
      <c r="Q43" s="9">
        <v>129</v>
      </c>
      <c r="R43" s="6">
        <v>45698</v>
      </c>
      <c r="S43" s="8">
        <f>ROUND((VALUE(SUBSTITUTE(SUBSTITUTE(BooksData[[#This Row],[Price (Incl. Tax)]], "Â", ""), "£", "")) *1.3),2)</f>
        <v>26.39</v>
      </c>
      <c r="T43" s="7" cm="1">
        <f t="array" ref="T43">_xlfn.SWITCH(I43, "One",1,"Two",2,"Three",3,"Four",4,"Five",5,"")</f>
        <v>3</v>
      </c>
      <c r="U43" s="12">
        <f>BooksData[[#This Row],[Price(USD)]]*BooksData[[#This Row],[Total Sales]]</f>
        <v>131818.04999999999</v>
      </c>
      <c r="V43" s="7" t="str">
        <f>IF(BooksData[[#This Row],[Title]]="","Missing","OK")</f>
        <v>OK</v>
      </c>
      <c r="W43" s="7" t="str">
        <f ca="1">IF(BooksData[[#This Row],[Last Purchase]] &gt;= TODAY() - 30, "Recent", "Old")</f>
        <v>Old</v>
      </c>
      <c r="X43" s="7">
        <f>IFERROR(
  --MID(BooksData[[#This Row],[Availability]],
        FIND("(", BooksData[[#This Row],[Availability]]) + 1,
        FIND(" ", BooksData[[#This Row],[Availability]], FIND("(", BooksData[[#This Row],[Availability]])) - FIND("(", BooksData[[#This Row],[Availability]]) - 1),
  0)</f>
        <v>1</v>
      </c>
      <c r="Y43" s="13" t="str">
        <f>IF(ISNUMBER(SEARCH("In stock", BooksData[[#This Row],[Availability]])), "In Stock", "Out of Stock")</f>
        <v>In Stock</v>
      </c>
      <c r="Z43" s="13" t="str">
        <f>IF(BooksData[[#This Row],[Stock Count]] &lt; 5, "⚠️ Low", "OK")</f>
        <v>⚠️ Low</v>
      </c>
      <c r="AA43" s="14">
        <f>BooksData[[#This Row],[Revenue]]*0.2</f>
        <v>26363.61</v>
      </c>
      <c r="AB43" s="13" t="str" cm="1">
        <f t="array" ref="AB43">_xlfn.IFS(BooksData[[#This Row],[Price(USD)]]&lt;10, "Low", BooksData[[#This Row],[Price(USD)]]&lt;20, "Mid", TRUE, "High")</f>
        <v>High</v>
      </c>
      <c r="AC43" s="13" t="str">
        <f>IF(BooksData[[#This Row],[Total Sales]] &gt; 4000, "Top Seller", "Other")</f>
        <v>Top Seller</v>
      </c>
    </row>
    <row r="44" spans="1:29" x14ac:dyDescent="0.3">
      <c r="A44" s="7" t="s">
        <v>60</v>
      </c>
      <c r="B44" s="7" t="s">
        <v>1059</v>
      </c>
      <c r="C44" s="7" t="s">
        <v>2017</v>
      </c>
      <c r="D44" s="7" t="s">
        <v>2060</v>
      </c>
      <c r="E44" s="7" t="s">
        <v>2060</v>
      </c>
      <c r="F44" s="7" t="s">
        <v>2921</v>
      </c>
      <c r="G44" s="7" t="s">
        <v>2929</v>
      </c>
      <c r="H44" s="7">
        <v>0</v>
      </c>
      <c r="I44" s="10" t="s">
        <v>2946</v>
      </c>
      <c r="J44" s="7" t="s">
        <v>2949</v>
      </c>
      <c r="K44" s="7" t="s">
        <v>3040</v>
      </c>
      <c r="L44" s="11" t="s">
        <v>4037</v>
      </c>
      <c r="M44" s="11" t="s">
        <v>5037</v>
      </c>
      <c r="N44" s="9">
        <v>2216</v>
      </c>
      <c r="O44" s="7" t="s">
        <v>5997</v>
      </c>
      <c r="P44" s="7" t="s">
        <v>6001</v>
      </c>
      <c r="Q44" s="9">
        <v>1629</v>
      </c>
      <c r="R44" s="6">
        <v>45729</v>
      </c>
      <c r="S44" s="8">
        <f>ROUND((VALUE(SUBSTITUTE(SUBSTITUTE(BooksData[[#This Row],[Price (Incl. Tax)]], "Â", ""), "£", "")) *1.3),2)</f>
        <v>70.17</v>
      </c>
      <c r="T44" s="7" cm="1">
        <f t="array" ref="T44">_xlfn.SWITCH(I44, "One",1,"Two",2,"Three",3,"Four",4,"Five",5,"")</f>
        <v>1</v>
      </c>
      <c r="U44" s="12">
        <f>BooksData[[#This Row],[Price(USD)]]*BooksData[[#This Row],[Total Sales]]</f>
        <v>155496.72</v>
      </c>
      <c r="V44" s="7" t="str">
        <f>IF(BooksData[[#This Row],[Title]]="","Missing","OK")</f>
        <v>OK</v>
      </c>
      <c r="W44" s="7" t="str">
        <f ca="1">IF(BooksData[[#This Row],[Last Purchase]] &gt;= TODAY() - 30, "Recent", "Old")</f>
        <v>Old</v>
      </c>
      <c r="X44" s="7">
        <f>IFERROR(
  --MID(BooksData[[#This Row],[Availability]],
        FIND("(", BooksData[[#This Row],[Availability]]) + 1,
        FIND(" ", BooksData[[#This Row],[Availability]], FIND("(", BooksData[[#This Row],[Availability]])) - FIND("(", BooksData[[#This Row],[Availability]]) - 1),
  0)</f>
        <v>1</v>
      </c>
      <c r="Y44" s="13" t="str">
        <f>IF(ISNUMBER(SEARCH("In stock", BooksData[[#This Row],[Availability]])), "In Stock", "Out of Stock")</f>
        <v>In Stock</v>
      </c>
      <c r="Z44" s="13" t="str">
        <f>IF(BooksData[[#This Row],[Stock Count]] &lt; 5, "⚠️ Low", "OK")</f>
        <v>⚠️ Low</v>
      </c>
      <c r="AA44" s="14">
        <f>BooksData[[#This Row],[Revenue]]*0.2</f>
        <v>31099.344000000001</v>
      </c>
      <c r="AB44" s="13" t="str" cm="1">
        <f t="array" ref="AB44">_xlfn.IFS(BooksData[[#This Row],[Price(USD)]]&lt;10, "Low", BooksData[[#This Row],[Price(USD)]]&lt;20, "Mid", TRUE, "High")</f>
        <v>High</v>
      </c>
      <c r="AC44" s="13" t="str">
        <f>IF(BooksData[[#This Row],[Total Sales]] &gt; 4000, "Top Seller", "Other")</f>
        <v>Other</v>
      </c>
    </row>
    <row r="45" spans="1:29" x14ac:dyDescent="0.3">
      <c r="A45" s="7" t="s">
        <v>61</v>
      </c>
      <c r="B45" s="7" t="s">
        <v>1060</v>
      </c>
      <c r="C45" s="7" t="s">
        <v>2017</v>
      </c>
      <c r="D45" s="7" t="s">
        <v>2061</v>
      </c>
      <c r="E45" s="7" t="s">
        <v>2061</v>
      </c>
      <c r="F45" s="7" t="s">
        <v>2921</v>
      </c>
      <c r="G45" s="7" t="s">
        <v>2930</v>
      </c>
      <c r="H45" s="7">
        <v>0</v>
      </c>
      <c r="I45" s="10" t="s">
        <v>2946</v>
      </c>
      <c r="J45" s="7" t="s">
        <v>2950</v>
      </c>
      <c r="K45" s="7" t="s">
        <v>3041</v>
      </c>
      <c r="L45" s="11" t="s">
        <v>4038</v>
      </c>
      <c r="M45" s="11" t="s">
        <v>5038</v>
      </c>
      <c r="N45" s="9">
        <v>405</v>
      </c>
      <c r="O45" s="7" t="s">
        <v>6000</v>
      </c>
      <c r="P45" s="7" t="s">
        <v>6001</v>
      </c>
      <c r="Q45" s="9">
        <v>1094</v>
      </c>
      <c r="R45" s="6">
        <v>45800</v>
      </c>
      <c r="S45" s="8">
        <f>ROUND((VALUE(SUBSTITUTE(SUBSTITUTE(BooksData[[#This Row],[Price (Incl. Tax)]], "Â", ""), "£", "")) *1.3),2)</f>
        <v>69.86</v>
      </c>
      <c r="T45" s="7" cm="1">
        <f t="array" ref="T45">_xlfn.SWITCH(I45, "One",1,"Two",2,"Three",3,"Four",4,"Five",5,"")</f>
        <v>1</v>
      </c>
      <c r="U45" s="12">
        <f>BooksData[[#This Row],[Price(USD)]]*BooksData[[#This Row],[Total Sales]]</f>
        <v>28293.3</v>
      </c>
      <c r="V45" s="7" t="str">
        <f>IF(BooksData[[#This Row],[Title]]="","Missing","OK")</f>
        <v>OK</v>
      </c>
      <c r="W45" s="7" t="str">
        <f ca="1">IF(BooksData[[#This Row],[Last Purchase]] &gt;= TODAY() - 30, "Recent", "Old")</f>
        <v>Old</v>
      </c>
      <c r="X45" s="7">
        <f>IFERROR(
  --MID(BooksData[[#This Row],[Availability]],
        FIND("(", BooksData[[#This Row],[Availability]]) + 1,
        FIND(" ", BooksData[[#This Row],[Availability]], FIND("(", BooksData[[#This Row],[Availability]])) - FIND("(", BooksData[[#This Row],[Availability]]) - 1),
  0)</f>
        <v>20</v>
      </c>
      <c r="Y45" s="13" t="str">
        <f>IF(ISNUMBER(SEARCH("In stock", BooksData[[#This Row],[Availability]])), "In Stock", "Out of Stock")</f>
        <v>In Stock</v>
      </c>
      <c r="Z45" s="13" t="str">
        <f>IF(BooksData[[#This Row],[Stock Count]] &lt; 5, "⚠️ Low", "OK")</f>
        <v>OK</v>
      </c>
      <c r="AA45" s="14">
        <f>BooksData[[#This Row],[Revenue]]*0.2</f>
        <v>5658.66</v>
      </c>
      <c r="AB45" s="13" t="str" cm="1">
        <f t="array" ref="AB45">_xlfn.IFS(BooksData[[#This Row],[Price(USD)]]&lt;10, "Low", BooksData[[#This Row],[Price(USD)]]&lt;20, "Mid", TRUE, "High")</f>
        <v>High</v>
      </c>
      <c r="AC45" s="13" t="str">
        <f>IF(BooksData[[#This Row],[Total Sales]] &gt; 4000, "Top Seller", "Other")</f>
        <v>Other</v>
      </c>
    </row>
    <row r="46" spans="1:29" x14ac:dyDescent="0.3">
      <c r="A46" s="7" t="s">
        <v>62</v>
      </c>
      <c r="B46" s="7" t="s">
        <v>1061</v>
      </c>
      <c r="C46" s="7" t="s">
        <v>2017</v>
      </c>
      <c r="D46" s="7" t="s">
        <v>2062</v>
      </c>
      <c r="E46" s="7" t="s">
        <v>2062</v>
      </c>
      <c r="F46" s="7" t="s">
        <v>2921</v>
      </c>
      <c r="G46" s="7" t="s">
        <v>2932</v>
      </c>
      <c r="H46" s="7">
        <v>0</v>
      </c>
      <c r="I46" s="10" t="s">
        <v>2945</v>
      </c>
      <c r="J46" s="7" t="s">
        <v>2950</v>
      </c>
      <c r="K46" s="7" t="s">
        <v>3042</v>
      </c>
      <c r="L46" s="11" t="s">
        <v>4039</v>
      </c>
      <c r="M46" s="11" t="s">
        <v>5039</v>
      </c>
      <c r="N46" s="9">
        <v>3813</v>
      </c>
      <c r="O46" s="7" t="s">
        <v>5996</v>
      </c>
      <c r="P46" s="7" t="s">
        <v>6002</v>
      </c>
      <c r="Q46" s="9">
        <v>814</v>
      </c>
      <c r="R46" s="6">
        <v>45827</v>
      </c>
      <c r="S46" s="8">
        <f>ROUND((VALUE(SUBSTITUTE(SUBSTITUTE(BooksData[[#This Row],[Price (Incl. Tax)]], "Â", ""), "£", "")) *1.3),2)</f>
        <v>38.6</v>
      </c>
      <c r="T46" s="7" cm="1">
        <f t="array" ref="T46">_xlfn.SWITCH(I46, "One",1,"Two",2,"Three",3,"Four",4,"Five",5,"")</f>
        <v>3</v>
      </c>
      <c r="U46" s="12">
        <f>BooksData[[#This Row],[Price(USD)]]*BooksData[[#This Row],[Total Sales]]</f>
        <v>147181.80000000002</v>
      </c>
      <c r="V46" s="7" t="str">
        <f>IF(BooksData[[#This Row],[Title]]="","Missing","OK")</f>
        <v>OK</v>
      </c>
      <c r="W46" s="7" t="str">
        <f ca="1">IF(BooksData[[#This Row],[Last Purchase]] &gt;= TODAY() - 30, "Recent", "Old")</f>
        <v>Recent</v>
      </c>
      <c r="X46" s="7">
        <f>IFERROR(
  --MID(BooksData[[#This Row],[Availability]],
        FIND("(", BooksData[[#This Row],[Availability]]) + 1,
        FIND(" ", BooksData[[#This Row],[Availability]], FIND("(", BooksData[[#This Row],[Availability]])) - FIND("(", BooksData[[#This Row],[Availability]]) - 1),
  0)</f>
        <v>16</v>
      </c>
      <c r="Y46" s="13" t="str">
        <f>IF(ISNUMBER(SEARCH("In stock", BooksData[[#This Row],[Availability]])), "In Stock", "Out of Stock")</f>
        <v>In Stock</v>
      </c>
      <c r="Z46" s="13" t="str">
        <f>IF(BooksData[[#This Row],[Stock Count]] &lt; 5, "⚠️ Low", "OK")</f>
        <v>OK</v>
      </c>
      <c r="AA46" s="14">
        <f>BooksData[[#This Row],[Revenue]]*0.2</f>
        <v>29436.360000000004</v>
      </c>
      <c r="AB46" s="13" t="str" cm="1">
        <f t="array" ref="AB46">_xlfn.IFS(BooksData[[#This Row],[Price(USD)]]&lt;10, "Low", BooksData[[#This Row],[Price(USD)]]&lt;20, "Mid", TRUE, "High")</f>
        <v>High</v>
      </c>
      <c r="AC46" s="13" t="str">
        <f>IF(BooksData[[#This Row],[Total Sales]] &gt; 4000, "Top Seller", "Other")</f>
        <v>Other</v>
      </c>
    </row>
    <row r="47" spans="1:29" x14ac:dyDescent="0.3">
      <c r="A47" s="7" t="s">
        <v>63</v>
      </c>
      <c r="B47" s="7" t="s">
        <v>1062</v>
      </c>
      <c r="C47" s="7" t="s">
        <v>2017</v>
      </c>
      <c r="D47" s="7" t="s">
        <v>2063</v>
      </c>
      <c r="E47" s="7" t="s">
        <v>2063</v>
      </c>
      <c r="F47" s="7" t="s">
        <v>2921</v>
      </c>
      <c r="G47" s="7" t="s">
        <v>2932</v>
      </c>
      <c r="H47" s="7">
        <v>0</v>
      </c>
      <c r="I47" s="10" t="s">
        <v>2947</v>
      </c>
      <c r="J47" s="7" t="s">
        <v>2950</v>
      </c>
      <c r="K47" s="7" t="s">
        <v>3043</v>
      </c>
      <c r="L47" s="11" t="s">
        <v>4040</v>
      </c>
      <c r="M47" s="11" t="s">
        <v>5040</v>
      </c>
      <c r="N47" s="9">
        <v>4442</v>
      </c>
      <c r="O47" s="7" t="s">
        <v>5995</v>
      </c>
      <c r="P47" s="7" t="s">
        <v>6001</v>
      </c>
      <c r="Q47" s="9">
        <v>446</v>
      </c>
      <c r="R47" s="6">
        <v>45845</v>
      </c>
      <c r="S47" s="8">
        <f>ROUND((VALUE(SUBSTITUTE(SUBSTITUTE(BooksData[[#This Row],[Price (Incl. Tax)]], "Â", ""), "£", "")) *1.3),2)</f>
        <v>72.19</v>
      </c>
      <c r="T47" s="7" cm="1">
        <f t="array" ref="T47">_xlfn.SWITCH(I47, "One",1,"Two",2,"Three",3,"Four",4,"Five",5,"")</f>
        <v>5</v>
      </c>
      <c r="U47" s="12">
        <f>BooksData[[#This Row],[Price(USD)]]*BooksData[[#This Row],[Total Sales]]</f>
        <v>320667.98</v>
      </c>
      <c r="V47" s="7" t="str">
        <f>IF(BooksData[[#This Row],[Title]]="","Missing","OK")</f>
        <v>OK</v>
      </c>
      <c r="W47" s="7" t="str">
        <f ca="1">IF(BooksData[[#This Row],[Last Purchase]] &gt;= TODAY() - 30, "Recent", "Old")</f>
        <v>Recent</v>
      </c>
      <c r="X47" s="7">
        <f>IFERROR(
  --MID(BooksData[[#This Row],[Availability]],
        FIND("(", BooksData[[#This Row],[Availability]]) + 1,
        FIND(" ", BooksData[[#This Row],[Availability]], FIND("(", BooksData[[#This Row],[Availability]])) - FIND("(", BooksData[[#This Row],[Availability]]) - 1),
  0)</f>
        <v>16</v>
      </c>
      <c r="Y47" s="13" t="str">
        <f>IF(ISNUMBER(SEARCH("In stock", BooksData[[#This Row],[Availability]])), "In Stock", "Out of Stock")</f>
        <v>In Stock</v>
      </c>
      <c r="Z47" s="13" t="str">
        <f>IF(BooksData[[#This Row],[Stock Count]] &lt; 5, "⚠️ Low", "OK")</f>
        <v>OK</v>
      </c>
      <c r="AA47" s="14">
        <f>BooksData[[#This Row],[Revenue]]*0.2</f>
        <v>64133.595999999998</v>
      </c>
      <c r="AB47" s="13" t="str" cm="1">
        <f t="array" ref="AB47">_xlfn.IFS(BooksData[[#This Row],[Price(USD)]]&lt;10, "Low", BooksData[[#This Row],[Price(USD)]]&lt;20, "Mid", TRUE, "High")</f>
        <v>High</v>
      </c>
      <c r="AC47" s="13" t="str">
        <f>IF(BooksData[[#This Row],[Total Sales]] &gt; 4000, "Top Seller", "Other")</f>
        <v>Top Seller</v>
      </c>
    </row>
    <row r="48" spans="1:29" x14ac:dyDescent="0.3">
      <c r="A48" s="7" t="s">
        <v>64</v>
      </c>
      <c r="B48" s="7" t="s">
        <v>1063</v>
      </c>
      <c r="C48" s="7" t="s">
        <v>2017</v>
      </c>
      <c r="D48" s="7" t="s">
        <v>2064</v>
      </c>
      <c r="E48" s="7" t="s">
        <v>2064</v>
      </c>
      <c r="F48" s="7" t="s">
        <v>2921</v>
      </c>
      <c r="G48" s="7" t="s">
        <v>2923</v>
      </c>
      <c r="H48" s="7">
        <v>0</v>
      </c>
      <c r="I48" s="10" t="s">
        <v>2946</v>
      </c>
      <c r="J48" s="7" t="s">
        <v>2950</v>
      </c>
      <c r="K48" s="7" t="s">
        <v>3044</v>
      </c>
      <c r="L48" s="11" t="s">
        <v>4041</v>
      </c>
      <c r="M48" s="11" t="s">
        <v>5041</v>
      </c>
      <c r="N48" s="9">
        <v>1072</v>
      </c>
      <c r="O48" s="7" t="s">
        <v>5996</v>
      </c>
      <c r="P48" s="7" t="s">
        <v>6001</v>
      </c>
      <c r="Q48" s="9">
        <v>1982</v>
      </c>
      <c r="R48" s="6">
        <v>45799</v>
      </c>
      <c r="S48" s="8">
        <f>ROUND((VALUE(SUBSTITUTE(SUBSTITUTE(BooksData[[#This Row],[Price (Incl. Tax)]], "Â", ""), "£", "")) *1.3),2)</f>
        <v>48.04</v>
      </c>
      <c r="T48" s="7" cm="1">
        <f t="array" ref="T48">_xlfn.SWITCH(I48, "One",1,"Two",2,"Three",3,"Four",4,"Five",5,"")</f>
        <v>1</v>
      </c>
      <c r="U48" s="12">
        <f>BooksData[[#This Row],[Price(USD)]]*BooksData[[#This Row],[Total Sales]]</f>
        <v>51498.879999999997</v>
      </c>
      <c r="V48" s="7" t="str">
        <f>IF(BooksData[[#This Row],[Title]]="","Missing","OK")</f>
        <v>OK</v>
      </c>
      <c r="W48" s="7" t="str">
        <f ca="1">IF(BooksData[[#This Row],[Last Purchase]] &gt;= TODAY() - 30, "Recent", "Old")</f>
        <v>Old</v>
      </c>
      <c r="X48" s="7">
        <f>IFERROR(
  --MID(BooksData[[#This Row],[Availability]],
        FIND("(", BooksData[[#This Row],[Availability]]) + 1,
        FIND(" ", BooksData[[#This Row],[Availability]], FIND("(", BooksData[[#This Row],[Availability]])) - FIND("(", BooksData[[#This Row],[Availability]]) - 1),
  0)</f>
        <v>15</v>
      </c>
      <c r="Y48" s="13" t="str">
        <f>IF(ISNUMBER(SEARCH("In stock", BooksData[[#This Row],[Availability]])), "In Stock", "Out of Stock")</f>
        <v>In Stock</v>
      </c>
      <c r="Z48" s="13" t="str">
        <f>IF(BooksData[[#This Row],[Stock Count]] &lt; 5, "⚠️ Low", "OK")</f>
        <v>OK</v>
      </c>
      <c r="AA48" s="14">
        <f>BooksData[[#This Row],[Revenue]]*0.2</f>
        <v>10299.776</v>
      </c>
      <c r="AB48" s="13" t="str" cm="1">
        <f t="array" ref="AB48">_xlfn.IFS(BooksData[[#This Row],[Price(USD)]]&lt;10, "Low", BooksData[[#This Row],[Price(USD)]]&lt;20, "Mid", TRUE, "High")</f>
        <v>High</v>
      </c>
      <c r="AC48" s="13" t="str">
        <f>IF(BooksData[[#This Row],[Total Sales]] &gt; 4000, "Top Seller", "Other")</f>
        <v>Other</v>
      </c>
    </row>
    <row r="49" spans="1:29" x14ac:dyDescent="0.3">
      <c r="A49" s="7" t="s">
        <v>65</v>
      </c>
      <c r="B49" s="7" t="s">
        <v>1064</v>
      </c>
      <c r="C49" s="7" t="s">
        <v>2017</v>
      </c>
      <c r="D49" s="7" t="s">
        <v>2065</v>
      </c>
      <c r="E49" s="7" t="s">
        <v>2065</v>
      </c>
      <c r="F49" s="7" t="s">
        <v>2921</v>
      </c>
      <c r="G49" s="7" t="s">
        <v>2923</v>
      </c>
      <c r="H49" s="7">
        <v>0</v>
      </c>
      <c r="I49" s="10" t="s">
        <v>2947</v>
      </c>
      <c r="J49" s="7" t="s">
        <v>2950</v>
      </c>
      <c r="K49" s="7" t="s">
        <v>3045</v>
      </c>
      <c r="L49" s="11" t="s">
        <v>4042</v>
      </c>
      <c r="M49" s="11" t="s">
        <v>5042</v>
      </c>
      <c r="N49" s="9">
        <v>3150</v>
      </c>
      <c r="O49" s="7" t="s">
        <v>6000</v>
      </c>
      <c r="P49" s="7" t="s">
        <v>6002</v>
      </c>
      <c r="Q49" s="9">
        <v>879</v>
      </c>
      <c r="R49" s="6">
        <v>45808</v>
      </c>
      <c r="S49" s="8">
        <f>ROUND((VALUE(SUBSTITUTE(SUBSTITUTE(BooksData[[#This Row],[Price (Incl. Tax)]], "Â", ""), "£", "")) *1.3),2)</f>
        <v>39.33</v>
      </c>
      <c r="T49" s="7" cm="1">
        <f t="array" ref="T49">_xlfn.SWITCH(I49, "One",1,"Two",2,"Three",3,"Four",4,"Five",5,"")</f>
        <v>5</v>
      </c>
      <c r="U49" s="12">
        <f>BooksData[[#This Row],[Price(USD)]]*BooksData[[#This Row],[Total Sales]]</f>
        <v>123889.5</v>
      </c>
      <c r="V49" s="7" t="str">
        <f>IF(BooksData[[#This Row],[Title]]="","Missing","OK")</f>
        <v>OK</v>
      </c>
      <c r="W49" s="7" t="str">
        <f ca="1">IF(BooksData[[#This Row],[Last Purchase]] &gt;= TODAY() - 30, "Recent", "Old")</f>
        <v>Old</v>
      </c>
      <c r="X49" s="7">
        <f>IFERROR(
  --MID(BooksData[[#This Row],[Availability]],
        FIND("(", BooksData[[#This Row],[Availability]]) + 1,
        FIND(" ", BooksData[[#This Row],[Availability]], FIND("(", BooksData[[#This Row],[Availability]])) - FIND("(", BooksData[[#This Row],[Availability]]) - 1),
  0)</f>
        <v>15</v>
      </c>
      <c r="Y49" s="13" t="str">
        <f>IF(ISNUMBER(SEARCH("In stock", BooksData[[#This Row],[Availability]])), "In Stock", "Out of Stock")</f>
        <v>In Stock</v>
      </c>
      <c r="Z49" s="13" t="str">
        <f>IF(BooksData[[#This Row],[Stock Count]] &lt; 5, "⚠️ Low", "OK")</f>
        <v>OK</v>
      </c>
      <c r="AA49" s="14">
        <f>BooksData[[#This Row],[Revenue]]*0.2</f>
        <v>24777.9</v>
      </c>
      <c r="AB49" s="13" t="str" cm="1">
        <f t="array" ref="AB49">_xlfn.IFS(BooksData[[#This Row],[Price(USD)]]&lt;10, "Low", BooksData[[#This Row],[Price(USD)]]&lt;20, "Mid", TRUE, "High")</f>
        <v>High</v>
      </c>
      <c r="AC49" s="13" t="str">
        <f>IF(BooksData[[#This Row],[Total Sales]] &gt; 4000, "Top Seller", "Other")</f>
        <v>Other</v>
      </c>
    </row>
    <row r="50" spans="1:29" x14ac:dyDescent="0.3">
      <c r="A50" s="7" t="s">
        <v>66</v>
      </c>
      <c r="B50" s="7" t="s">
        <v>1065</v>
      </c>
      <c r="C50" s="7" t="s">
        <v>2017</v>
      </c>
      <c r="D50" s="7" t="s">
        <v>2066</v>
      </c>
      <c r="E50" s="7" t="s">
        <v>2066</v>
      </c>
      <c r="F50" s="7" t="s">
        <v>2921</v>
      </c>
      <c r="G50" s="7" t="s">
        <v>2924</v>
      </c>
      <c r="H50" s="7">
        <v>0</v>
      </c>
      <c r="I50" s="10" t="s">
        <v>2944</v>
      </c>
      <c r="J50" s="7" t="s">
        <v>2950</v>
      </c>
      <c r="K50" s="7" t="s">
        <v>3046</v>
      </c>
      <c r="L50" s="11" t="s">
        <v>4043</v>
      </c>
      <c r="M50" s="11" t="s">
        <v>5043</v>
      </c>
      <c r="N50" s="9">
        <v>695</v>
      </c>
      <c r="O50" s="7" t="s">
        <v>6000</v>
      </c>
      <c r="P50" s="7" t="s">
        <v>6002</v>
      </c>
      <c r="Q50" s="9">
        <v>1689</v>
      </c>
      <c r="R50" s="6">
        <v>45688</v>
      </c>
      <c r="S50" s="8">
        <f>ROUND((VALUE(SUBSTITUTE(SUBSTITUTE(BooksData[[#This Row],[Price (Incl. Tax)]], "Â", ""), "£", "")) *1.3),2)</f>
        <v>36.5</v>
      </c>
      <c r="T50" s="7" cm="1">
        <f t="array" ref="T50">_xlfn.SWITCH(I50, "One",1,"Two",2,"Three",3,"Four",4,"Five",5,"")</f>
        <v>4</v>
      </c>
      <c r="U50" s="12">
        <f>BooksData[[#This Row],[Price(USD)]]*BooksData[[#This Row],[Total Sales]]</f>
        <v>25367.5</v>
      </c>
      <c r="V50" s="7" t="str">
        <f>IF(BooksData[[#This Row],[Title]]="","Missing","OK")</f>
        <v>OK</v>
      </c>
      <c r="W50" s="7" t="str">
        <f ca="1">IF(BooksData[[#This Row],[Last Purchase]] &gt;= TODAY() - 30, "Recent", "Old")</f>
        <v>Old</v>
      </c>
      <c r="X50" s="7">
        <f>IFERROR(
  --MID(BooksData[[#This Row],[Availability]],
        FIND("(", BooksData[[#This Row],[Availability]]) + 1,
        FIND(" ", BooksData[[#This Row],[Availability]], FIND("(", BooksData[[#This Row],[Availability]])) - FIND("(", BooksData[[#This Row],[Availability]]) - 1),
  0)</f>
        <v>14</v>
      </c>
      <c r="Y50" s="13" t="str">
        <f>IF(ISNUMBER(SEARCH("In stock", BooksData[[#This Row],[Availability]])), "In Stock", "Out of Stock")</f>
        <v>In Stock</v>
      </c>
      <c r="Z50" s="13" t="str">
        <f>IF(BooksData[[#This Row],[Stock Count]] &lt; 5, "⚠️ Low", "OK")</f>
        <v>OK</v>
      </c>
      <c r="AA50" s="14">
        <f>BooksData[[#This Row],[Revenue]]*0.2</f>
        <v>5073.5</v>
      </c>
      <c r="AB50" s="13" t="str" cm="1">
        <f t="array" ref="AB50">_xlfn.IFS(BooksData[[#This Row],[Price(USD)]]&lt;10, "Low", BooksData[[#This Row],[Price(USD)]]&lt;20, "Mid", TRUE, "High")</f>
        <v>High</v>
      </c>
      <c r="AC50" s="13" t="str">
        <f>IF(BooksData[[#This Row],[Total Sales]] &gt; 4000, "Top Seller", "Other")</f>
        <v>Other</v>
      </c>
    </row>
    <row r="51" spans="1:29" x14ac:dyDescent="0.3">
      <c r="A51" s="7" t="s">
        <v>67</v>
      </c>
      <c r="B51" s="7" t="s">
        <v>1066</v>
      </c>
      <c r="C51" s="7" t="s">
        <v>2017</v>
      </c>
      <c r="D51" s="7" t="s">
        <v>2067</v>
      </c>
      <c r="E51" s="7" t="s">
        <v>2067</v>
      </c>
      <c r="F51" s="7" t="s">
        <v>2921</v>
      </c>
      <c r="G51" s="7" t="s">
        <v>2924</v>
      </c>
      <c r="H51" s="7">
        <v>0</v>
      </c>
      <c r="I51" s="10" t="s">
        <v>2945</v>
      </c>
      <c r="J51" s="7" t="s">
        <v>2950</v>
      </c>
      <c r="K51" s="7" t="s">
        <v>3047</v>
      </c>
      <c r="L51" s="11" t="s">
        <v>4044</v>
      </c>
      <c r="M51" s="11" t="s">
        <v>5044</v>
      </c>
      <c r="N51" s="9">
        <v>4572</v>
      </c>
      <c r="O51" s="7" t="s">
        <v>5996</v>
      </c>
      <c r="P51" s="7" t="s">
        <v>6002</v>
      </c>
      <c r="Q51" s="9">
        <v>433</v>
      </c>
      <c r="R51" s="6">
        <v>45777</v>
      </c>
      <c r="S51" s="8">
        <f>ROUND((VALUE(SUBSTITUTE(SUBSTITUTE(BooksData[[#This Row],[Price (Incl. Tax)]], "Â", ""), "£", "")) *1.3),2)</f>
        <v>59.59</v>
      </c>
      <c r="T51" s="7" cm="1">
        <f t="array" ref="T51">_xlfn.SWITCH(I51, "One",1,"Two",2,"Three",3,"Four",4,"Five",5,"")</f>
        <v>3</v>
      </c>
      <c r="U51" s="12">
        <f>BooksData[[#This Row],[Price(USD)]]*BooksData[[#This Row],[Total Sales]]</f>
        <v>272445.48000000004</v>
      </c>
      <c r="V51" s="7" t="str">
        <f>IF(BooksData[[#This Row],[Title]]="","Missing","OK")</f>
        <v>OK</v>
      </c>
      <c r="W51" s="7" t="str">
        <f ca="1">IF(BooksData[[#This Row],[Last Purchase]] &gt;= TODAY() - 30, "Recent", "Old")</f>
        <v>Old</v>
      </c>
      <c r="X51" s="7">
        <f>IFERROR(
  --MID(BooksData[[#This Row],[Availability]],
        FIND("(", BooksData[[#This Row],[Availability]]) + 1,
        FIND(" ", BooksData[[#This Row],[Availability]], FIND("(", BooksData[[#This Row],[Availability]])) - FIND("(", BooksData[[#This Row],[Availability]]) - 1),
  0)</f>
        <v>14</v>
      </c>
      <c r="Y51" s="13" t="str">
        <f>IF(ISNUMBER(SEARCH("In stock", BooksData[[#This Row],[Availability]])), "In Stock", "Out of Stock")</f>
        <v>In Stock</v>
      </c>
      <c r="Z51" s="13" t="str">
        <f>IF(BooksData[[#This Row],[Stock Count]] &lt; 5, "⚠️ Low", "OK")</f>
        <v>OK</v>
      </c>
      <c r="AA51" s="14">
        <f>BooksData[[#This Row],[Revenue]]*0.2</f>
        <v>54489.096000000012</v>
      </c>
      <c r="AB51" s="13" t="str" cm="1">
        <f t="array" ref="AB51">_xlfn.IFS(BooksData[[#This Row],[Price(USD)]]&lt;10, "Low", BooksData[[#This Row],[Price(USD)]]&lt;20, "Mid", TRUE, "High")</f>
        <v>High</v>
      </c>
      <c r="AC51" s="13" t="str">
        <f>IF(BooksData[[#This Row],[Total Sales]] &gt; 4000, "Top Seller", "Other")</f>
        <v>Top Seller</v>
      </c>
    </row>
    <row r="52" spans="1:29" x14ac:dyDescent="0.3">
      <c r="A52" s="7" t="s">
        <v>68</v>
      </c>
      <c r="B52" s="7" t="s">
        <v>1067</v>
      </c>
      <c r="C52" s="7" t="s">
        <v>2017</v>
      </c>
      <c r="D52" s="7" t="s">
        <v>2068</v>
      </c>
      <c r="E52" s="7" t="s">
        <v>2068</v>
      </c>
      <c r="F52" s="7" t="s">
        <v>2921</v>
      </c>
      <c r="G52" s="7" t="s">
        <v>2933</v>
      </c>
      <c r="H52" s="7">
        <v>0</v>
      </c>
      <c r="I52" s="10" t="s">
        <v>2943</v>
      </c>
      <c r="J52" s="7" t="s">
        <v>2950</v>
      </c>
      <c r="K52" s="7" t="s">
        <v>3048</v>
      </c>
      <c r="L52" s="11" t="s">
        <v>4045</v>
      </c>
      <c r="M52" s="11" t="s">
        <v>5045</v>
      </c>
      <c r="N52" s="9">
        <v>2451</v>
      </c>
      <c r="O52" s="7" t="s">
        <v>5995</v>
      </c>
      <c r="P52" s="7" t="s">
        <v>6002</v>
      </c>
      <c r="Q52" s="9">
        <v>1013</v>
      </c>
      <c r="R52" s="6">
        <v>45831</v>
      </c>
      <c r="S52" s="8">
        <f>ROUND((VALUE(SUBSTITUTE(SUBSTITUTE(BooksData[[#This Row],[Price (Incl. Tax)]], "Â", ""), "£", "")) *1.3),2)</f>
        <v>26.72</v>
      </c>
      <c r="T52" s="7" cm="1">
        <f t="array" ref="T52">_xlfn.SWITCH(I52, "One",1,"Two",2,"Three",3,"Four",4,"Five",5,"")</f>
        <v>2</v>
      </c>
      <c r="U52" s="12">
        <f>BooksData[[#This Row],[Price(USD)]]*BooksData[[#This Row],[Total Sales]]</f>
        <v>65490.719999999994</v>
      </c>
      <c r="V52" s="7" t="str">
        <f>IF(BooksData[[#This Row],[Title]]="","Missing","OK")</f>
        <v>OK</v>
      </c>
      <c r="W52" s="7" t="str">
        <f ca="1">IF(BooksData[[#This Row],[Last Purchase]] &gt;= TODAY() - 30, "Recent", "Old")</f>
        <v>Recent</v>
      </c>
      <c r="X52" s="7">
        <f>IFERROR(
  --MID(BooksData[[#This Row],[Availability]],
        FIND("(", BooksData[[#This Row],[Availability]]) + 1,
        FIND(" ", BooksData[[#This Row],[Availability]], FIND("(", BooksData[[#This Row],[Availability]])) - FIND("(", BooksData[[#This Row],[Availability]]) - 1),
  0)</f>
        <v>12</v>
      </c>
      <c r="Y52" s="13" t="str">
        <f>IF(ISNUMBER(SEARCH("In stock", BooksData[[#This Row],[Availability]])), "In Stock", "Out of Stock")</f>
        <v>In Stock</v>
      </c>
      <c r="Z52" s="13" t="str">
        <f>IF(BooksData[[#This Row],[Stock Count]] &lt; 5, "⚠️ Low", "OK")</f>
        <v>OK</v>
      </c>
      <c r="AA52" s="14">
        <f>BooksData[[#This Row],[Revenue]]*0.2</f>
        <v>13098.144</v>
      </c>
      <c r="AB52" s="13" t="str" cm="1">
        <f t="array" ref="AB52">_xlfn.IFS(BooksData[[#This Row],[Price(USD)]]&lt;10, "Low", BooksData[[#This Row],[Price(USD)]]&lt;20, "Mid", TRUE, "High")</f>
        <v>High</v>
      </c>
      <c r="AC52" s="13" t="str">
        <f>IF(BooksData[[#This Row],[Total Sales]] &gt; 4000, "Top Seller", "Other")</f>
        <v>Other</v>
      </c>
    </row>
    <row r="53" spans="1:29" x14ac:dyDescent="0.3">
      <c r="A53" s="7" t="s">
        <v>69</v>
      </c>
      <c r="B53" s="7" t="s">
        <v>1068</v>
      </c>
      <c r="C53" s="7" t="s">
        <v>2017</v>
      </c>
      <c r="D53" s="7" t="s">
        <v>2069</v>
      </c>
      <c r="E53" s="7" t="s">
        <v>2069</v>
      </c>
      <c r="F53" s="7" t="s">
        <v>2921</v>
      </c>
      <c r="G53" s="7" t="s">
        <v>2933</v>
      </c>
      <c r="H53" s="7">
        <v>0</v>
      </c>
      <c r="I53" s="10" t="s">
        <v>2944</v>
      </c>
      <c r="J53" s="7" t="s">
        <v>2950</v>
      </c>
      <c r="K53" s="7" t="s">
        <v>3049</v>
      </c>
      <c r="L53" s="11" t="s">
        <v>4046</v>
      </c>
      <c r="M53" s="11" t="s">
        <v>5046</v>
      </c>
      <c r="N53" s="9">
        <v>3012</v>
      </c>
      <c r="O53" s="7" t="s">
        <v>5997</v>
      </c>
      <c r="P53" s="7" t="s">
        <v>6001</v>
      </c>
      <c r="Q53" s="9">
        <v>549</v>
      </c>
      <c r="R53" s="6">
        <v>45730</v>
      </c>
      <c r="S53" s="8">
        <f>ROUND((VALUE(SUBSTITUTE(SUBSTITUTE(BooksData[[#This Row],[Price (Incl. Tax)]], "Â", ""), "£", "")) *1.3),2)</f>
        <v>50.71</v>
      </c>
      <c r="T53" s="7" cm="1">
        <f t="array" ref="T53">_xlfn.SWITCH(I53, "One",1,"Two",2,"Three",3,"Four",4,"Five",5,"")</f>
        <v>4</v>
      </c>
      <c r="U53" s="12">
        <f>BooksData[[#This Row],[Price(USD)]]*BooksData[[#This Row],[Total Sales]]</f>
        <v>152738.51999999999</v>
      </c>
      <c r="V53" s="7" t="str">
        <f>IF(BooksData[[#This Row],[Title]]="","Missing","OK")</f>
        <v>OK</v>
      </c>
      <c r="W53" s="7" t="str">
        <f ca="1">IF(BooksData[[#This Row],[Last Purchase]] &gt;= TODAY() - 30, "Recent", "Old")</f>
        <v>Old</v>
      </c>
      <c r="X53" s="7">
        <f>IFERROR(
  --MID(BooksData[[#This Row],[Availability]],
        FIND("(", BooksData[[#This Row],[Availability]]) + 1,
        FIND(" ", BooksData[[#This Row],[Availability]], FIND("(", BooksData[[#This Row],[Availability]])) - FIND("(", BooksData[[#This Row],[Availability]]) - 1),
  0)</f>
        <v>12</v>
      </c>
      <c r="Y53" s="13" t="str">
        <f>IF(ISNUMBER(SEARCH("In stock", BooksData[[#This Row],[Availability]])), "In Stock", "Out of Stock")</f>
        <v>In Stock</v>
      </c>
      <c r="Z53" s="13" t="str">
        <f>IF(BooksData[[#This Row],[Stock Count]] &lt; 5, "⚠️ Low", "OK")</f>
        <v>OK</v>
      </c>
      <c r="AA53" s="14">
        <f>BooksData[[#This Row],[Revenue]]*0.2</f>
        <v>30547.703999999998</v>
      </c>
      <c r="AB53" s="13" t="str" cm="1">
        <f t="array" ref="AB53">_xlfn.IFS(BooksData[[#This Row],[Price(USD)]]&lt;10, "Low", BooksData[[#This Row],[Price(USD)]]&lt;20, "Mid", TRUE, "High")</f>
        <v>High</v>
      </c>
      <c r="AC53" s="13" t="str">
        <f>IF(BooksData[[#This Row],[Total Sales]] &gt; 4000, "Top Seller", "Other")</f>
        <v>Other</v>
      </c>
    </row>
    <row r="54" spans="1:29" x14ac:dyDescent="0.3">
      <c r="A54" s="7" t="s">
        <v>70</v>
      </c>
      <c r="B54" s="7" t="s">
        <v>1069</v>
      </c>
      <c r="C54" s="7" t="s">
        <v>2017</v>
      </c>
      <c r="D54" s="7" t="s">
        <v>2070</v>
      </c>
      <c r="E54" s="7" t="s">
        <v>2070</v>
      </c>
      <c r="F54" s="7" t="s">
        <v>2921</v>
      </c>
      <c r="G54" s="7" t="s">
        <v>2934</v>
      </c>
      <c r="H54" s="7">
        <v>0</v>
      </c>
      <c r="I54" s="10" t="s">
        <v>2943</v>
      </c>
      <c r="J54" s="7" t="s">
        <v>2950</v>
      </c>
      <c r="K54" s="7" t="s">
        <v>3050</v>
      </c>
      <c r="L54" s="11" t="s">
        <v>4047</v>
      </c>
      <c r="M54" s="11" t="s">
        <v>5047</v>
      </c>
      <c r="N54" s="9">
        <v>4779</v>
      </c>
      <c r="O54" s="7" t="s">
        <v>6000</v>
      </c>
      <c r="P54" s="7" t="s">
        <v>6002</v>
      </c>
      <c r="Q54" s="9">
        <v>661</v>
      </c>
      <c r="R54" s="6">
        <v>45822</v>
      </c>
      <c r="S54" s="8">
        <f>ROUND((VALUE(SUBSTITUTE(SUBSTITUTE(BooksData[[#This Row],[Price (Incl. Tax)]], "Â", ""), "£", "")) *1.3),2)</f>
        <v>22.46</v>
      </c>
      <c r="T54" s="7" cm="1">
        <f t="array" ref="T54">_xlfn.SWITCH(I54, "One",1,"Two",2,"Three",3,"Four",4,"Five",5,"")</f>
        <v>2</v>
      </c>
      <c r="U54" s="12">
        <f>BooksData[[#This Row],[Price(USD)]]*BooksData[[#This Row],[Total Sales]]</f>
        <v>107336.34000000001</v>
      </c>
      <c r="V54" s="7" t="str">
        <f>IF(BooksData[[#This Row],[Title]]="","Missing","OK")</f>
        <v>OK</v>
      </c>
      <c r="W54" s="7" t="str">
        <f ca="1">IF(BooksData[[#This Row],[Last Purchase]] &gt;= TODAY() - 30, "Recent", "Old")</f>
        <v>Old</v>
      </c>
      <c r="X54" s="7">
        <f>IFERROR(
  --MID(BooksData[[#This Row],[Availability]],
        FIND("(", BooksData[[#This Row],[Availability]]) + 1,
        FIND(" ", BooksData[[#This Row],[Availability]], FIND("(", BooksData[[#This Row],[Availability]])) - FIND("(", BooksData[[#This Row],[Availability]]) - 1),
  0)</f>
        <v>11</v>
      </c>
      <c r="Y54" s="13" t="str">
        <f>IF(ISNUMBER(SEARCH("In stock", BooksData[[#This Row],[Availability]])), "In Stock", "Out of Stock")</f>
        <v>In Stock</v>
      </c>
      <c r="Z54" s="13" t="str">
        <f>IF(BooksData[[#This Row],[Stock Count]] &lt; 5, "⚠️ Low", "OK")</f>
        <v>OK</v>
      </c>
      <c r="AA54" s="14">
        <f>BooksData[[#This Row],[Revenue]]*0.2</f>
        <v>21467.268000000004</v>
      </c>
      <c r="AB54" s="13" t="str" cm="1">
        <f t="array" ref="AB54">_xlfn.IFS(BooksData[[#This Row],[Price(USD)]]&lt;10, "Low", BooksData[[#This Row],[Price(USD)]]&lt;20, "Mid", TRUE, "High")</f>
        <v>High</v>
      </c>
      <c r="AC54" s="13" t="str">
        <f>IF(BooksData[[#This Row],[Total Sales]] &gt; 4000, "Top Seller", "Other")</f>
        <v>Top Seller</v>
      </c>
    </row>
    <row r="55" spans="1:29" x14ac:dyDescent="0.3">
      <c r="A55" s="7" t="s">
        <v>71</v>
      </c>
      <c r="B55" s="7" t="s">
        <v>1070</v>
      </c>
      <c r="C55" s="7" t="s">
        <v>2017</v>
      </c>
      <c r="D55" s="7" t="s">
        <v>2071</v>
      </c>
      <c r="E55" s="7" t="s">
        <v>2071</v>
      </c>
      <c r="F55" s="7" t="s">
        <v>2921</v>
      </c>
      <c r="G55" s="7" t="s">
        <v>2926</v>
      </c>
      <c r="H55" s="7">
        <v>0</v>
      </c>
      <c r="I55" s="10" t="s">
        <v>2945</v>
      </c>
      <c r="J55" s="7" t="s">
        <v>2950</v>
      </c>
      <c r="K55" s="7" t="s">
        <v>3051</v>
      </c>
      <c r="L55" s="11" t="s">
        <v>4048</v>
      </c>
      <c r="M55" s="11" t="s">
        <v>5048</v>
      </c>
      <c r="N55" s="9">
        <v>1625</v>
      </c>
      <c r="O55" s="7" t="s">
        <v>5999</v>
      </c>
      <c r="P55" s="7" t="s">
        <v>6001</v>
      </c>
      <c r="Q55" s="9">
        <v>1696</v>
      </c>
      <c r="R55" s="6">
        <v>45773</v>
      </c>
      <c r="S55" s="8">
        <f>ROUND((VALUE(SUBSTITUTE(SUBSTITUTE(BooksData[[#This Row],[Price (Incl. Tax)]], "Â", ""), "£", "")) *1.3),2)</f>
        <v>21.61</v>
      </c>
      <c r="T55" s="7" cm="1">
        <f t="array" ref="T55">_xlfn.SWITCH(I55, "One",1,"Two",2,"Three",3,"Four",4,"Five",5,"")</f>
        <v>3</v>
      </c>
      <c r="U55" s="12">
        <f>BooksData[[#This Row],[Price(USD)]]*BooksData[[#This Row],[Total Sales]]</f>
        <v>35116.25</v>
      </c>
      <c r="V55" s="7" t="str">
        <f>IF(BooksData[[#This Row],[Title]]="","Missing","OK")</f>
        <v>OK</v>
      </c>
      <c r="W55" s="7" t="str">
        <f ca="1">IF(BooksData[[#This Row],[Last Purchase]] &gt;= TODAY() - 30, "Recent", "Old")</f>
        <v>Old</v>
      </c>
      <c r="X55" s="7">
        <f>IFERROR(
  --MID(BooksData[[#This Row],[Availability]],
        FIND("(", BooksData[[#This Row],[Availability]]) + 1,
        FIND(" ", BooksData[[#This Row],[Availability]], FIND("(", BooksData[[#This Row],[Availability]])) - FIND("(", BooksData[[#This Row],[Availability]]) - 1),
  0)</f>
        <v>7</v>
      </c>
      <c r="Y55" s="13" t="str">
        <f>IF(ISNUMBER(SEARCH("In stock", BooksData[[#This Row],[Availability]])), "In Stock", "Out of Stock")</f>
        <v>In Stock</v>
      </c>
      <c r="Z55" s="13" t="str">
        <f>IF(BooksData[[#This Row],[Stock Count]] &lt; 5, "⚠️ Low", "OK")</f>
        <v>OK</v>
      </c>
      <c r="AA55" s="14">
        <f>BooksData[[#This Row],[Revenue]]*0.2</f>
        <v>7023.25</v>
      </c>
      <c r="AB55" s="13" t="str" cm="1">
        <f t="array" ref="AB55">_xlfn.IFS(BooksData[[#This Row],[Price(USD)]]&lt;10, "Low", BooksData[[#This Row],[Price(USD)]]&lt;20, "Mid", TRUE, "High")</f>
        <v>High</v>
      </c>
      <c r="AC55" s="13" t="str">
        <f>IF(BooksData[[#This Row],[Total Sales]] &gt; 4000, "Top Seller", "Other")</f>
        <v>Other</v>
      </c>
    </row>
    <row r="56" spans="1:29" x14ac:dyDescent="0.3">
      <c r="A56" s="7" t="s">
        <v>72</v>
      </c>
      <c r="B56" s="7" t="s">
        <v>1071</v>
      </c>
      <c r="C56" s="7" t="s">
        <v>2017</v>
      </c>
      <c r="D56" s="7" t="s">
        <v>2072</v>
      </c>
      <c r="E56" s="7" t="s">
        <v>2072</v>
      </c>
      <c r="F56" s="7" t="s">
        <v>2921</v>
      </c>
      <c r="G56" s="7" t="s">
        <v>2927</v>
      </c>
      <c r="H56" s="7">
        <v>0</v>
      </c>
      <c r="I56" s="10" t="s">
        <v>2946</v>
      </c>
      <c r="J56" s="7" t="s">
        <v>2950</v>
      </c>
      <c r="K56" s="7" t="s">
        <v>3052</v>
      </c>
      <c r="L56" s="11" t="s">
        <v>4049</v>
      </c>
      <c r="M56" s="11" t="s">
        <v>5049</v>
      </c>
      <c r="N56" s="9">
        <v>619</v>
      </c>
      <c r="O56" s="7" t="s">
        <v>5996</v>
      </c>
      <c r="P56" s="7" t="s">
        <v>6002</v>
      </c>
      <c r="Q56" s="9">
        <v>580</v>
      </c>
      <c r="R56" s="6">
        <v>45750</v>
      </c>
      <c r="S56" s="8">
        <f>ROUND((VALUE(SUBSTITUTE(SUBSTITUTE(BooksData[[#This Row],[Price (Incl. Tax)]], "Â", ""), "£", "")) *1.3),2)</f>
        <v>48.54</v>
      </c>
      <c r="T56" s="7" cm="1">
        <f t="array" ref="T56">_xlfn.SWITCH(I56, "One",1,"Two",2,"Three",3,"Four",4,"Five",5,"")</f>
        <v>1</v>
      </c>
      <c r="U56" s="12">
        <f>BooksData[[#This Row],[Price(USD)]]*BooksData[[#This Row],[Total Sales]]</f>
        <v>30046.26</v>
      </c>
      <c r="V56" s="7" t="str">
        <f>IF(BooksData[[#This Row],[Title]]="","Missing","OK")</f>
        <v>OK</v>
      </c>
      <c r="W56" s="7" t="str">
        <f ca="1">IF(BooksData[[#This Row],[Last Purchase]] &gt;= TODAY() - 30, "Recent", "Old")</f>
        <v>Old</v>
      </c>
      <c r="X56" s="7">
        <f>IFERROR(
  --MID(BooksData[[#This Row],[Availability]],
        FIND("(", BooksData[[#This Row],[Availability]]) + 1,
        FIND(" ", BooksData[[#This Row],[Availability]], FIND("(", BooksData[[#This Row],[Availability]])) - FIND("(", BooksData[[#This Row],[Availability]]) - 1),
  0)</f>
        <v>6</v>
      </c>
      <c r="Y56" s="13" t="str">
        <f>IF(ISNUMBER(SEARCH("In stock", BooksData[[#This Row],[Availability]])), "In Stock", "Out of Stock")</f>
        <v>In Stock</v>
      </c>
      <c r="Z56" s="13" t="str">
        <f>IF(BooksData[[#This Row],[Stock Count]] &lt; 5, "⚠️ Low", "OK")</f>
        <v>OK</v>
      </c>
      <c r="AA56" s="14">
        <f>BooksData[[#This Row],[Revenue]]*0.2</f>
        <v>6009.2520000000004</v>
      </c>
      <c r="AB56" s="13" t="str" cm="1">
        <f t="array" ref="AB56">_xlfn.IFS(BooksData[[#This Row],[Price(USD)]]&lt;10, "Low", BooksData[[#This Row],[Price(USD)]]&lt;20, "Mid", TRUE, "High")</f>
        <v>High</v>
      </c>
      <c r="AC56" s="13" t="str">
        <f>IF(BooksData[[#This Row],[Total Sales]] &gt; 4000, "Top Seller", "Other")</f>
        <v>Other</v>
      </c>
    </row>
    <row r="57" spans="1:29" x14ac:dyDescent="0.3">
      <c r="A57" s="7" t="s">
        <v>73</v>
      </c>
      <c r="B57" s="7" t="s">
        <v>1072</v>
      </c>
      <c r="C57" s="7" t="s">
        <v>2017</v>
      </c>
      <c r="D57" s="7" t="s">
        <v>2073</v>
      </c>
      <c r="E57" s="7" t="s">
        <v>2073</v>
      </c>
      <c r="F57" s="7" t="s">
        <v>2921</v>
      </c>
      <c r="G57" s="7" t="s">
        <v>2935</v>
      </c>
      <c r="H57" s="7">
        <v>0</v>
      </c>
      <c r="I57" s="10" t="s">
        <v>2944</v>
      </c>
      <c r="J57" s="7" t="s">
        <v>2950</v>
      </c>
      <c r="K57" s="7" t="s">
        <v>3053</v>
      </c>
      <c r="L57" s="11" t="s">
        <v>4050</v>
      </c>
      <c r="M57" s="11" t="s">
        <v>5050</v>
      </c>
      <c r="N57" s="9">
        <v>425</v>
      </c>
      <c r="O57" s="7" t="s">
        <v>5996</v>
      </c>
      <c r="P57" s="7" t="s">
        <v>6001</v>
      </c>
      <c r="Q57" s="9">
        <v>691</v>
      </c>
      <c r="R57" s="6">
        <v>45731</v>
      </c>
      <c r="S57" s="8">
        <f>ROUND((VALUE(SUBSTITUTE(SUBSTITUTE(BooksData[[#This Row],[Price (Incl. Tax)]], "Â", ""), "£", "")) *1.3),2)</f>
        <v>42.86</v>
      </c>
      <c r="T57" s="7" cm="1">
        <f t="array" ref="T57">_xlfn.SWITCH(I57, "One",1,"Two",2,"Three",3,"Four",4,"Five",5,"")</f>
        <v>4</v>
      </c>
      <c r="U57" s="12">
        <f>BooksData[[#This Row],[Price(USD)]]*BooksData[[#This Row],[Total Sales]]</f>
        <v>18215.5</v>
      </c>
      <c r="V57" s="7" t="str">
        <f>IF(BooksData[[#This Row],[Title]]="","Missing","OK")</f>
        <v>OK</v>
      </c>
      <c r="W57" s="7" t="str">
        <f ca="1">IF(BooksData[[#This Row],[Last Purchase]] &gt;= TODAY() - 30, "Recent", "Old")</f>
        <v>Old</v>
      </c>
      <c r="X57" s="7">
        <f>IFERROR(
  --MID(BooksData[[#This Row],[Availability]],
        FIND("(", BooksData[[#This Row],[Availability]]) + 1,
        FIND(" ", BooksData[[#This Row],[Availability]], FIND("(", BooksData[[#This Row],[Availability]])) - FIND("(", BooksData[[#This Row],[Availability]]) - 1),
  0)</f>
        <v>5</v>
      </c>
      <c r="Y57" s="13" t="str">
        <f>IF(ISNUMBER(SEARCH("In stock", BooksData[[#This Row],[Availability]])), "In Stock", "Out of Stock")</f>
        <v>In Stock</v>
      </c>
      <c r="Z57" s="13" t="str">
        <f>IF(BooksData[[#This Row],[Stock Count]] &lt; 5, "⚠️ Low", "OK")</f>
        <v>OK</v>
      </c>
      <c r="AA57" s="14">
        <f>BooksData[[#This Row],[Revenue]]*0.2</f>
        <v>3643.1000000000004</v>
      </c>
      <c r="AB57" s="13" t="str" cm="1">
        <f t="array" ref="AB57">_xlfn.IFS(BooksData[[#This Row],[Price(USD)]]&lt;10, "Low", BooksData[[#This Row],[Price(USD)]]&lt;20, "Mid", TRUE, "High")</f>
        <v>High</v>
      </c>
      <c r="AC57" s="13" t="str">
        <f>IF(BooksData[[#This Row],[Total Sales]] &gt; 4000, "Top Seller", "Other")</f>
        <v>Other</v>
      </c>
    </row>
    <row r="58" spans="1:29" x14ac:dyDescent="0.3">
      <c r="A58" s="7" t="s">
        <v>74</v>
      </c>
      <c r="B58" s="7" t="s">
        <v>1073</v>
      </c>
      <c r="C58" s="7" t="s">
        <v>2017</v>
      </c>
      <c r="D58" s="7" t="s">
        <v>2074</v>
      </c>
      <c r="E58" s="7" t="s">
        <v>2074</v>
      </c>
      <c r="F58" s="7" t="s">
        <v>2921</v>
      </c>
      <c r="G58" s="7" t="s">
        <v>2936</v>
      </c>
      <c r="H58" s="7">
        <v>0</v>
      </c>
      <c r="I58" s="10" t="s">
        <v>2947</v>
      </c>
      <c r="J58" s="7" t="s">
        <v>2950</v>
      </c>
      <c r="K58" s="7" t="s">
        <v>3054</v>
      </c>
      <c r="L58" s="11" t="s">
        <v>4051</v>
      </c>
      <c r="M58" s="11" t="s">
        <v>5051</v>
      </c>
      <c r="N58" s="9">
        <v>1916</v>
      </c>
      <c r="O58" s="7" t="s">
        <v>5999</v>
      </c>
      <c r="P58" s="7" t="s">
        <v>6001</v>
      </c>
      <c r="Q58" s="9">
        <v>1120</v>
      </c>
      <c r="R58" s="6">
        <v>45726</v>
      </c>
      <c r="S58" s="8">
        <f>ROUND((VALUE(SUBSTITUTE(SUBSTITUTE(BooksData[[#This Row],[Price (Incl. Tax)]], "Â", ""), "£", "")) *1.3),2)</f>
        <v>36.82</v>
      </c>
      <c r="T58" s="7" cm="1">
        <f t="array" ref="T58">_xlfn.SWITCH(I58, "One",1,"Two",2,"Three",3,"Four",4,"Five",5,"")</f>
        <v>5</v>
      </c>
      <c r="U58" s="12">
        <f>BooksData[[#This Row],[Price(USD)]]*BooksData[[#This Row],[Total Sales]]</f>
        <v>70547.12</v>
      </c>
      <c r="V58" s="7" t="str">
        <f>IF(BooksData[[#This Row],[Title]]="","Missing","OK")</f>
        <v>OK</v>
      </c>
      <c r="W58" s="7" t="str">
        <f ca="1">IF(BooksData[[#This Row],[Last Purchase]] &gt;= TODAY() - 30, "Recent", "Old")</f>
        <v>Old</v>
      </c>
      <c r="X58" s="7">
        <f>IFERROR(
  --MID(BooksData[[#This Row],[Availability]],
        FIND("(", BooksData[[#This Row],[Availability]]) + 1,
        FIND(" ", BooksData[[#This Row],[Availability]], FIND("(", BooksData[[#This Row],[Availability]])) - FIND("(", BooksData[[#This Row],[Availability]]) - 1),
  0)</f>
        <v>4</v>
      </c>
      <c r="Y58" s="13" t="str">
        <f>IF(ISNUMBER(SEARCH("In stock", BooksData[[#This Row],[Availability]])), "In Stock", "Out of Stock")</f>
        <v>In Stock</v>
      </c>
      <c r="Z58" s="13" t="str">
        <f>IF(BooksData[[#This Row],[Stock Count]] &lt; 5, "⚠️ Low", "OK")</f>
        <v>⚠️ Low</v>
      </c>
      <c r="AA58" s="14">
        <f>BooksData[[#This Row],[Revenue]]*0.2</f>
        <v>14109.423999999999</v>
      </c>
      <c r="AB58" s="13" t="str" cm="1">
        <f t="array" ref="AB58">_xlfn.IFS(BooksData[[#This Row],[Price(USD)]]&lt;10, "Low", BooksData[[#This Row],[Price(USD)]]&lt;20, "Mid", TRUE, "High")</f>
        <v>High</v>
      </c>
      <c r="AC58" s="13" t="str">
        <f>IF(BooksData[[#This Row],[Total Sales]] &gt; 4000, "Top Seller", "Other")</f>
        <v>Other</v>
      </c>
    </row>
    <row r="59" spans="1:29" x14ac:dyDescent="0.3">
      <c r="A59" s="7" t="s">
        <v>75</v>
      </c>
      <c r="B59" s="7" t="s">
        <v>1074</v>
      </c>
      <c r="C59" s="7" t="s">
        <v>2017</v>
      </c>
      <c r="D59" s="7" t="s">
        <v>2075</v>
      </c>
      <c r="E59" s="7" t="s">
        <v>2075</v>
      </c>
      <c r="F59" s="7" t="s">
        <v>2921</v>
      </c>
      <c r="G59" s="7" t="s">
        <v>2936</v>
      </c>
      <c r="H59" s="7">
        <v>0</v>
      </c>
      <c r="I59" s="10" t="s">
        <v>2946</v>
      </c>
      <c r="J59" s="7" t="s">
        <v>2950</v>
      </c>
      <c r="K59" s="7" t="s">
        <v>3055</v>
      </c>
      <c r="L59" s="11" t="s">
        <v>4052</v>
      </c>
      <c r="M59" s="11" t="s">
        <v>5052</v>
      </c>
      <c r="N59" s="9">
        <v>2420</v>
      </c>
      <c r="O59" s="7" t="s">
        <v>5996</v>
      </c>
      <c r="P59" s="7" t="s">
        <v>6002</v>
      </c>
      <c r="Q59" s="9">
        <v>1183</v>
      </c>
      <c r="R59" s="6">
        <v>45682</v>
      </c>
      <c r="S59" s="8">
        <f>ROUND((VALUE(SUBSTITUTE(SUBSTITUTE(BooksData[[#This Row],[Price (Incl. Tax)]], "Â", ""), "£", "")) *1.3),2)</f>
        <v>34.799999999999997</v>
      </c>
      <c r="T59" s="7" cm="1">
        <f t="array" ref="T59">_xlfn.SWITCH(I59, "One",1,"Two",2,"Three",3,"Four",4,"Five",5,"")</f>
        <v>1</v>
      </c>
      <c r="U59" s="12">
        <f>BooksData[[#This Row],[Price(USD)]]*BooksData[[#This Row],[Total Sales]]</f>
        <v>84216</v>
      </c>
      <c r="V59" s="7" t="str">
        <f>IF(BooksData[[#This Row],[Title]]="","Missing","OK")</f>
        <v>OK</v>
      </c>
      <c r="W59" s="7" t="str">
        <f ca="1">IF(BooksData[[#This Row],[Last Purchase]] &gt;= TODAY() - 30, "Recent", "Old")</f>
        <v>Old</v>
      </c>
      <c r="X59" s="7">
        <f>IFERROR(
  --MID(BooksData[[#This Row],[Availability]],
        FIND("(", BooksData[[#This Row],[Availability]]) + 1,
        FIND(" ", BooksData[[#This Row],[Availability]], FIND("(", BooksData[[#This Row],[Availability]])) - FIND("(", BooksData[[#This Row],[Availability]]) - 1),
  0)</f>
        <v>4</v>
      </c>
      <c r="Y59" s="13" t="str">
        <f>IF(ISNUMBER(SEARCH("In stock", BooksData[[#This Row],[Availability]])), "In Stock", "Out of Stock")</f>
        <v>In Stock</v>
      </c>
      <c r="Z59" s="13" t="str">
        <f>IF(BooksData[[#This Row],[Stock Count]] &lt; 5, "⚠️ Low", "OK")</f>
        <v>⚠️ Low</v>
      </c>
      <c r="AA59" s="14">
        <f>BooksData[[#This Row],[Revenue]]*0.2</f>
        <v>16843.2</v>
      </c>
      <c r="AB59" s="13" t="str" cm="1">
        <f t="array" ref="AB59">_xlfn.IFS(BooksData[[#This Row],[Price(USD)]]&lt;10, "Low", BooksData[[#This Row],[Price(USD)]]&lt;20, "Mid", TRUE, "High")</f>
        <v>High</v>
      </c>
      <c r="AC59" s="13" t="str">
        <f>IF(BooksData[[#This Row],[Total Sales]] &gt; 4000, "Top Seller", "Other")</f>
        <v>Other</v>
      </c>
    </row>
    <row r="60" spans="1:29" x14ac:dyDescent="0.3">
      <c r="A60" s="7" t="s">
        <v>76</v>
      </c>
      <c r="B60" s="7" t="s">
        <v>1075</v>
      </c>
      <c r="C60" s="7" t="s">
        <v>2017</v>
      </c>
      <c r="D60" s="7" t="s">
        <v>2076</v>
      </c>
      <c r="E60" s="7" t="s">
        <v>2076</v>
      </c>
      <c r="F60" s="7" t="s">
        <v>2921</v>
      </c>
      <c r="G60" s="7" t="s">
        <v>2928</v>
      </c>
      <c r="H60" s="7">
        <v>0</v>
      </c>
      <c r="I60" s="10" t="s">
        <v>2947</v>
      </c>
      <c r="J60" s="7" t="s">
        <v>2950</v>
      </c>
      <c r="K60" s="7" t="s">
        <v>3056</v>
      </c>
      <c r="L60" s="11" t="s">
        <v>4053</v>
      </c>
      <c r="M60" s="11" t="s">
        <v>5053</v>
      </c>
      <c r="N60" s="9">
        <v>703</v>
      </c>
      <c r="O60" s="7" t="s">
        <v>5999</v>
      </c>
      <c r="P60" s="7" t="s">
        <v>6001</v>
      </c>
      <c r="Q60" s="9">
        <v>267</v>
      </c>
      <c r="R60" s="6">
        <v>45784</v>
      </c>
      <c r="S60" s="8">
        <f>ROUND((VALUE(SUBSTITUTE(SUBSTITUTE(BooksData[[#This Row],[Price (Incl. Tax)]], "Â", ""), "£", "")) *1.3),2)</f>
        <v>27.39</v>
      </c>
      <c r="T60" s="7" cm="1">
        <f t="array" ref="T60">_xlfn.SWITCH(I60, "One",1,"Two",2,"Three",3,"Four",4,"Five",5,"")</f>
        <v>5</v>
      </c>
      <c r="U60" s="12">
        <f>BooksData[[#This Row],[Price(USD)]]*BooksData[[#This Row],[Total Sales]]</f>
        <v>19255.170000000002</v>
      </c>
      <c r="V60" s="7" t="str">
        <f>IF(BooksData[[#This Row],[Title]]="","Missing","OK")</f>
        <v>OK</v>
      </c>
      <c r="W60" s="7" t="str">
        <f ca="1">IF(BooksData[[#This Row],[Last Purchase]] &gt;= TODAY() - 30, "Recent", "Old")</f>
        <v>Old</v>
      </c>
      <c r="X60" s="7">
        <f>IFERROR(
  --MID(BooksData[[#This Row],[Availability]],
        FIND("(", BooksData[[#This Row],[Availability]]) + 1,
        FIND(" ", BooksData[[#This Row],[Availability]], FIND("(", BooksData[[#This Row],[Availability]])) - FIND("(", BooksData[[#This Row],[Availability]]) - 1),
  0)</f>
        <v>3</v>
      </c>
      <c r="Y60" s="13" t="str">
        <f>IF(ISNUMBER(SEARCH("In stock", BooksData[[#This Row],[Availability]])), "In Stock", "Out of Stock")</f>
        <v>In Stock</v>
      </c>
      <c r="Z60" s="13" t="str">
        <f>IF(BooksData[[#This Row],[Stock Count]] &lt; 5, "⚠️ Low", "OK")</f>
        <v>⚠️ Low</v>
      </c>
      <c r="AA60" s="14">
        <f>BooksData[[#This Row],[Revenue]]*0.2</f>
        <v>3851.0340000000006</v>
      </c>
      <c r="AB60" s="13" t="str" cm="1">
        <f t="array" ref="AB60">_xlfn.IFS(BooksData[[#This Row],[Price(USD)]]&lt;10, "Low", BooksData[[#This Row],[Price(USD)]]&lt;20, "Mid", TRUE, "High")</f>
        <v>High</v>
      </c>
      <c r="AC60" s="13" t="str">
        <f>IF(BooksData[[#This Row],[Total Sales]] &gt; 4000, "Top Seller", "Other")</f>
        <v>Other</v>
      </c>
    </row>
    <row r="61" spans="1:29" x14ac:dyDescent="0.3">
      <c r="A61" s="7" t="s">
        <v>77</v>
      </c>
      <c r="B61" s="7" t="s">
        <v>1076</v>
      </c>
      <c r="C61" s="7" t="s">
        <v>2017</v>
      </c>
      <c r="D61" s="7" t="s">
        <v>2077</v>
      </c>
      <c r="E61" s="7" t="s">
        <v>2077</v>
      </c>
      <c r="F61" s="7" t="s">
        <v>2921</v>
      </c>
      <c r="G61" s="7" t="s">
        <v>2928</v>
      </c>
      <c r="H61" s="7">
        <v>0</v>
      </c>
      <c r="I61" s="10" t="s">
        <v>2947</v>
      </c>
      <c r="J61" s="7" t="s">
        <v>2950</v>
      </c>
      <c r="K61" s="7" t="s">
        <v>3057</v>
      </c>
      <c r="L61" s="11" t="s">
        <v>4054</v>
      </c>
      <c r="M61" s="11" t="s">
        <v>5054</v>
      </c>
      <c r="N61" s="9">
        <v>1957</v>
      </c>
      <c r="O61" s="7" t="s">
        <v>5999</v>
      </c>
      <c r="P61" s="7" t="s">
        <v>6001</v>
      </c>
      <c r="Q61" s="9">
        <v>1159</v>
      </c>
      <c r="R61" s="6">
        <v>45828</v>
      </c>
      <c r="S61" s="8">
        <f>ROUND((VALUE(SUBSTITUTE(SUBSTITUTE(BooksData[[#This Row],[Price (Incl. Tax)]], "Â", ""), "£", "")) *1.3),2)</f>
        <v>46.36</v>
      </c>
      <c r="T61" s="7" cm="1">
        <f t="array" ref="T61">_xlfn.SWITCH(I61, "One",1,"Two",2,"Three",3,"Four",4,"Five",5,"")</f>
        <v>5</v>
      </c>
      <c r="U61" s="12">
        <f>BooksData[[#This Row],[Price(USD)]]*BooksData[[#This Row],[Total Sales]]</f>
        <v>90726.52</v>
      </c>
      <c r="V61" s="7" t="str">
        <f>IF(BooksData[[#This Row],[Title]]="","Missing","OK")</f>
        <v>OK</v>
      </c>
      <c r="W61" s="7" t="str">
        <f ca="1">IF(BooksData[[#This Row],[Last Purchase]] &gt;= TODAY() - 30, "Recent", "Old")</f>
        <v>Recent</v>
      </c>
      <c r="X61" s="7">
        <f>IFERROR(
  --MID(BooksData[[#This Row],[Availability]],
        FIND("(", BooksData[[#This Row],[Availability]]) + 1,
        FIND(" ", BooksData[[#This Row],[Availability]], FIND("(", BooksData[[#This Row],[Availability]])) - FIND("(", BooksData[[#This Row],[Availability]]) - 1),
  0)</f>
        <v>3</v>
      </c>
      <c r="Y61" s="13" t="str">
        <f>IF(ISNUMBER(SEARCH("In stock", BooksData[[#This Row],[Availability]])), "In Stock", "Out of Stock")</f>
        <v>In Stock</v>
      </c>
      <c r="Z61" s="13" t="str">
        <f>IF(BooksData[[#This Row],[Stock Count]] &lt; 5, "⚠️ Low", "OK")</f>
        <v>⚠️ Low</v>
      </c>
      <c r="AA61" s="14">
        <f>BooksData[[#This Row],[Revenue]]*0.2</f>
        <v>18145.304</v>
      </c>
      <c r="AB61" s="13" t="str" cm="1">
        <f t="array" ref="AB61">_xlfn.IFS(BooksData[[#This Row],[Price(USD)]]&lt;10, "Low", BooksData[[#This Row],[Price(USD)]]&lt;20, "Mid", TRUE, "High")</f>
        <v>High</v>
      </c>
      <c r="AC61" s="13" t="str">
        <f>IF(BooksData[[#This Row],[Total Sales]] &gt; 4000, "Top Seller", "Other")</f>
        <v>Other</v>
      </c>
    </row>
    <row r="62" spans="1:29" x14ac:dyDescent="0.3">
      <c r="A62" s="7" t="s">
        <v>78</v>
      </c>
      <c r="B62" s="7" t="s">
        <v>1077</v>
      </c>
      <c r="C62" s="7" t="s">
        <v>2017</v>
      </c>
      <c r="D62" s="7" t="s">
        <v>2078</v>
      </c>
      <c r="E62" s="7" t="s">
        <v>2078</v>
      </c>
      <c r="F62" s="7" t="s">
        <v>2921</v>
      </c>
      <c r="G62" s="7" t="s">
        <v>2928</v>
      </c>
      <c r="H62" s="7">
        <v>0</v>
      </c>
      <c r="I62" s="10" t="s">
        <v>2943</v>
      </c>
      <c r="J62" s="7" t="s">
        <v>2950</v>
      </c>
      <c r="K62" s="7" t="s">
        <v>3058</v>
      </c>
      <c r="L62" s="11" t="s">
        <v>4055</v>
      </c>
      <c r="M62" s="11" t="s">
        <v>5055</v>
      </c>
      <c r="N62" s="9">
        <v>877</v>
      </c>
      <c r="O62" s="7" t="s">
        <v>5999</v>
      </c>
      <c r="P62" s="7" t="s">
        <v>6002</v>
      </c>
      <c r="Q62" s="9">
        <v>1745</v>
      </c>
      <c r="R62" s="6">
        <v>45687</v>
      </c>
      <c r="S62" s="8">
        <f>ROUND((VALUE(SUBSTITUTE(SUBSTITUTE(BooksData[[#This Row],[Price (Incl. Tax)]], "Â", ""), "£", "")) *1.3),2)</f>
        <v>72.22</v>
      </c>
      <c r="T62" s="7" cm="1">
        <f t="array" ref="T62">_xlfn.SWITCH(I62, "One",1,"Two",2,"Three",3,"Four",4,"Five",5,"")</f>
        <v>2</v>
      </c>
      <c r="U62" s="12">
        <f>BooksData[[#This Row],[Price(USD)]]*BooksData[[#This Row],[Total Sales]]</f>
        <v>63336.94</v>
      </c>
      <c r="V62" s="7" t="str">
        <f>IF(BooksData[[#This Row],[Title]]="","Missing","OK")</f>
        <v>OK</v>
      </c>
      <c r="W62" s="7" t="str">
        <f ca="1">IF(BooksData[[#This Row],[Last Purchase]] &gt;= TODAY() - 30, "Recent", "Old")</f>
        <v>Old</v>
      </c>
      <c r="X62" s="7">
        <f>IFERROR(
  --MID(BooksData[[#This Row],[Availability]],
        FIND("(", BooksData[[#This Row],[Availability]]) + 1,
        FIND(" ", BooksData[[#This Row],[Availability]], FIND("(", BooksData[[#This Row],[Availability]])) - FIND("(", BooksData[[#This Row],[Availability]]) - 1),
  0)</f>
        <v>3</v>
      </c>
      <c r="Y62" s="13" t="str">
        <f>IF(ISNUMBER(SEARCH("In stock", BooksData[[#This Row],[Availability]])), "In Stock", "Out of Stock")</f>
        <v>In Stock</v>
      </c>
      <c r="Z62" s="13" t="str">
        <f>IF(BooksData[[#This Row],[Stock Count]] &lt; 5, "⚠️ Low", "OK")</f>
        <v>⚠️ Low</v>
      </c>
      <c r="AA62" s="14">
        <f>BooksData[[#This Row],[Revenue]]*0.2</f>
        <v>12667.388000000001</v>
      </c>
      <c r="AB62" s="13" t="str" cm="1">
        <f t="array" ref="AB62">_xlfn.IFS(BooksData[[#This Row],[Price(USD)]]&lt;10, "Low", BooksData[[#This Row],[Price(USD)]]&lt;20, "Mid", TRUE, "High")</f>
        <v>High</v>
      </c>
      <c r="AC62" s="13" t="str">
        <f>IF(BooksData[[#This Row],[Total Sales]] &gt; 4000, "Top Seller", "Other")</f>
        <v>Other</v>
      </c>
    </row>
    <row r="63" spans="1:29" x14ac:dyDescent="0.3">
      <c r="A63" s="7" t="s">
        <v>79</v>
      </c>
      <c r="B63" s="7" t="s">
        <v>1078</v>
      </c>
      <c r="C63" s="7" t="s">
        <v>2017</v>
      </c>
      <c r="D63" s="7" t="s">
        <v>2079</v>
      </c>
      <c r="E63" s="7" t="s">
        <v>2079</v>
      </c>
      <c r="F63" s="7" t="s">
        <v>2921</v>
      </c>
      <c r="G63" s="7" t="s">
        <v>2928</v>
      </c>
      <c r="H63" s="7">
        <v>0</v>
      </c>
      <c r="I63" s="10" t="s">
        <v>2946</v>
      </c>
      <c r="J63" s="7" t="s">
        <v>2950</v>
      </c>
      <c r="K63" s="7" t="s">
        <v>3059</v>
      </c>
      <c r="L63" s="11" t="s">
        <v>4056</v>
      </c>
      <c r="M63" s="11" t="s">
        <v>5056</v>
      </c>
      <c r="N63" s="9">
        <v>3163</v>
      </c>
      <c r="O63" s="7" t="s">
        <v>5995</v>
      </c>
      <c r="P63" s="7" t="s">
        <v>6002</v>
      </c>
      <c r="Q63" s="9">
        <v>993</v>
      </c>
      <c r="R63" s="6">
        <v>45712</v>
      </c>
      <c r="S63" s="8">
        <f>ROUND((VALUE(SUBSTITUTE(SUBSTITUTE(BooksData[[#This Row],[Price (Incl. Tax)]], "Â", ""), "£", "")) *1.3),2)</f>
        <v>64.39</v>
      </c>
      <c r="T63" s="7" cm="1">
        <f t="array" ref="T63">_xlfn.SWITCH(I63, "One",1,"Two",2,"Three",3,"Four",4,"Five",5,"")</f>
        <v>1</v>
      </c>
      <c r="U63" s="12">
        <f>BooksData[[#This Row],[Price(USD)]]*BooksData[[#This Row],[Total Sales]]</f>
        <v>203665.57</v>
      </c>
      <c r="V63" s="7" t="str">
        <f>IF(BooksData[[#This Row],[Title]]="","Missing","OK")</f>
        <v>OK</v>
      </c>
      <c r="W63" s="7" t="str">
        <f ca="1">IF(BooksData[[#This Row],[Last Purchase]] &gt;= TODAY() - 30, "Recent", "Old")</f>
        <v>Old</v>
      </c>
      <c r="X63" s="7">
        <f>IFERROR(
  --MID(BooksData[[#This Row],[Availability]],
        FIND("(", BooksData[[#This Row],[Availability]]) + 1,
        FIND(" ", BooksData[[#This Row],[Availability]], FIND("(", BooksData[[#This Row],[Availability]])) - FIND("(", BooksData[[#This Row],[Availability]]) - 1),
  0)</f>
        <v>3</v>
      </c>
      <c r="Y63" s="13" t="str">
        <f>IF(ISNUMBER(SEARCH("In stock", BooksData[[#This Row],[Availability]])), "In Stock", "Out of Stock")</f>
        <v>In Stock</v>
      </c>
      <c r="Z63" s="13" t="str">
        <f>IF(BooksData[[#This Row],[Stock Count]] &lt; 5, "⚠️ Low", "OK")</f>
        <v>⚠️ Low</v>
      </c>
      <c r="AA63" s="14">
        <f>BooksData[[#This Row],[Revenue]]*0.2</f>
        <v>40733.114000000001</v>
      </c>
      <c r="AB63" s="13" t="str" cm="1">
        <f t="array" ref="AB63">_xlfn.IFS(BooksData[[#This Row],[Price(USD)]]&lt;10, "Low", BooksData[[#This Row],[Price(USD)]]&lt;20, "Mid", TRUE, "High")</f>
        <v>High</v>
      </c>
      <c r="AC63" s="13" t="str">
        <f>IF(BooksData[[#This Row],[Total Sales]] &gt; 4000, "Top Seller", "Other")</f>
        <v>Other</v>
      </c>
    </row>
    <row r="64" spans="1:29" x14ac:dyDescent="0.3">
      <c r="A64" s="7" t="s">
        <v>80</v>
      </c>
      <c r="B64" s="7" t="s">
        <v>1079</v>
      </c>
      <c r="C64" s="7" t="s">
        <v>2017</v>
      </c>
      <c r="D64" s="7" t="s">
        <v>2080</v>
      </c>
      <c r="E64" s="7" t="s">
        <v>2080</v>
      </c>
      <c r="F64" s="7" t="s">
        <v>2921</v>
      </c>
      <c r="G64" s="7" t="s">
        <v>2928</v>
      </c>
      <c r="H64" s="7">
        <v>0</v>
      </c>
      <c r="I64" s="10" t="s">
        <v>2943</v>
      </c>
      <c r="J64" s="7" t="s">
        <v>2950</v>
      </c>
      <c r="K64" s="7" t="s">
        <v>3060</v>
      </c>
      <c r="L64" s="11" t="s">
        <v>4057</v>
      </c>
      <c r="M64" s="11" t="s">
        <v>5057</v>
      </c>
      <c r="N64" s="9">
        <v>2327</v>
      </c>
      <c r="O64" s="7" t="s">
        <v>5997</v>
      </c>
      <c r="P64" s="7" t="s">
        <v>6001</v>
      </c>
      <c r="Q64" s="9">
        <v>1614</v>
      </c>
      <c r="R64" s="6">
        <v>45752</v>
      </c>
      <c r="S64" s="8">
        <f>ROUND((VALUE(SUBSTITUTE(SUBSTITUTE(BooksData[[#This Row],[Price (Incl. Tax)]], "Â", ""), "£", "")) *1.3),2)</f>
        <v>60.88</v>
      </c>
      <c r="T64" s="7" cm="1">
        <f t="array" ref="T64">_xlfn.SWITCH(I64, "One",1,"Two",2,"Three",3,"Four",4,"Five",5,"")</f>
        <v>2</v>
      </c>
      <c r="U64" s="12">
        <f>BooksData[[#This Row],[Price(USD)]]*BooksData[[#This Row],[Total Sales]]</f>
        <v>141667.76</v>
      </c>
      <c r="V64" s="7" t="str">
        <f>IF(BooksData[[#This Row],[Title]]="","Missing","OK")</f>
        <v>OK</v>
      </c>
      <c r="W64" s="7" t="str">
        <f ca="1">IF(BooksData[[#This Row],[Last Purchase]] &gt;= TODAY() - 30, "Recent", "Old")</f>
        <v>Old</v>
      </c>
      <c r="X64" s="7">
        <f>IFERROR(
  --MID(BooksData[[#This Row],[Availability]],
        FIND("(", BooksData[[#This Row],[Availability]]) + 1,
        FIND(" ", BooksData[[#This Row],[Availability]], FIND("(", BooksData[[#This Row],[Availability]])) - FIND("(", BooksData[[#This Row],[Availability]]) - 1),
  0)</f>
        <v>3</v>
      </c>
      <c r="Y64" s="13" t="str">
        <f>IF(ISNUMBER(SEARCH("In stock", BooksData[[#This Row],[Availability]])), "In Stock", "Out of Stock")</f>
        <v>In Stock</v>
      </c>
      <c r="Z64" s="13" t="str">
        <f>IF(BooksData[[#This Row],[Stock Count]] &lt; 5, "⚠️ Low", "OK")</f>
        <v>⚠️ Low</v>
      </c>
      <c r="AA64" s="14">
        <f>BooksData[[#This Row],[Revenue]]*0.2</f>
        <v>28333.552000000003</v>
      </c>
      <c r="AB64" s="13" t="str" cm="1">
        <f t="array" ref="AB64">_xlfn.IFS(BooksData[[#This Row],[Price(USD)]]&lt;10, "Low", BooksData[[#This Row],[Price(USD)]]&lt;20, "Mid", TRUE, "High")</f>
        <v>High</v>
      </c>
      <c r="AC64" s="13" t="str">
        <f>IF(BooksData[[#This Row],[Total Sales]] &gt; 4000, "Top Seller", "Other")</f>
        <v>Other</v>
      </c>
    </row>
    <row r="65" spans="1:29" x14ac:dyDescent="0.3">
      <c r="A65" s="7" t="s">
        <v>81</v>
      </c>
      <c r="B65" s="7" t="s">
        <v>1080</v>
      </c>
      <c r="C65" s="7" t="s">
        <v>2017</v>
      </c>
      <c r="D65" s="7" t="s">
        <v>2081</v>
      </c>
      <c r="E65" s="7" t="s">
        <v>2081</v>
      </c>
      <c r="F65" s="7" t="s">
        <v>2921</v>
      </c>
      <c r="G65" s="7" t="s">
        <v>2928</v>
      </c>
      <c r="H65" s="7">
        <v>0</v>
      </c>
      <c r="I65" s="10" t="s">
        <v>2947</v>
      </c>
      <c r="J65" s="7" t="s">
        <v>2950</v>
      </c>
      <c r="K65" s="7" t="s">
        <v>3061</v>
      </c>
      <c r="L65" s="11" t="s">
        <v>4058</v>
      </c>
      <c r="M65" s="11" t="s">
        <v>5058</v>
      </c>
      <c r="N65" s="9">
        <v>3764</v>
      </c>
      <c r="O65" s="7" t="s">
        <v>5997</v>
      </c>
      <c r="P65" s="7" t="s">
        <v>6002</v>
      </c>
      <c r="Q65" s="9">
        <v>703</v>
      </c>
      <c r="R65" s="6">
        <v>45804</v>
      </c>
      <c r="S65" s="8">
        <f>ROUND((VALUE(SUBSTITUTE(SUBSTITUTE(BooksData[[#This Row],[Price (Incl. Tax)]], "Â", ""), "£", "")) *1.3),2)</f>
        <v>27.03</v>
      </c>
      <c r="T65" s="7" cm="1">
        <f t="array" ref="T65">_xlfn.SWITCH(I65, "One",1,"Two",2,"Three",3,"Four",4,"Five",5,"")</f>
        <v>5</v>
      </c>
      <c r="U65" s="12">
        <f>BooksData[[#This Row],[Price(USD)]]*BooksData[[#This Row],[Total Sales]]</f>
        <v>101740.92</v>
      </c>
      <c r="V65" s="7" t="str">
        <f>IF(BooksData[[#This Row],[Title]]="","Missing","OK")</f>
        <v>OK</v>
      </c>
      <c r="W65" s="7" t="str">
        <f ca="1">IF(BooksData[[#This Row],[Last Purchase]] &gt;= TODAY() - 30, "Recent", "Old")</f>
        <v>Old</v>
      </c>
      <c r="X65" s="7">
        <f>IFERROR(
  --MID(BooksData[[#This Row],[Availability]],
        FIND("(", BooksData[[#This Row],[Availability]]) + 1,
        FIND(" ", BooksData[[#This Row],[Availability]], FIND("(", BooksData[[#This Row],[Availability]])) - FIND("(", BooksData[[#This Row],[Availability]]) - 1),
  0)</f>
        <v>3</v>
      </c>
      <c r="Y65" s="13" t="str">
        <f>IF(ISNUMBER(SEARCH("In stock", BooksData[[#This Row],[Availability]])), "In Stock", "Out of Stock")</f>
        <v>In Stock</v>
      </c>
      <c r="Z65" s="13" t="str">
        <f>IF(BooksData[[#This Row],[Stock Count]] &lt; 5, "⚠️ Low", "OK")</f>
        <v>⚠️ Low</v>
      </c>
      <c r="AA65" s="14">
        <f>BooksData[[#This Row],[Revenue]]*0.2</f>
        <v>20348.184000000001</v>
      </c>
      <c r="AB65" s="13" t="str" cm="1">
        <f t="array" ref="AB65">_xlfn.IFS(BooksData[[#This Row],[Price(USD)]]&lt;10, "Low", BooksData[[#This Row],[Price(USD)]]&lt;20, "Mid", TRUE, "High")</f>
        <v>High</v>
      </c>
      <c r="AC65" s="13" t="str">
        <f>IF(BooksData[[#This Row],[Total Sales]] &gt; 4000, "Top Seller", "Other")</f>
        <v>Other</v>
      </c>
    </row>
    <row r="66" spans="1:29" x14ac:dyDescent="0.3">
      <c r="A66" s="7" t="s">
        <v>82</v>
      </c>
      <c r="B66" s="7" t="s">
        <v>1081</v>
      </c>
      <c r="C66" s="7" t="s">
        <v>2017</v>
      </c>
      <c r="D66" s="7" t="s">
        <v>2082</v>
      </c>
      <c r="E66" s="7" t="s">
        <v>2082</v>
      </c>
      <c r="F66" s="7" t="s">
        <v>2921</v>
      </c>
      <c r="G66" s="7" t="s">
        <v>2929</v>
      </c>
      <c r="H66" s="7">
        <v>0</v>
      </c>
      <c r="I66" s="10" t="s">
        <v>2947</v>
      </c>
      <c r="J66" s="7" t="s">
        <v>2950</v>
      </c>
      <c r="K66" s="7" t="s">
        <v>3062</v>
      </c>
      <c r="L66" s="11" t="s">
        <v>4059</v>
      </c>
      <c r="M66" s="11" t="s">
        <v>5059</v>
      </c>
      <c r="N66" s="9">
        <v>3038</v>
      </c>
      <c r="O66" s="7" t="s">
        <v>5998</v>
      </c>
      <c r="P66" s="7" t="s">
        <v>6002</v>
      </c>
      <c r="Q66" s="9">
        <v>1831</v>
      </c>
      <c r="R66" s="6">
        <v>45757</v>
      </c>
      <c r="S66" s="8">
        <f>ROUND((VALUE(SUBSTITUTE(SUBSTITUTE(BooksData[[#This Row],[Price (Incl. Tax)]], "Â", ""), "£", "")) *1.3),2)</f>
        <v>53.72</v>
      </c>
      <c r="T66" s="7" cm="1">
        <f t="array" ref="T66">_xlfn.SWITCH(I66, "One",1,"Two",2,"Three",3,"Four",4,"Five",5,"")</f>
        <v>5</v>
      </c>
      <c r="U66" s="12">
        <f>BooksData[[#This Row],[Price(USD)]]*BooksData[[#This Row],[Total Sales]]</f>
        <v>163201.35999999999</v>
      </c>
      <c r="V66" s="7" t="str">
        <f>IF(BooksData[[#This Row],[Title]]="","Missing","OK")</f>
        <v>OK</v>
      </c>
      <c r="W66" s="7" t="str">
        <f ca="1">IF(BooksData[[#This Row],[Last Purchase]] &gt;= TODAY() - 30, "Recent", "Old")</f>
        <v>Old</v>
      </c>
      <c r="X66" s="7">
        <f>IFERROR(
  --MID(BooksData[[#This Row],[Availability]],
        FIND("(", BooksData[[#This Row],[Availability]]) + 1,
        FIND(" ", BooksData[[#This Row],[Availability]], FIND("(", BooksData[[#This Row],[Availability]])) - FIND("(", BooksData[[#This Row],[Availability]]) - 1),
  0)</f>
        <v>1</v>
      </c>
      <c r="Y66" s="13" t="str">
        <f>IF(ISNUMBER(SEARCH("In stock", BooksData[[#This Row],[Availability]])), "In Stock", "Out of Stock")</f>
        <v>In Stock</v>
      </c>
      <c r="Z66" s="13" t="str">
        <f>IF(BooksData[[#This Row],[Stock Count]] &lt; 5, "⚠️ Low", "OK")</f>
        <v>⚠️ Low</v>
      </c>
      <c r="AA66" s="14">
        <f>BooksData[[#This Row],[Revenue]]*0.2</f>
        <v>32640.271999999997</v>
      </c>
      <c r="AB66" s="13" t="str" cm="1">
        <f t="array" ref="AB66">_xlfn.IFS(BooksData[[#This Row],[Price(USD)]]&lt;10, "Low", BooksData[[#This Row],[Price(USD)]]&lt;20, "Mid", TRUE, "High")</f>
        <v>High</v>
      </c>
      <c r="AC66" s="13" t="str">
        <f>IF(BooksData[[#This Row],[Total Sales]] &gt; 4000, "Top Seller", "Other")</f>
        <v>Other</v>
      </c>
    </row>
    <row r="67" spans="1:29" x14ac:dyDescent="0.3">
      <c r="A67" s="7" t="s">
        <v>83</v>
      </c>
      <c r="B67" s="7" t="s">
        <v>1082</v>
      </c>
      <c r="C67" s="7" t="s">
        <v>2017</v>
      </c>
      <c r="D67" s="7" t="s">
        <v>2083</v>
      </c>
      <c r="E67" s="7" t="s">
        <v>2083</v>
      </c>
      <c r="F67" s="7" t="s">
        <v>2921</v>
      </c>
      <c r="G67" s="7" t="s">
        <v>2929</v>
      </c>
      <c r="H67" s="7">
        <v>0</v>
      </c>
      <c r="I67" s="10" t="s">
        <v>2945</v>
      </c>
      <c r="J67" s="7" t="s">
        <v>2950</v>
      </c>
      <c r="K67" s="7" t="s">
        <v>3063</v>
      </c>
      <c r="L67" s="11" t="s">
        <v>4060</v>
      </c>
      <c r="M67" s="11" t="s">
        <v>5060</v>
      </c>
      <c r="N67" s="9">
        <v>1382</v>
      </c>
      <c r="O67" s="7" t="s">
        <v>5995</v>
      </c>
      <c r="P67" s="7" t="s">
        <v>6002</v>
      </c>
      <c r="Q67" s="9">
        <v>1397</v>
      </c>
      <c r="R67" s="6">
        <v>45754</v>
      </c>
      <c r="S67" s="8">
        <f>ROUND((VALUE(SUBSTITUTE(SUBSTITUTE(BooksData[[#This Row],[Price (Incl. Tax)]], "Â", ""), "£", "")) *1.3),2)</f>
        <v>44.93</v>
      </c>
      <c r="T67" s="7" cm="1">
        <f t="array" ref="T67">_xlfn.SWITCH(I67, "One",1,"Two",2,"Three",3,"Four",4,"Five",5,"")</f>
        <v>3</v>
      </c>
      <c r="U67" s="12">
        <f>BooksData[[#This Row],[Price(USD)]]*BooksData[[#This Row],[Total Sales]]</f>
        <v>62093.26</v>
      </c>
      <c r="V67" s="7" t="str">
        <f>IF(BooksData[[#This Row],[Title]]="","Missing","OK")</f>
        <v>OK</v>
      </c>
      <c r="W67" s="7" t="str">
        <f ca="1">IF(BooksData[[#This Row],[Last Purchase]] &gt;= TODAY() - 30, "Recent", "Old")</f>
        <v>Old</v>
      </c>
      <c r="X67" s="7">
        <f>IFERROR(
  --MID(BooksData[[#This Row],[Availability]],
        FIND("(", BooksData[[#This Row],[Availability]]) + 1,
        FIND(" ", BooksData[[#This Row],[Availability]], FIND("(", BooksData[[#This Row],[Availability]])) - FIND("(", BooksData[[#This Row],[Availability]]) - 1),
  0)</f>
        <v>1</v>
      </c>
      <c r="Y67" s="13" t="str">
        <f>IF(ISNUMBER(SEARCH("In stock", BooksData[[#This Row],[Availability]])), "In Stock", "Out of Stock")</f>
        <v>In Stock</v>
      </c>
      <c r="Z67" s="13" t="str">
        <f>IF(BooksData[[#This Row],[Stock Count]] &lt; 5, "⚠️ Low", "OK")</f>
        <v>⚠️ Low</v>
      </c>
      <c r="AA67" s="14">
        <f>BooksData[[#This Row],[Revenue]]*0.2</f>
        <v>12418.652000000002</v>
      </c>
      <c r="AB67" s="13" t="str" cm="1">
        <f t="array" ref="AB67">_xlfn.IFS(BooksData[[#This Row],[Price(USD)]]&lt;10, "Low", BooksData[[#This Row],[Price(USD)]]&lt;20, "Mid", TRUE, "High")</f>
        <v>High</v>
      </c>
      <c r="AC67" s="13" t="str">
        <f>IF(BooksData[[#This Row],[Total Sales]] &gt; 4000, "Top Seller", "Other")</f>
        <v>Other</v>
      </c>
    </row>
    <row r="68" spans="1:29" x14ac:dyDescent="0.3">
      <c r="A68" s="7" t="s">
        <v>84</v>
      </c>
      <c r="B68" s="7" t="s">
        <v>1083</v>
      </c>
      <c r="C68" s="7" t="s">
        <v>2017</v>
      </c>
      <c r="D68" s="7" t="s">
        <v>2084</v>
      </c>
      <c r="E68" s="7" t="s">
        <v>2084</v>
      </c>
      <c r="F68" s="7" t="s">
        <v>2921</v>
      </c>
      <c r="G68" s="7" t="s">
        <v>2929</v>
      </c>
      <c r="H68" s="7">
        <v>0</v>
      </c>
      <c r="I68" s="10" t="s">
        <v>2945</v>
      </c>
      <c r="J68" s="7" t="s">
        <v>2950</v>
      </c>
      <c r="K68" s="7" t="s">
        <v>3064</v>
      </c>
      <c r="L68" s="11" t="s">
        <v>4061</v>
      </c>
      <c r="M68" s="11" t="s">
        <v>5061</v>
      </c>
      <c r="N68" s="9">
        <v>3082</v>
      </c>
      <c r="O68" s="7" t="s">
        <v>5998</v>
      </c>
      <c r="P68" s="7" t="s">
        <v>6002</v>
      </c>
      <c r="Q68" s="9">
        <v>1561</v>
      </c>
      <c r="R68" s="6">
        <v>45757</v>
      </c>
      <c r="S68" s="8">
        <f>ROUND((VALUE(SUBSTITUTE(SUBSTITUTE(BooksData[[#This Row],[Price (Incl. Tax)]], "Â", ""), "£", "")) *1.3),2)</f>
        <v>33.58</v>
      </c>
      <c r="T68" s="7" cm="1">
        <f t="array" ref="T68">_xlfn.SWITCH(I68, "One",1,"Two",2,"Three",3,"Four",4,"Five",5,"")</f>
        <v>3</v>
      </c>
      <c r="U68" s="12">
        <f>BooksData[[#This Row],[Price(USD)]]*BooksData[[#This Row],[Total Sales]]</f>
        <v>103493.56</v>
      </c>
      <c r="V68" s="7" t="str">
        <f>IF(BooksData[[#This Row],[Title]]="","Missing","OK")</f>
        <v>OK</v>
      </c>
      <c r="W68" s="7" t="str">
        <f ca="1">IF(BooksData[[#This Row],[Last Purchase]] &gt;= TODAY() - 30, "Recent", "Old")</f>
        <v>Old</v>
      </c>
      <c r="X68" s="7">
        <f>IFERROR(
  --MID(BooksData[[#This Row],[Availability]],
        FIND("(", BooksData[[#This Row],[Availability]]) + 1,
        FIND(" ", BooksData[[#This Row],[Availability]], FIND("(", BooksData[[#This Row],[Availability]])) - FIND("(", BooksData[[#This Row],[Availability]]) - 1),
  0)</f>
        <v>1</v>
      </c>
      <c r="Y68" s="13" t="str">
        <f>IF(ISNUMBER(SEARCH("In stock", BooksData[[#This Row],[Availability]])), "In Stock", "Out of Stock")</f>
        <v>In Stock</v>
      </c>
      <c r="Z68" s="13" t="str">
        <f>IF(BooksData[[#This Row],[Stock Count]] &lt; 5, "⚠️ Low", "OK")</f>
        <v>⚠️ Low</v>
      </c>
      <c r="AA68" s="14">
        <f>BooksData[[#This Row],[Revenue]]*0.2</f>
        <v>20698.712</v>
      </c>
      <c r="AB68" s="13" t="str" cm="1">
        <f t="array" ref="AB68">_xlfn.IFS(BooksData[[#This Row],[Price(USD)]]&lt;10, "Low", BooksData[[#This Row],[Price(USD)]]&lt;20, "Mid", TRUE, "High")</f>
        <v>High</v>
      </c>
      <c r="AC68" s="13" t="str">
        <f>IF(BooksData[[#This Row],[Total Sales]] &gt; 4000, "Top Seller", "Other")</f>
        <v>Other</v>
      </c>
    </row>
    <row r="69" spans="1:29" x14ac:dyDescent="0.3">
      <c r="A69" s="7" t="s">
        <v>85</v>
      </c>
      <c r="B69" s="7" t="s">
        <v>1084</v>
      </c>
      <c r="C69" s="7" t="s">
        <v>2017</v>
      </c>
      <c r="D69" s="7" t="s">
        <v>2085</v>
      </c>
      <c r="E69" s="7" t="s">
        <v>2085</v>
      </c>
      <c r="F69" s="7" t="s">
        <v>2921</v>
      </c>
      <c r="G69" s="7" t="s">
        <v>2929</v>
      </c>
      <c r="H69" s="7">
        <v>0</v>
      </c>
      <c r="I69" s="10" t="s">
        <v>2944</v>
      </c>
      <c r="J69" s="7" t="s">
        <v>2950</v>
      </c>
      <c r="K69" s="7" t="s">
        <v>3065</v>
      </c>
      <c r="L69" s="11" t="s">
        <v>4062</v>
      </c>
      <c r="M69" s="11" t="s">
        <v>5062</v>
      </c>
      <c r="N69" s="9">
        <v>2960</v>
      </c>
      <c r="O69" s="7" t="s">
        <v>6000</v>
      </c>
      <c r="P69" s="7" t="s">
        <v>6002</v>
      </c>
      <c r="Q69" s="9">
        <v>99</v>
      </c>
      <c r="R69" s="6">
        <v>45804</v>
      </c>
      <c r="S69" s="8">
        <f>ROUND((VALUE(SUBSTITUTE(SUBSTITUTE(BooksData[[#This Row],[Price (Incl. Tax)]], "Â", ""), "£", "")) *1.3),2)</f>
        <v>36.01</v>
      </c>
      <c r="T69" s="7" cm="1">
        <f t="array" ref="T69">_xlfn.SWITCH(I69, "One",1,"Two",2,"Three",3,"Four",4,"Five",5,"")</f>
        <v>4</v>
      </c>
      <c r="U69" s="12">
        <f>BooksData[[#This Row],[Price(USD)]]*BooksData[[#This Row],[Total Sales]]</f>
        <v>106589.59999999999</v>
      </c>
      <c r="V69" s="7" t="str">
        <f>IF(BooksData[[#This Row],[Title]]="","Missing","OK")</f>
        <v>OK</v>
      </c>
      <c r="W69" s="7" t="str">
        <f ca="1">IF(BooksData[[#This Row],[Last Purchase]] &gt;= TODAY() - 30, "Recent", "Old")</f>
        <v>Old</v>
      </c>
      <c r="X69" s="7">
        <f>IFERROR(
  --MID(BooksData[[#This Row],[Availability]],
        FIND("(", BooksData[[#This Row],[Availability]]) + 1,
        FIND(" ", BooksData[[#This Row],[Availability]], FIND("(", BooksData[[#This Row],[Availability]])) - FIND("(", BooksData[[#This Row],[Availability]]) - 1),
  0)</f>
        <v>1</v>
      </c>
      <c r="Y69" s="13" t="str">
        <f>IF(ISNUMBER(SEARCH("In stock", BooksData[[#This Row],[Availability]])), "In Stock", "Out of Stock")</f>
        <v>In Stock</v>
      </c>
      <c r="Z69" s="13" t="str">
        <f>IF(BooksData[[#This Row],[Stock Count]] &lt; 5, "⚠️ Low", "OK")</f>
        <v>⚠️ Low</v>
      </c>
      <c r="AA69" s="14">
        <f>BooksData[[#This Row],[Revenue]]*0.2</f>
        <v>21317.919999999998</v>
      </c>
      <c r="AB69" s="13" t="str" cm="1">
        <f t="array" ref="AB69">_xlfn.IFS(BooksData[[#This Row],[Price(USD)]]&lt;10, "Low", BooksData[[#This Row],[Price(USD)]]&lt;20, "Mid", TRUE, "High")</f>
        <v>High</v>
      </c>
      <c r="AC69" s="13" t="str">
        <f>IF(BooksData[[#This Row],[Total Sales]] &gt; 4000, "Top Seller", "Other")</f>
        <v>Other</v>
      </c>
    </row>
    <row r="70" spans="1:29" x14ac:dyDescent="0.3">
      <c r="A70" s="7" t="s">
        <v>86</v>
      </c>
      <c r="B70" s="7" t="s">
        <v>1085</v>
      </c>
      <c r="C70" s="7" t="s">
        <v>2017</v>
      </c>
      <c r="D70" s="7" t="s">
        <v>2086</v>
      </c>
      <c r="E70" s="7" t="s">
        <v>2086</v>
      </c>
      <c r="F70" s="7" t="s">
        <v>2921</v>
      </c>
      <c r="G70" s="7" t="s">
        <v>2929</v>
      </c>
      <c r="H70" s="7">
        <v>0</v>
      </c>
      <c r="I70" s="10" t="s">
        <v>2947</v>
      </c>
      <c r="J70" s="7" t="s">
        <v>2950</v>
      </c>
      <c r="K70" s="7" t="s">
        <v>3066</v>
      </c>
      <c r="L70" s="11" t="s">
        <v>4063</v>
      </c>
      <c r="M70" s="11" t="s">
        <v>5063</v>
      </c>
      <c r="N70" s="9">
        <v>1766</v>
      </c>
      <c r="O70" s="7" t="s">
        <v>5997</v>
      </c>
      <c r="P70" s="7" t="s">
        <v>6001</v>
      </c>
      <c r="Q70" s="9">
        <v>94</v>
      </c>
      <c r="R70" s="6">
        <v>45737</v>
      </c>
      <c r="S70" s="8">
        <f>ROUND((VALUE(SUBSTITUTE(SUBSTITUTE(BooksData[[#This Row],[Price (Incl. Tax)]], "Â", ""), "£", "")) *1.3),2)</f>
        <v>22.06</v>
      </c>
      <c r="T70" s="7" cm="1">
        <f t="array" ref="T70">_xlfn.SWITCH(I70, "One",1,"Two",2,"Three",3,"Four",4,"Five",5,"")</f>
        <v>5</v>
      </c>
      <c r="U70" s="12">
        <f>BooksData[[#This Row],[Price(USD)]]*BooksData[[#This Row],[Total Sales]]</f>
        <v>38957.96</v>
      </c>
      <c r="V70" s="7" t="str">
        <f>IF(BooksData[[#This Row],[Title]]="","Missing","OK")</f>
        <v>OK</v>
      </c>
      <c r="W70" s="7" t="str">
        <f ca="1">IF(BooksData[[#This Row],[Last Purchase]] &gt;= TODAY() - 30, "Recent", "Old")</f>
        <v>Old</v>
      </c>
      <c r="X70" s="7">
        <f>IFERROR(
  --MID(BooksData[[#This Row],[Availability]],
        FIND("(", BooksData[[#This Row],[Availability]]) + 1,
        FIND(" ", BooksData[[#This Row],[Availability]], FIND("(", BooksData[[#This Row],[Availability]])) - FIND("(", BooksData[[#This Row],[Availability]]) - 1),
  0)</f>
        <v>1</v>
      </c>
      <c r="Y70" s="13" t="str">
        <f>IF(ISNUMBER(SEARCH("In stock", BooksData[[#This Row],[Availability]])), "In Stock", "Out of Stock")</f>
        <v>In Stock</v>
      </c>
      <c r="Z70" s="13" t="str">
        <f>IF(BooksData[[#This Row],[Stock Count]] &lt; 5, "⚠️ Low", "OK")</f>
        <v>⚠️ Low</v>
      </c>
      <c r="AA70" s="14">
        <f>BooksData[[#This Row],[Revenue]]*0.2</f>
        <v>7791.5920000000006</v>
      </c>
      <c r="AB70" s="13" t="str" cm="1">
        <f t="array" ref="AB70">_xlfn.IFS(BooksData[[#This Row],[Price(USD)]]&lt;10, "Low", BooksData[[#This Row],[Price(USD)]]&lt;20, "Mid", TRUE, "High")</f>
        <v>High</v>
      </c>
      <c r="AC70" s="13" t="str">
        <f>IF(BooksData[[#This Row],[Total Sales]] &gt; 4000, "Top Seller", "Other")</f>
        <v>Other</v>
      </c>
    </row>
    <row r="71" spans="1:29" x14ac:dyDescent="0.3">
      <c r="A71" s="7" t="s">
        <v>87</v>
      </c>
      <c r="B71" s="7" t="s">
        <v>1086</v>
      </c>
      <c r="C71" s="7" t="s">
        <v>2017</v>
      </c>
      <c r="D71" s="7" t="s">
        <v>2087</v>
      </c>
      <c r="E71" s="7" t="s">
        <v>2087</v>
      </c>
      <c r="F71" s="7" t="s">
        <v>2921</v>
      </c>
      <c r="G71" s="7" t="s">
        <v>2922</v>
      </c>
      <c r="H71" s="7">
        <v>0</v>
      </c>
      <c r="I71" s="10" t="s">
        <v>2947</v>
      </c>
      <c r="J71" s="7" t="s">
        <v>2951</v>
      </c>
      <c r="K71" s="7" t="s">
        <v>3067</v>
      </c>
      <c r="L71" s="11" t="s">
        <v>4064</v>
      </c>
      <c r="M71" s="11" t="s">
        <v>5064</v>
      </c>
      <c r="N71" s="9">
        <v>2237</v>
      </c>
      <c r="O71" s="7" t="s">
        <v>5997</v>
      </c>
      <c r="P71" s="7" t="s">
        <v>6002</v>
      </c>
      <c r="Q71" s="9">
        <v>203</v>
      </c>
      <c r="R71" s="6">
        <v>45840</v>
      </c>
      <c r="S71" s="8">
        <f>ROUND((VALUE(SUBSTITUTE(SUBSTITUTE(BooksData[[#This Row],[Price (Incl. Tax)]], "Â", ""), "£", "")) *1.3),2)</f>
        <v>67.98</v>
      </c>
      <c r="T71" s="7" cm="1">
        <f t="array" ref="T71">_xlfn.SWITCH(I71, "One",1,"Two",2,"Three",3,"Four",4,"Five",5,"")</f>
        <v>5</v>
      </c>
      <c r="U71" s="12">
        <f>BooksData[[#This Row],[Price(USD)]]*BooksData[[#This Row],[Total Sales]]</f>
        <v>152071.26</v>
      </c>
      <c r="V71" s="7" t="str">
        <f>IF(BooksData[[#This Row],[Title]]="","Missing","OK")</f>
        <v>OK</v>
      </c>
      <c r="W71" s="7" t="str">
        <f ca="1">IF(BooksData[[#This Row],[Last Purchase]] &gt;= TODAY() - 30, "Recent", "Old")</f>
        <v>Recent</v>
      </c>
      <c r="X71" s="7">
        <f>IFERROR(
  --MID(BooksData[[#This Row],[Availability]],
        FIND("(", BooksData[[#This Row],[Availability]]) + 1,
        FIND(" ", BooksData[[#This Row],[Availability]], FIND("(", BooksData[[#This Row],[Availability]])) - FIND("(", BooksData[[#This Row],[Availability]]) - 1),
  0)</f>
        <v>19</v>
      </c>
      <c r="Y71" s="13" t="str">
        <f>IF(ISNUMBER(SEARCH("In stock", BooksData[[#This Row],[Availability]])), "In Stock", "Out of Stock")</f>
        <v>In Stock</v>
      </c>
      <c r="Z71" s="13" t="str">
        <f>IF(BooksData[[#This Row],[Stock Count]] &lt; 5, "⚠️ Low", "OK")</f>
        <v>OK</v>
      </c>
      <c r="AA71" s="14">
        <f>BooksData[[#This Row],[Revenue]]*0.2</f>
        <v>30414.252000000004</v>
      </c>
      <c r="AB71" s="13" t="str" cm="1">
        <f t="array" ref="AB71">_xlfn.IFS(BooksData[[#This Row],[Price(USD)]]&lt;10, "Low", BooksData[[#This Row],[Price(USD)]]&lt;20, "Mid", TRUE, "High")</f>
        <v>High</v>
      </c>
      <c r="AC71" s="13" t="str">
        <f>IF(BooksData[[#This Row],[Total Sales]] &gt; 4000, "Top Seller", "Other")</f>
        <v>Other</v>
      </c>
    </row>
    <row r="72" spans="1:29" x14ac:dyDescent="0.3">
      <c r="A72" s="7" t="s">
        <v>88</v>
      </c>
      <c r="B72" s="7" t="s">
        <v>1087</v>
      </c>
      <c r="C72" s="7" t="s">
        <v>2017</v>
      </c>
      <c r="D72" s="7" t="s">
        <v>2088</v>
      </c>
      <c r="E72" s="7" t="s">
        <v>2088</v>
      </c>
      <c r="F72" s="7" t="s">
        <v>2921</v>
      </c>
      <c r="G72" s="7" t="s">
        <v>2932</v>
      </c>
      <c r="H72" s="7">
        <v>0</v>
      </c>
      <c r="I72" s="10" t="s">
        <v>2946</v>
      </c>
      <c r="J72" s="7" t="s">
        <v>2951</v>
      </c>
      <c r="K72" s="7" t="s">
        <v>3068</v>
      </c>
      <c r="L72" s="11" t="s">
        <v>4065</v>
      </c>
      <c r="M72" s="11" t="s">
        <v>5065</v>
      </c>
      <c r="N72" s="9">
        <v>634</v>
      </c>
      <c r="O72" s="7" t="s">
        <v>5997</v>
      </c>
      <c r="P72" s="7" t="s">
        <v>6001</v>
      </c>
      <c r="Q72" s="9">
        <v>1282</v>
      </c>
      <c r="R72" s="6">
        <v>45784</v>
      </c>
      <c r="S72" s="8">
        <f>ROUND((VALUE(SUBSTITUTE(SUBSTITUTE(BooksData[[#This Row],[Price (Incl. Tax)]], "Â", ""), "£", "")) *1.3),2)</f>
        <v>21.16</v>
      </c>
      <c r="T72" s="7" cm="1">
        <f t="array" ref="T72">_xlfn.SWITCH(I72, "One",1,"Two",2,"Three",3,"Four",4,"Five",5,"")</f>
        <v>1</v>
      </c>
      <c r="U72" s="12">
        <f>BooksData[[#This Row],[Price(USD)]]*BooksData[[#This Row],[Total Sales]]</f>
        <v>13415.44</v>
      </c>
      <c r="V72" s="7" t="str">
        <f>IF(BooksData[[#This Row],[Title]]="","Missing","OK")</f>
        <v>OK</v>
      </c>
      <c r="W72" s="7" t="str">
        <f ca="1">IF(BooksData[[#This Row],[Last Purchase]] &gt;= TODAY() - 30, "Recent", "Old")</f>
        <v>Old</v>
      </c>
      <c r="X72" s="7">
        <f>IFERROR(
  --MID(BooksData[[#This Row],[Availability]],
        FIND("(", BooksData[[#This Row],[Availability]]) + 1,
        FIND(" ", BooksData[[#This Row],[Availability]], FIND("(", BooksData[[#This Row],[Availability]])) - FIND("(", BooksData[[#This Row],[Availability]]) - 1),
  0)</f>
        <v>16</v>
      </c>
      <c r="Y72" s="13" t="str">
        <f>IF(ISNUMBER(SEARCH("In stock", BooksData[[#This Row],[Availability]])), "In Stock", "Out of Stock")</f>
        <v>In Stock</v>
      </c>
      <c r="Z72" s="13" t="str">
        <f>IF(BooksData[[#This Row],[Stock Count]] &lt; 5, "⚠️ Low", "OK")</f>
        <v>OK</v>
      </c>
      <c r="AA72" s="14">
        <f>BooksData[[#This Row],[Revenue]]*0.2</f>
        <v>2683.0880000000002</v>
      </c>
      <c r="AB72" s="13" t="str" cm="1">
        <f t="array" ref="AB72">_xlfn.IFS(BooksData[[#This Row],[Price(USD)]]&lt;10, "Low", BooksData[[#This Row],[Price(USD)]]&lt;20, "Mid", TRUE, "High")</f>
        <v>High</v>
      </c>
      <c r="AC72" s="13" t="str">
        <f>IF(BooksData[[#This Row],[Total Sales]] &gt; 4000, "Top Seller", "Other")</f>
        <v>Other</v>
      </c>
    </row>
    <row r="73" spans="1:29" x14ac:dyDescent="0.3">
      <c r="A73" s="7" t="s">
        <v>89</v>
      </c>
      <c r="B73" s="7" t="s">
        <v>1088</v>
      </c>
      <c r="C73" s="7" t="s">
        <v>2017</v>
      </c>
      <c r="D73" s="7" t="s">
        <v>2089</v>
      </c>
      <c r="E73" s="7" t="s">
        <v>2089</v>
      </c>
      <c r="F73" s="7" t="s">
        <v>2921</v>
      </c>
      <c r="G73" s="7" t="s">
        <v>2932</v>
      </c>
      <c r="H73" s="7">
        <v>0</v>
      </c>
      <c r="I73" s="10" t="s">
        <v>2944</v>
      </c>
      <c r="J73" s="7" t="s">
        <v>2951</v>
      </c>
      <c r="K73" s="7" t="s">
        <v>3069</v>
      </c>
      <c r="L73" s="11" t="s">
        <v>4066</v>
      </c>
      <c r="M73" s="11" t="s">
        <v>5066</v>
      </c>
      <c r="N73" s="9">
        <v>1451</v>
      </c>
      <c r="O73" s="7" t="s">
        <v>5996</v>
      </c>
      <c r="P73" s="7" t="s">
        <v>6001</v>
      </c>
      <c r="Q73" s="9">
        <v>1605</v>
      </c>
      <c r="R73" s="6">
        <v>45739</v>
      </c>
      <c r="S73" s="8">
        <f>ROUND((VALUE(SUBSTITUTE(SUBSTITUTE(BooksData[[#This Row],[Price (Incl. Tax)]], "Â", ""), "£", "")) *1.3),2)</f>
        <v>25.34</v>
      </c>
      <c r="T73" s="7" cm="1">
        <f t="array" ref="T73">_xlfn.SWITCH(I73, "One",1,"Two",2,"Three",3,"Four",4,"Five",5,"")</f>
        <v>4</v>
      </c>
      <c r="U73" s="12">
        <f>BooksData[[#This Row],[Price(USD)]]*BooksData[[#This Row],[Total Sales]]</f>
        <v>36768.339999999997</v>
      </c>
      <c r="V73" s="7" t="str">
        <f>IF(BooksData[[#This Row],[Title]]="","Missing","OK")</f>
        <v>OK</v>
      </c>
      <c r="W73" s="7" t="str">
        <f ca="1">IF(BooksData[[#This Row],[Last Purchase]] &gt;= TODAY() - 30, "Recent", "Old")</f>
        <v>Old</v>
      </c>
      <c r="X73" s="7">
        <f>IFERROR(
  --MID(BooksData[[#This Row],[Availability]],
        FIND("(", BooksData[[#This Row],[Availability]]) + 1,
        FIND(" ", BooksData[[#This Row],[Availability]], FIND("(", BooksData[[#This Row],[Availability]])) - FIND("(", BooksData[[#This Row],[Availability]]) - 1),
  0)</f>
        <v>16</v>
      </c>
      <c r="Y73" s="13" t="str">
        <f>IF(ISNUMBER(SEARCH("In stock", BooksData[[#This Row],[Availability]])), "In Stock", "Out of Stock")</f>
        <v>In Stock</v>
      </c>
      <c r="Z73" s="13" t="str">
        <f>IF(BooksData[[#This Row],[Stock Count]] &lt; 5, "⚠️ Low", "OK")</f>
        <v>OK</v>
      </c>
      <c r="AA73" s="14">
        <f>BooksData[[#This Row],[Revenue]]*0.2</f>
        <v>7353.6679999999997</v>
      </c>
      <c r="AB73" s="13" t="str" cm="1">
        <f t="array" ref="AB73">_xlfn.IFS(BooksData[[#This Row],[Price(USD)]]&lt;10, "Low", BooksData[[#This Row],[Price(USD)]]&lt;20, "Mid", TRUE, "High")</f>
        <v>High</v>
      </c>
      <c r="AC73" s="13" t="str">
        <f>IF(BooksData[[#This Row],[Total Sales]] &gt; 4000, "Top Seller", "Other")</f>
        <v>Other</v>
      </c>
    </row>
    <row r="74" spans="1:29" x14ac:dyDescent="0.3">
      <c r="A74" s="7" t="s">
        <v>90</v>
      </c>
      <c r="B74" s="7" t="s">
        <v>1089</v>
      </c>
      <c r="C74" s="7" t="s">
        <v>2017</v>
      </c>
      <c r="D74" s="7" t="s">
        <v>2090</v>
      </c>
      <c r="E74" s="7" t="s">
        <v>2090</v>
      </c>
      <c r="F74" s="7" t="s">
        <v>2921</v>
      </c>
      <c r="G74" s="7" t="s">
        <v>2932</v>
      </c>
      <c r="H74" s="7">
        <v>0</v>
      </c>
      <c r="I74" s="10" t="s">
        <v>2944</v>
      </c>
      <c r="J74" s="7" t="s">
        <v>2951</v>
      </c>
      <c r="K74" s="7" t="s">
        <v>3070</v>
      </c>
      <c r="L74" s="11" t="s">
        <v>4067</v>
      </c>
      <c r="M74" s="11" t="s">
        <v>5067</v>
      </c>
      <c r="N74" s="9">
        <v>4425</v>
      </c>
      <c r="O74" s="7" t="s">
        <v>5998</v>
      </c>
      <c r="P74" s="7" t="s">
        <v>6001</v>
      </c>
      <c r="Q74" s="9">
        <v>1713</v>
      </c>
      <c r="R74" s="6">
        <v>45732</v>
      </c>
      <c r="S74" s="8">
        <f>ROUND((VALUE(SUBSTITUTE(SUBSTITUTE(BooksData[[#This Row],[Price (Incl. Tax)]], "Â", ""), "£", "")) *1.3),2)</f>
        <v>49.61</v>
      </c>
      <c r="T74" s="7" cm="1">
        <f t="array" ref="T74">_xlfn.SWITCH(I74, "One",1,"Two",2,"Three",3,"Four",4,"Five",5,"")</f>
        <v>4</v>
      </c>
      <c r="U74" s="12">
        <f>BooksData[[#This Row],[Price(USD)]]*BooksData[[#This Row],[Total Sales]]</f>
        <v>219524.25</v>
      </c>
      <c r="V74" s="7" t="str">
        <f>IF(BooksData[[#This Row],[Title]]="","Missing","OK")</f>
        <v>OK</v>
      </c>
      <c r="W74" s="7" t="str">
        <f ca="1">IF(BooksData[[#This Row],[Last Purchase]] &gt;= TODAY() - 30, "Recent", "Old")</f>
        <v>Old</v>
      </c>
      <c r="X74" s="7">
        <f>IFERROR(
  --MID(BooksData[[#This Row],[Availability]],
        FIND("(", BooksData[[#This Row],[Availability]]) + 1,
        FIND(" ", BooksData[[#This Row],[Availability]], FIND("(", BooksData[[#This Row],[Availability]])) - FIND("(", BooksData[[#This Row],[Availability]]) - 1),
  0)</f>
        <v>16</v>
      </c>
      <c r="Y74" s="13" t="str">
        <f>IF(ISNUMBER(SEARCH("In stock", BooksData[[#This Row],[Availability]])), "In Stock", "Out of Stock")</f>
        <v>In Stock</v>
      </c>
      <c r="Z74" s="13" t="str">
        <f>IF(BooksData[[#This Row],[Stock Count]] &lt; 5, "⚠️ Low", "OK")</f>
        <v>OK</v>
      </c>
      <c r="AA74" s="14">
        <f>BooksData[[#This Row],[Revenue]]*0.2</f>
        <v>43904.850000000006</v>
      </c>
      <c r="AB74" s="13" t="str" cm="1">
        <f t="array" ref="AB74">_xlfn.IFS(BooksData[[#This Row],[Price(USD)]]&lt;10, "Low", BooksData[[#This Row],[Price(USD)]]&lt;20, "Mid", TRUE, "High")</f>
        <v>High</v>
      </c>
      <c r="AC74" s="13" t="str">
        <f>IF(BooksData[[#This Row],[Total Sales]] &gt; 4000, "Top Seller", "Other")</f>
        <v>Top Seller</v>
      </c>
    </row>
    <row r="75" spans="1:29" x14ac:dyDescent="0.3">
      <c r="A75" s="7" t="s">
        <v>91</v>
      </c>
      <c r="B75" s="7" t="s">
        <v>1090</v>
      </c>
      <c r="C75" s="7" t="s">
        <v>2017</v>
      </c>
      <c r="D75" s="7" t="s">
        <v>2091</v>
      </c>
      <c r="E75" s="7" t="s">
        <v>2091</v>
      </c>
      <c r="F75" s="7" t="s">
        <v>2921</v>
      </c>
      <c r="G75" s="7" t="s">
        <v>2932</v>
      </c>
      <c r="H75" s="7">
        <v>0</v>
      </c>
      <c r="I75" s="10" t="s">
        <v>2943</v>
      </c>
      <c r="J75" s="7" t="s">
        <v>2951</v>
      </c>
      <c r="K75" s="7" t="s">
        <v>3071</v>
      </c>
      <c r="L75" s="11" t="s">
        <v>4068</v>
      </c>
      <c r="M75" s="11" t="s">
        <v>5068</v>
      </c>
      <c r="N75" s="9">
        <v>2055</v>
      </c>
      <c r="O75" s="7" t="s">
        <v>5995</v>
      </c>
      <c r="P75" s="7" t="s">
        <v>6002</v>
      </c>
      <c r="Q75" s="9">
        <v>941</v>
      </c>
      <c r="R75" s="6">
        <v>45784</v>
      </c>
      <c r="S75" s="8">
        <f>ROUND((VALUE(SUBSTITUTE(SUBSTITUTE(BooksData[[#This Row],[Price (Incl. Tax)]], "Â", ""), "£", "")) *1.3),2)</f>
        <v>66.349999999999994</v>
      </c>
      <c r="T75" s="7" cm="1">
        <f t="array" ref="T75">_xlfn.SWITCH(I75, "One",1,"Two",2,"Three",3,"Four",4,"Five",5,"")</f>
        <v>2</v>
      </c>
      <c r="U75" s="12">
        <f>BooksData[[#This Row],[Price(USD)]]*BooksData[[#This Row],[Total Sales]]</f>
        <v>136349.25</v>
      </c>
      <c r="V75" s="7" t="str">
        <f>IF(BooksData[[#This Row],[Title]]="","Missing","OK")</f>
        <v>OK</v>
      </c>
      <c r="W75" s="7" t="str">
        <f ca="1">IF(BooksData[[#This Row],[Last Purchase]] &gt;= TODAY() - 30, "Recent", "Old")</f>
        <v>Old</v>
      </c>
      <c r="X75" s="7">
        <f>IFERROR(
  --MID(BooksData[[#This Row],[Availability]],
        FIND("(", BooksData[[#This Row],[Availability]]) + 1,
        FIND(" ", BooksData[[#This Row],[Availability]], FIND("(", BooksData[[#This Row],[Availability]])) - FIND("(", BooksData[[#This Row],[Availability]]) - 1),
  0)</f>
        <v>16</v>
      </c>
      <c r="Y75" s="13" t="str">
        <f>IF(ISNUMBER(SEARCH("In stock", BooksData[[#This Row],[Availability]])), "In Stock", "Out of Stock")</f>
        <v>In Stock</v>
      </c>
      <c r="Z75" s="13" t="str">
        <f>IF(BooksData[[#This Row],[Stock Count]] &lt; 5, "⚠️ Low", "OK")</f>
        <v>OK</v>
      </c>
      <c r="AA75" s="14">
        <f>BooksData[[#This Row],[Revenue]]*0.2</f>
        <v>27269.850000000002</v>
      </c>
      <c r="AB75" s="13" t="str" cm="1">
        <f t="array" ref="AB75">_xlfn.IFS(BooksData[[#This Row],[Price(USD)]]&lt;10, "Low", BooksData[[#This Row],[Price(USD)]]&lt;20, "Mid", TRUE, "High")</f>
        <v>High</v>
      </c>
      <c r="AC75" s="13" t="str">
        <f>IF(BooksData[[#This Row],[Total Sales]] &gt; 4000, "Top Seller", "Other")</f>
        <v>Other</v>
      </c>
    </row>
    <row r="76" spans="1:29" x14ac:dyDescent="0.3">
      <c r="A76" s="7" t="s">
        <v>92</v>
      </c>
      <c r="B76" s="7" t="s">
        <v>1091</v>
      </c>
      <c r="C76" s="7" t="s">
        <v>2017</v>
      </c>
      <c r="D76" s="7" t="s">
        <v>2092</v>
      </c>
      <c r="E76" s="7" t="s">
        <v>2092</v>
      </c>
      <c r="F76" s="7" t="s">
        <v>2921</v>
      </c>
      <c r="G76" s="7" t="s">
        <v>2932</v>
      </c>
      <c r="H76" s="7">
        <v>0</v>
      </c>
      <c r="I76" s="10" t="s">
        <v>2945</v>
      </c>
      <c r="J76" s="7" t="s">
        <v>2951</v>
      </c>
      <c r="K76" s="7" t="s">
        <v>3072</v>
      </c>
      <c r="L76" s="11" t="s">
        <v>4069</v>
      </c>
      <c r="M76" s="11" t="s">
        <v>5069</v>
      </c>
      <c r="N76" s="9">
        <v>1388</v>
      </c>
      <c r="O76" s="7" t="s">
        <v>5998</v>
      </c>
      <c r="P76" s="7" t="s">
        <v>6002</v>
      </c>
      <c r="Q76" s="9">
        <v>33</v>
      </c>
      <c r="R76" s="6">
        <v>45794</v>
      </c>
      <c r="S76" s="8">
        <f>ROUND((VALUE(SUBSTITUTE(SUBSTITUTE(BooksData[[#This Row],[Price (Incl. Tax)]], "Â", ""), "£", "")) *1.3),2)</f>
        <v>65.52</v>
      </c>
      <c r="T76" s="7" cm="1">
        <f t="array" ref="T76">_xlfn.SWITCH(I76, "One",1,"Two",2,"Three",3,"Four",4,"Five",5,"")</f>
        <v>3</v>
      </c>
      <c r="U76" s="12">
        <f>BooksData[[#This Row],[Price(USD)]]*BooksData[[#This Row],[Total Sales]]</f>
        <v>90941.759999999995</v>
      </c>
      <c r="V76" s="7" t="str">
        <f>IF(BooksData[[#This Row],[Title]]="","Missing","OK")</f>
        <v>OK</v>
      </c>
      <c r="W76" s="7" t="str">
        <f ca="1">IF(BooksData[[#This Row],[Last Purchase]] &gt;= TODAY() - 30, "Recent", "Old")</f>
        <v>Old</v>
      </c>
      <c r="X76" s="7">
        <f>IFERROR(
  --MID(BooksData[[#This Row],[Availability]],
        FIND("(", BooksData[[#This Row],[Availability]]) + 1,
        FIND(" ", BooksData[[#This Row],[Availability]], FIND("(", BooksData[[#This Row],[Availability]])) - FIND("(", BooksData[[#This Row],[Availability]]) - 1),
  0)</f>
        <v>16</v>
      </c>
      <c r="Y76" s="13" t="str">
        <f>IF(ISNUMBER(SEARCH("In stock", BooksData[[#This Row],[Availability]])), "In Stock", "Out of Stock")</f>
        <v>In Stock</v>
      </c>
      <c r="Z76" s="13" t="str">
        <f>IF(BooksData[[#This Row],[Stock Count]] &lt; 5, "⚠️ Low", "OK")</f>
        <v>OK</v>
      </c>
      <c r="AA76" s="14">
        <f>BooksData[[#This Row],[Revenue]]*0.2</f>
        <v>18188.351999999999</v>
      </c>
      <c r="AB76" s="13" t="str" cm="1">
        <f t="array" ref="AB76">_xlfn.IFS(BooksData[[#This Row],[Price(USD)]]&lt;10, "Low", BooksData[[#This Row],[Price(USD)]]&lt;20, "Mid", TRUE, "High")</f>
        <v>High</v>
      </c>
      <c r="AC76" s="13" t="str">
        <f>IF(BooksData[[#This Row],[Total Sales]] &gt; 4000, "Top Seller", "Other")</f>
        <v>Other</v>
      </c>
    </row>
    <row r="77" spans="1:29" x14ac:dyDescent="0.3">
      <c r="A77" s="7" t="s">
        <v>93</v>
      </c>
      <c r="B77" s="7" t="s">
        <v>1092</v>
      </c>
      <c r="C77" s="7" t="s">
        <v>2017</v>
      </c>
      <c r="D77" s="7" t="s">
        <v>2093</v>
      </c>
      <c r="E77" s="7" t="s">
        <v>2093</v>
      </c>
      <c r="F77" s="7" t="s">
        <v>2921</v>
      </c>
      <c r="G77" s="7" t="s">
        <v>2932</v>
      </c>
      <c r="H77" s="7">
        <v>0</v>
      </c>
      <c r="I77" s="10" t="s">
        <v>2947</v>
      </c>
      <c r="J77" s="7" t="s">
        <v>2951</v>
      </c>
      <c r="K77" s="7" t="s">
        <v>3073</v>
      </c>
      <c r="L77" s="11" t="s">
        <v>4070</v>
      </c>
      <c r="M77" s="11" t="s">
        <v>5070</v>
      </c>
      <c r="N77" s="9">
        <v>3836</v>
      </c>
      <c r="O77" s="7" t="s">
        <v>6000</v>
      </c>
      <c r="P77" s="7" t="s">
        <v>6002</v>
      </c>
      <c r="Q77" s="9">
        <v>254</v>
      </c>
      <c r="R77" s="6">
        <v>45783</v>
      </c>
      <c r="S77" s="8">
        <f>ROUND((VALUE(SUBSTITUTE(SUBSTITUTE(BooksData[[#This Row],[Price (Incl. Tax)]], "Â", ""), "£", "")) *1.3),2)</f>
        <v>17.690000000000001</v>
      </c>
      <c r="T77" s="7" cm="1">
        <f t="array" ref="T77">_xlfn.SWITCH(I77, "One",1,"Two",2,"Three",3,"Four",4,"Five",5,"")</f>
        <v>5</v>
      </c>
      <c r="U77" s="12">
        <f>BooksData[[#This Row],[Price(USD)]]*BooksData[[#This Row],[Total Sales]]</f>
        <v>67858.840000000011</v>
      </c>
      <c r="V77" s="7" t="str">
        <f>IF(BooksData[[#This Row],[Title]]="","Missing","OK")</f>
        <v>OK</v>
      </c>
      <c r="W77" s="7" t="str">
        <f ca="1">IF(BooksData[[#This Row],[Last Purchase]] &gt;= TODAY() - 30, "Recent", "Old")</f>
        <v>Old</v>
      </c>
      <c r="X77" s="7">
        <f>IFERROR(
  --MID(BooksData[[#This Row],[Availability]],
        FIND("(", BooksData[[#This Row],[Availability]]) + 1,
        FIND(" ", BooksData[[#This Row],[Availability]], FIND("(", BooksData[[#This Row],[Availability]])) - FIND("(", BooksData[[#This Row],[Availability]]) - 1),
  0)</f>
        <v>16</v>
      </c>
      <c r="Y77" s="13" t="str">
        <f>IF(ISNUMBER(SEARCH("In stock", BooksData[[#This Row],[Availability]])), "In Stock", "Out of Stock")</f>
        <v>In Stock</v>
      </c>
      <c r="Z77" s="13" t="str">
        <f>IF(BooksData[[#This Row],[Stock Count]] &lt; 5, "⚠️ Low", "OK")</f>
        <v>OK</v>
      </c>
      <c r="AA77" s="14">
        <f>BooksData[[#This Row],[Revenue]]*0.2</f>
        <v>13571.768000000004</v>
      </c>
      <c r="AB77" s="13" t="str" cm="1">
        <f t="array" ref="AB77">_xlfn.IFS(BooksData[[#This Row],[Price(USD)]]&lt;10, "Low", BooksData[[#This Row],[Price(USD)]]&lt;20, "Mid", TRUE, "High")</f>
        <v>Mid</v>
      </c>
      <c r="AC77" s="13" t="str">
        <f>IF(BooksData[[#This Row],[Total Sales]] &gt; 4000, "Top Seller", "Other")</f>
        <v>Other</v>
      </c>
    </row>
    <row r="78" spans="1:29" x14ac:dyDescent="0.3">
      <c r="A78" s="7" t="s">
        <v>94</v>
      </c>
      <c r="B78" s="7" t="s">
        <v>1093</v>
      </c>
      <c r="C78" s="7" t="s">
        <v>2017</v>
      </c>
      <c r="D78" s="7" t="s">
        <v>2094</v>
      </c>
      <c r="E78" s="7" t="s">
        <v>2094</v>
      </c>
      <c r="F78" s="7" t="s">
        <v>2921</v>
      </c>
      <c r="G78" s="7" t="s">
        <v>2932</v>
      </c>
      <c r="H78" s="7">
        <v>0</v>
      </c>
      <c r="I78" s="10" t="s">
        <v>2946</v>
      </c>
      <c r="J78" s="7" t="s">
        <v>2951</v>
      </c>
      <c r="K78" s="7" t="s">
        <v>3074</v>
      </c>
      <c r="L78" s="11" t="s">
        <v>4071</v>
      </c>
      <c r="M78" s="11" t="s">
        <v>5071</v>
      </c>
      <c r="N78" s="9">
        <v>3158</v>
      </c>
      <c r="O78" s="7" t="s">
        <v>5997</v>
      </c>
      <c r="P78" s="7" t="s">
        <v>6001</v>
      </c>
      <c r="Q78" s="9">
        <v>1903</v>
      </c>
      <c r="R78" s="6">
        <v>45707</v>
      </c>
      <c r="S78" s="8">
        <f>ROUND((VALUE(SUBSTITUTE(SUBSTITUTE(BooksData[[#This Row],[Price (Incl. Tax)]], "Â", ""), "£", "")) *1.3),2)</f>
        <v>24.66</v>
      </c>
      <c r="T78" s="7" cm="1">
        <f t="array" ref="T78">_xlfn.SWITCH(I78, "One",1,"Two",2,"Three",3,"Four",4,"Five",5,"")</f>
        <v>1</v>
      </c>
      <c r="U78" s="12">
        <f>BooksData[[#This Row],[Price(USD)]]*BooksData[[#This Row],[Total Sales]]</f>
        <v>77876.28</v>
      </c>
      <c r="V78" s="7" t="str">
        <f>IF(BooksData[[#This Row],[Title]]="","Missing","OK")</f>
        <v>OK</v>
      </c>
      <c r="W78" s="7" t="str">
        <f ca="1">IF(BooksData[[#This Row],[Last Purchase]] &gt;= TODAY() - 30, "Recent", "Old")</f>
        <v>Old</v>
      </c>
      <c r="X78" s="7">
        <f>IFERROR(
  --MID(BooksData[[#This Row],[Availability]],
        FIND("(", BooksData[[#This Row],[Availability]]) + 1,
        FIND(" ", BooksData[[#This Row],[Availability]], FIND("(", BooksData[[#This Row],[Availability]])) - FIND("(", BooksData[[#This Row],[Availability]]) - 1),
  0)</f>
        <v>16</v>
      </c>
      <c r="Y78" s="13" t="str">
        <f>IF(ISNUMBER(SEARCH("In stock", BooksData[[#This Row],[Availability]])), "In Stock", "Out of Stock")</f>
        <v>In Stock</v>
      </c>
      <c r="Z78" s="13" t="str">
        <f>IF(BooksData[[#This Row],[Stock Count]] &lt; 5, "⚠️ Low", "OK")</f>
        <v>OK</v>
      </c>
      <c r="AA78" s="14">
        <f>BooksData[[#This Row],[Revenue]]*0.2</f>
        <v>15575.256000000001</v>
      </c>
      <c r="AB78" s="13" t="str" cm="1">
        <f t="array" ref="AB78">_xlfn.IFS(BooksData[[#This Row],[Price(USD)]]&lt;10, "Low", BooksData[[#This Row],[Price(USD)]]&lt;20, "Mid", TRUE, "High")</f>
        <v>High</v>
      </c>
      <c r="AC78" s="13" t="str">
        <f>IF(BooksData[[#This Row],[Total Sales]] &gt; 4000, "Top Seller", "Other")</f>
        <v>Other</v>
      </c>
    </row>
    <row r="79" spans="1:29" x14ac:dyDescent="0.3">
      <c r="A79" s="7" t="s">
        <v>95</v>
      </c>
      <c r="B79" s="7" t="s">
        <v>1094</v>
      </c>
      <c r="C79" s="7" t="s">
        <v>2017</v>
      </c>
      <c r="D79" s="7" t="s">
        <v>2095</v>
      </c>
      <c r="E79" s="7" t="s">
        <v>2095</v>
      </c>
      <c r="F79" s="7" t="s">
        <v>2921</v>
      </c>
      <c r="G79" s="7" t="s">
        <v>2932</v>
      </c>
      <c r="H79" s="7">
        <v>0</v>
      </c>
      <c r="I79" s="10" t="s">
        <v>2945</v>
      </c>
      <c r="J79" s="7" t="s">
        <v>2951</v>
      </c>
      <c r="K79" s="7" t="s">
        <v>3075</v>
      </c>
      <c r="L79" s="11" t="s">
        <v>4072</v>
      </c>
      <c r="M79" s="11" t="s">
        <v>5072</v>
      </c>
      <c r="N79" s="9">
        <v>2261</v>
      </c>
      <c r="O79" s="7" t="s">
        <v>5995</v>
      </c>
      <c r="P79" s="7" t="s">
        <v>6001</v>
      </c>
      <c r="Q79" s="9">
        <v>1756</v>
      </c>
      <c r="R79" s="6">
        <v>45836</v>
      </c>
      <c r="S79" s="8">
        <f>ROUND((VALUE(SUBSTITUTE(SUBSTITUTE(BooksData[[#This Row],[Price (Incl. Tax)]], "Â", ""), "£", "")) *1.3),2)</f>
        <v>13.21</v>
      </c>
      <c r="T79" s="7" cm="1">
        <f t="array" ref="T79">_xlfn.SWITCH(I79, "One",1,"Two",2,"Three",3,"Four",4,"Five",5,"")</f>
        <v>3</v>
      </c>
      <c r="U79" s="12">
        <f>BooksData[[#This Row],[Price(USD)]]*BooksData[[#This Row],[Total Sales]]</f>
        <v>29867.81</v>
      </c>
      <c r="V79" s="7" t="str">
        <f>IF(BooksData[[#This Row],[Title]]="","Missing","OK")</f>
        <v>OK</v>
      </c>
      <c r="W79" s="7" t="str">
        <f ca="1">IF(BooksData[[#This Row],[Last Purchase]] &gt;= TODAY() - 30, "Recent", "Old")</f>
        <v>Recent</v>
      </c>
      <c r="X79" s="7">
        <f>IFERROR(
  --MID(BooksData[[#This Row],[Availability]],
        FIND("(", BooksData[[#This Row],[Availability]]) + 1,
        FIND(" ", BooksData[[#This Row],[Availability]], FIND("(", BooksData[[#This Row],[Availability]])) - FIND("(", BooksData[[#This Row],[Availability]]) - 1),
  0)</f>
        <v>16</v>
      </c>
      <c r="Y79" s="13" t="str">
        <f>IF(ISNUMBER(SEARCH("In stock", BooksData[[#This Row],[Availability]])), "In Stock", "Out of Stock")</f>
        <v>In Stock</v>
      </c>
      <c r="Z79" s="13" t="str">
        <f>IF(BooksData[[#This Row],[Stock Count]] &lt; 5, "⚠️ Low", "OK")</f>
        <v>OK</v>
      </c>
      <c r="AA79" s="14">
        <f>BooksData[[#This Row],[Revenue]]*0.2</f>
        <v>5973.5620000000008</v>
      </c>
      <c r="AB79" s="13" t="str" cm="1">
        <f t="array" ref="AB79">_xlfn.IFS(BooksData[[#This Row],[Price(USD)]]&lt;10, "Low", BooksData[[#This Row],[Price(USD)]]&lt;20, "Mid", TRUE, "High")</f>
        <v>Mid</v>
      </c>
      <c r="AC79" s="13" t="str">
        <f>IF(BooksData[[#This Row],[Total Sales]] &gt; 4000, "Top Seller", "Other")</f>
        <v>Other</v>
      </c>
    </row>
    <row r="80" spans="1:29" x14ac:dyDescent="0.3">
      <c r="A80" s="7" t="s">
        <v>96</v>
      </c>
      <c r="B80" s="7" t="s">
        <v>1095</v>
      </c>
      <c r="C80" s="7" t="s">
        <v>2017</v>
      </c>
      <c r="D80" s="7" t="s">
        <v>2096</v>
      </c>
      <c r="E80" s="7" t="s">
        <v>2096</v>
      </c>
      <c r="F80" s="7" t="s">
        <v>2921</v>
      </c>
      <c r="G80" s="7" t="s">
        <v>2932</v>
      </c>
      <c r="H80" s="7">
        <v>0</v>
      </c>
      <c r="I80" s="10" t="s">
        <v>2944</v>
      </c>
      <c r="J80" s="7" t="s">
        <v>2951</v>
      </c>
      <c r="K80" s="7" t="s">
        <v>3076</v>
      </c>
      <c r="L80" s="11" t="s">
        <v>4073</v>
      </c>
      <c r="M80" s="11" t="s">
        <v>5073</v>
      </c>
      <c r="N80" s="9">
        <v>4612</v>
      </c>
      <c r="O80" s="7" t="s">
        <v>5998</v>
      </c>
      <c r="P80" s="7" t="s">
        <v>6001</v>
      </c>
      <c r="Q80" s="9">
        <v>323</v>
      </c>
      <c r="R80" s="6">
        <v>45813</v>
      </c>
      <c r="S80" s="8">
        <f>ROUND((VALUE(SUBSTITUTE(SUBSTITUTE(BooksData[[#This Row],[Price (Incl. Tax)]], "Â", ""), "£", "")) *1.3),2)</f>
        <v>20.07</v>
      </c>
      <c r="T80" s="7" cm="1">
        <f t="array" ref="T80">_xlfn.SWITCH(I80, "One",1,"Two",2,"Three",3,"Four",4,"Five",5,"")</f>
        <v>4</v>
      </c>
      <c r="U80" s="12">
        <f>BooksData[[#This Row],[Price(USD)]]*BooksData[[#This Row],[Total Sales]]</f>
        <v>92562.84</v>
      </c>
      <c r="V80" s="7" t="str">
        <f>IF(BooksData[[#This Row],[Title]]="","Missing","OK")</f>
        <v>OK</v>
      </c>
      <c r="W80" s="7" t="str">
        <f ca="1">IF(BooksData[[#This Row],[Last Purchase]] &gt;= TODAY() - 30, "Recent", "Old")</f>
        <v>Old</v>
      </c>
      <c r="X80" s="7">
        <f>IFERROR(
  --MID(BooksData[[#This Row],[Availability]],
        FIND("(", BooksData[[#This Row],[Availability]]) + 1,
        FIND(" ", BooksData[[#This Row],[Availability]], FIND("(", BooksData[[#This Row],[Availability]])) - FIND("(", BooksData[[#This Row],[Availability]]) - 1),
  0)</f>
        <v>16</v>
      </c>
      <c r="Y80" s="13" t="str">
        <f>IF(ISNUMBER(SEARCH("In stock", BooksData[[#This Row],[Availability]])), "In Stock", "Out of Stock")</f>
        <v>In Stock</v>
      </c>
      <c r="Z80" s="13" t="str">
        <f>IF(BooksData[[#This Row],[Stock Count]] &lt; 5, "⚠️ Low", "OK")</f>
        <v>OK</v>
      </c>
      <c r="AA80" s="14">
        <f>BooksData[[#This Row],[Revenue]]*0.2</f>
        <v>18512.567999999999</v>
      </c>
      <c r="AB80" s="13" t="str" cm="1">
        <f t="array" ref="AB80">_xlfn.IFS(BooksData[[#This Row],[Price(USD)]]&lt;10, "Low", BooksData[[#This Row],[Price(USD)]]&lt;20, "Mid", TRUE, "High")</f>
        <v>High</v>
      </c>
      <c r="AC80" s="13" t="str">
        <f>IF(BooksData[[#This Row],[Total Sales]] &gt; 4000, "Top Seller", "Other")</f>
        <v>Top Seller</v>
      </c>
    </row>
    <row r="81" spans="1:29" x14ac:dyDescent="0.3">
      <c r="A81" s="7" t="s">
        <v>97</v>
      </c>
      <c r="B81" s="7" t="s">
        <v>1096</v>
      </c>
      <c r="C81" s="7" t="s">
        <v>2017</v>
      </c>
      <c r="D81" s="7" t="s">
        <v>2097</v>
      </c>
      <c r="E81" s="7" t="s">
        <v>2097</v>
      </c>
      <c r="F81" s="7" t="s">
        <v>2921</v>
      </c>
      <c r="G81" s="7" t="s">
        <v>2932</v>
      </c>
      <c r="H81" s="7">
        <v>0</v>
      </c>
      <c r="I81" s="10" t="s">
        <v>2946</v>
      </c>
      <c r="J81" s="7" t="s">
        <v>2951</v>
      </c>
      <c r="K81" s="7" t="s">
        <v>3077</v>
      </c>
      <c r="L81" s="11" t="s">
        <v>4074</v>
      </c>
      <c r="M81" s="11" t="s">
        <v>5074</v>
      </c>
      <c r="N81" s="9">
        <v>1849</v>
      </c>
      <c r="O81" s="7" t="s">
        <v>5997</v>
      </c>
      <c r="P81" s="7" t="s">
        <v>6001</v>
      </c>
      <c r="Q81" s="9">
        <v>903</v>
      </c>
      <c r="R81" s="6">
        <v>45673</v>
      </c>
      <c r="S81" s="8">
        <f>ROUND((VALUE(SUBSTITUTE(SUBSTITUTE(BooksData[[#This Row],[Price (Incl. Tax)]], "Â", ""), "£", "")) *1.3),2)</f>
        <v>62.93</v>
      </c>
      <c r="T81" s="7" cm="1">
        <f t="array" ref="T81">_xlfn.SWITCH(I81, "One",1,"Two",2,"Three",3,"Four",4,"Five",5,"")</f>
        <v>1</v>
      </c>
      <c r="U81" s="12">
        <f>BooksData[[#This Row],[Price(USD)]]*BooksData[[#This Row],[Total Sales]]</f>
        <v>116357.56999999999</v>
      </c>
      <c r="V81" s="7" t="str">
        <f>IF(BooksData[[#This Row],[Title]]="","Missing","OK")</f>
        <v>OK</v>
      </c>
      <c r="W81" s="7" t="str">
        <f ca="1">IF(BooksData[[#This Row],[Last Purchase]] &gt;= TODAY() - 30, "Recent", "Old")</f>
        <v>Old</v>
      </c>
      <c r="X81" s="7">
        <f>IFERROR(
  --MID(BooksData[[#This Row],[Availability]],
        FIND("(", BooksData[[#This Row],[Availability]]) + 1,
        FIND(" ", BooksData[[#This Row],[Availability]], FIND("(", BooksData[[#This Row],[Availability]])) - FIND("(", BooksData[[#This Row],[Availability]]) - 1),
  0)</f>
        <v>16</v>
      </c>
      <c r="Y81" s="13" t="str">
        <f>IF(ISNUMBER(SEARCH("In stock", BooksData[[#This Row],[Availability]])), "In Stock", "Out of Stock")</f>
        <v>In Stock</v>
      </c>
      <c r="Z81" s="13" t="str">
        <f>IF(BooksData[[#This Row],[Stock Count]] &lt; 5, "⚠️ Low", "OK")</f>
        <v>OK</v>
      </c>
      <c r="AA81" s="14">
        <f>BooksData[[#This Row],[Revenue]]*0.2</f>
        <v>23271.513999999999</v>
      </c>
      <c r="AB81" s="13" t="str" cm="1">
        <f t="array" ref="AB81">_xlfn.IFS(BooksData[[#This Row],[Price(USD)]]&lt;10, "Low", BooksData[[#This Row],[Price(USD)]]&lt;20, "Mid", TRUE, "High")</f>
        <v>High</v>
      </c>
      <c r="AC81" s="13" t="str">
        <f>IF(BooksData[[#This Row],[Total Sales]] &gt; 4000, "Top Seller", "Other")</f>
        <v>Other</v>
      </c>
    </row>
    <row r="82" spans="1:29" x14ac:dyDescent="0.3">
      <c r="A82" s="7" t="s">
        <v>98</v>
      </c>
      <c r="B82" s="7" t="s">
        <v>1097</v>
      </c>
      <c r="C82" s="7" t="s">
        <v>2017</v>
      </c>
      <c r="D82" s="7" t="s">
        <v>2098</v>
      </c>
      <c r="E82" s="7" t="s">
        <v>2098</v>
      </c>
      <c r="F82" s="7" t="s">
        <v>2921</v>
      </c>
      <c r="G82" s="7" t="s">
        <v>2932</v>
      </c>
      <c r="H82" s="7">
        <v>0</v>
      </c>
      <c r="I82" s="10" t="s">
        <v>2943</v>
      </c>
      <c r="J82" s="7" t="s">
        <v>2951</v>
      </c>
      <c r="K82" s="7" t="s">
        <v>3078</v>
      </c>
      <c r="L82" s="11" t="s">
        <v>4075</v>
      </c>
      <c r="M82" s="11" t="s">
        <v>5075</v>
      </c>
      <c r="N82" s="9">
        <v>2706</v>
      </c>
      <c r="O82" s="7" t="s">
        <v>5997</v>
      </c>
      <c r="P82" s="7" t="s">
        <v>6001</v>
      </c>
      <c r="Q82" s="9">
        <v>934</v>
      </c>
      <c r="R82" s="6">
        <v>45681</v>
      </c>
      <c r="S82" s="8">
        <f>ROUND((VALUE(SUBSTITUTE(SUBSTITUTE(BooksData[[#This Row],[Price (Incl. Tax)]], "Â", ""), "£", "")) *1.3),2)</f>
        <v>60.98</v>
      </c>
      <c r="T82" s="7" cm="1">
        <f t="array" ref="T82">_xlfn.SWITCH(I82, "One",1,"Two",2,"Three",3,"Four",4,"Five",5,"")</f>
        <v>2</v>
      </c>
      <c r="U82" s="12">
        <f>BooksData[[#This Row],[Price(USD)]]*BooksData[[#This Row],[Total Sales]]</f>
        <v>165011.88</v>
      </c>
      <c r="V82" s="7" t="str">
        <f>IF(BooksData[[#This Row],[Title]]="","Missing","OK")</f>
        <v>OK</v>
      </c>
      <c r="W82" s="7" t="str">
        <f ca="1">IF(BooksData[[#This Row],[Last Purchase]] &gt;= TODAY() - 30, "Recent", "Old")</f>
        <v>Old</v>
      </c>
      <c r="X82" s="7">
        <f>IFERROR(
  --MID(BooksData[[#This Row],[Availability]],
        FIND("(", BooksData[[#This Row],[Availability]]) + 1,
        FIND(" ", BooksData[[#This Row],[Availability]], FIND("(", BooksData[[#This Row],[Availability]])) - FIND("(", BooksData[[#This Row],[Availability]]) - 1),
  0)</f>
        <v>16</v>
      </c>
      <c r="Y82" s="13" t="str">
        <f>IF(ISNUMBER(SEARCH("In stock", BooksData[[#This Row],[Availability]])), "In Stock", "Out of Stock")</f>
        <v>In Stock</v>
      </c>
      <c r="Z82" s="13" t="str">
        <f>IF(BooksData[[#This Row],[Stock Count]] &lt; 5, "⚠️ Low", "OK")</f>
        <v>OK</v>
      </c>
      <c r="AA82" s="14">
        <f>BooksData[[#This Row],[Revenue]]*0.2</f>
        <v>33002.376000000004</v>
      </c>
      <c r="AB82" s="13" t="str" cm="1">
        <f t="array" ref="AB82">_xlfn.IFS(BooksData[[#This Row],[Price(USD)]]&lt;10, "Low", BooksData[[#This Row],[Price(USD)]]&lt;20, "Mid", TRUE, "High")</f>
        <v>High</v>
      </c>
      <c r="AC82" s="13" t="str">
        <f>IF(BooksData[[#This Row],[Total Sales]] &gt; 4000, "Top Seller", "Other")</f>
        <v>Other</v>
      </c>
    </row>
    <row r="83" spans="1:29" x14ac:dyDescent="0.3">
      <c r="A83" s="7" t="s">
        <v>99</v>
      </c>
      <c r="B83" s="7" t="s">
        <v>1098</v>
      </c>
      <c r="C83" s="7" t="s">
        <v>2017</v>
      </c>
      <c r="D83" s="7" t="s">
        <v>2099</v>
      </c>
      <c r="E83" s="7" t="s">
        <v>2099</v>
      </c>
      <c r="F83" s="7" t="s">
        <v>2921</v>
      </c>
      <c r="G83" s="7" t="s">
        <v>2932</v>
      </c>
      <c r="H83" s="7">
        <v>0</v>
      </c>
      <c r="I83" s="10" t="s">
        <v>2945</v>
      </c>
      <c r="J83" s="7" t="s">
        <v>2951</v>
      </c>
      <c r="K83" s="7" t="s">
        <v>3079</v>
      </c>
      <c r="L83" s="11" t="s">
        <v>4076</v>
      </c>
      <c r="M83" s="11" t="s">
        <v>5076</v>
      </c>
      <c r="N83" s="9">
        <v>508</v>
      </c>
      <c r="O83" s="7" t="s">
        <v>5995</v>
      </c>
      <c r="P83" s="7" t="s">
        <v>6002</v>
      </c>
      <c r="Q83" s="9">
        <v>1</v>
      </c>
      <c r="R83" s="6">
        <v>45827</v>
      </c>
      <c r="S83" s="8">
        <f>ROUND((VALUE(SUBSTITUTE(SUBSTITUTE(BooksData[[#This Row],[Price (Incl. Tax)]], "Â", ""), "£", "")) *1.3),2)</f>
        <v>59.29</v>
      </c>
      <c r="T83" s="7" cm="1">
        <f t="array" ref="T83">_xlfn.SWITCH(I83, "One",1,"Two",2,"Three",3,"Four",4,"Five",5,"")</f>
        <v>3</v>
      </c>
      <c r="U83" s="12">
        <f>BooksData[[#This Row],[Price(USD)]]*BooksData[[#This Row],[Total Sales]]</f>
        <v>30119.32</v>
      </c>
      <c r="V83" s="7" t="str">
        <f>IF(BooksData[[#This Row],[Title]]="","Missing","OK")</f>
        <v>OK</v>
      </c>
      <c r="W83" s="7" t="str">
        <f ca="1">IF(BooksData[[#This Row],[Last Purchase]] &gt;= TODAY() - 30, "Recent", "Old")</f>
        <v>Recent</v>
      </c>
      <c r="X83" s="7">
        <f>IFERROR(
  --MID(BooksData[[#This Row],[Availability]],
        FIND("(", BooksData[[#This Row],[Availability]]) + 1,
        FIND(" ", BooksData[[#This Row],[Availability]], FIND("(", BooksData[[#This Row],[Availability]])) - FIND("(", BooksData[[#This Row],[Availability]]) - 1),
  0)</f>
        <v>16</v>
      </c>
      <c r="Y83" s="13" t="str">
        <f>IF(ISNUMBER(SEARCH("In stock", BooksData[[#This Row],[Availability]])), "In Stock", "Out of Stock")</f>
        <v>In Stock</v>
      </c>
      <c r="Z83" s="13" t="str">
        <f>IF(BooksData[[#This Row],[Stock Count]] &lt; 5, "⚠️ Low", "OK")</f>
        <v>OK</v>
      </c>
      <c r="AA83" s="14">
        <f>BooksData[[#This Row],[Revenue]]*0.2</f>
        <v>6023.8640000000005</v>
      </c>
      <c r="AB83" s="13" t="str" cm="1">
        <f t="array" ref="AB83">_xlfn.IFS(BooksData[[#This Row],[Price(USD)]]&lt;10, "Low", BooksData[[#This Row],[Price(USD)]]&lt;20, "Mid", TRUE, "High")</f>
        <v>High</v>
      </c>
      <c r="AC83" s="13" t="str">
        <f>IF(BooksData[[#This Row],[Total Sales]] &gt; 4000, "Top Seller", "Other")</f>
        <v>Other</v>
      </c>
    </row>
    <row r="84" spans="1:29" x14ac:dyDescent="0.3">
      <c r="A84" s="7" t="s">
        <v>100</v>
      </c>
      <c r="B84" s="7" t="s">
        <v>1099</v>
      </c>
      <c r="C84" s="7" t="s">
        <v>2017</v>
      </c>
      <c r="D84" s="7" t="s">
        <v>2100</v>
      </c>
      <c r="E84" s="7" t="s">
        <v>2100</v>
      </c>
      <c r="F84" s="7" t="s">
        <v>2921</v>
      </c>
      <c r="G84" s="7" t="s">
        <v>2932</v>
      </c>
      <c r="H84" s="7">
        <v>0</v>
      </c>
      <c r="I84" s="10" t="s">
        <v>2943</v>
      </c>
      <c r="J84" s="7" t="s">
        <v>2951</v>
      </c>
      <c r="K84" s="7" t="s">
        <v>3080</v>
      </c>
      <c r="L84" s="11" t="s">
        <v>4077</v>
      </c>
      <c r="M84" s="11" t="s">
        <v>5077</v>
      </c>
      <c r="N84" s="9">
        <v>1926</v>
      </c>
      <c r="O84" s="7" t="s">
        <v>6000</v>
      </c>
      <c r="P84" s="7" t="s">
        <v>6002</v>
      </c>
      <c r="Q84" s="9">
        <v>1962</v>
      </c>
      <c r="R84" s="6">
        <v>45830</v>
      </c>
      <c r="S84" s="8">
        <f>ROUND((VALUE(SUBSTITUTE(SUBSTITUTE(BooksData[[#This Row],[Price (Incl. Tax)]], "Â", ""), "£", "")) *1.3),2)</f>
        <v>25.9</v>
      </c>
      <c r="T84" s="7" cm="1">
        <f t="array" ref="T84">_xlfn.SWITCH(I84, "One",1,"Two",2,"Three",3,"Four",4,"Five",5,"")</f>
        <v>2</v>
      </c>
      <c r="U84" s="12">
        <f>BooksData[[#This Row],[Price(USD)]]*BooksData[[#This Row],[Total Sales]]</f>
        <v>49883.399999999994</v>
      </c>
      <c r="V84" s="7" t="str">
        <f>IF(BooksData[[#This Row],[Title]]="","Missing","OK")</f>
        <v>OK</v>
      </c>
      <c r="W84" s="7" t="str">
        <f ca="1">IF(BooksData[[#This Row],[Last Purchase]] &gt;= TODAY() - 30, "Recent", "Old")</f>
        <v>Recent</v>
      </c>
      <c r="X84" s="7">
        <f>IFERROR(
  --MID(BooksData[[#This Row],[Availability]],
        FIND("(", BooksData[[#This Row],[Availability]]) + 1,
        FIND(" ", BooksData[[#This Row],[Availability]], FIND("(", BooksData[[#This Row],[Availability]])) - FIND("(", BooksData[[#This Row],[Availability]]) - 1),
  0)</f>
        <v>16</v>
      </c>
      <c r="Y84" s="13" t="str">
        <f>IF(ISNUMBER(SEARCH("In stock", BooksData[[#This Row],[Availability]])), "In Stock", "Out of Stock")</f>
        <v>In Stock</v>
      </c>
      <c r="Z84" s="13" t="str">
        <f>IF(BooksData[[#This Row],[Stock Count]] &lt; 5, "⚠️ Low", "OK")</f>
        <v>OK</v>
      </c>
      <c r="AA84" s="14">
        <f>BooksData[[#This Row],[Revenue]]*0.2</f>
        <v>9976.68</v>
      </c>
      <c r="AB84" s="13" t="str" cm="1">
        <f t="array" ref="AB84">_xlfn.IFS(BooksData[[#This Row],[Price(USD)]]&lt;10, "Low", BooksData[[#This Row],[Price(USD)]]&lt;20, "Mid", TRUE, "High")</f>
        <v>High</v>
      </c>
      <c r="AC84" s="13" t="str">
        <f>IF(BooksData[[#This Row],[Total Sales]] &gt; 4000, "Top Seller", "Other")</f>
        <v>Other</v>
      </c>
    </row>
    <row r="85" spans="1:29" x14ac:dyDescent="0.3">
      <c r="A85" s="7" t="s">
        <v>101</v>
      </c>
      <c r="B85" s="7" t="s">
        <v>1100</v>
      </c>
      <c r="C85" s="7" t="s">
        <v>2017</v>
      </c>
      <c r="D85" s="7" t="s">
        <v>2101</v>
      </c>
      <c r="E85" s="7" t="s">
        <v>2101</v>
      </c>
      <c r="F85" s="7" t="s">
        <v>2921</v>
      </c>
      <c r="G85" s="7" t="s">
        <v>2932</v>
      </c>
      <c r="H85" s="7">
        <v>0</v>
      </c>
      <c r="I85" s="10" t="s">
        <v>2943</v>
      </c>
      <c r="J85" s="7" t="s">
        <v>2951</v>
      </c>
      <c r="K85" s="7" t="s">
        <v>3081</v>
      </c>
      <c r="L85" s="11" t="s">
        <v>4078</v>
      </c>
      <c r="M85" s="11" t="s">
        <v>5078</v>
      </c>
      <c r="N85" s="9">
        <v>312</v>
      </c>
      <c r="O85" s="7" t="s">
        <v>5999</v>
      </c>
      <c r="P85" s="7" t="s">
        <v>6001</v>
      </c>
      <c r="Q85" s="9">
        <v>876</v>
      </c>
      <c r="R85" s="6">
        <v>45680</v>
      </c>
      <c r="S85" s="8">
        <f>ROUND((VALUE(SUBSTITUTE(SUBSTITUTE(BooksData[[#This Row],[Price (Incl. Tax)]], "Â", ""), "£", "")) *1.3),2)</f>
        <v>37.92</v>
      </c>
      <c r="T85" s="7" cm="1">
        <f t="array" ref="T85">_xlfn.SWITCH(I85, "One",1,"Two",2,"Three",3,"Four",4,"Five",5,"")</f>
        <v>2</v>
      </c>
      <c r="U85" s="12">
        <f>BooksData[[#This Row],[Price(USD)]]*BooksData[[#This Row],[Total Sales]]</f>
        <v>11831.04</v>
      </c>
      <c r="V85" s="7" t="str">
        <f>IF(BooksData[[#This Row],[Title]]="","Missing","OK")</f>
        <v>OK</v>
      </c>
      <c r="W85" s="7" t="str">
        <f ca="1">IF(BooksData[[#This Row],[Last Purchase]] &gt;= TODAY() - 30, "Recent", "Old")</f>
        <v>Old</v>
      </c>
      <c r="X85" s="7">
        <f>IFERROR(
  --MID(BooksData[[#This Row],[Availability]],
        FIND("(", BooksData[[#This Row],[Availability]]) + 1,
        FIND(" ", BooksData[[#This Row],[Availability]], FIND("(", BooksData[[#This Row],[Availability]])) - FIND("(", BooksData[[#This Row],[Availability]]) - 1),
  0)</f>
        <v>16</v>
      </c>
      <c r="Y85" s="13" t="str">
        <f>IF(ISNUMBER(SEARCH("In stock", BooksData[[#This Row],[Availability]])), "In Stock", "Out of Stock")</f>
        <v>In Stock</v>
      </c>
      <c r="Z85" s="13" t="str">
        <f>IF(BooksData[[#This Row],[Stock Count]] &lt; 5, "⚠️ Low", "OK")</f>
        <v>OK</v>
      </c>
      <c r="AA85" s="14">
        <f>BooksData[[#This Row],[Revenue]]*0.2</f>
        <v>2366.2080000000001</v>
      </c>
      <c r="AB85" s="13" t="str" cm="1">
        <f t="array" ref="AB85">_xlfn.IFS(BooksData[[#This Row],[Price(USD)]]&lt;10, "Low", BooksData[[#This Row],[Price(USD)]]&lt;20, "Mid", TRUE, "High")</f>
        <v>High</v>
      </c>
      <c r="AC85" s="13" t="str">
        <f>IF(BooksData[[#This Row],[Total Sales]] &gt; 4000, "Top Seller", "Other")</f>
        <v>Other</v>
      </c>
    </row>
    <row r="86" spans="1:29" x14ac:dyDescent="0.3">
      <c r="A86" s="7" t="s">
        <v>102</v>
      </c>
      <c r="B86" s="7" t="s">
        <v>1101</v>
      </c>
      <c r="C86" s="7" t="s">
        <v>2017</v>
      </c>
      <c r="D86" s="7" t="s">
        <v>2102</v>
      </c>
      <c r="E86" s="7" t="s">
        <v>2102</v>
      </c>
      <c r="F86" s="7" t="s">
        <v>2921</v>
      </c>
      <c r="G86" s="7" t="s">
        <v>2932</v>
      </c>
      <c r="H86" s="7">
        <v>0</v>
      </c>
      <c r="I86" s="10" t="s">
        <v>2945</v>
      </c>
      <c r="J86" s="7" t="s">
        <v>2951</v>
      </c>
      <c r="K86" s="7" t="s">
        <v>3082</v>
      </c>
      <c r="L86" s="11" t="s">
        <v>4079</v>
      </c>
      <c r="M86" s="11" t="s">
        <v>5079</v>
      </c>
      <c r="N86" s="9">
        <v>2634</v>
      </c>
      <c r="O86" s="7" t="s">
        <v>5995</v>
      </c>
      <c r="P86" s="7" t="s">
        <v>6002</v>
      </c>
      <c r="Q86" s="9">
        <v>414</v>
      </c>
      <c r="R86" s="6">
        <v>45763</v>
      </c>
      <c r="S86" s="8">
        <f>ROUND((VALUE(SUBSTITUTE(SUBSTITUTE(BooksData[[#This Row],[Price (Incl. Tax)]], "Â", ""), "£", "")) *1.3),2)</f>
        <v>71.02</v>
      </c>
      <c r="T86" s="7" cm="1">
        <f t="array" ref="T86">_xlfn.SWITCH(I86, "One",1,"Two",2,"Three",3,"Four",4,"Five",5,"")</f>
        <v>3</v>
      </c>
      <c r="U86" s="12">
        <f>BooksData[[#This Row],[Price(USD)]]*BooksData[[#This Row],[Total Sales]]</f>
        <v>187066.68</v>
      </c>
      <c r="V86" s="7" t="str">
        <f>IF(BooksData[[#This Row],[Title]]="","Missing","OK")</f>
        <v>OK</v>
      </c>
      <c r="W86" s="7" t="str">
        <f ca="1">IF(BooksData[[#This Row],[Last Purchase]] &gt;= TODAY() - 30, "Recent", "Old")</f>
        <v>Old</v>
      </c>
      <c r="X86" s="7">
        <f>IFERROR(
  --MID(BooksData[[#This Row],[Availability]],
        FIND("(", BooksData[[#This Row],[Availability]]) + 1,
        FIND(" ", BooksData[[#This Row],[Availability]], FIND("(", BooksData[[#This Row],[Availability]])) - FIND("(", BooksData[[#This Row],[Availability]]) - 1),
  0)</f>
        <v>16</v>
      </c>
      <c r="Y86" s="13" t="str">
        <f>IF(ISNUMBER(SEARCH("In stock", BooksData[[#This Row],[Availability]])), "In Stock", "Out of Stock")</f>
        <v>In Stock</v>
      </c>
      <c r="Z86" s="13" t="str">
        <f>IF(BooksData[[#This Row],[Stock Count]] &lt; 5, "⚠️ Low", "OK")</f>
        <v>OK</v>
      </c>
      <c r="AA86" s="14">
        <f>BooksData[[#This Row],[Revenue]]*0.2</f>
        <v>37413.336000000003</v>
      </c>
      <c r="AB86" s="13" t="str" cm="1">
        <f t="array" ref="AB86">_xlfn.IFS(BooksData[[#This Row],[Price(USD)]]&lt;10, "Low", BooksData[[#This Row],[Price(USD)]]&lt;20, "Mid", TRUE, "High")</f>
        <v>High</v>
      </c>
      <c r="AC86" s="13" t="str">
        <f>IF(BooksData[[#This Row],[Total Sales]] &gt; 4000, "Top Seller", "Other")</f>
        <v>Other</v>
      </c>
    </row>
    <row r="87" spans="1:29" x14ac:dyDescent="0.3">
      <c r="A87" s="7" t="s">
        <v>103</v>
      </c>
      <c r="B87" s="7" t="s">
        <v>1102</v>
      </c>
      <c r="C87" s="7" t="s">
        <v>2017</v>
      </c>
      <c r="D87" s="7" t="s">
        <v>2103</v>
      </c>
      <c r="E87" s="7" t="s">
        <v>2103</v>
      </c>
      <c r="F87" s="7" t="s">
        <v>2921</v>
      </c>
      <c r="G87" s="7" t="s">
        <v>2932</v>
      </c>
      <c r="H87" s="7">
        <v>0</v>
      </c>
      <c r="I87" s="10" t="s">
        <v>2943</v>
      </c>
      <c r="J87" s="7" t="s">
        <v>2951</v>
      </c>
      <c r="K87" s="7" t="s">
        <v>3083</v>
      </c>
      <c r="L87" s="11" t="s">
        <v>4080</v>
      </c>
      <c r="M87" s="11" t="s">
        <v>5080</v>
      </c>
      <c r="N87" s="9">
        <v>3336</v>
      </c>
      <c r="O87" s="7" t="s">
        <v>5999</v>
      </c>
      <c r="P87" s="7" t="s">
        <v>6001</v>
      </c>
      <c r="Q87" s="9">
        <v>1410</v>
      </c>
      <c r="R87" s="6">
        <v>45713</v>
      </c>
      <c r="S87" s="8">
        <f>ROUND((VALUE(SUBSTITUTE(SUBSTITUTE(BooksData[[#This Row],[Price (Incl. Tax)]], "Â", ""), "£", "")) *1.3),2)</f>
        <v>28.74</v>
      </c>
      <c r="T87" s="7" cm="1">
        <f t="array" ref="T87">_xlfn.SWITCH(I87, "One",1,"Two",2,"Three",3,"Four",4,"Five",5,"")</f>
        <v>2</v>
      </c>
      <c r="U87" s="12">
        <f>BooksData[[#This Row],[Price(USD)]]*BooksData[[#This Row],[Total Sales]]</f>
        <v>95876.64</v>
      </c>
      <c r="V87" s="7" t="str">
        <f>IF(BooksData[[#This Row],[Title]]="","Missing","OK")</f>
        <v>OK</v>
      </c>
      <c r="W87" s="7" t="str">
        <f ca="1">IF(BooksData[[#This Row],[Last Purchase]] &gt;= TODAY() - 30, "Recent", "Old")</f>
        <v>Old</v>
      </c>
      <c r="X87" s="7">
        <f>IFERROR(
  --MID(BooksData[[#This Row],[Availability]],
        FIND("(", BooksData[[#This Row],[Availability]]) + 1,
        FIND(" ", BooksData[[#This Row],[Availability]], FIND("(", BooksData[[#This Row],[Availability]])) - FIND("(", BooksData[[#This Row],[Availability]]) - 1),
  0)</f>
        <v>16</v>
      </c>
      <c r="Y87" s="13" t="str">
        <f>IF(ISNUMBER(SEARCH("In stock", BooksData[[#This Row],[Availability]])), "In Stock", "Out of Stock")</f>
        <v>In Stock</v>
      </c>
      <c r="Z87" s="13" t="str">
        <f>IF(BooksData[[#This Row],[Stock Count]] &lt; 5, "⚠️ Low", "OK")</f>
        <v>OK</v>
      </c>
      <c r="AA87" s="14">
        <f>BooksData[[#This Row],[Revenue]]*0.2</f>
        <v>19175.328000000001</v>
      </c>
      <c r="AB87" s="13" t="str" cm="1">
        <f t="array" ref="AB87">_xlfn.IFS(BooksData[[#This Row],[Price(USD)]]&lt;10, "Low", BooksData[[#This Row],[Price(USD)]]&lt;20, "Mid", TRUE, "High")</f>
        <v>High</v>
      </c>
      <c r="AC87" s="13" t="str">
        <f>IF(BooksData[[#This Row],[Total Sales]] &gt; 4000, "Top Seller", "Other")</f>
        <v>Other</v>
      </c>
    </row>
    <row r="88" spans="1:29" x14ac:dyDescent="0.3">
      <c r="A88" s="7" t="s">
        <v>104</v>
      </c>
      <c r="B88" s="7" t="s">
        <v>1103</v>
      </c>
      <c r="C88" s="7" t="s">
        <v>2017</v>
      </c>
      <c r="D88" s="7" t="s">
        <v>2104</v>
      </c>
      <c r="E88" s="7" t="s">
        <v>2104</v>
      </c>
      <c r="F88" s="7" t="s">
        <v>2921</v>
      </c>
      <c r="G88" s="7" t="s">
        <v>2932</v>
      </c>
      <c r="H88" s="7">
        <v>0</v>
      </c>
      <c r="I88" s="10" t="s">
        <v>2944</v>
      </c>
      <c r="J88" s="7" t="s">
        <v>2951</v>
      </c>
      <c r="K88" s="7" t="s">
        <v>3084</v>
      </c>
      <c r="L88" s="11" t="s">
        <v>4081</v>
      </c>
      <c r="M88" s="11" t="s">
        <v>5081</v>
      </c>
      <c r="N88" s="9">
        <v>2243</v>
      </c>
      <c r="O88" s="7" t="s">
        <v>6000</v>
      </c>
      <c r="P88" s="7" t="s">
        <v>6001</v>
      </c>
      <c r="Q88" s="9">
        <v>1862</v>
      </c>
      <c r="R88" s="6">
        <v>45746</v>
      </c>
      <c r="S88" s="8">
        <f>ROUND((VALUE(SUBSTITUTE(SUBSTITUTE(BooksData[[#This Row],[Price (Incl. Tax)]], "Â", ""), "£", "")) *1.3),2)</f>
        <v>67.59</v>
      </c>
      <c r="T88" s="7" cm="1">
        <f t="array" ref="T88">_xlfn.SWITCH(I88, "One",1,"Two",2,"Three",3,"Four",4,"Five",5,"")</f>
        <v>4</v>
      </c>
      <c r="U88" s="12">
        <f>BooksData[[#This Row],[Price(USD)]]*BooksData[[#This Row],[Total Sales]]</f>
        <v>151604.37</v>
      </c>
      <c r="V88" s="7" t="str">
        <f>IF(BooksData[[#This Row],[Title]]="","Missing","OK")</f>
        <v>OK</v>
      </c>
      <c r="W88" s="7" t="str">
        <f ca="1">IF(BooksData[[#This Row],[Last Purchase]] &gt;= TODAY() - 30, "Recent", "Old")</f>
        <v>Old</v>
      </c>
      <c r="X88" s="7">
        <f>IFERROR(
  --MID(BooksData[[#This Row],[Availability]],
        FIND("(", BooksData[[#This Row],[Availability]]) + 1,
        FIND(" ", BooksData[[#This Row],[Availability]], FIND("(", BooksData[[#This Row],[Availability]])) - FIND("(", BooksData[[#This Row],[Availability]]) - 1),
  0)</f>
        <v>16</v>
      </c>
      <c r="Y88" s="13" t="str">
        <f>IF(ISNUMBER(SEARCH("In stock", BooksData[[#This Row],[Availability]])), "In Stock", "Out of Stock")</f>
        <v>In Stock</v>
      </c>
      <c r="Z88" s="13" t="str">
        <f>IF(BooksData[[#This Row],[Stock Count]] &lt; 5, "⚠️ Low", "OK")</f>
        <v>OK</v>
      </c>
      <c r="AA88" s="14">
        <f>BooksData[[#This Row],[Revenue]]*0.2</f>
        <v>30320.874</v>
      </c>
      <c r="AB88" s="13" t="str" cm="1">
        <f t="array" ref="AB88">_xlfn.IFS(BooksData[[#This Row],[Price(USD)]]&lt;10, "Low", BooksData[[#This Row],[Price(USD)]]&lt;20, "Mid", TRUE, "High")</f>
        <v>High</v>
      </c>
      <c r="AC88" s="13" t="str">
        <f>IF(BooksData[[#This Row],[Total Sales]] &gt; 4000, "Top Seller", "Other")</f>
        <v>Other</v>
      </c>
    </row>
    <row r="89" spans="1:29" x14ac:dyDescent="0.3">
      <c r="A89" s="7" t="s">
        <v>105</v>
      </c>
      <c r="B89" s="7" t="s">
        <v>1104</v>
      </c>
      <c r="C89" s="7" t="s">
        <v>2017</v>
      </c>
      <c r="D89" s="7" t="s">
        <v>2105</v>
      </c>
      <c r="E89" s="7" t="s">
        <v>2105</v>
      </c>
      <c r="F89" s="7" t="s">
        <v>2921</v>
      </c>
      <c r="G89" s="7" t="s">
        <v>2932</v>
      </c>
      <c r="H89" s="7">
        <v>0</v>
      </c>
      <c r="I89" s="10" t="s">
        <v>2944</v>
      </c>
      <c r="J89" s="7" t="s">
        <v>2951</v>
      </c>
      <c r="K89" s="7" t="s">
        <v>3085</v>
      </c>
      <c r="L89" s="11" t="s">
        <v>4082</v>
      </c>
      <c r="M89" s="11" t="s">
        <v>5082</v>
      </c>
      <c r="N89" s="9">
        <v>592</v>
      </c>
      <c r="O89" s="7" t="s">
        <v>5996</v>
      </c>
      <c r="P89" s="7" t="s">
        <v>6001</v>
      </c>
      <c r="Q89" s="9">
        <v>270</v>
      </c>
      <c r="R89" s="6">
        <v>45701</v>
      </c>
      <c r="S89" s="8">
        <f>ROUND((VALUE(SUBSTITUTE(SUBSTITUTE(BooksData[[#This Row],[Price (Incl. Tax)]], "Â", ""), "£", "")) *1.3),2)</f>
        <v>47.74</v>
      </c>
      <c r="T89" s="7" cm="1">
        <f t="array" ref="T89">_xlfn.SWITCH(I89, "One",1,"Two",2,"Three",3,"Four",4,"Five",5,"")</f>
        <v>4</v>
      </c>
      <c r="U89" s="12">
        <f>BooksData[[#This Row],[Price(USD)]]*BooksData[[#This Row],[Total Sales]]</f>
        <v>28262.080000000002</v>
      </c>
      <c r="V89" s="7" t="str">
        <f>IF(BooksData[[#This Row],[Title]]="","Missing","OK")</f>
        <v>OK</v>
      </c>
      <c r="W89" s="7" t="str">
        <f ca="1">IF(BooksData[[#This Row],[Last Purchase]] &gt;= TODAY() - 30, "Recent", "Old")</f>
        <v>Old</v>
      </c>
      <c r="X89" s="7">
        <f>IFERROR(
  --MID(BooksData[[#This Row],[Availability]],
        FIND("(", BooksData[[#This Row],[Availability]]) + 1,
        FIND(" ", BooksData[[#This Row],[Availability]], FIND("(", BooksData[[#This Row],[Availability]])) - FIND("(", BooksData[[#This Row],[Availability]]) - 1),
  0)</f>
        <v>16</v>
      </c>
      <c r="Y89" s="13" t="str">
        <f>IF(ISNUMBER(SEARCH("In stock", BooksData[[#This Row],[Availability]])), "In Stock", "Out of Stock")</f>
        <v>In Stock</v>
      </c>
      <c r="Z89" s="13" t="str">
        <f>IF(BooksData[[#This Row],[Stock Count]] &lt; 5, "⚠️ Low", "OK")</f>
        <v>OK</v>
      </c>
      <c r="AA89" s="14">
        <f>BooksData[[#This Row],[Revenue]]*0.2</f>
        <v>5652.4160000000011</v>
      </c>
      <c r="AB89" s="13" t="str" cm="1">
        <f t="array" ref="AB89">_xlfn.IFS(BooksData[[#This Row],[Price(USD)]]&lt;10, "Low", BooksData[[#This Row],[Price(USD)]]&lt;20, "Mid", TRUE, "High")</f>
        <v>High</v>
      </c>
      <c r="AC89" s="13" t="str">
        <f>IF(BooksData[[#This Row],[Total Sales]] &gt; 4000, "Top Seller", "Other")</f>
        <v>Other</v>
      </c>
    </row>
    <row r="90" spans="1:29" x14ac:dyDescent="0.3">
      <c r="A90" s="7" t="s">
        <v>106</v>
      </c>
      <c r="B90" s="7" t="s">
        <v>1105</v>
      </c>
      <c r="C90" s="7" t="s">
        <v>2017</v>
      </c>
      <c r="D90" s="7" t="s">
        <v>2106</v>
      </c>
      <c r="E90" s="7" t="s">
        <v>2106</v>
      </c>
      <c r="F90" s="7" t="s">
        <v>2921</v>
      </c>
      <c r="G90" s="7" t="s">
        <v>2932</v>
      </c>
      <c r="H90" s="7">
        <v>0</v>
      </c>
      <c r="I90" s="10" t="s">
        <v>2944</v>
      </c>
      <c r="J90" s="7" t="s">
        <v>2951</v>
      </c>
      <c r="K90" s="7" t="s">
        <v>3086</v>
      </c>
      <c r="L90" s="11" t="s">
        <v>4083</v>
      </c>
      <c r="M90" s="11" t="s">
        <v>5083</v>
      </c>
      <c r="N90" s="9">
        <v>1778</v>
      </c>
      <c r="O90" s="7" t="s">
        <v>5995</v>
      </c>
      <c r="P90" s="7" t="s">
        <v>6002</v>
      </c>
      <c r="Q90" s="9">
        <v>1806</v>
      </c>
      <c r="R90" s="6">
        <v>45793</v>
      </c>
      <c r="S90" s="8">
        <f>ROUND((VALUE(SUBSTITUTE(SUBSTITUTE(BooksData[[#This Row],[Price (Incl. Tax)]], "Â", ""), "£", "")) *1.3),2)</f>
        <v>22.2</v>
      </c>
      <c r="T90" s="7" cm="1">
        <f t="array" ref="T90">_xlfn.SWITCH(I90, "One",1,"Two",2,"Three",3,"Four",4,"Five",5,"")</f>
        <v>4</v>
      </c>
      <c r="U90" s="12">
        <f>BooksData[[#This Row],[Price(USD)]]*BooksData[[#This Row],[Total Sales]]</f>
        <v>39471.599999999999</v>
      </c>
      <c r="V90" s="7" t="str">
        <f>IF(BooksData[[#This Row],[Title]]="","Missing","OK")</f>
        <v>OK</v>
      </c>
      <c r="W90" s="7" t="str">
        <f ca="1">IF(BooksData[[#This Row],[Last Purchase]] &gt;= TODAY() - 30, "Recent", "Old")</f>
        <v>Old</v>
      </c>
      <c r="X90" s="7">
        <f>IFERROR(
  --MID(BooksData[[#This Row],[Availability]],
        FIND("(", BooksData[[#This Row],[Availability]]) + 1,
        FIND(" ", BooksData[[#This Row],[Availability]], FIND("(", BooksData[[#This Row],[Availability]])) - FIND("(", BooksData[[#This Row],[Availability]]) - 1),
  0)</f>
        <v>16</v>
      </c>
      <c r="Y90" s="13" t="str">
        <f>IF(ISNUMBER(SEARCH("In stock", BooksData[[#This Row],[Availability]])), "In Stock", "Out of Stock")</f>
        <v>In Stock</v>
      </c>
      <c r="Z90" s="13" t="str">
        <f>IF(BooksData[[#This Row],[Stock Count]] &lt; 5, "⚠️ Low", "OK")</f>
        <v>OK</v>
      </c>
      <c r="AA90" s="14">
        <f>BooksData[[#This Row],[Revenue]]*0.2</f>
        <v>7894.32</v>
      </c>
      <c r="AB90" s="13" t="str" cm="1">
        <f t="array" ref="AB90">_xlfn.IFS(BooksData[[#This Row],[Price(USD)]]&lt;10, "Low", BooksData[[#This Row],[Price(USD)]]&lt;20, "Mid", TRUE, "High")</f>
        <v>High</v>
      </c>
      <c r="AC90" s="13" t="str">
        <f>IF(BooksData[[#This Row],[Total Sales]] &gt; 4000, "Top Seller", "Other")</f>
        <v>Other</v>
      </c>
    </row>
    <row r="91" spans="1:29" x14ac:dyDescent="0.3">
      <c r="A91" s="7" t="s">
        <v>107</v>
      </c>
      <c r="B91" s="7" t="s">
        <v>1106</v>
      </c>
      <c r="C91" s="7" t="s">
        <v>2017</v>
      </c>
      <c r="D91" s="7" t="s">
        <v>2107</v>
      </c>
      <c r="E91" s="7" t="s">
        <v>2107</v>
      </c>
      <c r="F91" s="7" t="s">
        <v>2921</v>
      </c>
      <c r="G91" s="7" t="s">
        <v>2932</v>
      </c>
      <c r="H91" s="7">
        <v>0</v>
      </c>
      <c r="I91" s="10" t="s">
        <v>2943</v>
      </c>
      <c r="J91" s="7" t="s">
        <v>2951</v>
      </c>
      <c r="K91" s="7" t="s">
        <v>3087</v>
      </c>
      <c r="L91" s="11" t="s">
        <v>4084</v>
      </c>
      <c r="M91" s="11" t="s">
        <v>5084</v>
      </c>
      <c r="N91" s="9">
        <v>4696</v>
      </c>
      <c r="O91" s="7" t="s">
        <v>5999</v>
      </c>
      <c r="P91" s="7" t="s">
        <v>6002</v>
      </c>
      <c r="Q91" s="9">
        <v>1331</v>
      </c>
      <c r="R91" s="6">
        <v>45710</v>
      </c>
      <c r="S91" s="8">
        <f>ROUND((VALUE(SUBSTITUTE(SUBSTITUTE(BooksData[[#This Row],[Price (Incl. Tax)]], "Â", ""), "£", "")) *1.3),2)</f>
        <v>49.3</v>
      </c>
      <c r="T91" s="7" cm="1">
        <f t="array" ref="T91">_xlfn.SWITCH(I91, "One",1,"Two",2,"Three",3,"Four",4,"Five",5,"")</f>
        <v>2</v>
      </c>
      <c r="U91" s="12">
        <f>BooksData[[#This Row],[Price(USD)]]*BooksData[[#This Row],[Total Sales]]</f>
        <v>231512.8</v>
      </c>
      <c r="V91" s="7" t="str">
        <f>IF(BooksData[[#This Row],[Title]]="","Missing","OK")</f>
        <v>OK</v>
      </c>
      <c r="W91" s="7" t="str">
        <f ca="1">IF(BooksData[[#This Row],[Last Purchase]] &gt;= TODAY() - 30, "Recent", "Old")</f>
        <v>Old</v>
      </c>
      <c r="X91" s="7">
        <f>IFERROR(
  --MID(BooksData[[#This Row],[Availability]],
        FIND("(", BooksData[[#This Row],[Availability]]) + 1,
        FIND(" ", BooksData[[#This Row],[Availability]], FIND("(", BooksData[[#This Row],[Availability]])) - FIND("(", BooksData[[#This Row],[Availability]]) - 1),
  0)</f>
        <v>16</v>
      </c>
      <c r="Y91" s="13" t="str">
        <f>IF(ISNUMBER(SEARCH("In stock", BooksData[[#This Row],[Availability]])), "In Stock", "Out of Stock")</f>
        <v>In Stock</v>
      </c>
      <c r="Z91" s="13" t="str">
        <f>IF(BooksData[[#This Row],[Stock Count]] &lt; 5, "⚠️ Low", "OK")</f>
        <v>OK</v>
      </c>
      <c r="AA91" s="14">
        <f>BooksData[[#This Row],[Revenue]]*0.2</f>
        <v>46302.559999999998</v>
      </c>
      <c r="AB91" s="13" t="str" cm="1">
        <f t="array" ref="AB91">_xlfn.IFS(BooksData[[#This Row],[Price(USD)]]&lt;10, "Low", BooksData[[#This Row],[Price(USD)]]&lt;20, "Mid", TRUE, "High")</f>
        <v>High</v>
      </c>
      <c r="AC91" s="13" t="str">
        <f>IF(BooksData[[#This Row],[Total Sales]] &gt; 4000, "Top Seller", "Other")</f>
        <v>Top Seller</v>
      </c>
    </row>
    <row r="92" spans="1:29" x14ac:dyDescent="0.3">
      <c r="A92" s="7" t="s">
        <v>108</v>
      </c>
      <c r="B92" s="7" t="s">
        <v>1107</v>
      </c>
      <c r="C92" s="7" t="s">
        <v>2017</v>
      </c>
      <c r="D92" s="7" t="s">
        <v>2108</v>
      </c>
      <c r="E92" s="7" t="s">
        <v>2108</v>
      </c>
      <c r="F92" s="7" t="s">
        <v>2921</v>
      </c>
      <c r="G92" s="7" t="s">
        <v>2923</v>
      </c>
      <c r="H92" s="7">
        <v>0</v>
      </c>
      <c r="I92" s="10" t="s">
        <v>2946</v>
      </c>
      <c r="J92" s="7" t="s">
        <v>2951</v>
      </c>
      <c r="K92" s="7" t="s">
        <v>3088</v>
      </c>
      <c r="L92" s="11" t="s">
        <v>4085</v>
      </c>
      <c r="M92" s="11" t="s">
        <v>5085</v>
      </c>
      <c r="N92" s="9">
        <v>2627</v>
      </c>
      <c r="O92" s="7" t="s">
        <v>6000</v>
      </c>
      <c r="P92" s="7" t="s">
        <v>6002</v>
      </c>
      <c r="Q92" s="9">
        <v>618</v>
      </c>
      <c r="R92" s="6">
        <v>45836</v>
      </c>
      <c r="S92" s="8">
        <f>ROUND((VALUE(SUBSTITUTE(SUBSTITUTE(BooksData[[#This Row],[Price (Incl. Tax)]], "Â", ""), "£", "")) *1.3),2)</f>
        <v>43.08</v>
      </c>
      <c r="T92" s="7" cm="1">
        <f t="array" ref="T92">_xlfn.SWITCH(I92, "One",1,"Two",2,"Three",3,"Four",4,"Five",5,"")</f>
        <v>1</v>
      </c>
      <c r="U92" s="12">
        <f>BooksData[[#This Row],[Price(USD)]]*BooksData[[#This Row],[Total Sales]]</f>
        <v>113171.15999999999</v>
      </c>
      <c r="V92" s="7" t="str">
        <f>IF(BooksData[[#This Row],[Title]]="","Missing","OK")</f>
        <v>OK</v>
      </c>
      <c r="W92" s="7" t="str">
        <f ca="1">IF(BooksData[[#This Row],[Last Purchase]] &gt;= TODAY() - 30, "Recent", "Old")</f>
        <v>Recent</v>
      </c>
      <c r="X92" s="7">
        <f>IFERROR(
  --MID(BooksData[[#This Row],[Availability]],
        FIND("(", BooksData[[#This Row],[Availability]]) + 1,
        FIND(" ", BooksData[[#This Row],[Availability]], FIND("(", BooksData[[#This Row],[Availability]])) - FIND("(", BooksData[[#This Row],[Availability]]) - 1),
  0)</f>
        <v>15</v>
      </c>
      <c r="Y92" s="13" t="str">
        <f>IF(ISNUMBER(SEARCH("In stock", BooksData[[#This Row],[Availability]])), "In Stock", "Out of Stock")</f>
        <v>In Stock</v>
      </c>
      <c r="Z92" s="13" t="str">
        <f>IF(BooksData[[#This Row],[Stock Count]] &lt; 5, "⚠️ Low", "OK")</f>
        <v>OK</v>
      </c>
      <c r="AA92" s="14">
        <f>BooksData[[#This Row],[Revenue]]*0.2</f>
        <v>22634.232</v>
      </c>
      <c r="AB92" s="13" t="str" cm="1">
        <f t="array" ref="AB92">_xlfn.IFS(BooksData[[#This Row],[Price(USD)]]&lt;10, "Low", BooksData[[#This Row],[Price(USD)]]&lt;20, "Mid", TRUE, "High")</f>
        <v>High</v>
      </c>
      <c r="AC92" s="13" t="str">
        <f>IF(BooksData[[#This Row],[Total Sales]] &gt; 4000, "Top Seller", "Other")</f>
        <v>Other</v>
      </c>
    </row>
    <row r="93" spans="1:29" x14ac:dyDescent="0.3">
      <c r="A93" s="7" t="s">
        <v>109</v>
      </c>
      <c r="B93" s="7" t="s">
        <v>1108</v>
      </c>
      <c r="C93" s="7" t="s">
        <v>2017</v>
      </c>
      <c r="D93" s="7" t="s">
        <v>2109</v>
      </c>
      <c r="E93" s="7" t="s">
        <v>2109</v>
      </c>
      <c r="F93" s="7" t="s">
        <v>2921</v>
      </c>
      <c r="G93" s="7" t="s">
        <v>2923</v>
      </c>
      <c r="H93" s="7">
        <v>0</v>
      </c>
      <c r="I93" s="10" t="s">
        <v>2944</v>
      </c>
      <c r="J93" s="7" t="s">
        <v>2951</v>
      </c>
      <c r="K93" s="7" t="s">
        <v>3089</v>
      </c>
      <c r="L93" s="11" t="s">
        <v>4086</v>
      </c>
      <c r="M93" s="11" t="s">
        <v>5086</v>
      </c>
      <c r="N93" s="9">
        <v>1791</v>
      </c>
      <c r="O93" s="7" t="s">
        <v>5998</v>
      </c>
      <c r="P93" s="7" t="s">
        <v>6001</v>
      </c>
      <c r="Q93" s="9">
        <v>325</v>
      </c>
      <c r="R93" s="6">
        <v>45752</v>
      </c>
      <c r="S93" s="8">
        <f>ROUND((VALUE(SUBSTITUTE(SUBSTITUTE(BooksData[[#This Row],[Price (Incl. Tax)]], "Â", ""), "£", "")) *1.3),2)</f>
        <v>54.11</v>
      </c>
      <c r="T93" s="7" cm="1">
        <f t="array" ref="T93">_xlfn.SWITCH(I93, "One",1,"Two",2,"Three",3,"Four",4,"Five",5,"")</f>
        <v>4</v>
      </c>
      <c r="U93" s="12">
        <f>BooksData[[#This Row],[Price(USD)]]*BooksData[[#This Row],[Total Sales]]</f>
        <v>96911.01</v>
      </c>
      <c r="V93" s="7" t="str">
        <f>IF(BooksData[[#This Row],[Title]]="","Missing","OK")</f>
        <v>OK</v>
      </c>
      <c r="W93" s="7" t="str">
        <f ca="1">IF(BooksData[[#This Row],[Last Purchase]] &gt;= TODAY() - 30, "Recent", "Old")</f>
        <v>Old</v>
      </c>
      <c r="X93" s="7">
        <f>IFERROR(
  --MID(BooksData[[#This Row],[Availability]],
        FIND("(", BooksData[[#This Row],[Availability]]) + 1,
        FIND(" ", BooksData[[#This Row],[Availability]], FIND("(", BooksData[[#This Row],[Availability]])) - FIND("(", BooksData[[#This Row],[Availability]]) - 1),
  0)</f>
        <v>15</v>
      </c>
      <c r="Y93" s="13" t="str">
        <f>IF(ISNUMBER(SEARCH("In stock", BooksData[[#This Row],[Availability]])), "In Stock", "Out of Stock")</f>
        <v>In Stock</v>
      </c>
      <c r="Z93" s="13" t="str">
        <f>IF(BooksData[[#This Row],[Stock Count]] &lt; 5, "⚠️ Low", "OK")</f>
        <v>OK</v>
      </c>
      <c r="AA93" s="14">
        <f>BooksData[[#This Row],[Revenue]]*0.2</f>
        <v>19382.202000000001</v>
      </c>
      <c r="AB93" s="13" t="str" cm="1">
        <f t="array" ref="AB93">_xlfn.IFS(BooksData[[#This Row],[Price(USD)]]&lt;10, "Low", BooksData[[#This Row],[Price(USD)]]&lt;20, "Mid", TRUE, "High")</f>
        <v>High</v>
      </c>
      <c r="AC93" s="13" t="str">
        <f>IF(BooksData[[#This Row],[Total Sales]] &gt; 4000, "Top Seller", "Other")</f>
        <v>Other</v>
      </c>
    </row>
    <row r="94" spans="1:29" x14ac:dyDescent="0.3">
      <c r="A94" s="7" t="s">
        <v>110</v>
      </c>
      <c r="B94" s="7" t="s">
        <v>1109</v>
      </c>
      <c r="C94" s="7" t="s">
        <v>2017</v>
      </c>
      <c r="D94" s="7" t="s">
        <v>2110</v>
      </c>
      <c r="E94" s="7" t="s">
        <v>2110</v>
      </c>
      <c r="F94" s="7" t="s">
        <v>2921</v>
      </c>
      <c r="G94" s="7" t="s">
        <v>2923</v>
      </c>
      <c r="H94" s="7">
        <v>0</v>
      </c>
      <c r="I94" s="10" t="s">
        <v>2943</v>
      </c>
      <c r="J94" s="7" t="s">
        <v>2951</v>
      </c>
      <c r="K94" s="7" t="s">
        <v>3090</v>
      </c>
      <c r="L94" s="11" t="s">
        <v>4087</v>
      </c>
      <c r="M94" s="11" t="s">
        <v>5087</v>
      </c>
      <c r="N94" s="9">
        <v>4139</v>
      </c>
      <c r="O94" s="7" t="s">
        <v>5997</v>
      </c>
      <c r="P94" s="7" t="s">
        <v>6002</v>
      </c>
      <c r="Q94" s="9">
        <v>1790</v>
      </c>
      <c r="R94" s="6">
        <v>45718</v>
      </c>
      <c r="S94" s="8">
        <f>ROUND((VALUE(SUBSTITUTE(SUBSTITUTE(BooksData[[#This Row],[Price (Incl. Tax)]], "Â", ""), "£", "")) *1.3),2)</f>
        <v>47.45</v>
      </c>
      <c r="T94" s="7" cm="1">
        <f t="array" ref="T94">_xlfn.SWITCH(I94, "One",1,"Two",2,"Three",3,"Four",4,"Five",5,"")</f>
        <v>2</v>
      </c>
      <c r="U94" s="12">
        <f>BooksData[[#This Row],[Price(USD)]]*BooksData[[#This Row],[Total Sales]]</f>
        <v>196395.55000000002</v>
      </c>
      <c r="V94" s="7" t="str">
        <f>IF(BooksData[[#This Row],[Title]]="","Missing","OK")</f>
        <v>OK</v>
      </c>
      <c r="W94" s="7" t="str">
        <f ca="1">IF(BooksData[[#This Row],[Last Purchase]] &gt;= TODAY() - 30, "Recent", "Old")</f>
        <v>Old</v>
      </c>
      <c r="X94" s="7">
        <f>IFERROR(
  --MID(BooksData[[#This Row],[Availability]],
        FIND("(", BooksData[[#This Row],[Availability]]) + 1,
        FIND(" ", BooksData[[#This Row],[Availability]], FIND("(", BooksData[[#This Row],[Availability]])) - FIND("(", BooksData[[#This Row],[Availability]]) - 1),
  0)</f>
        <v>15</v>
      </c>
      <c r="Y94" s="13" t="str">
        <f>IF(ISNUMBER(SEARCH("In stock", BooksData[[#This Row],[Availability]])), "In Stock", "Out of Stock")</f>
        <v>In Stock</v>
      </c>
      <c r="Z94" s="13" t="str">
        <f>IF(BooksData[[#This Row],[Stock Count]] &lt; 5, "⚠️ Low", "OK")</f>
        <v>OK</v>
      </c>
      <c r="AA94" s="14">
        <f>BooksData[[#This Row],[Revenue]]*0.2</f>
        <v>39279.110000000008</v>
      </c>
      <c r="AB94" s="13" t="str" cm="1">
        <f t="array" ref="AB94">_xlfn.IFS(BooksData[[#This Row],[Price(USD)]]&lt;10, "Low", BooksData[[#This Row],[Price(USD)]]&lt;20, "Mid", TRUE, "High")</f>
        <v>High</v>
      </c>
      <c r="AC94" s="13" t="str">
        <f>IF(BooksData[[#This Row],[Total Sales]] &gt; 4000, "Top Seller", "Other")</f>
        <v>Top Seller</v>
      </c>
    </row>
    <row r="95" spans="1:29" x14ac:dyDescent="0.3">
      <c r="A95" s="7" t="s">
        <v>111</v>
      </c>
      <c r="B95" s="7" t="s">
        <v>1110</v>
      </c>
      <c r="C95" s="7" t="s">
        <v>2017</v>
      </c>
      <c r="D95" s="7" t="s">
        <v>2111</v>
      </c>
      <c r="E95" s="7" t="s">
        <v>2111</v>
      </c>
      <c r="F95" s="7" t="s">
        <v>2921</v>
      </c>
      <c r="G95" s="7" t="s">
        <v>2923</v>
      </c>
      <c r="H95" s="7">
        <v>0</v>
      </c>
      <c r="I95" s="10" t="s">
        <v>2947</v>
      </c>
      <c r="J95" s="7" t="s">
        <v>2951</v>
      </c>
      <c r="K95" s="7" t="s">
        <v>3091</v>
      </c>
      <c r="L95" s="11" t="s">
        <v>4088</v>
      </c>
      <c r="M95" s="11" t="s">
        <v>5088</v>
      </c>
      <c r="N95" s="9">
        <v>3291</v>
      </c>
      <c r="O95" s="7" t="s">
        <v>5996</v>
      </c>
      <c r="P95" s="7" t="s">
        <v>6002</v>
      </c>
      <c r="Q95" s="9">
        <v>1910</v>
      </c>
      <c r="R95" s="6">
        <v>45744</v>
      </c>
      <c r="S95" s="8">
        <f>ROUND((VALUE(SUBSTITUTE(SUBSTITUTE(BooksData[[#This Row],[Price (Incl. Tax)]], "Â", ""), "£", "")) *1.3),2)</f>
        <v>19.989999999999998</v>
      </c>
      <c r="T95" s="7" cm="1">
        <f t="array" ref="T95">_xlfn.SWITCH(I95, "One",1,"Two",2,"Three",3,"Four",4,"Five",5,"")</f>
        <v>5</v>
      </c>
      <c r="U95" s="12">
        <f>BooksData[[#This Row],[Price(USD)]]*BooksData[[#This Row],[Total Sales]]</f>
        <v>65787.09</v>
      </c>
      <c r="V95" s="7" t="str">
        <f>IF(BooksData[[#This Row],[Title]]="","Missing","OK")</f>
        <v>OK</v>
      </c>
      <c r="W95" s="7" t="str">
        <f ca="1">IF(BooksData[[#This Row],[Last Purchase]] &gt;= TODAY() - 30, "Recent", "Old")</f>
        <v>Old</v>
      </c>
      <c r="X95" s="7">
        <f>IFERROR(
  --MID(BooksData[[#This Row],[Availability]],
        FIND("(", BooksData[[#This Row],[Availability]]) + 1,
        FIND(" ", BooksData[[#This Row],[Availability]], FIND("(", BooksData[[#This Row],[Availability]])) - FIND("(", BooksData[[#This Row],[Availability]]) - 1),
  0)</f>
        <v>15</v>
      </c>
      <c r="Y95" s="13" t="str">
        <f>IF(ISNUMBER(SEARCH("In stock", BooksData[[#This Row],[Availability]])), "In Stock", "Out of Stock")</f>
        <v>In Stock</v>
      </c>
      <c r="Z95" s="13" t="str">
        <f>IF(BooksData[[#This Row],[Stock Count]] &lt; 5, "⚠️ Low", "OK")</f>
        <v>OK</v>
      </c>
      <c r="AA95" s="14">
        <f>BooksData[[#This Row],[Revenue]]*0.2</f>
        <v>13157.418</v>
      </c>
      <c r="AB95" s="13" t="str" cm="1">
        <f t="array" ref="AB95">_xlfn.IFS(BooksData[[#This Row],[Price(USD)]]&lt;10, "Low", BooksData[[#This Row],[Price(USD)]]&lt;20, "Mid", TRUE, "High")</f>
        <v>Mid</v>
      </c>
      <c r="AC95" s="13" t="str">
        <f>IF(BooksData[[#This Row],[Total Sales]] &gt; 4000, "Top Seller", "Other")</f>
        <v>Other</v>
      </c>
    </row>
    <row r="96" spans="1:29" x14ac:dyDescent="0.3">
      <c r="A96" s="7" t="s">
        <v>112</v>
      </c>
      <c r="B96" s="7" t="s">
        <v>1111</v>
      </c>
      <c r="C96" s="7" t="s">
        <v>2017</v>
      </c>
      <c r="D96" s="7" t="s">
        <v>2072</v>
      </c>
      <c r="E96" s="7" t="s">
        <v>2072</v>
      </c>
      <c r="F96" s="7" t="s">
        <v>2921</v>
      </c>
      <c r="G96" s="7" t="s">
        <v>2924</v>
      </c>
      <c r="H96" s="7">
        <v>0</v>
      </c>
      <c r="I96" s="10" t="s">
        <v>2944</v>
      </c>
      <c r="J96" s="7" t="s">
        <v>2951</v>
      </c>
      <c r="K96" s="7" t="s">
        <v>3092</v>
      </c>
      <c r="L96" s="11" t="s">
        <v>4089</v>
      </c>
      <c r="M96" s="11" t="s">
        <v>5089</v>
      </c>
      <c r="N96" s="9">
        <v>3808</v>
      </c>
      <c r="O96" s="7" t="s">
        <v>5995</v>
      </c>
      <c r="P96" s="7" t="s">
        <v>6002</v>
      </c>
      <c r="Q96" s="9">
        <v>1795</v>
      </c>
      <c r="R96" s="6">
        <v>45714</v>
      </c>
      <c r="S96" s="8">
        <f>ROUND((VALUE(SUBSTITUTE(SUBSTITUTE(BooksData[[#This Row],[Price (Incl. Tax)]], "Â", ""), "£", "")) *1.3),2)</f>
        <v>48.54</v>
      </c>
      <c r="T96" s="7" cm="1">
        <f t="array" ref="T96">_xlfn.SWITCH(I96, "One",1,"Two",2,"Three",3,"Four",4,"Five",5,"")</f>
        <v>4</v>
      </c>
      <c r="U96" s="12">
        <f>BooksData[[#This Row],[Price(USD)]]*BooksData[[#This Row],[Total Sales]]</f>
        <v>184840.32000000001</v>
      </c>
      <c r="V96" s="7" t="str">
        <f>IF(BooksData[[#This Row],[Title]]="","Missing","OK")</f>
        <v>OK</v>
      </c>
      <c r="W96" s="7" t="str">
        <f ca="1">IF(BooksData[[#This Row],[Last Purchase]] &gt;= TODAY() - 30, "Recent", "Old")</f>
        <v>Old</v>
      </c>
      <c r="X96" s="7">
        <f>IFERROR(
  --MID(BooksData[[#This Row],[Availability]],
        FIND("(", BooksData[[#This Row],[Availability]]) + 1,
        FIND(" ", BooksData[[#This Row],[Availability]], FIND("(", BooksData[[#This Row],[Availability]])) - FIND("(", BooksData[[#This Row],[Availability]]) - 1),
  0)</f>
        <v>14</v>
      </c>
      <c r="Y96" s="13" t="str">
        <f>IF(ISNUMBER(SEARCH("In stock", BooksData[[#This Row],[Availability]])), "In Stock", "Out of Stock")</f>
        <v>In Stock</v>
      </c>
      <c r="Z96" s="13" t="str">
        <f>IF(BooksData[[#This Row],[Stock Count]] &lt; 5, "⚠️ Low", "OK")</f>
        <v>OK</v>
      </c>
      <c r="AA96" s="14">
        <f>BooksData[[#This Row],[Revenue]]*0.2</f>
        <v>36968.064000000006</v>
      </c>
      <c r="AB96" s="13" t="str" cm="1">
        <f t="array" ref="AB96">_xlfn.IFS(BooksData[[#This Row],[Price(USD)]]&lt;10, "Low", BooksData[[#This Row],[Price(USD)]]&lt;20, "Mid", TRUE, "High")</f>
        <v>High</v>
      </c>
      <c r="AC96" s="13" t="str">
        <f>IF(BooksData[[#This Row],[Total Sales]] &gt; 4000, "Top Seller", "Other")</f>
        <v>Other</v>
      </c>
    </row>
    <row r="97" spans="1:29" x14ac:dyDescent="0.3">
      <c r="A97" s="7" t="s">
        <v>113</v>
      </c>
      <c r="B97" s="7" t="s">
        <v>1112</v>
      </c>
      <c r="C97" s="7" t="s">
        <v>2017</v>
      </c>
      <c r="D97" s="7" t="s">
        <v>2112</v>
      </c>
      <c r="E97" s="7" t="s">
        <v>2112</v>
      </c>
      <c r="F97" s="7" t="s">
        <v>2921</v>
      </c>
      <c r="G97" s="7" t="s">
        <v>2924</v>
      </c>
      <c r="H97" s="7">
        <v>0</v>
      </c>
      <c r="I97" s="10" t="s">
        <v>2946</v>
      </c>
      <c r="J97" s="7" t="s">
        <v>2951</v>
      </c>
      <c r="K97" s="7" t="s">
        <v>3093</v>
      </c>
      <c r="L97" s="11" t="s">
        <v>4090</v>
      </c>
      <c r="M97" s="11" t="s">
        <v>5090</v>
      </c>
      <c r="N97" s="9">
        <v>1220</v>
      </c>
      <c r="O97" s="7" t="s">
        <v>5999</v>
      </c>
      <c r="P97" s="7" t="s">
        <v>6001</v>
      </c>
      <c r="Q97" s="9">
        <v>561</v>
      </c>
      <c r="R97" s="6">
        <v>45676</v>
      </c>
      <c r="S97" s="8">
        <f>ROUND((VALUE(SUBSTITUTE(SUBSTITUTE(BooksData[[#This Row],[Price (Incl. Tax)]], "Â", ""), "£", "")) *1.3),2)</f>
        <v>70.069999999999993</v>
      </c>
      <c r="T97" s="7" cm="1">
        <f t="array" ref="T97">_xlfn.SWITCH(I97, "One",1,"Two",2,"Three",3,"Four",4,"Five",5,"")</f>
        <v>1</v>
      </c>
      <c r="U97" s="12">
        <f>BooksData[[#This Row],[Price(USD)]]*BooksData[[#This Row],[Total Sales]]</f>
        <v>85485.4</v>
      </c>
      <c r="V97" s="7" t="str">
        <f>IF(BooksData[[#This Row],[Title]]="","Missing","OK")</f>
        <v>OK</v>
      </c>
      <c r="W97" s="7" t="str">
        <f ca="1">IF(BooksData[[#This Row],[Last Purchase]] &gt;= TODAY() - 30, "Recent", "Old")</f>
        <v>Old</v>
      </c>
      <c r="X97" s="7">
        <f>IFERROR(
  --MID(BooksData[[#This Row],[Availability]],
        FIND("(", BooksData[[#This Row],[Availability]]) + 1,
        FIND(" ", BooksData[[#This Row],[Availability]], FIND("(", BooksData[[#This Row],[Availability]])) - FIND("(", BooksData[[#This Row],[Availability]]) - 1),
  0)</f>
        <v>14</v>
      </c>
      <c r="Y97" s="13" t="str">
        <f>IF(ISNUMBER(SEARCH("In stock", BooksData[[#This Row],[Availability]])), "In Stock", "Out of Stock")</f>
        <v>In Stock</v>
      </c>
      <c r="Z97" s="13" t="str">
        <f>IF(BooksData[[#This Row],[Stock Count]] &lt; 5, "⚠️ Low", "OK")</f>
        <v>OK</v>
      </c>
      <c r="AA97" s="14">
        <f>BooksData[[#This Row],[Revenue]]*0.2</f>
        <v>17097.079999999998</v>
      </c>
      <c r="AB97" s="13" t="str" cm="1">
        <f t="array" ref="AB97">_xlfn.IFS(BooksData[[#This Row],[Price(USD)]]&lt;10, "Low", BooksData[[#This Row],[Price(USD)]]&lt;20, "Mid", TRUE, "High")</f>
        <v>High</v>
      </c>
      <c r="AC97" s="13" t="str">
        <f>IF(BooksData[[#This Row],[Total Sales]] &gt; 4000, "Top Seller", "Other")</f>
        <v>Other</v>
      </c>
    </row>
    <row r="98" spans="1:29" x14ac:dyDescent="0.3">
      <c r="A98" s="7" t="s">
        <v>114</v>
      </c>
      <c r="B98" s="7" t="s">
        <v>1113</v>
      </c>
      <c r="C98" s="7" t="s">
        <v>2017</v>
      </c>
      <c r="D98" s="7" t="s">
        <v>2113</v>
      </c>
      <c r="E98" s="7" t="s">
        <v>2113</v>
      </c>
      <c r="F98" s="7" t="s">
        <v>2921</v>
      </c>
      <c r="G98" s="7" t="s">
        <v>2924</v>
      </c>
      <c r="H98" s="7">
        <v>0</v>
      </c>
      <c r="I98" s="10" t="s">
        <v>2943</v>
      </c>
      <c r="J98" s="7" t="s">
        <v>2951</v>
      </c>
      <c r="K98" s="7" t="s">
        <v>3094</v>
      </c>
      <c r="L98" s="11" t="s">
        <v>4091</v>
      </c>
      <c r="M98" s="11" t="s">
        <v>5091</v>
      </c>
      <c r="N98" s="9">
        <v>2219</v>
      </c>
      <c r="O98" s="7" t="s">
        <v>5998</v>
      </c>
      <c r="P98" s="7" t="s">
        <v>6002</v>
      </c>
      <c r="Q98" s="9">
        <v>191</v>
      </c>
      <c r="R98" s="6">
        <v>45730</v>
      </c>
      <c r="S98" s="8">
        <f>ROUND((VALUE(SUBSTITUTE(SUBSTITUTE(BooksData[[#This Row],[Price (Incl. Tax)]], "Â", ""), "£", "")) *1.3),2)</f>
        <v>32.99</v>
      </c>
      <c r="T98" s="7" cm="1">
        <f t="array" ref="T98">_xlfn.SWITCH(I98, "One",1,"Two",2,"Three",3,"Four",4,"Five",5,"")</f>
        <v>2</v>
      </c>
      <c r="U98" s="12">
        <f>BooksData[[#This Row],[Price(USD)]]*BooksData[[#This Row],[Total Sales]]</f>
        <v>73204.81</v>
      </c>
      <c r="V98" s="7" t="str">
        <f>IF(BooksData[[#This Row],[Title]]="","Missing","OK")</f>
        <v>OK</v>
      </c>
      <c r="W98" s="7" t="str">
        <f ca="1">IF(BooksData[[#This Row],[Last Purchase]] &gt;= TODAY() - 30, "Recent", "Old")</f>
        <v>Old</v>
      </c>
      <c r="X98" s="7">
        <f>IFERROR(
  --MID(BooksData[[#This Row],[Availability]],
        FIND("(", BooksData[[#This Row],[Availability]]) + 1,
        FIND(" ", BooksData[[#This Row],[Availability]], FIND("(", BooksData[[#This Row],[Availability]])) - FIND("(", BooksData[[#This Row],[Availability]]) - 1),
  0)</f>
        <v>14</v>
      </c>
      <c r="Y98" s="13" t="str">
        <f>IF(ISNUMBER(SEARCH("In stock", BooksData[[#This Row],[Availability]])), "In Stock", "Out of Stock")</f>
        <v>In Stock</v>
      </c>
      <c r="Z98" s="13" t="str">
        <f>IF(BooksData[[#This Row],[Stock Count]] &lt; 5, "⚠️ Low", "OK")</f>
        <v>OK</v>
      </c>
      <c r="AA98" s="14">
        <f>BooksData[[#This Row],[Revenue]]*0.2</f>
        <v>14640.962</v>
      </c>
      <c r="AB98" s="13" t="str" cm="1">
        <f t="array" ref="AB98">_xlfn.IFS(BooksData[[#This Row],[Price(USD)]]&lt;10, "Low", BooksData[[#This Row],[Price(USD)]]&lt;20, "Mid", TRUE, "High")</f>
        <v>High</v>
      </c>
      <c r="AC98" s="13" t="str">
        <f>IF(BooksData[[#This Row],[Total Sales]] &gt; 4000, "Top Seller", "Other")</f>
        <v>Other</v>
      </c>
    </row>
    <row r="99" spans="1:29" x14ac:dyDescent="0.3">
      <c r="A99" s="7" t="s">
        <v>115</v>
      </c>
      <c r="B99" s="7" t="s">
        <v>1114</v>
      </c>
      <c r="C99" s="7" t="s">
        <v>2017</v>
      </c>
      <c r="D99" s="7" t="s">
        <v>2114</v>
      </c>
      <c r="E99" s="7" t="s">
        <v>2114</v>
      </c>
      <c r="F99" s="7" t="s">
        <v>2921</v>
      </c>
      <c r="G99" s="7" t="s">
        <v>2924</v>
      </c>
      <c r="H99" s="7">
        <v>0</v>
      </c>
      <c r="I99" s="10" t="s">
        <v>2947</v>
      </c>
      <c r="J99" s="7" t="s">
        <v>2951</v>
      </c>
      <c r="K99" s="7" t="s">
        <v>3095</v>
      </c>
      <c r="L99" s="11" t="s">
        <v>4092</v>
      </c>
      <c r="M99" s="11" t="s">
        <v>5092</v>
      </c>
      <c r="N99" s="9">
        <v>1193</v>
      </c>
      <c r="O99" s="7" t="s">
        <v>5999</v>
      </c>
      <c r="P99" s="7" t="s">
        <v>6002</v>
      </c>
      <c r="Q99" s="9">
        <v>1340</v>
      </c>
      <c r="R99" s="6">
        <v>45705</v>
      </c>
      <c r="S99" s="8">
        <f>ROUND((VALUE(SUBSTITUTE(SUBSTITUTE(BooksData[[#This Row],[Price (Incl. Tax)]], "Â", ""), "£", "")) *1.3),2)</f>
        <v>15.46</v>
      </c>
      <c r="T99" s="7" cm="1">
        <f t="array" ref="T99">_xlfn.SWITCH(I99, "One",1,"Two",2,"Three",3,"Four",4,"Five",5,"")</f>
        <v>5</v>
      </c>
      <c r="U99" s="12">
        <f>BooksData[[#This Row],[Price(USD)]]*BooksData[[#This Row],[Total Sales]]</f>
        <v>18443.780000000002</v>
      </c>
      <c r="V99" s="7" t="str">
        <f>IF(BooksData[[#This Row],[Title]]="","Missing","OK")</f>
        <v>OK</v>
      </c>
      <c r="W99" s="7" t="str">
        <f ca="1">IF(BooksData[[#This Row],[Last Purchase]] &gt;= TODAY() - 30, "Recent", "Old")</f>
        <v>Old</v>
      </c>
      <c r="X99" s="7">
        <f>IFERROR(
  --MID(BooksData[[#This Row],[Availability]],
        FIND("(", BooksData[[#This Row],[Availability]]) + 1,
        FIND(" ", BooksData[[#This Row],[Availability]], FIND("(", BooksData[[#This Row],[Availability]])) - FIND("(", BooksData[[#This Row],[Availability]]) - 1),
  0)</f>
        <v>14</v>
      </c>
      <c r="Y99" s="13" t="str">
        <f>IF(ISNUMBER(SEARCH("In stock", BooksData[[#This Row],[Availability]])), "In Stock", "Out of Stock")</f>
        <v>In Stock</v>
      </c>
      <c r="Z99" s="13" t="str">
        <f>IF(BooksData[[#This Row],[Stock Count]] &lt; 5, "⚠️ Low", "OK")</f>
        <v>OK</v>
      </c>
      <c r="AA99" s="14">
        <f>BooksData[[#This Row],[Revenue]]*0.2</f>
        <v>3688.7560000000008</v>
      </c>
      <c r="AB99" s="13" t="str" cm="1">
        <f t="array" ref="AB99">_xlfn.IFS(BooksData[[#This Row],[Price(USD)]]&lt;10, "Low", BooksData[[#This Row],[Price(USD)]]&lt;20, "Mid", TRUE, "High")</f>
        <v>Mid</v>
      </c>
      <c r="AC99" s="13" t="str">
        <f>IF(BooksData[[#This Row],[Total Sales]] &gt; 4000, "Top Seller", "Other")</f>
        <v>Other</v>
      </c>
    </row>
    <row r="100" spans="1:29" x14ac:dyDescent="0.3">
      <c r="A100" s="7" t="s">
        <v>116</v>
      </c>
      <c r="B100" s="7" t="s">
        <v>1115</v>
      </c>
      <c r="C100" s="7" t="s">
        <v>2017</v>
      </c>
      <c r="D100" s="7" t="s">
        <v>2115</v>
      </c>
      <c r="E100" s="7" t="s">
        <v>2115</v>
      </c>
      <c r="F100" s="7" t="s">
        <v>2921</v>
      </c>
      <c r="G100" s="7" t="s">
        <v>2924</v>
      </c>
      <c r="H100" s="7">
        <v>0</v>
      </c>
      <c r="I100" s="10" t="s">
        <v>2944</v>
      </c>
      <c r="J100" s="7" t="s">
        <v>2951</v>
      </c>
      <c r="K100" s="7" t="s">
        <v>3096</v>
      </c>
      <c r="L100" s="11" t="s">
        <v>4093</v>
      </c>
      <c r="M100" s="11" t="s">
        <v>5093</v>
      </c>
      <c r="N100" s="9">
        <v>2070</v>
      </c>
      <c r="O100" s="7" t="s">
        <v>6000</v>
      </c>
      <c r="P100" s="7" t="s">
        <v>6001</v>
      </c>
      <c r="Q100" s="9">
        <v>738</v>
      </c>
      <c r="R100" s="6">
        <v>45791</v>
      </c>
      <c r="S100" s="8">
        <f>ROUND((VALUE(SUBSTITUTE(SUBSTITUTE(BooksData[[#This Row],[Price (Incl. Tax)]], "Â", ""), "£", "")) *1.3),2)</f>
        <v>46.06</v>
      </c>
      <c r="T100" s="7" cm="1">
        <f t="array" ref="T100">_xlfn.SWITCH(I100, "One",1,"Two",2,"Three",3,"Four",4,"Five",5,"")</f>
        <v>4</v>
      </c>
      <c r="U100" s="12">
        <f>BooksData[[#This Row],[Price(USD)]]*BooksData[[#This Row],[Total Sales]]</f>
        <v>95344.200000000012</v>
      </c>
      <c r="V100" s="7" t="str">
        <f>IF(BooksData[[#This Row],[Title]]="","Missing","OK")</f>
        <v>OK</v>
      </c>
      <c r="W100" s="7" t="str">
        <f ca="1">IF(BooksData[[#This Row],[Last Purchase]] &gt;= TODAY() - 30, "Recent", "Old")</f>
        <v>Old</v>
      </c>
      <c r="X100" s="7">
        <f>IFERROR(
  --MID(BooksData[[#This Row],[Availability]],
        FIND("(", BooksData[[#This Row],[Availability]]) + 1,
        FIND(" ", BooksData[[#This Row],[Availability]], FIND("(", BooksData[[#This Row],[Availability]])) - FIND("(", BooksData[[#This Row],[Availability]]) - 1),
  0)</f>
        <v>14</v>
      </c>
      <c r="Y100" s="13" t="str">
        <f>IF(ISNUMBER(SEARCH("In stock", BooksData[[#This Row],[Availability]])), "In Stock", "Out of Stock")</f>
        <v>In Stock</v>
      </c>
      <c r="Z100" s="13" t="str">
        <f>IF(BooksData[[#This Row],[Stock Count]] &lt; 5, "⚠️ Low", "OK")</f>
        <v>OK</v>
      </c>
      <c r="AA100" s="14">
        <f>BooksData[[#This Row],[Revenue]]*0.2</f>
        <v>19068.840000000004</v>
      </c>
      <c r="AB100" s="13" t="str" cm="1">
        <f t="array" ref="AB100">_xlfn.IFS(BooksData[[#This Row],[Price(USD)]]&lt;10, "Low", BooksData[[#This Row],[Price(USD)]]&lt;20, "Mid", TRUE, "High")</f>
        <v>High</v>
      </c>
      <c r="AC100" s="13" t="str">
        <f>IF(BooksData[[#This Row],[Total Sales]] &gt; 4000, "Top Seller", "Other")</f>
        <v>Other</v>
      </c>
    </row>
    <row r="101" spans="1:29" x14ac:dyDescent="0.3">
      <c r="A101" s="7" t="s">
        <v>117</v>
      </c>
      <c r="B101" s="7" t="s">
        <v>1116</v>
      </c>
      <c r="C101" s="7" t="s">
        <v>2017</v>
      </c>
      <c r="D101" s="7" t="s">
        <v>2029</v>
      </c>
      <c r="E101" s="7" t="s">
        <v>2029</v>
      </c>
      <c r="F101" s="7" t="s">
        <v>2921</v>
      </c>
      <c r="G101" s="7" t="s">
        <v>2924</v>
      </c>
      <c r="H101" s="7">
        <v>0</v>
      </c>
      <c r="I101" s="10" t="s">
        <v>2945</v>
      </c>
      <c r="J101" s="7" t="s">
        <v>2951</v>
      </c>
      <c r="K101" s="7" t="s">
        <v>3097</v>
      </c>
      <c r="L101" s="11" t="s">
        <v>4094</v>
      </c>
      <c r="M101" s="11" t="s">
        <v>5094</v>
      </c>
      <c r="N101" s="9">
        <v>4648</v>
      </c>
      <c r="O101" s="7" t="s">
        <v>5995</v>
      </c>
      <c r="P101" s="7" t="s">
        <v>6002</v>
      </c>
      <c r="Q101" s="9">
        <v>512</v>
      </c>
      <c r="R101" s="6">
        <v>45730</v>
      </c>
      <c r="S101" s="8">
        <f>ROUND((VALUE(SUBSTITUTE(SUBSTITUTE(BooksData[[#This Row],[Price (Incl. Tax)]], "Â", ""), "£", "")) *1.3),2)</f>
        <v>62.17</v>
      </c>
      <c r="T101" s="7" cm="1">
        <f t="array" ref="T101">_xlfn.SWITCH(I101, "One",1,"Two",2,"Three",3,"Four",4,"Five",5,"")</f>
        <v>3</v>
      </c>
      <c r="U101" s="12">
        <f>BooksData[[#This Row],[Price(USD)]]*BooksData[[#This Row],[Total Sales]]</f>
        <v>288966.16000000003</v>
      </c>
      <c r="V101" s="7" t="str">
        <f>IF(BooksData[[#This Row],[Title]]="","Missing","OK")</f>
        <v>OK</v>
      </c>
      <c r="W101" s="7" t="str">
        <f ca="1">IF(BooksData[[#This Row],[Last Purchase]] &gt;= TODAY() - 30, "Recent", "Old")</f>
        <v>Old</v>
      </c>
      <c r="X101" s="7">
        <f>IFERROR(
  --MID(BooksData[[#This Row],[Availability]],
        FIND("(", BooksData[[#This Row],[Availability]]) + 1,
        FIND(" ", BooksData[[#This Row],[Availability]], FIND("(", BooksData[[#This Row],[Availability]])) - FIND("(", BooksData[[#This Row],[Availability]]) - 1),
  0)</f>
        <v>14</v>
      </c>
      <c r="Y101" s="13" t="str">
        <f>IF(ISNUMBER(SEARCH("In stock", BooksData[[#This Row],[Availability]])), "In Stock", "Out of Stock")</f>
        <v>In Stock</v>
      </c>
      <c r="Z101" s="13" t="str">
        <f>IF(BooksData[[#This Row],[Stock Count]] &lt; 5, "⚠️ Low", "OK")</f>
        <v>OK</v>
      </c>
      <c r="AA101" s="14">
        <f>BooksData[[#This Row],[Revenue]]*0.2</f>
        <v>57793.232000000011</v>
      </c>
      <c r="AB101" s="13" t="str" cm="1">
        <f t="array" ref="AB101">_xlfn.IFS(BooksData[[#This Row],[Price(USD)]]&lt;10, "Low", BooksData[[#This Row],[Price(USD)]]&lt;20, "Mid", TRUE, "High")</f>
        <v>High</v>
      </c>
      <c r="AC101" s="13" t="str">
        <f>IF(BooksData[[#This Row],[Total Sales]] &gt; 4000, "Top Seller", "Other")</f>
        <v>Top Seller</v>
      </c>
    </row>
    <row r="102" spans="1:29" x14ac:dyDescent="0.3">
      <c r="A102" s="7" t="s">
        <v>118</v>
      </c>
      <c r="B102" s="7" t="s">
        <v>1117</v>
      </c>
      <c r="C102" s="7" t="s">
        <v>2017</v>
      </c>
      <c r="D102" s="7" t="s">
        <v>2116</v>
      </c>
      <c r="E102" s="7" t="s">
        <v>2116</v>
      </c>
      <c r="F102" s="7" t="s">
        <v>2921</v>
      </c>
      <c r="G102" s="7" t="s">
        <v>2924</v>
      </c>
      <c r="H102" s="7">
        <v>0</v>
      </c>
      <c r="I102" s="10" t="s">
        <v>2943</v>
      </c>
      <c r="J102" s="7" t="s">
        <v>2951</v>
      </c>
      <c r="K102" s="7" t="s">
        <v>3098</v>
      </c>
      <c r="L102" s="11" t="s">
        <v>4095</v>
      </c>
      <c r="M102" s="11" t="s">
        <v>5095</v>
      </c>
      <c r="N102" s="9">
        <v>4465</v>
      </c>
      <c r="O102" s="7" t="s">
        <v>6000</v>
      </c>
      <c r="P102" s="7" t="s">
        <v>6001</v>
      </c>
      <c r="Q102" s="9">
        <v>168</v>
      </c>
      <c r="R102" s="6">
        <v>45775</v>
      </c>
      <c r="S102" s="8">
        <f>ROUND((VALUE(SUBSTITUTE(SUBSTITUTE(BooksData[[#This Row],[Price (Incl. Tax)]], "Â", ""), "£", "")) *1.3),2)</f>
        <v>33.119999999999997</v>
      </c>
      <c r="T102" s="7" cm="1">
        <f t="array" ref="T102">_xlfn.SWITCH(I102, "One",1,"Two",2,"Three",3,"Four",4,"Five",5,"")</f>
        <v>2</v>
      </c>
      <c r="U102" s="12">
        <f>BooksData[[#This Row],[Price(USD)]]*BooksData[[#This Row],[Total Sales]]</f>
        <v>147880.79999999999</v>
      </c>
      <c r="V102" s="7" t="str">
        <f>IF(BooksData[[#This Row],[Title]]="","Missing","OK")</f>
        <v>OK</v>
      </c>
      <c r="W102" s="7" t="str">
        <f ca="1">IF(BooksData[[#This Row],[Last Purchase]] &gt;= TODAY() - 30, "Recent", "Old")</f>
        <v>Old</v>
      </c>
      <c r="X102" s="7">
        <f>IFERROR(
  --MID(BooksData[[#This Row],[Availability]],
        FIND("(", BooksData[[#This Row],[Availability]]) + 1,
        FIND(" ", BooksData[[#This Row],[Availability]], FIND("(", BooksData[[#This Row],[Availability]])) - FIND("(", BooksData[[#This Row],[Availability]]) - 1),
  0)</f>
        <v>14</v>
      </c>
      <c r="Y102" s="13" t="str">
        <f>IF(ISNUMBER(SEARCH("In stock", BooksData[[#This Row],[Availability]])), "In Stock", "Out of Stock")</f>
        <v>In Stock</v>
      </c>
      <c r="Z102" s="13" t="str">
        <f>IF(BooksData[[#This Row],[Stock Count]] &lt; 5, "⚠️ Low", "OK")</f>
        <v>OK</v>
      </c>
      <c r="AA102" s="14">
        <f>BooksData[[#This Row],[Revenue]]*0.2</f>
        <v>29576.16</v>
      </c>
      <c r="AB102" s="13" t="str" cm="1">
        <f t="array" ref="AB102">_xlfn.IFS(BooksData[[#This Row],[Price(USD)]]&lt;10, "Low", BooksData[[#This Row],[Price(USD)]]&lt;20, "Mid", TRUE, "High")</f>
        <v>High</v>
      </c>
      <c r="AC102" s="13" t="str">
        <f>IF(BooksData[[#This Row],[Total Sales]] &gt; 4000, "Top Seller", "Other")</f>
        <v>Top Seller</v>
      </c>
    </row>
    <row r="103" spans="1:29" x14ac:dyDescent="0.3">
      <c r="A103" s="7" t="s">
        <v>119</v>
      </c>
      <c r="B103" s="7" t="s">
        <v>1118</v>
      </c>
      <c r="C103" s="7" t="s">
        <v>2017</v>
      </c>
      <c r="D103" s="7" t="s">
        <v>2117</v>
      </c>
      <c r="E103" s="7" t="s">
        <v>2117</v>
      </c>
      <c r="F103" s="7" t="s">
        <v>2921</v>
      </c>
      <c r="G103" s="7" t="s">
        <v>2924</v>
      </c>
      <c r="H103" s="7">
        <v>0</v>
      </c>
      <c r="I103" s="10" t="s">
        <v>2943</v>
      </c>
      <c r="J103" s="7" t="s">
        <v>2951</v>
      </c>
      <c r="K103" s="7" t="s">
        <v>3099</v>
      </c>
      <c r="L103" s="11" t="s">
        <v>4096</v>
      </c>
      <c r="M103" s="11" t="s">
        <v>5096</v>
      </c>
      <c r="N103" s="9">
        <v>2202</v>
      </c>
      <c r="O103" s="7" t="s">
        <v>5999</v>
      </c>
      <c r="P103" s="7" t="s">
        <v>6001</v>
      </c>
      <c r="Q103" s="9">
        <v>761</v>
      </c>
      <c r="R103" s="6">
        <v>45831</v>
      </c>
      <c r="S103" s="8">
        <f>ROUND((VALUE(SUBSTITUTE(SUBSTITUTE(BooksData[[#This Row],[Price (Incl. Tax)]], "Â", ""), "£", "")) *1.3),2)</f>
        <v>49.91</v>
      </c>
      <c r="T103" s="7" cm="1">
        <f t="array" ref="T103">_xlfn.SWITCH(I103, "One",1,"Two",2,"Three",3,"Four",4,"Five",5,"")</f>
        <v>2</v>
      </c>
      <c r="U103" s="12">
        <f>BooksData[[#This Row],[Price(USD)]]*BooksData[[#This Row],[Total Sales]]</f>
        <v>109901.81999999999</v>
      </c>
      <c r="V103" s="7" t="str">
        <f>IF(BooksData[[#This Row],[Title]]="","Missing","OK")</f>
        <v>OK</v>
      </c>
      <c r="W103" s="7" t="str">
        <f ca="1">IF(BooksData[[#This Row],[Last Purchase]] &gt;= TODAY() - 30, "Recent", "Old")</f>
        <v>Recent</v>
      </c>
      <c r="X103" s="7">
        <f>IFERROR(
  --MID(BooksData[[#This Row],[Availability]],
        FIND("(", BooksData[[#This Row],[Availability]]) + 1,
        FIND(" ", BooksData[[#This Row],[Availability]], FIND("(", BooksData[[#This Row],[Availability]])) - FIND("(", BooksData[[#This Row],[Availability]]) - 1),
  0)</f>
        <v>14</v>
      </c>
      <c r="Y103" s="13" t="str">
        <f>IF(ISNUMBER(SEARCH("In stock", BooksData[[#This Row],[Availability]])), "In Stock", "Out of Stock")</f>
        <v>In Stock</v>
      </c>
      <c r="Z103" s="13" t="str">
        <f>IF(BooksData[[#This Row],[Stock Count]] &lt; 5, "⚠️ Low", "OK")</f>
        <v>OK</v>
      </c>
      <c r="AA103" s="14">
        <f>BooksData[[#This Row],[Revenue]]*0.2</f>
        <v>21980.364000000001</v>
      </c>
      <c r="AB103" s="13" t="str" cm="1">
        <f t="array" ref="AB103">_xlfn.IFS(BooksData[[#This Row],[Price(USD)]]&lt;10, "Low", BooksData[[#This Row],[Price(USD)]]&lt;20, "Mid", TRUE, "High")</f>
        <v>High</v>
      </c>
      <c r="AC103" s="13" t="str">
        <f>IF(BooksData[[#This Row],[Total Sales]] &gt; 4000, "Top Seller", "Other")</f>
        <v>Other</v>
      </c>
    </row>
    <row r="104" spans="1:29" x14ac:dyDescent="0.3">
      <c r="A104" s="7" t="s">
        <v>120</v>
      </c>
      <c r="B104" s="7" t="s">
        <v>1119</v>
      </c>
      <c r="C104" s="7" t="s">
        <v>2017</v>
      </c>
      <c r="D104" s="7" t="s">
        <v>2118</v>
      </c>
      <c r="E104" s="7" t="s">
        <v>2118</v>
      </c>
      <c r="F104" s="7" t="s">
        <v>2921</v>
      </c>
      <c r="G104" s="7" t="s">
        <v>2924</v>
      </c>
      <c r="H104" s="7">
        <v>0</v>
      </c>
      <c r="I104" s="10" t="s">
        <v>2943</v>
      </c>
      <c r="J104" s="7" t="s">
        <v>2951</v>
      </c>
      <c r="K104" s="7" t="s">
        <v>3100</v>
      </c>
      <c r="L104" s="11" t="s">
        <v>4097</v>
      </c>
      <c r="M104" s="11" t="s">
        <v>5097</v>
      </c>
      <c r="N104" s="9">
        <v>4838</v>
      </c>
      <c r="O104" s="7" t="s">
        <v>5995</v>
      </c>
      <c r="P104" s="7" t="s">
        <v>6002</v>
      </c>
      <c r="Q104" s="9">
        <v>1360</v>
      </c>
      <c r="R104" s="6">
        <v>45750</v>
      </c>
      <c r="S104" s="8">
        <f>ROUND((VALUE(SUBSTITUTE(SUBSTITUTE(BooksData[[#This Row],[Price (Incl. Tax)]], "Â", ""), "£", "")) *1.3),2)</f>
        <v>66.959999999999994</v>
      </c>
      <c r="T104" s="7" cm="1">
        <f t="array" ref="T104">_xlfn.SWITCH(I104, "One",1,"Two",2,"Three",3,"Four",4,"Five",5,"")</f>
        <v>2</v>
      </c>
      <c r="U104" s="12">
        <f>BooksData[[#This Row],[Price(USD)]]*BooksData[[#This Row],[Total Sales]]</f>
        <v>323952.48</v>
      </c>
      <c r="V104" s="7" t="str">
        <f>IF(BooksData[[#This Row],[Title]]="","Missing","OK")</f>
        <v>OK</v>
      </c>
      <c r="W104" s="7" t="str">
        <f ca="1">IF(BooksData[[#This Row],[Last Purchase]] &gt;= TODAY() - 30, "Recent", "Old")</f>
        <v>Old</v>
      </c>
      <c r="X104" s="7">
        <f>IFERROR(
  --MID(BooksData[[#This Row],[Availability]],
        FIND("(", BooksData[[#This Row],[Availability]]) + 1,
        FIND(" ", BooksData[[#This Row],[Availability]], FIND("(", BooksData[[#This Row],[Availability]])) - FIND("(", BooksData[[#This Row],[Availability]]) - 1),
  0)</f>
        <v>14</v>
      </c>
      <c r="Y104" s="13" t="str">
        <f>IF(ISNUMBER(SEARCH("In stock", BooksData[[#This Row],[Availability]])), "In Stock", "Out of Stock")</f>
        <v>In Stock</v>
      </c>
      <c r="Z104" s="13" t="str">
        <f>IF(BooksData[[#This Row],[Stock Count]] &lt; 5, "⚠️ Low", "OK")</f>
        <v>OK</v>
      </c>
      <c r="AA104" s="14">
        <f>BooksData[[#This Row],[Revenue]]*0.2</f>
        <v>64790.495999999999</v>
      </c>
      <c r="AB104" s="13" t="str" cm="1">
        <f t="array" ref="AB104">_xlfn.IFS(BooksData[[#This Row],[Price(USD)]]&lt;10, "Low", BooksData[[#This Row],[Price(USD)]]&lt;20, "Mid", TRUE, "High")</f>
        <v>High</v>
      </c>
      <c r="AC104" s="13" t="str">
        <f>IF(BooksData[[#This Row],[Total Sales]] &gt; 4000, "Top Seller", "Other")</f>
        <v>Top Seller</v>
      </c>
    </row>
    <row r="105" spans="1:29" x14ac:dyDescent="0.3">
      <c r="A105" s="7" t="s">
        <v>121</v>
      </c>
      <c r="B105" s="7" t="s">
        <v>1120</v>
      </c>
      <c r="C105" s="7" t="s">
        <v>2017</v>
      </c>
      <c r="D105" s="7" t="s">
        <v>2119</v>
      </c>
      <c r="E105" s="7" t="s">
        <v>2119</v>
      </c>
      <c r="F105" s="7" t="s">
        <v>2921</v>
      </c>
      <c r="G105" s="7" t="s">
        <v>2924</v>
      </c>
      <c r="H105" s="7">
        <v>0</v>
      </c>
      <c r="I105" s="10" t="s">
        <v>2947</v>
      </c>
      <c r="J105" s="7" t="s">
        <v>2951</v>
      </c>
      <c r="K105" s="7" t="s">
        <v>3101</v>
      </c>
      <c r="L105" s="11" t="s">
        <v>4098</v>
      </c>
      <c r="M105" s="11" t="s">
        <v>5098</v>
      </c>
      <c r="N105" s="9">
        <v>3559</v>
      </c>
      <c r="O105" s="7" t="s">
        <v>5999</v>
      </c>
      <c r="P105" s="7" t="s">
        <v>6001</v>
      </c>
      <c r="Q105" s="9">
        <v>1850</v>
      </c>
      <c r="R105" s="6">
        <v>45843</v>
      </c>
      <c r="S105" s="8">
        <f>ROUND((VALUE(SUBSTITUTE(SUBSTITUTE(BooksData[[#This Row],[Price (Incl. Tax)]], "Â", ""), "£", "")) *1.3),2)</f>
        <v>74.91</v>
      </c>
      <c r="T105" s="7" cm="1">
        <f t="array" ref="T105">_xlfn.SWITCH(I105, "One",1,"Two",2,"Three",3,"Four",4,"Five",5,"")</f>
        <v>5</v>
      </c>
      <c r="U105" s="12">
        <f>BooksData[[#This Row],[Price(USD)]]*BooksData[[#This Row],[Total Sales]]</f>
        <v>266604.69</v>
      </c>
      <c r="V105" s="7" t="str">
        <f>IF(BooksData[[#This Row],[Title]]="","Missing","OK")</f>
        <v>OK</v>
      </c>
      <c r="W105" s="7" t="str">
        <f ca="1">IF(BooksData[[#This Row],[Last Purchase]] &gt;= TODAY() - 30, "Recent", "Old")</f>
        <v>Recent</v>
      </c>
      <c r="X105" s="7">
        <f>IFERROR(
  --MID(BooksData[[#This Row],[Availability]],
        FIND("(", BooksData[[#This Row],[Availability]]) + 1,
        FIND(" ", BooksData[[#This Row],[Availability]], FIND("(", BooksData[[#This Row],[Availability]])) - FIND("(", BooksData[[#This Row],[Availability]]) - 1),
  0)</f>
        <v>14</v>
      </c>
      <c r="Y105" s="13" t="str">
        <f>IF(ISNUMBER(SEARCH("In stock", BooksData[[#This Row],[Availability]])), "In Stock", "Out of Stock")</f>
        <v>In Stock</v>
      </c>
      <c r="Z105" s="13" t="str">
        <f>IF(BooksData[[#This Row],[Stock Count]] &lt; 5, "⚠️ Low", "OK")</f>
        <v>OK</v>
      </c>
      <c r="AA105" s="14">
        <f>BooksData[[#This Row],[Revenue]]*0.2</f>
        <v>53320.938000000002</v>
      </c>
      <c r="AB105" s="13" t="str" cm="1">
        <f t="array" ref="AB105">_xlfn.IFS(BooksData[[#This Row],[Price(USD)]]&lt;10, "Low", BooksData[[#This Row],[Price(USD)]]&lt;20, "Mid", TRUE, "High")</f>
        <v>High</v>
      </c>
      <c r="AC105" s="13" t="str">
        <f>IF(BooksData[[#This Row],[Total Sales]] &gt; 4000, "Top Seller", "Other")</f>
        <v>Other</v>
      </c>
    </row>
    <row r="106" spans="1:29" x14ac:dyDescent="0.3">
      <c r="A106" s="7" t="s">
        <v>122</v>
      </c>
      <c r="B106" s="7" t="s">
        <v>1121</v>
      </c>
      <c r="C106" s="7" t="s">
        <v>2017</v>
      </c>
      <c r="D106" s="7" t="s">
        <v>2120</v>
      </c>
      <c r="E106" s="7" t="s">
        <v>2120</v>
      </c>
      <c r="F106" s="7" t="s">
        <v>2921</v>
      </c>
      <c r="G106" s="7" t="s">
        <v>2924</v>
      </c>
      <c r="H106" s="7">
        <v>0</v>
      </c>
      <c r="I106" s="10" t="s">
        <v>2943</v>
      </c>
      <c r="J106" s="7" t="s">
        <v>2951</v>
      </c>
      <c r="K106" s="7" t="s">
        <v>3102</v>
      </c>
      <c r="L106" s="11" t="s">
        <v>4099</v>
      </c>
      <c r="M106" s="11" t="s">
        <v>5099</v>
      </c>
      <c r="N106" s="9">
        <v>4830</v>
      </c>
      <c r="O106" s="7" t="s">
        <v>5997</v>
      </c>
      <c r="P106" s="7" t="s">
        <v>6002</v>
      </c>
      <c r="Q106" s="9">
        <v>1328</v>
      </c>
      <c r="R106" s="6">
        <v>45723</v>
      </c>
      <c r="S106" s="8">
        <f>ROUND((VALUE(SUBSTITUTE(SUBSTITUTE(BooksData[[#This Row],[Price (Incl. Tax)]], "Â", ""), "£", "")) *1.3),2)</f>
        <v>41.61</v>
      </c>
      <c r="T106" s="7" cm="1">
        <f t="array" ref="T106">_xlfn.SWITCH(I106, "One",1,"Two",2,"Three",3,"Four",4,"Five",5,"")</f>
        <v>2</v>
      </c>
      <c r="U106" s="12">
        <f>BooksData[[#This Row],[Price(USD)]]*BooksData[[#This Row],[Total Sales]]</f>
        <v>200976.3</v>
      </c>
      <c r="V106" s="7" t="str">
        <f>IF(BooksData[[#This Row],[Title]]="","Missing","OK")</f>
        <v>OK</v>
      </c>
      <c r="W106" s="7" t="str">
        <f ca="1">IF(BooksData[[#This Row],[Last Purchase]] &gt;= TODAY() - 30, "Recent", "Old")</f>
        <v>Old</v>
      </c>
      <c r="X106" s="7">
        <f>IFERROR(
  --MID(BooksData[[#This Row],[Availability]],
        FIND("(", BooksData[[#This Row],[Availability]]) + 1,
        FIND(" ", BooksData[[#This Row],[Availability]], FIND("(", BooksData[[#This Row],[Availability]])) - FIND("(", BooksData[[#This Row],[Availability]]) - 1),
  0)</f>
        <v>14</v>
      </c>
      <c r="Y106" s="13" t="str">
        <f>IF(ISNUMBER(SEARCH("In stock", BooksData[[#This Row],[Availability]])), "In Stock", "Out of Stock")</f>
        <v>In Stock</v>
      </c>
      <c r="Z106" s="13" t="str">
        <f>IF(BooksData[[#This Row],[Stock Count]] &lt; 5, "⚠️ Low", "OK")</f>
        <v>OK</v>
      </c>
      <c r="AA106" s="14">
        <f>BooksData[[#This Row],[Revenue]]*0.2</f>
        <v>40195.26</v>
      </c>
      <c r="AB106" s="13" t="str" cm="1">
        <f t="array" ref="AB106">_xlfn.IFS(BooksData[[#This Row],[Price(USD)]]&lt;10, "Low", BooksData[[#This Row],[Price(USD)]]&lt;20, "Mid", TRUE, "High")</f>
        <v>High</v>
      </c>
      <c r="AC106" s="13" t="str">
        <f>IF(BooksData[[#This Row],[Total Sales]] &gt; 4000, "Top Seller", "Other")</f>
        <v>Top Seller</v>
      </c>
    </row>
    <row r="107" spans="1:29" x14ac:dyDescent="0.3">
      <c r="A107" s="7" t="s">
        <v>123</v>
      </c>
      <c r="B107" s="7" t="s">
        <v>1122</v>
      </c>
      <c r="C107" s="7" t="s">
        <v>2017</v>
      </c>
      <c r="D107" s="7" t="s">
        <v>2121</v>
      </c>
      <c r="E107" s="7" t="s">
        <v>2121</v>
      </c>
      <c r="F107" s="7" t="s">
        <v>2921</v>
      </c>
      <c r="G107" s="7" t="s">
        <v>2924</v>
      </c>
      <c r="H107" s="7">
        <v>0</v>
      </c>
      <c r="I107" s="10" t="s">
        <v>2945</v>
      </c>
      <c r="J107" s="7" t="s">
        <v>2951</v>
      </c>
      <c r="K107" s="7" t="s">
        <v>3103</v>
      </c>
      <c r="L107" s="11" t="s">
        <v>4100</v>
      </c>
      <c r="M107" s="11" t="s">
        <v>5100</v>
      </c>
      <c r="N107" s="9">
        <v>3321</v>
      </c>
      <c r="O107" s="7" t="s">
        <v>5995</v>
      </c>
      <c r="P107" s="7" t="s">
        <v>6001</v>
      </c>
      <c r="Q107" s="9">
        <v>338</v>
      </c>
      <c r="R107" s="6">
        <v>45705</v>
      </c>
      <c r="S107" s="8">
        <f>ROUND((VALUE(SUBSTITUTE(SUBSTITUTE(BooksData[[#This Row],[Price (Incl. Tax)]], "Â", ""), "£", "")) *1.3),2)</f>
        <v>63.44</v>
      </c>
      <c r="T107" s="7" cm="1">
        <f t="array" ref="T107">_xlfn.SWITCH(I107, "One",1,"Two",2,"Three",3,"Four",4,"Five",5,"")</f>
        <v>3</v>
      </c>
      <c r="U107" s="12">
        <f>BooksData[[#This Row],[Price(USD)]]*BooksData[[#This Row],[Total Sales]]</f>
        <v>210684.24</v>
      </c>
      <c r="V107" s="7" t="str">
        <f>IF(BooksData[[#This Row],[Title]]="","Missing","OK")</f>
        <v>OK</v>
      </c>
      <c r="W107" s="7" t="str">
        <f ca="1">IF(BooksData[[#This Row],[Last Purchase]] &gt;= TODAY() - 30, "Recent", "Old")</f>
        <v>Old</v>
      </c>
      <c r="X107" s="7">
        <f>IFERROR(
  --MID(BooksData[[#This Row],[Availability]],
        FIND("(", BooksData[[#This Row],[Availability]]) + 1,
        FIND(" ", BooksData[[#This Row],[Availability]], FIND("(", BooksData[[#This Row],[Availability]])) - FIND("(", BooksData[[#This Row],[Availability]]) - 1),
  0)</f>
        <v>14</v>
      </c>
      <c r="Y107" s="13" t="str">
        <f>IF(ISNUMBER(SEARCH("In stock", BooksData[[#This Row],[Availability]])), "In Stock", "Out of Stock")</f>
        <v>In Stock</v>
      </c>
      <c r="Z107" s="13" t="str">
        <f>IF(BooksData[[#This Row],[Stock Count]] &lt; 5, "⚠️ Low", "OK")</f>
        <v>OK</v>
      </c>
      <c r="AA107" s="14">
        <f>BooksData[[#This Row],[Revenue]]*0.2</f>
        <v>42136.847999999998</v>
      </c>
      <c r="AB107" s="13" t="str" cm="1">
        <f t="array" ref="AB107">_xlfn.IFS(BooksData[[#This Row],[Price(USD)]]&lt;10, "Low", BooksData[[#This Row],[Price(USD)]]&lt;20, "Mid", TRUE, "High")</f>
        <v>High</v>
      </c>
      <c r="AC107" s="13" t="str">
        <f>IF(BooksData[[#This Row],[Total Sales]] &gt; 4000, "Top Seller", "Other")</f>
        <v>Other</v>
      </c>
    </row>
    <row r="108" spans="1:29" x14ac:dyDescent="0.3">
      <c r="A108" s="7" t="s">
        <v>124</v>
      </c>
      <c r="B108" s="7" t="s">
        <v>1123</v>
      </c>
      <c r="C108" s="7" t="s">
        <v>2017</v>
      </c>
      <c r="D108" s="7" t="s">
        <v>2122</v>
      </c>
      <c r="E108" s="7" t="s">
        <v>2122</v>
      </c>
      <c r="F108" s="7" t="s">
        <v>2921</v>
      </c>
      <c r="G108" s="7" t="s">
        <v>2924</v>
      </c>
      <c r="H108" s="7">
        <v>0</v>
      </c>
      <c r="I108" s="10" t="s">
        <v>2943</v>
      </c>
      <c r="J108" s="7" t="s">
        <v>2951</v>
      </c>
      <c r="K108" s="7" t="s">
        <v>3104</v>
      </c>
      <c r="L108" s="11" t="s">
        <v>4101</v>
      </c>
      <c r="M108" s="11" t="s">
        <v>5101</v>
      </c>
      <c r="N108" s="9">
        <v>3015</v>
      </c>
      <c r="O108" s="7" t="s">
        <v>5995</v>
      </c>
      <c r="P108" s="7" t="s">
        <v>6002</v>
      </c>
      <c r="Q108" s="9">
        <v>106</v>
      </c>
      <c r="R108" s="6">
        <v>45719</v>
      </c>
      <c r="S108" s="8">
        <f>ROUND((VALUE(SUBSTITUTE(SUBSTITUTE(BooksData[[#This Row],[Price (Incl. Tax)]], "Â", ""), "£", "")) *1.3),2)</f>
        <v>14.17</v>
      </c>
      <c r="T108" s="7" cm="1">
        <f t="array" ref="T108">_xlfn.SWITCH(I108, "One",1,"Two",2,"Three",3,"Four",4,"Five",5,"")</f>
        <v>2</v>
      </c>
      <c r="U108" s="12">
        <f>BooksData[[#This Row],[Price(USD)]]*BooksData[[#This Row],[Total Sales]]</f>
        <v>42722.55</v>
      </c>
      <c r="V108" s="7" t="str">
        <f>IF(BooksData[[#This Row],[Title]]="","Missing","OK")</f>
        <v>OK</v>
      </c>
      <c r="W108" s="7" t="str">
        <f ca="1">IF(BooksData[[#This Row],[Last Purchase]] &gt;= TODAY() - 30, "Recent", "Old")</f>
        <v>Old</v>
      </c>
      <c r="X108" s="7">
        <f>IFERROR(
  --MID(BooksData[[#This Row],[Availability]],
        FIND("(", BooksData[[#This Row],[Availability]]) + 1,
        FIND(" ", BooksData[[#This Row],[Availability]], FIND("(", BooksData[[#This Row],[Availability]])) - FIND("(", BooksData[[#This Row],[Availability]]) - 1),
  0)</f>
        <v>14</v>
      </c>
      <c r="Y108" s="13" t="str">
        <f>IF(ISNUMBER(SEARCH("In stock", BooksData[[#This Row],[Availability]])), "In Stock", "Out of Stock")</f>
        <v>In Stock</v>
      </c>
      <c r="Z108" s="13" t="str">
        <f>IF(BooksData[[#This Row],[Stock Count]] &lt; 5, "⚠️ Low", "OK")</f>
        <v>OK</v>
      </c>
      <c r="AA108" s="14">
        <f>BooksData[[#This Row],[Revenue]]*0.2</f>
        <v>8544.51</v>
      </c>
      <c r="AB108" s="13" t="str" cm="1">
        <f t="array" ref="AB108">_xlfn.IFS(BooksData[[#This Row],[Price(USD)]]&lt;10, "Low", BooksData[[#This Row],[Price(USD)]]&lt;20, "Mid", TRUE, "High")</f>
        <v>Mid</v>
      </c>
      <c r="AC108" s="13" t="str">
        <f>IF(BooksData[[#This Row],[Total Sales]] &gt; 4000, "Top Seller", "Other")</f>
        <v>Other</v>
      </c>
    </row>
    <row r="109" spans="1:29" x14ac:dyDescent="0.3">
      <c r="A109" s="7" t="s">
        <v>125</v>
      </c>
      <c r="B109" s="7" t="s">
        <v>1124</v>
      </c>
      <c r="C109" s="7" t="s">
        <v>2017</v>
      </c>
      <c r="D109" s="7" t="s">
        <v>2123</v>
      </c>
      <c r="E109" s="7" t="s">
        <v>2123</v>
      </c>
      <c r="F109" s="7" t="s">
        <v>2921</v>
      </c>
      <c r="G109" s="7" t="s">
        <v>2937</v>
      </c>
      <c r="H109" s="7">
        <v>0</v>
      </c>
      <c r="I109" s="10" t="s">
        <v>2944</v>
      </c>
      <c r="J109" s="7" t="s">
        <v>2951</v>
      </c>
      <c r="K109" s="7" t="s">
        <v>3105</v>
      </c>
      <c r="L109" s="11" t="s">
        <v>4102</v>
      </c>
      <c r="M109" s="11" t="s">
        <v>5102</v>
      </c>
      <c r="N109" s="9">
        <v>1846</v>
      </c>
      <c r="O109" s="7" t="s">
        <v>5996</v>
      </c>
      <c r="P109" s="7" t="s">
        <v>6001</v>
      </c>
      <c r="Q109" s="9">
        <v>811</v>
      </c>
      <c r="R109" s="6">
        <v>45705</v>
      </c>
      <c r="S109" s="8">
        <f>ROUND((VALUE(SUBSTITUTE(SUBSTITUTE(BooksData[[#This Row],[Price (Incl. Tax)]], "Â", ""), "£", "")) *1.3),2)</f>
        <v>44.14</v>
      </c>
      <c r="T109" s="7" cm="1">
        <f t="array" ref="T109">_xlfn.SWITCH(I109, "One",1,"Two",2,"Three",3,"Four",4,"Five",5,"")</f>
        <v>4</v>
      </c>
      <c r="U109" s="12">
        <f>BooksData[[#This Row],[Price(USD)]]*BooksData[[#This Row],[Total Sales]]</f>
        <v>81482.44</v>
      </c>
      <c r="V109" s="7" t="str">
        <f>IF(BooksData[[#This Row],[Title]]="","Missing","OK")</f>
        <v>OK</v>
      </c>
      <c r="W109" s="7" t="str">
        <f ca="1">IF(BooksData[[#This Row],[Last Purchase]] &gt;= TODAY() - 30, "Recent", "Old")</f>
        <v>Old</v>
      </c>
      <c r="X109" s="7">
        <f>IFERROR(
  --MID(BooksData[[#This Row],[Availability]],
        FIND("(", BooksData[[#This Row],[Availability]]) + 1,
        FIND(" ", BooksData[[#This Row],[Availability]], FIND("(", BooksData[[#This Row],[Availability]])) - FIND("(", BooksData[[#This Row],[Availability]]) - 1),
  0)</f>
        <v>9</v>
      </c>
      <c r="Y109" s="13" t="str">
        <f>IF(ISNUMBER(SEARCH("In stock", BooksData[[#This Row],[Availability]])), "In Stock", "Out of Stock")</f>
        <v>In Stock</v>
      </c>
      <c r="Z109" s="13" t="str">
        <f>IF(BooksData[[#This Row],[Stock Count]] &lt; 5, "⚠️ Low", "OK")</f>
        <v>OK</v>
      </c>
      <c r="AA109" s="14">
        <f>BooksData[[#This Row],[Revenue]]*0.2</f>
        <v>16296.488000000001</v>
      </c>
      <c r="AB109" s="13" t="str" cm="1">
        <f t="array" ref="AB109">_xlfn.IFS(BooksData[[#This Row],[Price(USD)]]&lt;10, "Low", BooksData[[#This Row],[Price(USD)]]&lt;20, "Mid", TRUE, "High")</f>
        <v>High</v>
      </c>
      <c r="AC109" s="13" t="str">
        <f>IF(BooksData[[#This Row],[Total Sales]] &gt; 4000, "Top Seller", "Other")</f>
        <v>Other</v>
      </c>
    </row>
    <row r="110" spans="1:29" x14ac:dyDescent="0.3">
      <c r="A110" s="7" t="s">
        <v>126</v>
      </c>
      <c r="B110" s="7" t="s">
        <v>1125</v>
      </c>
      <c r="C110" s="7" t="s">
        <v>2017</v>
      </c>
      <c r="D110" s="7" t="s">
        <v>2124</v>
      </c>
      <c r="E110" s="7" t="s">
        <v>2124</v>
      </c>
      <c r="F110" s="7" t="s">
        <v>2921</v>
      </c>
      <c r="G110" s="7" t="s">
        <v>2925</v>
      </c>
      <c r="H110" s="7">
        <v>0</v>
      </c>
      <c r="I110" s="10" t="s">
        <v>2947</v>
      </c>
      <c r="J110" s="7" t="s">
        <v>2951</v>
      </c>
      <c r="K110" s="7" t="s">
        <v>3106</v>
      </c>
      <c r="L110" s="11" t="s">
        <v>4103</v>
      </c>
      <c r="M110" s="11" t="s">
        <v>5103</v>
      </c>
      <c r="N110" s="9">
        <v>1183</v>
      </c>
      <c r="O110" s="7" t="s">
        <v>5997</v>
      </c>
      <c r="P110" s="7" t="s">
        <v>6002</v>
      </c>
      <c r="Q110" s="9">
        <v>1281</v>
      </c>
      <c r="R110" s="6">
        <v>45678</v>
      </c>
      <c r="S110" s="8">
        <f>ROUND((VALUE(SUBSTITUTE(SUBSTITUTE(BooksData[[#This Row],[Price (Incl. Tax)]], "Â", ""), "£", "")) *1.3),2)</f>
        <v>18.329999999999998</v>
      </c>
      <c r="T110" s="7" cm="1">
        <f t="array" ref="T110">_xlfn.SWITCH(I110, "One",1,"Two",2,"Three",3,"Four",4,"Five",5,"")</f>
        <v>5</v>
      </c>
      <c r="U110" s="12">
        <f>BooksData[[#This Row],[Price(USD)]]*BooksData[[#This Row],[Total Sales]]</f>
        <v>21684.39</v>
      </c>
      <c r="V110" s="7" t="str">
        <f>IF(BooksData[[#This Row],[Title]]="","Missing","OK")</f>
        <v>OK</v>
      </c>
      <c r="W110" s="7" t="str">
        <f ca="1">IF(BooksData[[#This Row],[Last Purchase]] &gt;= TODAY() - 30, "Recent", "Old")</f>
        <v>Old</v>
      </c>
      <c r="X110" s="7">
        <f>IFERROR(
  --MID(BooksData[[#This Row],[Availability]],
        FIND("(", BooksData[[#This Row],[Availability]]) + 1,
        FIND(" ", BooksData[[#This Row],[Availability]], FIND("(", BooksData[[#This Row],[Availability]])) - FIND("(", BooksData[[#This Row],[Availability]]) - 1),
  0)</f>
        <v>8</v>
      </c>
      <c r="Y110" s="13" t="str">
        <f>IF(ISNUMBER(SEARCH("In stock", BooksData[[#This Row],[Availability]])), "In Stock", "Out of Stock")</f>
        <v>In Stock</v>
      </c>
      <c r="Z110" s="13" t="str">
        <f>IF(BooksData[[#This Row],[Stock Count]] &lt; 5, "⚠️ Low", "OK")</f>
        <v>OK</v>
      </c>
      <c r="AA110" s="14">
        <f>BooksData[[#This Row],[Revenue]]*0.2</f>
        <v>4336.8779999999997</v>
      </c>
      <c r="AB110" s="13" t="str" cm="1">
        <f t="array" ref="AB110">_xlfn.IFS(BooksData[[#This Row],[Price(USD)]]&lt;10, "Low", BooksData[[#This Row],[Price(USD)]]&lt;20, "Mid", TRUE, "High")</f>
        <v>Mid</v>
      </c>
      <c r="AC110" s="13" t="str">
        <f>IF(BooksData[[#This Row],[Total Sales]] &gt; 4000, "Top Seller", "Other")</f>
        <v>Other</v>
      </c>
    </row>
    <row r="111" spans="1:29" x14ac:dyDescent="0.3">
      <c r="A111" s="7" t="s">
        <v>127</v>
      </c>
      <c r="B111" s="7" t="s">
        <v>1126</v>
      </c>
      <c r="C111" s="7" t="s">
        <v>2017</v>
      </c>
      <c r="D111" s="7" t="s">
        <v>2125</v>
      </c>
      <c r="E111" s="7" t="s">
        <v>2125</v>
      </c>
      <c r="F111" s="7" t="s">
        <v>2921</v>
      </c>
      <c r="G111" s="7" t="s">
        <v>2926</v>
      </c>
      <c r="H111" s="7">
        <v>0</v>
      </c>
      <c r="I111" s="10" t="s">
        <v>2946</v>
      </c>
      <c r="J111" s="7" t="s">
        <v>2951</v>
      </c>
      <c r="K111" s="7" t="s">
        <v>3107</v>
      </c>
      <c r="L111" s="11" t="s">
        <v>4104</v>
      </c>
      <c r="M111" s="11" t="s">
        <v>5104</v>
      </c>
      <c r="N111" s="9">
        <v>4224</v>
      </c>
      <c r="O111" s="7" t="s">
        <v>5995</v>
      </c>
      <c r="P111" s="7" t="s">
        <v>6002</v>
      </c>
      <c r="Q111" s="9">
        <v>625</v>
      </c>
      <c r="R111" s="6">
        <v>45693</v>
      </c>
      <c r="S111" s="8">
        <f>ROUND((VALUE(SUBSTITUTE(SUBSTITUTE(BooksData[[#This Row],[Price (Incl. Tax)]], "Â", ""), "£", "")) *1.3),2)</f>
        <v>25.44</v>
      </c>
      <c r="T111" s="7" cm="1">
        <f t="array" ref="T111">_xlfn.SWITCH(I111, "One",1,"Two",2,"Three",3,"Four",4,"Five",5,"")</f>
        <v>1</v>
      </c>
      <c r="U111" s="12">
        <f>BooksData[[#This Row],[Price(USD)]]*BooksData[[#This Row],[Total Sales]]</f>
        <v>107458.56000000001</v>
      </c>
      <c r="V111" s="7" t="str">
        <f>IF(BooksData[[#This Row],[Title]]="","Missing","OK")</f>
        <v>OK</v>
      </c>
      <c r="W111" s="7" t="str">
        <f ca="1">IF(BooksData[[#This Row],[Last Purchase]] &gt;= TODAY() - 30, "Recent", "Old")</f>
        <v>Old</v>
      </c>
      <c r="X111" s="7">
        <f>IFERROR(
  --MID(BooksData[[#This Row],[Availability]],
        FIND("(", BooksData[[#This Row],[Availability]]) + 1,
        FIND(" ", BooksData[[#This Row],[Availability]], FIND("(", BooksData[[#This Row],[Availability]])) - FIND("(", BooksData[[#This Row],[Availability]]) - 1),
  0)</f>
        <v>7</v>
      </c>
      <c r="Y111" s="13" t="str">
        <f>IF(ISNUMBER(SEARCH("In stock", BooksData[[#This Row],[Availability]])), "In Stock", "Out of Stock")</f>
        <v>In Stock</v>
      </c>
      <c r="Z111" s="13" t="str">
        <f>IF(BooksData[[#This Row],[Stock Count]] &lt; 5, "⚠️ Low", "OK")</f>
        <v>OK</v>
      </c>
      <c r="AA111" s="14">
        <f>BooksData[[#This Row],[Revenue]]*0.2</f>
        <v>21491.712000000003</v>
      </c>
      <c r="AB111" s="13" t="str" cm="1">
        <f t="array" ref="AB111">_xlfn.IFS(BooksData[[#This Row],[Price(USD)]]&lt;10, "Low", BooksData[[#This Row],[Price(USD)]]&lt;20, "Mid", TRUE, "High")</f>
        <v>High</v>
      </c>
      <c r="AC111" s="13" t="str">
        <f>IF(BooksData[[#This Row],[Total Sales]] &gt; 4000, "Top Seller", "Other")</f>
        <v>Top Seller</v>
      </c>
    </row>
    <row r="112" spans="1:29" x14ac:dyDescent="0.3">
      <c r="A112" s="7" t="s">
        <v>128</v>
      </c>
      <c r="B112" s="7" t="s">
        <v>1127</v>
      </c>
      <c r="C112" s="7" t="s">
        <v>2017</v>
      </c>
      <c r="D112" s="7" t="s">
        <v>2126</v>
      </c>
      <c r="E112" s="7" t="s">
        <v>2126</v>
      </c>
      <c r="F112" s="7" t="s">
        <v>2921</v>
      </c>
      <c r="G112" s="7" t="s">
        <v>2927</v>
      </c>
      <c r="H112" s="7">
        <v>0</v>
      </c>
      <c r="I112" s="10" t="s">
        <v>2944</v>
      </c>
      <c r="J112" s="7" t="s">
        <v>2951</v>
      </c>
      <c r="K112" s="7" t="s">
        <v>3108</v>
      </c>
      <c r="L112" s="11" t="s">
        <v>4105</v>
      </c>
      <c r="M112" s="11" t="s">
        <v>5105</v>
      </c>
      <c r="N112" s="9">
        <v>4092</v>
      </c>
      <c r="O112" s="7" t="s">
        <v>5998</v>
      </c>
      <c r="P112" s="7" t="s">
        <v>6002</v>
      </c>
      <c r="Q112" s="9">
        <v>1486</v>
      </c>
      <c r="R112" s="6">
        <v>45814</v>
      </c>
      <c r="S112" s="8">
        <f>ROUND((VALUE(SUBSTITUTE(SUBSTITUTE(BooksData[[#This Row],[Price (Incl. Tax)]], "Â", ""), "£", "")) *1.3),2)</f>
        <v>27.25</v>
      </c>
      <c r="T112" s="7" cm="1">
        <f t="array" ref="T112">_xlfn.SWITCH(I112, "One",1,"Two",2,"Three",3,"Four",4,"Five",5,"")</f>
        <v>4</v>
      </c>
      <c r="U112" s="12">
        <f>BooksData[[#This Row],[Price(USD)]]*BooksData[[#This Row],[Total Sales]]</f>
        <v>111507</v>
      </c>
      <c r="V112" s="7" t="str">
        <f>IF(BooksData[[#This Row],[Title]]="","Missing","OK")</f>
        <v>OK</v>
      </c>
      <c r="W112" s="7" t="str">
        <f ca="1">IF(BooksData[[#This Row],[Last Purchase]] &gt;= TODAY() - 30, "Recent", "Old")</f>
        <v>Old</v>
      </c>
      <c r="X112" s="7">
        <f>IFERROR(
  --MID(BooksData[[#This Row],[Availability]],
        FIND("(", BooksData[[#This Row],[Availability]]) + 1,
        FIND(" ", BooksData[[#This Row],[Availability]], FIND("(", BooksData[[#This Row],[Availability]])) - FIND("(", BooksData[[#This Row],[Availability]]) - 1),
  0)</f>
        <v>6</v>
      </c>
      <c r="Y112" s="13" t="str">
        <f>IF(ISNUMBER(SEARCH("In stock", BooksData[[#This Row],[Availability]])), "In Stock", "Out of Stock")</f>
        <v>In Stock</v>
      </c>
      <c r="Z112" s="13" t="str">
        <f>IF(BooksData[[#This Row],[Stock Count]] &lt; 5, "⚠️ Low", "OK")</f>
        <v>OK</v>
      </c>
      <c r="AA112" s="14">
        <f>BooksData[[#This Row],[Revenue]]*0.2</f>
        <v>22301.4</v>
      </c>
      <c r="AB112" s="13" t="str" cm="1">
        <f t="array" ref="AB112">_xlfn.IFS(BooksData[[#This Row],[Price(USD)]]&lt;10, "Low", BooksData[[#This Row],[Price(USD)]]&lt;20, "Mid", TRUE, "High")</f>
        <v>High</v>
      </c>
      <c r="AC112" s="13" t="str">
        <f>IF(BooksData[[#This Row],[Total Sales]] &gt; 4000, "Top Seller", "Other")</f>
        <v>Top Seller</v>
      </c>
    </row>
    <row r="113" spans="1:29" x14ac:dyDescent="0.3">
      <c r="A113" s="7" t="s">
        <v>129</v>
      </c>
      <c r="B113" s="7" t="s">
        <v>1128</v>
      </c>
      <c r="C113" s="7" t="s">
        <v>2017</v>
      </c>
      <c r="D113" s="7" t="s">
        <v>2127</v>
      </c>
      <c r="E113" s="7" t="s">
        <v>2127</v>
      </c>
      <c r="F113" s="7" t="s">
        <v>2921</v>
      </c>
      <c r="G113" s="7" t="s">
        <v>2927</v>
      </c>
      <c r="H113" s="7">
        <v>0</v>
      </c>
      <c r="I113" s="10" t="s">
        <v>2945</v>
      </c>
      <c r="J113" s="7" t="s">
        <v>2951</v>
      </c>
      <c r="K113" s="7" t="s">
        <v>3109</v>
      </c>
      <c r="L113" s="11" t="s">
        <v>4106</v>
      </c>
      <c r="M113" s="11" t="s">
        <v>5106</v>
      </c>
      <c r="N113" s="9">
        <v>794</v>
      </c>
      <c r="O113" s="7" t="s">
        <v>5999</v>
      </c>
      <c r="P113" s="7" t="s">
        <v>6002</v>
      </c>
      <c r="Q113" s="9">
        <v>1432</v>
      </c>
      <c r="R113" s="6">
        <v>45821</v>
      </c>
      <c r="S113" s="8">
        <f>ROUND((VALUE(SUBSTITUTE(SUBSTITUTE(BooksData[[#This Row],[Price (Incl. Tax)]], "Â", ""), "£", "")) *1.3),2)</f>
        <v>47.31</v>
      </c>
      <c r="T113" s="7" cm="1">
        <f t="array" ref="T113">_xlfn.SWITCH(I113, "One",1,"Two",2,"Three",3,"Four",4,"Five",5,"")</f>
        <v>3</v>
      </c>
      <c r="U113" s="12">
        <f>BooksData[[#This Row],[Price(USD)]]*BooksData[[#This Row],[Total Sales]]</f>
        <v>37564.14</v>
      </c>
      <c r="V113" s="7" t="str">
        <f>IF(BooksData[[#This Row],[Title]]="","Missing","OK")</f>
        <v>OK</v>
      </c>
      <c r="W113" s="7" t="str">
        <f ca="1">IF(BooksData[[#This Row],[Last Purchase]] &gt;= TODAY() - 30, "Recent", "Old")</f>
        <v>Old</v>
      </c>
      <c r="X113" s="7">
        <f>IFERROR(
  --MID(BooksData[[#This Row],[Availability]],
        FIND("(", BooksData[[#This Row],[Availability]]) + 1,
        FIND(" ", BooksData[[#This Row],[Availability]], FIND("(", BooksData[[#This Row],[Availability]])) - FIND("(", BooksData[[#This Row],[Availability]]) - 1),
  0)</f>
        <v>6</v>
      </c>
      <c r="Y113" s="13" t="str">
        <f>IF(ISNUMBER(SEARCH("In stock", BooksData[[#This Row],[Availability]])), "In Stock", "Out of Stock")</f>
        <v>In Stock</v>
      </c>
      <c r="Z113" s="13" t="str">
        <f>IF(BooksData[[#This Row],[Stock Count]] &lt; 5, "⚠️ Low", "OK")</f>
        <v>OK</v>
      </c>
      <c r="AA113" s="14">
        <f>BooksData[[#This Row],[Revenue]]*0.2</f>
        <v>7512.8280000000004</v>
      </c>
      <c r="AB113" s="13" t="str" cm="1">
        <f t="array" ref="AB113">_xlfn.IFS(BooksData[[#This Row],[Price(USD)]]&lt;10, "Low", BooksData[[#This Row],[Price(USD)]]&lt;20, "Mid", TRUE, "High")</f>
        <v>High</v>
      </c>
      <c r="AC113" s="13" t="str">
        <f>IF(BooksData[[#This Row],[Total Sales]] &gt; 4000, "Top Seller", "Other")</f>
        <v>Other</v>
      </c>
    </row>
    <row r="114" spans="1:29" x14ac:dyDescent="0.3">
      <c r="A114" s="7" t="s">
        <v>130</v>
      </c>
      <c r="B114" s="7" t="s">
        <v>1129</v>
      </c>
      <c r="C114" s="7" t="s">
        <v>2017</v>
      </c>
      <c r="D114" s="7" t="s">
        <v>2128</v>
      </c>
      <c r="E114" s="7" t="s">
        <v>2128</v>
      </c>
      <c r="F114" s="7" t="s">
        <v>2921</v>
      </c>
      <c r="G114" s="7" t="s">
        <v>2935</v>
      </c>
      <c r="H114" s="7">
        <v>0</v>
      </c>
      <c r="I114" s="10" t="s">
        <v>2946</v>
      </c>
      <c r="J114" s="7" t="s">
        <v>2951</v>
      </c>
      <c r="K114" s="7" t="s">
        <v>3110</v>
      </c>
      <c r="L114" s="11" t="s">
        <v>4107</v>
      </c>
      <c r="M114" s="11" t="s">
        <v>5107</v>
      </c>
      <c r="N114" s="9">
        <v>435</v>
      </c>
      <c r="O114" s="7" t="s">
        <v>5998</v>
      </c>
      <c r="P114" s="7" t="s">
        <v>6001</v>
      </c>
      <c r="Q114" s="9">
        <v>1546</v>
      </c>
      <c r="R114" s="6">
        <v>45737</v>
      </c>
      <c r="S114" s="8">
        <f>ROUND((VALUE(SUBSTITUTE(SUBSTITUTE(BooksData[[#This Row],[Price (Incl. Tax)]], "Â", ""), "£", "")) *1.3),2)</f>
        <v>21.23</v>
      </c>
      <c r="T114" s="7" cm="1">
        <f t="array" ref="T114">_xlfn.SWITCH(I114, "One",1,"Two",2,"Three",3,"Four",4,"Five",5,"")</f>
        <v>1</v>
      </c>
      <c r="U114" s="12">
        <f>BooksData[[#This Row],[Price(USD)]]*BooksData[[#This Row],[Total Sales]]</f>
        <v>9235.0500000000011</v>
      </c>
      <c r="V114" s="7" t="str">
        <f>IF(BooksData[[#This Row],[Title]]="","Missing","OK")</f>
        <v>OK</v>
      </c>
      <c r="W114" s="7" t="str">
        <f ca="1">IF(BooksData[[#This Row],[Last Purchase]] &gt;= TODAY() - 30, "Recent", "Old")</f>
        <v>Old</v>
      </c>
      <c r="X114" s="7">
        <f>IFERROR(
  --MID(BooksData[[#This Row],[Availability]],
        FIND("(", BooksData[[#This Row],[Availability]]) + 1,
        FIND(" ", BooksData[[#This Row],[Availability]], FIND("(", BooksData[[#This Row],[Availability]])) - FIND("(", BooksData[[#This Row],[Availability]]) - 1),
  0)</f>
        <v>5</v>
      </c>
      <c r="Y114" s="13" t="str">
        <f>IF(ISNUMBER(SEARCH("In stock", BooksData[[#This Row],[Availability]])), "In Stock", "Out of Stock")</f>
        <v>In Stock</v>
      </c>
      <c r="Z114" s="13" t="str">
        <f>IF(BooksData[[#This Row],[Stock Count]] &lt; 5, "⚠️ Low", "OK")</f>
        <v>OK</v>
      </c>
      <c r="AA114" s="14">
        <f>BooksData[[#This Row],[Revenue]]*0.2</f>
        <v>1847.0100000000002</v>
      </c>
      <c r="AB114" s="13" t="str" cm="1">
        <f t="array" ref="AB114">_xlfn.IFS(BooksData[[#This Row],[Price(USD)]]&lt;10, "Low", BooksData[[#This Row],[Price(USD)]]&lt;20, "Mid", TRUE, "High")</f>
        <v>High</v>
      </c>
      <c r="AC114" s="13" t="str">
        <f>IF(BooksData[[#This Row],[Total Sales]] &gt; 4000, "Top Seller", "Other")</f>
        <v>Other</v>
      </c>
    </row>
    <row r="115" spans="1:29" x14ac:dyDescent="0.3">
      <c r="A115" s="7" t="s">
        <v>131</v>
      </c>
      <c r="B115" s="7" t="s">
        <v>1130</v>
      </c>
      <c r="C115" s="7" t="s">
        <v>2017</v>
      </c>
      <c r="D115" s="7" t="s">
        <v>2129</v>
      </c>
      <c r="E115" s="7" t="s">
        <v>2129</v>
      </c>
      <c r="F115" s="7" t="s">
        <v>2921</v>
      </c>
      <c r="G115" s="7" t="s">
        <v>2935</v>
      </c>
      <c r="H115" s="7">
        <v>0</v>
      </c>
      <c r="I115" s="10" t="s">
        <v>2946</v>
      </c>
      <c r="J115" s="7" t="s">
        <v>2951</v>
      </c>
      <c r="K115" s="7" t="s">
        <v>3111</v>
      </c>
      <c r="L115" s="11" t="s">
        <v>4108</v>
      </c>
      <c r="M115" s="11" t="s">
        <v>5108</v>
      </c>
      <c r="N115" s="9">
        <v>948</v>
      </c>
      <c r="O115" s="7" t="s">
        <v>5999</v>
      </c>
      <c r="P115" s="7" t="s">
        <v>6002</v>
      </c>
      <c r="Q115" s="9">
        <v>479</v>
      </c>
      <c r="R115" s="6">
        <v>45807</v>
      </c>
      <c r="S115" s="8">
        <f>ROUND((VALUE(SUBSTITUTE(SUBSTITUTE(BooksData[[#This Row],[Price (Incl. Tax)]], "Â", ""), "£", "")) *1.3),2)</f>
        <v>68.13</v>
      </c>
      <c r="T115" s="7" cm="1">
        <f t="array" ref="T115">_xlfn.SWITCH(I115, "One",1,"Two",2,"Three",3,"Four",4,"Five",5,"")</f>
        <v>1</v>
      </c>
      <c r="U115" s="12">
        <f>BooksData[[#This Row],[Price(USD)]]*BooksData[[#This Row],[Total Sales]]</f>
        <v>64587.24</v>
      </c>
      <c r="V115" s="7" t="str">
        <f>IF(BooksData[[#This Row],[Title]]="","Missing","OK")</f>
        <v>OK</v>
      </c>
      <c r="W115" s="7" t="str">
        <f ca="1">IF(BooksData[[#This Row],[Last Purchase]] &gt;= TODAY() - 30, "Recent", "Old")</f>
        <v>Old</v>
      </c>
      <c r="X115" s="7">
        <f>IFERROR(
  --MID(BooksData[[#This Row],[Availability]],
        FIND("(", BooksData[[#This Row],[Availability]]) + 1,
        FIND(" ", BooksData[[#This Row],[Availability]], FIND("(", BooksData[[#This Row],[Availability]])) - FIND("(", BooksData[[#This Row],[Availability]]) - 1),
  0)</f>
        <v>5</v>
      </c>
      <c r="Y115" s="13" t="str">
        <f>IF(ISNUMBER(SEARCH("In stock", BooksData[[#This Row],[Availability]])), "In Stock", "Out of Stock")</f>
        <v>In Stock</v>
      </c>
      <c r="Z115" s="13" t="str">
        <f>IF(BooksData[[#This Row],[Stock Count]] &lt; 5, "⚠️ Low", "OK")</f>
        <v>OK</v>
      </c>
      <c r="AA115" s="14">
        <f>BooksData[[#This Row],[Revenue]]*0.2</f>
        <v>12917.448</v>
      </c>
      <c r="AB115" s="13" t="str" cm="1">
        <f t="array" ref="AB115">_xlfn.IFS(BooksData[[#This Row],[Price(USD)]]&lt;10, "Low", BooksData[[#This Row],[Price(USD)]]&lt;20, "Mid", TRUE, "High")</f>
        <v>High</v>
      </c>
      <c r="AC115" s="13" t="str">
        <f>IF(BooksData[[#This Row],[Total Sales]] &gt; 4000, "Top Seller", "Other")</f>
        <v>Other</v>
      </c>
    </row>
    <row r="116" spans="1:29" x14ac:dyDescent="0.3">
      <c r="A116" s="7" t="s">
        <v>132</v>
      </c>
      <c r="B116" s="7" t="s">
        <v>1131</v>
      </c>
      <c r="C116" s="7" t="s">
        <v>2017</v>
      </c>
      <c r="D116" s="7" t="s">
        <v>2130</v>
      </c>
      <c r="E116" s="7" t="s">
        <v>2130</v>
      </c>
      <c r="F116" s="7" t="s">
        <v>2921</v>
      </c>
      <c r="G116" s="7" t="s">
        <v>2936</v>
      </c>
      <c r="H116" s="7">
        <v>0</v>
      </c>
      <c r="I116" s="10" t="s">
        <v>2943</v>
      </c>
      <c r="J116" s="7" t="s">
        <v>2951</v>
      </c>
      <c r="K116" s="7" t="s">
        <v>3112</v>
      </c>
      <c r="L116" s="11" t="s">
        <v>4109</v>
      </c>
      <c r="M116" s="11" t="s">
        <v>5109</v>
      </c>
      <c r="N116" s="9">
        <v>1302</v>
      </c>
      <c r="O116" s="7" t="s">
        <v>6000</v>
      </c>
      <c r="P116" s="7" t="s">
        <v>6002</v>
      </c>
      <c r="Q116" s="9">
        <v>879</v>
      </c>
      <c r="R116" s="6">
        <v>45809</v>
      </c>
      <c r="S116" s="8">
        <f>ROUND((VALUE(SUBSTITUTE(SUBSTITUTE(BooksData[[#This Row],[Price (Incl. Tax)]], "Â", ""), "£", "")) *1.3),2)</f>
        <v>36.24</v>
      </c>
      <c r="T116" s="7" cm="1">
        <f t="array" ref="T116">_xlfn.SWITCH(I116, "One",1,"Two",2,"Three",3,"Four",4,"Five",5,"")</f>
        <v>2</v>
      </c>
      <c r="U116" s="12">
        <f>BooksData[[#This Row],[Price(USD)]]*BooksData[[#This Row],[Total Sales]]</f>
        <v>47184.480000000003</v>
      </c>
      <c r="V116" s="7" t="str">
        <f>IF(BooksData[[#This Row],[Title]]="","Missing","OK")</f>
        <v>OK</v>
      </c>
      <c r="W116" s="7" t="str">
        <f ca="1">IF(BooksData[[#This Row],[Last Purchase]] &gt;= TODAY() - 30, "Recent", "Old")</f>
        <v>Old</v>
      </c>
      <c r="X116" s="7">
        <f>IFERROR(
  --MID(BooksData[[#This Row],[Availability]],
        FIND("(", BooksData[[#This Row],[Availability]]) + 1,
        FIND(" ", BooksData[[#This Row],[Availability]], FIND("(", BooksData[[#This Row],[Availability]])) - FIND("(", BooksData[[#This Row],[Availability]]) - 1),
  0)</f>
        <v>4</v>
      </c>
      <c r="Y116" s="13" t="str">
        <f>IF(ISNUMBER(SEARCH("In stock", BooksData[[#This Row],[Availability]])), "In Stock", "Out of Stock")</f>
        <v>In Stock</v>
      </c>
      <c r="Z116" s="13" t="str">
        <f>IF(BooksData[[#This Row],[Stock Count]] &lt; 5, "⚠️ Low", "OK")</f>
        <v>⚠️ Low</v>
      </c>
      <c r="AA116" s="14">
        <f>BooksData[[#This Row],[Revenue]]*0.2</f>
        <v>9436.8960000000006</v>
      </c>
      <c r="AB116" s="13" t="str" cm="1">
        <f t="array" ref="AB116">_xlfn.IFS(BooksData[[#This Row],[Price(USD)]]&lt;10, "Low", BooksData[[#This Row],[Price(USD)]]&lt;20, "Mid", TRUE, "High")</f>
        <v>High</v>
      </c>
      <c r="AC116" s="13" t="str">
        <f>IF(BooksData[[#This Row],[Total Sales]] &gt; 4000, "Top Seller", "Other")</f>
        <v>Other</v>
      </c>
    </row>
    <row r="117" spans="1:29" x14ac:dyDescent="0.3">
      <c r="A117" s="7" t="s">
        <v>133</v>
      </c>
      <c r="B117" s="7" t="s">
        <v>1132</v>
      </c>
      <c r="C117" s="7" t="s">
        <v>2017</v>
      </c>
      <c r="D117" s="7" t="s">
        <v>2131</v>
      </c>
      <c r="E117" s="7" t="s">
        <v>2131</v>
      </c>
      <c r="F117" s="7" t="s">
        <v>2921</v>
      </c>
      <c r="G117" s="7" t="s">
        <v>2936</v>
      </c>
      <c r="H117" s="7">
        <v>0</v>
      </c>
      <c r="I117" s="10" t="s">
        <v>2944</v>
      </c>
      <c r="J117" s="7" t="s">
        <v>2951</v>
      </c>
      <c r="K117" s="7" t="s">
        <v>3113</v>
      </c>
      <c r="L117" s="11" t="s">
        <v>4110</v>
      </c>
      <c r="M117" s="11" t="s">
        <v>5110</v>
      </c>
      <c r="N117" s="9">
        <v>1360</v>
      </c>
      <c r="O117" s="7" t="s">
        <v>5999</v>
      </c>
      <c r="P117" s="7" t="s">
        <v>6002</v>
      </c>
      <c r="Q117" s="9">
        <v>1342</v>
      </c>
      <c r="R117" s="6">
        <v>45797</v>
      </c>
      <c r="S117" s="8">
        <f>ROUND((VALUE(SUBSTITUTE(SUBSTITUTE(BooksData[[#This Row],[Price (Incl. Tax)]], "Â", ""), "£", "")) *1.3),2)</f>
        <v>65.569999999999993</v>
      </c>
      <c r="T117" s="7" cm="1">
        <f t="array" ref="T117">_xlfn.SWITCH(I117, "One",1,"Two",2,"Three",3,"Four",4,"Five",5,"")</f>
        <v>4</v>
      </c>
      <c r="U117" s="12">
        <f>BooksData[[#This Row],[Price(USD)]]*BooksData[[#This Row],[Total Sales]]</f>
        <v>89175.2</v>
      </c>
      <c r="V117" s="7" t="str">
        <f>IF(BooksData[[#This Row],[Title]]="","Missing","OK")</f>
        <v>OK</v>
      </c>
      <c r="W117" s="7" t="str">
        <f ca="1">IF(BooksData[[#This Row],[Last Purchase]] &gt;= TODAY() - 30, "Recent", "Old")</f>
        <v>Old</v>
      </c>
      <c r="X117" s="7">
        <f>IFERROR(
  --MID(BooksData[[#This Row],[Availability]],
        FIND("(", BooksData[[#This Row],[Availability]]) + 1,
        FIND(" ", BooksData[[#This Row],[Availability]], FIND("(", BooksData[[#This Row],[Availability]])) - FIND("(", BooksData[[#This Row],[Availability]]) - 1),
  0)</f>
        <v>4</v>
      </c>
      <c r="Y117" s="13" t="str">
        <f>IF(ISNUMBER(SEARCH("In stock", BooksData[[#This Row],[Availability]])), "In Stock", "Out of Stock")</f>
        <v>In Stock</v>
      </c>
      <c r="Z117" s="13" t="str">
        <f>IF(BooksData[[#This Row],[Stock Count]] &lt; 5, "⚠️ Low", "OK")</f>
        <v>⚠️ Low</v>
      </c>
      <c r="AA117" s="14">
        <f>BooksData[[#This Row],[Revenue]]*0.2</f>
        <v>17835.04</v>
      </c>
      <c r="AB117" s="13" t="str" cm="1">
        <f t="array" ref="AB117">_xlfn.IFS(BooksData[[#This Row],[Price(USD)]]&lt;10, "Low", BooksData[[#This Row],[Price(USD)]]&lt;20, "Mid", TRUE, "High")</f>
        <v>High</v>
      </c>
      <c r="AC117" s="13" t="str">
        <f>IF(BooksData[[#This Row],[Total Sales]] &gt; 4000, "Top Seller", "Other")</f>
        <v>Other</v>
      </c>
    </row>
    <row r="118" spans="1:29" x14ac:dyDescent="0.3">
      <c r="A118" s="7" t="s">
        <v>134</v>
      </c>
      <c r="B118" s="7" t="s">
        <v>1133</v>
      </c>
      <c r="C118" s="7" t="s">
        <v>2017</v>
      </c>
      <c r="D118" s="7" t="s">
        <v>2132</v>
      </c>
      <c r="E118" s="7" t="s">
        <v>2132</v>
      </c>
      <c r="F118" s="7" t="s">
        <v>2921</v>
      </c>
      <c r="G118" s="7" t="s">
        <v>2928</v>
      </c>
      <c r="H118" s="7">
        <v>0</v>
      </c>
      <c r="I118" s="10" t="s">
        <v>2945</v>
      </c>
      <c r="J118" s="7" t="s">
        <v>2951</v>
      </c>
      <c r="K118" s="7" t="s">
        <v>3114</v>
      </c>
      <c r="L118" s="11" t="s">
        <v>4111</v>
      </c>
      <c r="M118" s="11" t="s">
        <v>5111</v>
      </c>
      <c r="N118" s="9">
        <v>3508</v>
      </c>
      <c r="O118" s="7" t="s">
        <v>5996</v>
      </c>
      <c r="P118" s="7" t="s">
        <v>6002</v>
      </c>
      <c r="Q118" s="9">
        <v>186</v>
      </c>
      <c r="R118" s="6">
        <v>45802</v>
      </c>
      <c r="S118" s="8">
        <f>ROUND((VALUE(SUBSTITUTE(SUBSTITUTE(BooksData[[#This Row],[Price (Incl. Tax)]], "Â", ""), "£", "")) *1.3),2)</f>
        <v>18.73</v>
      </c>
      <c r="T118" s="7" cm="1">
        <f t="array" ref="T118">_xlfn.SWITCH(I118, "One",1,"Two",2,"Three",3,"Four",4,"Five",5,"")</f>
        <v>3</v>
      </c>
      <c r="U118" s="12">
        <f>BooksData[[#This Row],[Price(USD)]]*BooksData[[#This Row],[Total Sales]]</f>
        <v>65704.84</v>
      </c>
      <c r="V118" s="7" t="str">
        <f>IF(BooksData[[#This Row],[Title]]="","Missing","OK")</f>
        <v>OK</v>
      </c>
      <c r="W118" s="7" t="str">
        <f ca="1">IF(BooksData[[#This Row],[Last Purchase]] &gt;= TODAY() - 30, "Recent", "Old")</f>
        <v>Old</v>
      </c>
      <c r="X118" s="7">
        <f>IFERROR(
  --MID(BooksData[[#This Row],[Availability]],
        FIND("(", BooksData[[#This Row],[Availability]]) + 1,
        FIND(" ", BooksData[[#This Row],[Availability]], FIND("(", BooksData[[#This Row],[Availability]])) - FIND("(", BooksData[[#This Row],[Availability]]) - 1),
  0)</f>
        <v>3</v>
      </c>
      <c r="Y118" s="13" t="str">
        <f>IF(ISNUMBER(SEARCH("In stock", BooksData[[#This Row],[Availability]])), "In Stock", "Out of Stock")</f>
        <v>In Stock</v>
      </c>
      <c r="Z118" s="13" t="str">
        <f>IF(BooksData[[#This Row],[Stock Count]] &lt; 5, "⚠️ Low", "OK")</f>
        <v>⚠️ Low</v>
      </c>
      <c r="AA118" s="14">
        <f>BooksData[[#This Row],[Revenue]]*0.2</f>
        <v>13140.968000000001</v>
      </c>
      <c r="AB118" s="13" t="str" cm="1">
        <f t="array" ref="AB118">_xlfn.IFS(BooksData[[#This Row],[Price(USD)]]&lt;10, "Low", BooksData[[#This Row],[Price(USD)]]&lt;20, "Mid", TRUE, "High")</f>
        <v>Mid</v>
      </c>
      <c r="AC118" s="13" t="str">
        <f>IF(BooksData[[#This Row],[Total Sales]] &gt; 4000, "Top Seller", "Other")</f>
        <v>Other</v>
      </c>
    </row>
    <row r="119" spans="1:29" x14ac:dyDescent="0.3">
      <c r="A119" s="7" t="s">
        <v>135</v>
      </c>
      <c r="B119" s="7" t="s">
        <v>1134</v>
      </c>
      <c r="C119" s="7" t="s">
        <v>2017</v>
      </c>
      <c r="D119" s="7" t="s">
        <v>2078</v>
      </c>
      <c r="E119" s="7" t="s">
        <v>2078</v>
      </c>
      <c r="F119" s="7" t="s">
        <v>2921</v>
      </c>
      <c r="G119" s="7" t="s">
        <v>2928</v>
      </c>
      <c r="H119" s="7">
        <v>0</v>
      </c>
      <c r="I119" s="10" t="s">
        <v>2947</v>
      </c>
      <c r="J119" s="7" t="s">
        <v>2951</v>
      </c>
      <c r="K119" s="7" t="s">
        <v>3115</v>
      </c>
      <c r="L119" s="11" t="s">
        <v>4112</v>
      </c>
      <c r="M119" s="11" t="s">
        <v>5112</v>
      </c>
      <c r="N119" s="9">
        <v>4935</v>
      </c>
      <c r="O119" s="7" t="s">
        <v>6000</v>
      </c>
      <c r="P119" s="7" t="s">
        <v>6001</v>
      </c>
      <c r="Q119" s="9">
        <v>1441</v>
      </c>
      <c r="R119" s="6">
        <v>45819</v>
      </c>
      <c r="S119" s="8">
        <f>ROUND((VALUE(SUBSTITUTE(SUBSTITUTE(BooksData[[#This Row],[Price (Incl. Tax)]], "Â", ""), "£", "")) *1.3),2)</f>
        <v>72.22</v>
      </c>
      <c r="T119" s="7" cm="1">
        <f t="array" ref="T119">_xlfn.SWITCH(I119, "One",1,"Two",2,"Three",3,"Four",4,"Five",5,"")</f>
        <v>5</v>
      </c>
      <c r="U119" s="12">
        <f>BooksData[[#This Row],[Price(USD)]]*BooksData[[#This Row],[Total Sales]]</f>
        <v>356405.7</v>
      </c>
      <c r="V119" s="7" t="str">
        <f>IF(BooksData[[#This Row],[Title]]="","Missing","OK")</f>
        <v>OK</v>
      </c>
      <c r="W119" s="7" t="str">
        <f ca="1">IF(BooksData[[#This Row],[Last Purchase]] &gt;= TODAY() - 30, "Recent", "Old")</f>
        <v>Old</v>
      </c>
      <c r="X119" s="7">
        <f>IFERROR(
  --MID(BooksData[[#This Row],[Availability]],
        FIND("(", BooksData[[#This Row],[Availability]]) + 1,
        FIND(" ", BooksData[[#This Row],[Availability]], FIND("(", BooksData[[#This Row],[Availability]])) - FIND("(", BooksData[[#This Row],[Availability]]) - 1),
  0)</f>
        <v>3</v>
      </c>
      <c r="Y119" s="13" t="str">
        <f>IF(ISNUMBER(SEARCH("In stock", BooksData[[#This Row],[Availability]])), "In Stock", "Out of Stock")</f>
        <v>In Stock</v>
      </c>
      <c r="Z119" s="13" t="str">
        <f>IF(BooksData[[#This Row],[Stock Count]] &lt; 5, "⚠️ Low", "OK")</f>
        <v>⚠️ Low</v>
      </c>
      <c r="AA119" s="14">
        <f>BooksData[[#This Row],[Revenue]]*0.2</f>
        <v>71281.14</v>
      </c>
      <c r="AB119" s="13" t="str" cm="1">
        <f t="array" ref="AB119">_xlfn.IFS(BooksData[[#This Row],[Price(USD)]]&lt;10, "Low", BooksData[[#This Row],[Price(USD)]]&lt;20, "Mid", TRUE, "High")</f>
        <v>High</v>
      </c>
      <c r="AC119" s="13" t="str">
        <f>IF(BooksData[[#This Row],[Total Sales]] &gt; 4000, "Top Seller", "Other")</f>
        <v>Top Seller</v>
      </c>
    </row>
    <row r="120" spans="1:29" x14ac:dyDescent="0.3">
      <c r="A120" s="7" t="s">
        <v>136</v>
      </c>
      <c r="B120" s="7" t="s">
        <v>1135</v>
      </c>
      <c r="C120" s="7" t="s">
        <v>2017</v>
      </c>
      <c r="D120" s="7" t="s">
        <v>2133</v>
      </c>
      <c r="E120" s="7" t="s">
        <v>2133</v>
      </c>
      <c r="F120" s="7" t="s">
        <v>2921</v>
      </c>
      <c r="G120" s="7" t="s">
        <v>2928</v>
      </c>
      <c r="H120" s="7">
        <v>0</v>
      </c>
      <c r="I120" s="10" t="s">
        <v>2947</v>
      </c>
      <c r="J120" s="7" t="s">
        <v>2951</v>
      </c>
      <c r="K120" s="7" t="s">
        <v>3116</v>
      </c>
      <c r="L120" s="11" t="s">
        <v>4113</v>
      </c>
      <c r="M120" s="11" t="s">
        <v>5113</v>
      </c>
      <c r="N120" s="9">
        <v>570</v>
      </c>
      <c r="O120" s="7" t="s">
        <v>5995</v>
      </c>
      <c r="P120" s="7" t="s">
        <v>6002</v>
      </c>
      <c r="Q120" s="9">
        <v>194</v>
      </c>
      <c r="R120" s="6">
        <v>45841</v>
      </c>
      <c r="S120" s="8">
        <f>ROUND((VALUE(SUBSTITUTE(SUBSTITUTE(BooksData[[#This Row],[Price (Incl. Tax)]], "Â", ""), "£", "")) *1.3),2)</f>
        <v>28.04</v>
      </c>
      <c r="T120" s="7" cm="1">
        <f t="array" ref="T120">_xlfn.SWITCH(I120, "One",1,"Two",2,"Three",3,"Four",4,"Five",5,"")</f>
        <v>5</v>
      </c>
      <c r="U120" s="12">
        <f>BooksData[[#This Row],[Price(USD)]]*BooksData[[#This Row],[Total Sales]]</f>
        <v>15982.8</v>
      </c>
      <c r="V120" s="7" t="str">
        <f>IF(BooksData[[#This Row],[Title]]="","Missing","OK")</f>
        <v>OK</v>
      </c>
      <c r="W120" s="7" t="str">
        <f ca="1">IF(BooksData[[#This Row],[Last Purchase]] &gt;= TODAY() - 30, "Recent", "Old")</f>
        <v>Recent</v>
      </c>
      <c r="X120" s="7">
        <f>IFERROR(
  --MID(BooksData[[#This Row],[Availability]],
        FIND("(", BooksData[[#This Row],[Availability]]) + 1,
        FIND(" ", BooksData[[#This Row],[Availability]], FIND("(", BooksData[[#This Row],[Availability]])) - FIND("(", BooksData[[#This Row],[Availability]]) - 1),
  0)</f>
        <v>3</v>
      </c>
      <c r="Y120" s="13" t="str">
        <f>IF(ISNUMBER(SEARCH("In stock", BooksData[[#This Row],[Availability]])), "In Stock", "Out of Stock")</f>
        <v>In Stock</v>
      </c>
      <c r="Z120" s="13" t="str">
        <f>IF(BooksData[[#This Row],[Stock Count]] &lt; 5, "⚠️ Low", "OK")</f>
        <v>⚠️ Low</v>
      </c>
      <c r="AA120" s="14">
        <f>BooksData[[#This Row],[Revenue]]*0.2</f>
        <v>3196.56</v>
      </c>
      <c r="AB120" s="13" t="str" cm="1">
        <f t="array" ref="AB120">_xlfn.IFS(BooksData[[#This Row],[Price(USD)]]&lt;10, "Low", BooksData[[#This Row],[Price(USD)]]&lt;20, "Mid", TRUE, "High")</f>
        <v>High</v>
      </c>
      <c r="AC120" s="13" t="str">
        <f>IF(BooksData[[#This Row],[Total Sales]] &gt; 4000, "Top Seller", "Other")</f>
        <v>Other</v>
      </c>
    </row>
    <row r="121" spans="1:29" x14ac:dyDescent="0.3">
      <c r="A121" s="7" t="s">
        <v>137</v>
      </c>
      <c r="B121" s="7" t="s">
        <v>1136</v>
      </c>
      <c r="C121" s="7" t="s">
        <v>2017</v>
      </c>
      <c r="D121" s="7" t="s">
        <v>2134</v>
      </c>
      <c r="E121" s="7" t="s">
        <v>2134</v>
      </c>
      <c r="F121" s="7" t="s">
        <v>2921</v>
      </c>
      <c r="G121" s="7" t="s">
        <v>2928</v>
      </c>
      <c r="H121" s="7">
        <v>0</v>
      </c>
      <c r="I121" s="10" t="s">
        <v>2945</v>
      </c>
      <c r="J121" s="7" t="s">
        <v>2951</v>
      </c>
      <c r="K121" s="7" t="s">
        <v>3117</v>
      </c>
      <c r="L121" s="11" t="s">
        <v>4114</v>
      </c>
      <c r="M121" s="11" t="s">
        <v>5114</v>
      </c>
      <c r="N121" s="9">
        <v>3202</v>
      </c>
      <c r="O121" s="7" t="s">
        <v>5999</v>
      </c>
      <c r="P121" s="7" t="s">
        <v>6001</v>
      </c>
      <c r="Q121" s="9">
        <v>2</v>
      </c>
      <c r="R121" s="6">
        <v>45743</v>
      </c>
      <c r="S121" s="8">
        <f>ROUND((VALUE(SUBSTITUTE(SUBSTITUTE(BooksData[[#This Row],[Price (Incl. Tax)]], "Â", ""), "£", "")) *1.3),2)</f>
        <v>56.72</v>
      </c>
      <c r="T121" s="7" cm="1">
        <f t="array" ref="T121">_xlfn.SWITCH(I121, "One",1,"Two",2,"Three",3,"Four",4,"Five",5,"")</f>
        <v>3</v>
      </c>
      <c r="U121" s="12">
        <f>BooksData[[#This Row],[Price(USD)]]*BooksData[[#This Row],[Total Sales]]</f>
        <v>181617.44</v>
      </c>
      <c r="V121" s="7" t="str">
        <f>IF(BooksData[[#This Row],[Title]]="","Missing","OK")</f>
        <v>OK</v>
      </c>
      <c r="W121" s="7" t="str">
        <f ca="1">IF(BooksData[[#This Row],[Last Purchase]] &gt;= TODAY() - 30, "Recent", "Old")</f>
        <v>Old</v>
      </c>
      <c r="X121" s="7">
        <f>IFERROR(
  --MID(BooksData[[#This Row],[Availability]],
        FIND("(", BooksData[[#This Row],[Availability]]) + 1,
        FIND(" ", BooksData[[#This Row],[Availability]], FIND("(", BooksData[[#This Row],[Availability]])) - FIND("(", BooksData[[#This Row],[Availability]]) - 1),
  0)</f>
        <v>3</v>
      </c>
      <c r="Y121" s="13" t="str">
        <f>IF(ISNUMBER(SEARCH("In stock", BooksData[[#This Row],[Availability]])), "In Stock", "Out of Stock")</f>
        <v>In Stock</v>
      </c>
      <c r="Z121" s="13" t="str">
        <f>IF(BooksData[[#This Row],[Stock Count]] &lt; 5, "⚠️ Low", "OK")</f>
        <v>⚠️ Low</v>
      </c>
      <c r="AA121" s="14">
        <f>BooksData[[#This Row],[Revenue]]*0.2</f>
        <v>36323.488000000005</v>
      </c>
      <c r="AB121" s="13" t="str" cm="1">
        <f t="array" ref="AB121">_xlfn.IFS(BooksData[[#This Row],[Price(USD)]]&lt;10, "Low", BooksData[[#This Row],[Price(USD)]]&lt;20, "Mid", TRUE, "High")</f>
        <v>High</v>
      </c>
      <c r="AC121" s="13" t="str">
        <f>IF(BooksData[[#This Row],[Total Sales]] &gt; 4000, "Top Seller", "Other")</f>
        <v>Other</v>
      </c>
    </row>
    <row r="122" spans="1:29" x14ac:dyDescent="0.3">
      <c r="A122" s="7" t="s">
        <v>138</v>
      </c>
      <c r="B122" s="7" t="s">
        <v>1137</v>
      </c>
      <c r="C122" s="7" t="s">
        <v>2017</v>
      </c>
      <c r="D122" s="7" t="s">
        <v>2135</v>
      </c>
      <c r="E122" s="7" t="s">
        <v>2135</v>
      </c>
      <c r="F122" s="7" t="s">
        <v>2921</v>
      </c>
      <c r="G122" s="7" t="s">
        <v>2928</v>
      </c>
      <c r="H122" s="7">
        <v>0</v>
      </c>
      <c r="I122" s="10" t="s">
        <v>2946</v>
      </c>
      <c r="J122" s="7" t="s">
        <v>2951</v>
      </c>
      <c r="K122" s="7" t="s">
        <v>3118</v>
      </c>
      <c r="L122" s="11" t="s">
        <v>4115</v>
      </c>
      <c r="M122" s="11" t="s">
        <v>5115</v>
      </c>
      <c r="N122" s="9">
        <v>3176</v>
      </c>
      <c r="O122" s="7" t="s">
        <v>5996</v>
      </c>
      <c r="P122" s="7" t="s">
        <v>6002</v>
      </c>
      <c r="Q122" s="9">
        <v>437</v>
      </c>
      <c r="R122" s="6">
        <v>45831</v>
      </c>
      <c r="S122" s="8">
        <f>ROUND((VALUE(SUBSTITUTE(SUBSTITUTE(BooksData[[#This Row],[Price (Incl. Tax)]], "Â", ""), "£", "")) *1.3),2)</f>
        <v>50.87</v>
      </c>
      <c r="T122" s="7" cm="1">
        <f t="array" ref="T122">_xlfn.SWITCH(I122, "One",1,"Two",2,"Three",3,"Four",4,"Five",5,"")</f>
        <v>1</v>
      </c>
      <c r="U122" s="12">
        <f>BooksData[[#This Row],[Price(USD)]]*BooksData[[#This Row],[Total Sales]]</f>
        <v>161563.12</v>
      </c>
      <c r="V122" s="7" t="str">
        <f>IF(BooksData[[#This Row],[Title]]="","Missing","OK")</f>
        <v>OK</v>
      </c>
      <c r="W122" s="7" t="str">
        <f ca="1">IF(BooksData[[#This Row],[Last Purchase]] &gt;= TODAY() - 30, "Recent", "Old")</f>
        <v>Recent</v>
      </c>
      <c r="X122" s="7">
        <f>IFERROR(
  --MID(BooksData[[#This Row],[Availability]],
        FIND("(", BooksData[[#This Row],[Availability]]) + 1,
        FIND(" ", BooksData[[#This Row],[Availability]], FIND("(", BooksData[[#This Row],[Availability]])) - FIND("(", BooksData[[#This Row],[Availability]]) - 1),
  0)</f>
        <v>3</v>
      </c>
      <c r="Y122" s="13" t="str">
        <f>IF(ISNUMBER(SEARCH("In stock", BooksData[[#This Row],[Availability]])), "In Stock", "Out of Stock")</f>
        <v>In Stock</v>
      </c>
      <c r="Z122" s="13" t="str">
        <f>IF(BooksData[[#This Row],[Stock Count]] &lt; 5, "⚠️ Low", "OK")</f>
        <v>⚠️ Low</v>
      </c>
      <c r="AA122" s="14">
        <f>BooksData[[#This Row],[Revenue]]*0.2</f>
        <v>32312.624</v>
      </c>
      <c r="AB122" s="13" t="str" cm="1">
        <f t="array" ref="AB122">_xlfn.IFS(BooksData[[#This Row],[Price(USD)]]&lt;10, "Low", BooksData[[#This Row],[Price(USD)]]&lt;20, "Mid", TRUE, "High")</f>
        <v>High</v>
      </c>
      <c r="AC122" s="13" t="str">
        <f>IF(BooksData[[#This Row],[Total Sales]] &gt; 4000, "Top Seller", "Other")</f>
        <v>Other</v>
      </c>
    </row>
    <row r="123" spans="1:29" x14ac:dyDescent="0.3">
      <c r="A123" s="7" t="s">
        <v>139</v>
      </c>
      <c r="B123" s="7" t="s">
        <v>1138</v>
      </c>
      <c r="C123" s="7" t="s">
        <v>2017</v>
      </c>
      <c r="D123" s="7" t="s">
        <v>2136</v>
      </c>
      <c r="E123" s="7" t="s">
        <v>2136</v>
      </c>
      <c r="F123" s="7" t="s">
        <v>2921</v>
      </c>
      <c r="G123" s="7" t="s">
        <v>2928</v>
      </c>
      <c r="H123" s="7">
        <v>0</v>
      </c>
      <c r="I123" s="10" t="s">
        <v>2945</v>
      </c>
      <c r="J123" s="7" t="s">
        <v>2951</v>
      </c>
      <c r="K123" s="7" t="s">
        <v>3119</v>
      </c>
      <c r="L123" s="11" t="s">
        <v>4116</v>
      </c>
      <c r="M123" s="11" t="s">
        <v>5116</v>
      </c>
      <c r="N123" s="9">
        <v>4931</v>
      </c>
      <c r="O123" s="7" t="s">
        <v>5998</v>
      </c>
      <c r="P123" s="7" t="s">
        <v>6001</v>
      </c>
      <c r="Q123" s="9">
        <v>976</v>
      </c>
      <c r="R123" s="6">
        <v>45677</v>
      </c>
      <c r="S123" s="8">
        <f>ROUND((VALUE(SUBSTITUTE(SUBSTITUTE(BooksData[[#This Row],[Price (Incl. Tax)]], "Â", ""), "£", "")) *1.3),2)</f>
        <v>40.89</v>
      </c>
      <c r="T123" s="7" cm="1">
        <f t="array" ref="T123">_xlfn.SWITCH(I123, "One",1,"Two",2,"Three",3,"Four",4,"Five",5,"")</f>
        <v>3</v>
      </c>
      <c r="U123" s="12">
        <f>BooksData[[#This Row],[Price(USD)]]*BooksData[[#This Row],[Total Sales]]</f>
        <v>201628.59</v>
      </c>
      <c r="V123" s="7" t="str">
        <f>IF(BooksData[[#This Row],[Title]]="","Missing","OK")</f>
        <v>OK</v>
      </c>
      <c r="W123" s="7" t="str">
        <f ca="1">IF(BooksData[[#This Row],[Last Purchase]] &gt;= TODAY() - 30, "Recent", "Old")</f>
        <v>Old</v>
      </c>
      <c r="X123" s="7">
        <f>IFERROR(
  --MID(BooksData[[#This Row],[Availability]],
        FIND("(", BooksData[[#This Row],[Availability]]) + 1,
        FIND(" ", BooksData[[#This Row],[Availability]], FIND("(", BooksData[[#This Row],[Availability]])) - FIND("(", BooksData[[#This Row],[Availability]]) - 1),
  0)</f>
        <v>3</v>
      </c>
      <c r="Y123" s="13" t="str">
        <f>IF(ISNUMBER(SEARCH("In stock", BooksData[[#This Row],[Availability]])), "In Stock", "Out of Stock")</f>
        <v>In Stock</v>
      </c>
      <c r="Z123" s="13" t="str">
        <f>IF(BooksData[[#This Row],[Stock Count]] &lt; 5, "⚠️ Low", "OK")</f>
        <v>⚠️ Low</v>
      </c>
      <c r="AA123" s="14">
        <f>BooksData[[#This Row],[Revenue]]*0.2</f>
        <v>40325.718000000001</v>
      </c>
      <c r="AB123" s="13" t="str" cm="1">
        <f t="array" ref="AB123">_xlfn.IFS(BooksData[[#This Row],[Price(USD)]]&lt;10, "Low", BooksData[[#This Row],[Price(USD)]]&lt;20, "Mid", TRUE, "High")</f>
        <v>High</v>
      </c>
      <c r="AC123" s="13" t="str">
        <f>IF(BooksData[[#This Row],[Total Sales]] &gt; 4000, "Top Seller", "Other")</f>
        <v>Top Seller</v>
      </c>
    </row>
    <row r="124" spans="1:29" x14ac:dyDescent="0.3">
      <c r="A124" s="7" t="s">
        <v>140</v>
      </c>
      <c r="B124" s="7" t="s">
        <v>1139</v>
      </c>
      <c r="C124" s="7" t="s">
        <v>2017</v>
      </c>
      <c r="D124" s="7" t="s">
        <v>2137</v>
      </c>
      <c r="E124" s="7" t="s">
        <v>2137</v>
      </c>
      <c r="F124" s="7" t="s">
        <v>2921</v>
      </c>
      <c r="G124" s="7" t="s">
        <v>2928</v>
      </c>
      <c r="H124" s="7">
        <v>0</v>
      </c>
      <c r="I124" s="10" t="s">
        <v>2946</v>
      </c>
      <c r="J124" s="7" t="s">
        <v>2951</v>
      </c>
      <c r="K124" s="7" t="s">
        <v>3120</v>
      </c>
      <c r="L124" s="11" t="s">
        <v>4117</v>
      </c>
      <c r="M124" s="11" t="s">
        <v>5117</v>
      </c>
      <c r="N124" s="9">
        <v>3884</v>
      </c>
      <c r="O124" s="7" t="s">
        <v>6000</v>
      </c>
      <c r="P124" s="7" t="s">
        <v>6001</v>
      </c>
      <c r="Q124" s="9">
        <v>159</v>
      </c>
      <c r="R124" s="6">
        <v>45740</v>
      </c>
      <c r="S124" s="8">
        <f>ROUND((VALUE(SUBSTITUTE(SUBSTITUTE(BooksData[[#This Row],[Price (Incl. Tax)]], "Â", ""), "£", "")) *1.3),2)</f>
        <v>55.54</v>
      </c>
      <c r="T124" s="7" cm="1">
        <f t="array" ref="T124">_xlfn.SWITCH(I124, "One",1,"Two",2,"Three",3,"Four",4,"Five",5,"")</f>
        <v>1</v>
      </c>
      <c r="U124" s="12">
        <f>BooksData[[#This Row],[Price(USD)]]*BooksData[[#This Row],[Total Sales]]</f>
        <v>215717.36</v>
      </c>
      <c r="V124" s="7" t="str">
        <f>IF(BooksData[[#This Row],[Title]]="","Missing","OK")</f>
        <v>OK</v>
      </c>
      <c r="W124" s="7" t="str">
        <f ca="1">IF(BooksData[[#This Row],[Last Purchase]] &gt;= TODAY() - 30, "Recent", "Old")</f>
        <v>Old</v>
      </c>
      <c r="X124" s="7">
        <f>IFERROR(
  --MID(BooksData[[#This Row],[Availability]],
        FIND("(", BooksData[[#This Row],[Availability]]) + 1,
        FIND(" ", BooksData[[#This Row],[Availability]], FIND("(", BooksData[[#This Row],[Availability]])) - FIND("(", BooksData[[#This Row],[Availability]]) - 1),
  0)</f>
        <v>3</v>
      </c>
      <c r="Y124" s="13" t="str">
        <f>IF(ISNUMBER(SEARCH("In stock", BooksData[[#This Row],[Availability]])), "In Stock", "Out of Stock")</f>
        <v>In Stock</v>
      </c>
      <c r="Z124" s="13" t="str">
        <f>IF(BooksData[[#This Row],[Stock Count]] &lt; 5, "⚠️ Low", "OK")</f>
        <v>⚠️ Low</v>
      </c>
      <c r="AA124" s="14">
        <f>BooksData[[#This Row],[Revenue]]*0.2</f>
        <v>43143.472000000002</v>
      </c>
      <c r="AB124" s="13" t="str" cm="1">
        <f t="array" ref="AB124">_xlfn.IFS(BooksData[[#This Row],[Price(USD)]]&lt;10, "Low", BooksData[[#This Row],[Price(USD)]]&lt;20, "Mid", TRUE, "High")</f>
        <v>High</v>
      </c>
      <c r="AC124" s="13" t="str">
        <f>IF(BooksData[[#This Row],[Total Sales]] &gt; 4000, "Top Seller", "Other")</f>
        <v>Other</v>
      </c>
    </row>
    <row r="125" spans="1:29" x14ac:dyDescent="0.3">
      <c r="A125" s="7" t="s">
        <v>141</v>
      </c>
      <c r="B125" s="7" t="s">
        <v>1140</v>
      </c>
      <c r="C125" s="7" t="s">
        <v>2017</v>
      </c>
      <c r="D125" s="7" t="s">
        <v>2018</v>
      </c>
      <c r="E125" s="7" t="s">
        <v>2018</v>
      </c>
      <c r="F125" s="7" t="s">
        <v>2921</v>
      </c>
      <c r="G125" s="7" t="s">
        <v>2928</v>
      </c>
      <c r="H125" s="7">
        <v>0</v>
      </c>
      <c r="I125" s="10" t="s">
        <v>2943</v>
      </c>
      <c r="J125" s="7" t="s">
        <v>2951</v>
      </c>
      <c r="K125" s="7" t="s">
        <v>3121</v>
      </c>
      <c r="L125" s="11" t="s">
        <v>4118</v>
      </c>
      <c r="M125" s="11" t="s">
        <v>5118</v>
      </c>
      <c r="N125" s="9">
        <v>4384</v>
      </c>
      <c r="O125" s="7" t="s">
        <v>6000</v>
      </c>
      <c r="P125" s="7" t="s">
        <v>6001</v>
      </c>
      <c r="Q125" s="9">
        <v>271</v>
      </c>
      <c r="R125" s="6">
        <v>45800</v>
      </c>
      <c r="S125" s="8">
        <f>ROUND((VALUE(SUBSTITUTE(SUBSTITUTE(BooksData[[#This Row],[Price (Incl. Tax)]], "Â", ""), "£", "")) *1.3),2)</f>
        <v>58.72</v>
      </c>
      <c r="T125" s="7" cm="1">
        <f t="array" ref="T125">_xlfn.SWITCH(I125, "One",1,"Two",2,"Three",3,"Four",4,"Five",5,"")</f>
        <v>2</v>
      </c>
      <c r="U125" s="12">
        <f>BooksData[[#This Row],[Price(USD)]]*BooksData[[#This Row],[Total Sales]]</f>
        <v>257428.47999999998</v>
      </c>
      <c r="V125" s="7" t="str">
        <f>IF(BooksData[[#This Row],[Title]]="","Missing","OK")</f>
        <v>OK</v>
      </c>
      <c r="W125" s="7" t="str">
        <f ca="1">IF(BooksData[[#This Row],[Last Purchase]] &gt;= TODAY() - 30, "Recent", "Old")</f>
        <v>Old</v>
      </c>
      <c r="X125" s="7">
        <f>IFERROR(
  --MID(BooksData[[#This Row],[Availability]],
        FIND("(", BooksData[[#This Row],[Availability]]) + 1,
        FIND(" ", BooksData[[#This Row],[Availability]], FIND("(", BooksData[[#This Row],[Availability]])) - FIND("(", BooksData[[#This Row],[Availability]]) - 1),
  0)</f>
        <v>3</v>
      </c>
      <c r="Y125" s="13" t="str">
        <f>IF(ISNUMBER(SEARCH("In stock", BooksData[[#This Row],[Availability]])), "In Stock", "Out of Stock")</f>
        <v>In Stock</v>
      </c>
      <c r="Z125" s="13" t="str">
        <f>IF(BooksData[[#This Row],[Stock Count]] &lt; 5, "⚠️ Low", "OK")</f>
        <v>⚠️ Low</v>
      </c>
      <c r="AA125" s="14">
        <f>BooksData[[#This Row],[Revenue]]*0.2</f>
        <v>51485.695999999996</v>
      </c>
      <c r="AB125" s="13" t="str" cm="1">
        <f t="array" ref="AB125">_xlfn.IFS(BooksData[[#This Row],[Price(USD)]]&lt;10, "Low", BooksData[[#This Row],[Price(USD)]]&lt;20, "Mid", TRUE, "High")</f>
        <v>High</v>
      </c>
      <c r="AC125" s="13" t="str">
        <f>IF(BooksData[[#This Row],[Total Sales]] &gt; 4000, "Top Seller", "Other")</f>
        <v>Top Seller</v>
      </c>
    </row>
    <row r="126" spans="1:29" x14ac:dyDescent="0.3">
      <c r="A126" s="7" t="s">
        <v>142</v>
      </c>
      <c r="B126" s="7" t="s">
        <v>1141</v>
      </c>
      <c r="C126" s="7" t="s">
        <v>2017</v>
      </c>
      <c r="D126" s="7" t="s">
        <v>2138</v>
      </c>
      <c r="E126" s="7" t="s">
        <v>2138</v>
      </c>
      <c r="F126" s="7" t="s">
        <v>2921</v>
      </c>
      <c r="G126" s="7" t="s">
        <v>2928</v>
      </c>
      <c r="H126" s="7">
        <v>0</v>
      </c>
      <c r="I126" s="10" t="s">
        <v>2946</v>
      </c>
      <c r="J126" s="7" t="s">
        <v>2951</v>
      </c>
      <c r="K126" s="7" t="s">
        <v>3122</v>
      </c>
      <c r="L126" s="11" t="s">
        <v>4119</v>
      </c>
      <c r="M126" s="11" t="s">
        <v>5119</v>
      </c>
      <c r="N126" s="9">
        <v>2109</v>
      </c>
      <c r="O126" s="7" t="s">
        <v>5996</v>
      </c>
      <c r="P126" s="7" t="s">
        <v>6001</v>
      </c>
      <c r="Q126" s="9">
        <v>1215</v>
      </c>
      <c r="R126" s="6">
        <v>45691</v>
      </c>
      <c r="S126" s="8">
        <f>ROUND((VALUE(SUBSTITUTE(SUBSTITUTE(BooksData[[#This Row],[Price (Incl. Tax)]], "Â", ""), "£", "")) *1.3),2)</f>
        <v>64.099999999999994</v>
      </c>
      <c r="T126" s="7" cm="1">
        <f t="array" ref="T126">_xlfn.SWITCH(I126, "One",1,"Two",2,"Three",3,"Four",4,"Five",5,"")</f>
        <v>1</v>
      </c>
      <c r="U126" s="12">
        <f>BooksData[[#This Row],[Price(USD)]]*BooksData[[#This Row],[Total Sales]]</f>
        <v>135186.9</v>
      </c>
      <c r="V126" s="7" t="str">
        <f>IF(BooksData[[#This Row],[Title]]="","Missing","OK")</f>
        <v>OK</v>
      </c>
      <c r="W126" s="7" t="str">
        <f ca="1">IF(BooksData[[#This Row],[Last Purchase]] &gt;= TODAY() - 30, "Recent", "Old")</f>
        <v>Old</v>
      </c>
      <c r="X126" s="7">
        <f>IFERROR(
  --MID(BooksData[[#This Row],[Availability]],
        FIND("(", BooksData[[#This Row],[Availability]]) + 1,
        FIND(" ", BooksData[[#This Row],[Availability]], FIND("(", BooksData[[#This Row],[Availability]])) - FIND("(", BooksData[[#This Row],[Availability]]) - 1),
  0)</f>
        <v>3</v>
      </c>
      <c r="Y126" s="13" t="str">
        <f>IF(ISNUMBER(SEARCH("In stock", BooksData[[#This Row],[Availability]])), "In Stock", "Out of Stock")</f>
        <v>In Stock</v>
      </c>
      <c r="Z126" s="13" t="str">
        <f>IF(BooksData[[#This Row],[Stock Count]] &lt; 5, "⚠️ Low", "OK")</f>
        <v>⚠️ Low</v>
      </c>
      <c r="AA126" s="14">
        <f>BooksData[[#This Row],[Revenue]]*0.2</f>
        <v>27037.38</v>
      </c>
      <c r="AB126" s="13" t="str" cm="1">
        <f t="array" ref="AB126">_xlfn.IFS(BooksData[[#This Row],[Price(USD)]]&lt;10, "Low", BooksData[[#This Row],[Price(USD)]]&lt;20, "Mid", TRUE, "High")</f>
        <v>High</v>
      </c>
      <c r="AC126" s="13" t="str">
        <f>IF(BooksData[[#This Row],[Total Sales]] &gt; 4000, "Top Seller", "Other")</f>
        <v>Other</v>
      </c>
    </row>
    <row r="127" spans="1:29" x14ac:dyDescent="0.3">
      <c r="A127" s="7" t="s">
        <v>143</v>
      </c>
      <c r="B127" s="7" t="s">
        <v>1142</v>
      </c>
      <c r="C127" s="7" t="s">
        <v>2017</v>
      </c>
      <c r="D127" s="7" t="s">
        <v>2139</v>
      </c>
      <c r="E127" s="7" t="s">
        <v>2139</v>
      </c>
      <c r="F127" s="7" t="s">
        <v>2921</v>
      </c>
      <c r="G127" s="7" t="s">
        <v>2928</v>
      </c>
      <c r="H127" s="7">
        <v>0</v>
      </c>
      <c r="I127" s="10" t="s">
        <v>2943</v>
      </c>
      <c r="J127" s="7" t="s">
        <v>2951</v>
      </c>
      <c r="K127" s="7" t="s">
        <v>3123</v>
      </c>
      <c r="L127" s="11" t="s">
        <v>4120</v>
      </c>
      <c r="M127" s="11" t="s">
        <v>5120</v>
      </c>
      <c r="N127" s="9">
        <v>4582</v>
      </c>
      <c r="O127" s="7" t="s">
        <v>5998</v>
      </c>
      <c r="P127" s="7" t="s">
        <v>6002</v>
      </c>
      <c r="Q127" s="9">
        <v>463</v>
      </c>
      <c r="R127" s="6">
        <v>45814</v>
      </c>
      <c r="S127" s="8">
        <f>ROUND((VALUE(SUBSTITUTE(SUBSTITUTE(BooksData[[#This Row],[Price (Incl. Tax)]], "Â", ""), "£", "")) *1.3),2)</f>
        <v>49.43</v>
      </c>
      <c r="T127" s="7" cm="1">
        <f t="array" ref="T127">_xlfn.SWITCH(I127, "One",1,"Two",2,"Three",3,"Four",4,"Five",5,"")</f>
        <v>2</v>
      </c>
      <c r="U127" s="12">
        <f>BooksData[[#This Row],[Price(USD)]]*BooksData[[#This Row],[Total Sales]]</f>
        <v>226488.26</v>
      </c>
      <c r="V127" s="7" t="str">
        <f>IF(BooksData[[#This Row],[Title]]="","Missing","OK")</f>
        <v>OK</v>
      </c>
      <c r="W127" s="7" t="str">
        <f ca="1">IF(BooksData[[#This Row],[Last Purchase]] &gt;= TODAY() - 30, "Recent", "Old")</f>
        <v>Old</v>
      </c>
      <c r="X127" s="7">
        <f>IFERROR(
  --MID(BooksData[[#This Row],[Availability]],
        FIND("(", BooksData[[#This Row],[Availability]]) + 1,
        FIND(" ", BooksData[[#This Row],[Availability]], FIND("(", BooksData[[#This Row],[Availability]])) - FIND("(", BooksData[[#This Row],[Availability]]) - 1),
  0)</f>
        <v>3</v>
      </c>
      <c r="Y127" s="13" t="str">
        <f>IF(ISNUMBER(SEARCH("In stock", BooksData[[#This Row],[Availability]])), "In Stock", "Out of Stock")</f>
        <v>In Stock</v>
      </c>
      <c r="Z127" s="13" t="str">
        <f>IF(BooksData[[#This Row],[Stock Count]] &lt; 5, "⚠️ Low", "OK")</f>
        <v>⚠️ Low</v>
      </c>
      <c r="AA127" s="14">
        <f>BooksData[[#This Row],[Revenue]]*0.2</f>
        <v>45297.652000000002</v>
      </c>
      <c r="AB127" s="13" t="str" cm="1">
        <f t="array" ref="AB127">_xlfn.IFS(BooksData[[#This Row],[Price(USD)]]&lt;10, "Low", BooksData[[#This Row],[Price(USD)]]&lt;20, "Mid", TRUE, "High")</f>
        <v>High</v>
      </c>
      <c r="AC127" s="13" t="str">
        <f>IF(BooksData[[#This Row],[Total Sales]] &gt; 4000, "Top Seller", "Other")</f>
        <v>Top Seller</v>
      </c>
    </row>
    <row r="128" spans="1:29" x14ac:dyDescent="0.3">
      <c r="A128" s="7" t="s">
        <v>144</v>
      </c>
      <c r="B128" s="7" t="s">
        <v>1143</v>
      </c>
      <c r="C128" s="7" t="s">
        <v>2017</v>
      </c>
      <c r="D128" s="7" t="s">
        <v>2140</v>
      </c>
      <c r="E128" s="7" t="s">
        <v>2140</v>
      </c>
      <c r="F128" s="7" t="s">
        <v>2921</v>
      </c>
      <c r="G128" s="7" t="s">
        <v>2938</v>
      </c>
      <c r="H128" s="7">
        <v>0</v>
      </c>
      <c r="I128" s="10" t="s">
        <v>2946</v>
      </c>
      <c r="J128" s="7" t="s">
        <v>2951</v>
      </c>
      <c r="K128" s="7" t="s">
        <v>3124</v>
      </c>
      <c r="L128" s="11" t="s">
        <v>4121</v>
      </c>
      <c r="M128" s="11" t="s">
        <v>5121</v>
      </c>
      <c r="N128" s="9">
        <v>144</v>
      </c>
      <c r="O128" s="7" t="s">
        <v>6000</v>
      </c>
      <c r="P128" s="7" t="s">
        <v>6001</v>
      </c>
      <c r="Q128" s="9">
        <v>1063</v>
      </c>
      <c r="R128" s="6">
        <v>45699</v>
      </c>
      <c r="S128" s="8">
        <f>ROUND((VALUE(SUBSTITUTE(SUBSTITUTE(BooksData[[#This Row],[Price (Incl. Tax)]], "Â", ""), "£", "")) *1.3),2)</f>
        <v>71.25</v>
      </c>
      <c r="T128" s="7" cm="1">
        <f t="array" ref="T128">_xlfn.SWITCH(I128, "One",1,"Two",2,"Three",3,"Four",4,"Five",5,"")</f>
        <v>1</v>
      </c>
      <c r="U128" s="12">
        <f>BooksData[[#This Row],[Price(USD)]]*BooksData[[#This Row],[Total Sales]]</f>
        <v>10260</v>
      </c>
      <c r="V128" s="7" t="str">
        <f>IF(BooksData[[#This Row],[Title]]="","Missing","OK")</f>
        <v>OK</v>
      </c>
      <c r="W128" s="7" t="str">
        <f ca="1">IF(BooksData[[#This Row],[Last Purchase]] &gt;= TODAY() - 30, "Recent", "Old")</f>
        <v>Old</v>
      </c>
      <c r="X128" s="7">
        <f>IFERROR(
  --MID(BooksData[[#This Row],[Availability]],
        FIND("(", BooksData[[#This Row],[Availability]]) + 1,
        FIND(" ", BooksData[[#This Row],[Availability]], FIND("(", BooksData[[#This Row],[Availability]])) - FIND("(", BooksData[[#This Row],[Availability]]) - 1),
  0)</f>
        <v>2</v>
      </c>
      <c r="Y128" s="13" t="str">
        <f>IF(ISNUMBER(SEARCH("In stock", BooksData[[#This Row],[Availability]])), "In Stock", "Out of Stock")</f>
        <v>In Stock</v>
      </c>
      <c r="Z128" s="13" t="str">
        <f>IF(BooksData[[#This Row],[Stock Count]] &lt; 5, "⚠️ Low", "OK")</f>
        <v>⚠️ Low</v>
      </c>
      <c r="AA128" s="14">
        <f>BooksData[[#This Row],[Revenue]]*0.2</f>
        <v>2052</v>
      </c>
      <c r="AB128" s="13" t="str" cm="1">
        <f t="array" ref="AB128">_xlfn.IFS(BooksData[[#This Row],[Price(USD)]]&lt;10, "Low", BooksData[[#This Row],[Price(USD)]]&lt;20, "Mid", TRUE, "High")</f>
        <v>High</v>
      </c>
      <c r="AC128" s="13" t="str">
        <f>IF(BooksData[[#This Row],[Total Sales]] &gt; 4000, "Top Seller", "Other")</f>
        <v>Other</v>
      </c>
    </row>
    <row r="129" spans="1:29" x14ac:dyDescent="0.3">
      <c r="A129" s="7" t="s">
        <v>145</v>
      </c>
      <c r="B129" s="7" t="s">
        <v>1144</v>
      </c>
      <c r="C129" s="7" t="s">
        <v>2017</v>
      </c>
      <c r="D129" s="7" t="s">
        <v>2141</v>
      </c>
      <c r="E129" s="7" t="s">
        <v>2141</v>
      </c>
      <c r="F129" s="7" t="s">
        <v>2921</v>
      </c>
      <c r="G129" s="7" t="s">
        <v>2938</v>
      </c>
      <c r="H129" s="7">
        <v>0</v>
      </c>
      <c r="I129" s="10" t="s">
        <v>2945</v>
      </c>
      <c r="J129" s="7" t="s">
        <v>2951</v>
      </c>
      <c r="K129" s="7" t="s">
        <v>3125</v>
      </c>
      <c r="L129" s="11" t="s">
        <v>4122</v>
      </c>
      <c r="M129" s="11" t="s">
        <v>5122</v>
      </c>
      <c r="N129" s="9">
        <v>988</v>
      </c>
      <c r="O129" s="7" t="s">
        <v>5995</v>
      </c>
      <c r="P129" s="7" t="s">
        <v>6001</v>
      </c>
      <c r="Q129" s="9">
        <v>1392</v>
      </c>
      <c r="R129" s="6">
        <v>45785</v>
      </c>
      <c r="S129" s="8">
        <f>ROUND((VALUE(SUBSTITUTE(SUBSTITUTE(BooksData[[#This Row],[Price (Incl. Tax)]], "Â", ""), "£", "")) *1.3),2)</f>
        <v>15.28</v>
      </c>
      <c r="T129" s="7" cm="1">
        <f t="array" ref="T129">_xlfn.SWITCH(I129, "One",1,"Two",2,"Three",3,"Four",4,"Five",5,"")</f>
        <v>3</v>
      </c>
      <c r="U129" s="12">
        <f>BooksData[[#This Row],[Price(USD)]]*BooksData[[#This Row],[Total Sales]]</f>
        <v>15096.64</v>
      </c>
      <c r="V129" s="7" t="str">
        <f>IF(BooksData[[#This Row],[Title]]="","Missing","OK")</f>
        <v>OK</v>
      </c>
      <c r="W129" s="7" t="str">
        <f ca="1">IF(BooksData[[#This Row],[Last Purchase]] &gt;= TODAY() - 30, "Recent", "Old")</f>
        <v>Old</v>
      </c>
      <c r="X129" s="7">
        <f>IFERROR(
  --MID(BooksData[[#This Row],[Availability]],
        FIND("(", BooksData[[#This Row],[Availability]]) + 1,
        FIND(" ", BooksData[[#This Row],[Availability]], FIND("(", BooksData[[#This Row],[Availability]])) - FIND("(", BooksData[[#This Row],[Availability]]) - 1),
  0)</f>
        <v>2</v>
      </c>
      <c r="Y129" s="13" t="str">
        <f>IF(ISNUMBER(SEARCH("In stock", BooksData[[#This Row],[Availability]])), "In Stock", "Out of Stock")</f>
        <v>In Stock</v>
      </c>
      <c r="Z129" s="13" t="str">
        <f>IF(BooksData[[#This Row],[Stock Count]] &lt; 5, "⚠️ Low", "OK")</f>
        <v>⚠️ Low</v>
      </c>
      <c r="AA129" s="14">
        <f>BooksData[[#This Row],[Revenue]]*0.2</f>
        <v>3019.328</v>
      </c>
      <c r="AB129" s="13" t="str" cm="1">
        <f t="array" ref="AB129">_xlfn.IFS(BooksData[[#This Row],[Price(USD)]]&lt;10, "Low", BooksData[[#This Row],[Price(USD)]]&lt;20, "Mid", TRUE, "High")</f>
        <v>Mid</v>
      </c>
      <c r="AC129" s="13" t="str">
        <f>IF(BooksData[[#This Row],[Total Sales]] &gt; 4000, "Top Seller", "Other")</f>
        <v>Other</v>
      </c>
    </row>
    <row r="130" spans="1:29" x14ac:dyDescent="0.3">
      <c r="A130" s="7" t="s">
        <v>146</v>
      </c>
      <c r="B130" s="7" t="s">
        <v>1145</v>
      </c>
      <c r="C130" s="7" t="s">
        <v>2017</v>
      </c>
      <c r="D130" s="7" t="s">
        <v>2142</v>
      </c>
      <c r="E130" s="7" t="s">
        <v>2142</v>
      </c>
      <c r="F130" s="7" t="s">
        <v>2921</v>
      </c>
      <c r="G130" s="7" t="s">
        <v>2938</v>
      </c>
      <c r="H130" s="7">
        <v>0</v>
      </c>
      <c r="I130" s="10" t="s">
        <v>2947</v>
      </c>
      <c r="J130" s="7" t="s">
        <v>2951</v>
      </c>
      <c r="K130" s="7" t="s">
        <v>3126</v>
      </c>
      <c r="L130" s="11" t="s">
        <v>4123</v>
      </c>
      <c r="M130" s="11" t="s">
        <v>5123</v>
      </c>
      <c r="N130" s="9">
        <v>4448</v>
      </c>
      <c r="O130" s="7" t="s">
        <v>5999</v>
      </c>
      <c r="P130" s="7" t="s">
        <v>6001</v>
      </c>
      <c r="Q130" s="9">
        <v>911</v>
      </c>
      <c r="R130" s="6">
        <v>45770</v>
      </c>
      <c r="S130" s="8">
        <f>ROUND((VALUE(SUBSTITUTE(SUBSTITUTE(BooksData[[#This Row],[Price (Incl. Tax)]], "Â", ""), "£", "")) *1.3),2)</f>
        <v>15.13</v>
      </c>
      <c r="T130" s="7" cm="1">
        <f t="array" ref="T130">_xlfn.SWITCH(I130, "One",1,"Two",2,"Three",3,"Four",4,"Five",5,"")</f>
        <v>5</v>
      </c>
      <c r="U130" s="12">
        <f>BooksData[[#This Row],[Price(USD)]]*BooksData[[#This Row],[Total Sales]]</f>
        <v>67298.240000000005</v>
      </c>
      <c r="V130" s="7" t="str">
        <f>IF(BooksData[[#This Row],[Title]]="","Missing","OK")</f>
        <v>OK</v>
      </c>
      <c r="W130" s="7" t="str">
        <f ca="1">IF(BooksData[[#This Row],[Last Purchase]] &gt;= TODAY() - 30, "Recent", "Old")</f>
        <v>Old</v>
      </c>
      <c r="X130" s="7">
        <f>IFERROR(
  --MID(BooksData[[#This Row],[Availability]],
        FIND("(", BooksData[[#This Row],[Availability]]) + 1,
        FIND(" ", BooksData[[#This Row],[Availability]], FIND("(", BooksData[[#This Row],[Availability]])) - FIND("(", BooksData[[#This Row],[Availability]]) - 1),
  0)</f>
        <v>2</v>
      </c>
      <c r="Y130" s="13" t="str">
        <f>IF(ISNUMBER(SEARCH("In stock", BooksData[[#This Row],[Availability]])), "In Stock", "Out of Stock")</f>
        <v>In Stock</v>
      </c>
      <c r="Z130" s="13" t="str">
        <f>IF(BooksData[[#This Row],[Stock Count]] &lt; 5, "⚠️ Low", "OK")</f>
        <v>⚠️ Low</v>
      </c>
      <c r="AA130" s="14">
        <f>BooksData[[#This Row],[Revenue]]*0.2</f>
        <v>13459.648000000001</v>
      </c>
      <c r="AB130" s="13" t="str" cm="1">
        <f t="array" ref="AB130">_xlfn.IFS(BooksData[[#This Row],[Price(USD)]]&lt;10, "Low", BooksData[[#This Row],[Price(USD)]]&lt;20, "Mid", TRUE, "High")</f>
        <v>Mid</v>
      </c>
      <c r="AC130" s="13" t="str">
        <f>IF(BooksData[[#This Row],[Total Sales]] &gt; 4000, "Top Seller", "Other")</f>
        <v>Top Seller</v>
      </c>
    </row>
    <row r="131" spans="1:29" x14ac:dyDescent="0.3">
      <c r="A131" s="7" t="s">
        <v>147</v>
      </c>
      <c r="B131" s="7" t="s">
        <v>1146</v>
      </c>
      <c r="C131" s="7" t="s">
        <v>2017</v>
      </c>
      <c r="D131" s="7" t="s">
        <v>2143</v>
      </c>
      <c r="E131" s="7" t="s">
        <v>2143</v>
      </c>
      <c r="F131" s="7" t="s">
        <v>2921</v>
      </c>
      <c r="G131" s="7" t="s">
        <v>2929</v>
      </c>
      <c r="H131" s="7">
        <v>0</v>
      </c>
      <c r="I131" s="10" t="s">
        <v>2944</v>
      </c>
      <c r="J131" s="7" t="s">
        <v>2951</v>
      </c>
      <c r="K131" s="7" t="s">
        <v>3127</v>
      </c>
      <c r="L131" s="11" t="s">
        <v>4124</v>
      </c>
      <c r="M131" s="11" t="s">
        <v>5124</v>
      </c>
      <c r="N131" s="9">
        <v>2235</v>
      </c>
      <c r="O131" s="7" t="s">
        <v>5997</v>
      </c>
      <c r="P131" s="7" t="s">
        <v>6002</v>
      </c>
      <c r="Q131" s="9">
        <v>19</v>
      </c>
      <c r="R131" s="6">
        <v>45834</v>
      </c>
      <c r="S131" s="8">
        <f>ROUND((VALUE(SUBSTITUTE(SUBSTITUTE(BooksData[[#This Row],[Price (Incl. Tax)]], "Â", ""), "£", "")) *1.3),2)</f>
        <v>24.06</v>
      </c>
      <c r="T131" s="7" cm="1">
        <f t="array" ref="T131">_xlfn.SWITCH(I131, "One",1,"Two",2,"Three",3,"Four",4,"Five",5,"")</f>
        <v>4</v>
      </c>
      <c r="U131" s="12">
        <f>BooksData[[#This Row],[Price(USD)]]*BooksData[[#This Row],[Total Sales]]</f>
        <v>53774.1</v>
      </c>
      <c r="V131" s="7" t="str">
        <f>IF(BooksData[[#This Row],[Title]]="","Missing","OK")</f>
        <v>OK</v>
      </c>
      <c r="W131" s="7" t="str">
        <f ca="1">IF(BooksData[[#This Row],[Last Purchase]] &gt;= TODAY() - 30, "Recent", "Old")</f>
        <v>Recent</v>
      </c>
      <c r="X131" s="7">
        <f>IFERROR(
  --MID(BooksData[[#This Row],[Availability]],
        FIND("(", BooksData[[#This Row],[Availability]]) + 1,
        FIND(" ", BooksData[[#This Row],[Availability]], FIND("(", BooksData[[#This Row],[Availability]])) - FIND("(", BooksData[[#This Row],[Availability]]) - 1),
  0)</f>
        <v>1</v>
      </c>
      <c r="Y131" s="13" t="str">
        <f>IF(ISNUMBER(SEARCH("In stock", BooksData[[#This Row],[Availability]])), "In Stock", "Out of Stock")</f>
        <v>In Stock</v>
      </c>
      <c r="Z131" s="13" t="str">
        <f>IF(BooksData[[#This Row],[Stock Count]] &lt; 5, "⚠️ Low", "OK")</f>
        <v>⚠️ Low</v>
      </c>
      <c r="AA131" s="14">
        <f>BooksData[[#This Row],[Revenue]]*0.2</f>
        <v>10754.82</v>
      </c>
      <c r="AB131" s="13" t="str" cm="1">
        <f t="array" ref="AB131">_xlfn.IFS(BooksData[[#This Row],[Price(USD)]]&lt;10, "Low", BooksData[[#This Row],[Price(USD)]]&lt;20, "Mid", TRUE, "High")</f>
        <v>High</v>
      </c>
      <c r="AC131" s="13" t="str">
        <f>IF(BooksData[[#This Row],[Total Sales]] &gt; 4000, "Top Seller", "Other")</f>
        <v>Other</v>
      </c>
    </row>
    <row r="132" spans="1:29" x14ac:dyDescent="0.3">
      <c r="A132" s="7" t="s">
        <v>148</v>
      </c>
      <c r="B132" s="7" t="s">
        <v>1147</v>
      </c>
      <c r="C132" s="7" t="s">
        <v>2017</v>
      </c>
      <c r="D132" s="7" t="s">
        <v>2144</v>
      </c>
      <c r="E132" s="7" t="s">
        <v>2144</v>
      </c>
      <c r="F132" s="7" t="s">
        <v>2921</v>
      </c>
      <c r="G132" s="7" t="s">
        <v>2929</v>
      </c>
      <c r="H132" s="7">
        <v>0</v>
      </c>
      <c r="I132" s="10" t="s">
        <v>2943</v>
      </c>
      <c r="J132" s="7" t="s">
        <v>2951</v>
      </c>
      <c r="K132" s="7" t="s">
        <v>3128</v>
      </c>
      <c r="L132" s="11" t="s">
        <v>4125</v>
      </c>
      <c r="M132" s="11" t="s">
        <v>5125</v>
      </c>
      <c r="N132" s="9">
        <v>2836</v>
      </c>
      <c r="O132" s="7" t="s">
        <v>5998</v>
      </c>
      <c r="P132" s="7" t="s">
        <v>6002</v>
      </c>
      <c r="Q132" s="9">
        <v>16</v>
      </c>
      <c r="R132" s="6">
        <v>45829</v>
      </c>
      <c r="S132" s="8">
        <f>ROUND((VALUE(SUBSTITUTE(SUBSTITUTE(BooksData[[#This Row],[Price (Incl. Tax)]], "Â", ""), "£", "")) *1.3),2)</f>
        <v>47.48</v>
      </c>
      <c r="T132" s="7" cm="1">
        <f t="array" ref="T132">_xlfn.SWITCH(I132, "One",1,"Two",2,"Three",3,"Four",4,"Five",5,"")</f>
        <v>2</v>
      </c>
      <c r="U132" s="12">
        <f>BooksData[[#This Row],[Price(USD)]]*BooksData[[#This Row],[Total Sales]]</f>
        <v>134653.28</v>
      </c>
      <c r="V132" s="7" t="str">
        <f>IF(BooksData[[#This Row],[Title]]="","Missing","OK")</f>
        <v>OK</v>
      </c>
      <c r="W132" s="7" t="str">
        <f ca="1">IF(BooksData[[#This Row],[Last Purchase]] &gt;= TODAY() - 30, "Recent", "Old")</f>
        <v>Recent</v>
      </c>
      <c r="X132" s="7">
        <f>IFERROR(
  --MID(BooksData[[#This Row],[Availability]],
        FIND("(", BooksData[[#This Row],[Availability]]) + 1,
        FIND(" ", BooksData[[#This Row],[Availability]], FIND("(", BooksData[[#This Row],[Availability]])) - FIND("(", BooksData[[#This Row],[Availability]]) - 1),
  0)</f>
        <v>1</v>
      </c>
      <c r="Y132" s="13" t="str">
        <f>IF(ISNUMBER(SEARCH("In stock", BooksData[[#This Row],[Availability]])), "In Stock", "Out of Stock")</f>
        <v>In Stock</v>
      </c>
      <c r="Z132" s="13" t="str">
        <f>IF(BooksData[[#This Row],[Stock Count]] &lt; 5, "⚠️ Low", "OK")</f>
        <v>⚠️ Low</v>
      </c>
      <c r="AA132" s="14">
        <f>BooksData[[#This Row],[Revenue]]*0.2</f>
        <v>26930.656000000003</v>
      </c>
      <c r="AB132" s="13" t="str" cm="1">
        <f t="array" ref="AB132">_xlfn.IFS(BooksData[[#This Row],[Price(USD)]]&lt;10, "Low", BooksData[[#This Row],[Price(USD)]]&lt;20, "Mid", TRUE, "High")</f>
        <v>High</v>
      </c>
      <c r="AC132" s="13" t="str">
        <f>IF(BooksData[[#This Row],[Total Sales]] &gt; 4000, "Top Seller", "Other")</f>
        <v>Other</v>
      </c>
    </row>
    <row r="133" spans="1:29" x14ac:dyDescent="0.3">
      <c r="A133" s="7" t="s">
        <v>149</v>
      </c>
      <c r="B133" s="7" t="s">
        <v>1148</v>
      </c>
      <c r="C133" s="7" t="s">
        <v>2017</v>
      </c>
      <c r="D133" s="7" t="s">
        <v>2145</v>
      </c>
      <c r="E133" s="7" t="s">
        <v>2145</v>
      </c>
      <c r="F133" s="7" t="s">
        <v>2921</v>
      </c>
      <c r="G133" s="7" t="s">
        <v>2929</v>
      </c>
      <c r="H133" s="7">
        <v>0</v>
      </c>
      <c r="I133" s="10" t="s">
        <v>2945</v>
      </c>
      <c r="J133" s="7" t="s">
        <v>2951</v>
      </c>
      <c r="K133" s="7" t="s">
        <v>3129</v>
      </c>
      <c r="L133" s="11" t="s">
        <v>4126</v>
      </c>
      <c r="M133" s="11" t="s">
        <v>5126</v>
      </c>
      <c r="N133" s="9">
        <v>963</v>
      </c>
      <c r="O133" s="7" t="s">
        <v>5999</v>
      </c>
      <c r="P133" s="7" t="s">
        <v>6002</v>
      </c>
      <c r="Q133" s="9">
        <v>1424</v>
      </c>
      <c r="R133" s="6">
        <v>45752</v>
      </c>
      <c r="S133" s="8">
        <f>ROUND((VALUE(SUBSTITUTE(SUBSTITUTE(BooksData[[#This Row],[Price (Incl. Tax)]], "Â", ""), "£", "")) *1.3),2)</f>
        <v>70.36</v>
      </c>
      <c r="T133" s="7" cm="1">
        <f t="array" ref="T133">_xlfn.SWITCH(I133, "One",1,"Two",2,"Three",3,"Four",4,"Five",5,"")</f>
        <v>3</v>
      </c>
      <c r="U133" s="12">
        <f>BooksData[[#This Row],[Price(USD)]]*BooksData[[#This Row],[Total Sales]]</f>
        <v>67756.679999999993</v>
      </c>
      <c r="V133" s="7" t="str">
        <f>IF(BooksData[[#This Row],[Title]]="","Missing","OK")</f>
        <v>OK</v>
      </c>
      <c r="W133" s="7" t="str">
        <f ca="1">IF(BooksData[[#This Row],[Last Purchase]] &gt;= TODAY() - 30, "Recent", "Old")</f>
        <v>Old</v>
      </c>
      <c r="X133" s="7">
        <f>IFERROR(
  --MID(BooksData[[#This Row],[Availability]],
        FIND("(", BooksData[[#This Row],[Availability]]) + 1,
        FIND(" ", BooksData[[#This Row],[Availability]], FIND("(", BooksData[[#This Row],[Availability]])) - FIND("(", BooksData[[#This Row],[Availability]]) - 1),
  0)</f>
        <v>1</v>
      </c>
      <c r="Y133" s="13" t="str">
        <f>IF(ISNUMBER(SEARCH("In stock", BooksData[[#This Row],[Availability]])), "In Stock", "Out of Stock")</f>
        <v>In Stock</v>
      </c>
      <c r="Z133" s="13" t="str">
        <f>IF(BooksData[[#This Row],[Stock Count]] &lt; 5, "⚠️ Low", "OK")</f>
        <v>⚠️ Low</v>
      </c>
      <c r="AA133" s="14">
        <f>BooksData[[#This Row],[Revenue]]*0.2</f>
        <v>13551.335999999999</v>
      </c>
      <c r="AB133" s="13" t="str" cm="1">
        <f t="array" ref="AB133">_xlfn.IFS(BooksData[[#This Row],[Price(USD)]]&lt;10, "Low", BooksData[[#This Row],[Price(USD)]]&lt;20, "Mid", TRUE, "High")</f>
        <v>High</v>
      </c>
      <c r="AC133" s="13" t="str">
        <f>IF(BooksData[[#This Row],[Total Sales]] &gt; 4000, "Top Seller", "Other")</f>
        <v>Other</v>
      </c>
    </row>
    <row r="134" spans="1:29" x14ac:dyDescent="0.3">
      <c r="A134" s="7" t="s">
        <v>150</v>
      </c>
      <c r="B134" s="7" t="s">
        <v>1149</v>
      </c>
      <c r="C134" s="7" t="s">
        <v>2017</v>
      </c>
      <c r="D134" s="7" t="s">
        <v>2146</v>
      </c>
      <c r="E134" s="7" t="s">
        <v>2146</v>
      </c>
      <c r="F134" s="7" t="s">
        <v>2921</v>
      </c>
      <c r="G134" s="7" t="s">
        <v>2929</v>
      </c>
      <c r="H134" s="7">
        <v>0</v>
      </c>
      <c r="I134" s="10" t="s">
        <v>2945</v>
      </c>
      <c r="J134" s="7" t="s">
        <v>2951</v>
      </c>
      <c r="K134" s="7" t="s">
        <v>3130</v>
      </c>
      <c r="L134" s="11" t="s">
        <v>4127</v>
      </c>
      <c r="M134" s="11" t="s">
        <v>5127</v>
      </c>
      <c r="N134" s="9">
        <v>2454</v>
      </c>
      <c r="O134" s="7" t="s">
        <v>5997</v>
      </c>
      <c r="P134" s="7" t="s">
        <v>6001</v>
      </c>
      <c r="Q134" s="9">
        <v>703</v>
      </c>
      <c r="R134" s="6">
        <v>45709</v>
      </c>
      <c r="S134" s="8">
        <f>ROUND((VALUE(SUBSTITUTE(SUBSTITUTE(BooksData[[#This Row],[Price (Incl. Tax)]], "Â", ""), "£", "")) *1.3),2)</f>
        <v>13.83</v>
      </c>
      <c r="T134" s="7" cm="1">
        <f t="array" ref="T134">_xlfn.SWITCH(I134, "One",1,"Two",2,"Three",3,"Four",4,"Five",5,"")</f>
        <v>3</v>
      </c>
      <c r="U134" s="12">
        <f>BooksData[[#This Row],[Price(USD)]]*BooksData[[#This Row],[Total Sales]]</f>
        <v>33938.82</v>
      </c>
      <c r="V134" s="7" t="str">
        <f>IF(BooksData[[#This Row],[Title]]="","Missing","OK")</f>
        <v>OK</v>
      </c>
      <c r="W134" s="7" t="str">
        <f ca="1">IF(BooksData[[#This Row],[Last Purchase]] &gt;= TODAY() - 30, "Recent", "Old")</f>
        <v>Old</v>
      </c>
      <c r="X134" s="7">
        <f>IFERROR(
  --MID(BooksData[[#This Row],[Availability]],
        FIND("(", BooksData[[#This Row],[Availability]]) + 1,
        FIND(" ", BooksData[[#This Row],[Availability]], FIND("(", BooksData[[#This Row],[Availability]])) - FIND("(", BooksData[[#This Row],[Availability]]) - 1),
  0)</f>
        <v>1</v>
      </c>
      <c r="Y134" s="13" t="str">
        <f>IF(ISNUMBER(SEARCH("In stock", BooksData[[#This Row],[Availability]])), "In Stock", "Out of Stock")</f>
        <v>In Stock</v>
      </c>
      <c r="Z134" s="13" t="str">
        <f>IF(BooksData[[#This Row],[Stock Count]] &lt; 5, "⚠️ Low", "OK")</f>
        <v>⚠️ Low</v>
      </c>
      <c r="AA134" s="14">
        <f>BooksData[[#This Row],[Revenue]]*0.2</f>
        <v>6787.7640000000001</v>
      </c>
      <c r="AB134" s="13" t="str" cm="1">
        <f t="array" ref="AB134">_xlfn.IFS(BooksData[[#This Row],[Price(USD)]]&lt;10, "Low", BooksData[[#This Row],[Price(USD)]]&lt;20, "Mid", TRUE, "High")</f>
        <v>Mid</v>
      </c>
      <c r="AC134" s="13" t="str">
        <f>IF(BooksData[[#This Row],[Total Sales]] &gt; 4000, "Top Seller", "Other")</f>
        <v>Other</v>
      </c>
    </row>
    <row r="135" spans="1:29" x14ac:dyDescent="0.3">
      <c r="A135" s="7" t="s">
        <v>151</v>
      </c>
      <c r="B135" s="7" t="s">
        <v>1150</v>
      </c>
      <c r="C135" s="7" t="s">
        <v>2017</v>
      </c>
      <c r="D135" s="7" t="s">
        <v>2147</v>
      </c>
      <c r="E135" s="7" t="s">
        <v>2147</v>
      </c>
      <c r="F135" s="7" t="s">
        <v>2921</v>
      </c>
      <c r="G135" s="7" t="s">
        <v>2929</v>
      </c>
      <c r="H135" s="7">
        <v>0</v>
      </c>
      <c r="I135" s="10" t="s">
        <v>2945</v>
      </c>
      <c r="J135" s="7" t="s">
        <v>2951</v>
      </c>
      <c r="K135" s="7" t="s">
        <v>3131</v>
      </c>
      <c r="L135" s="11" t="s">
        <v>4128</v>
      </c>
      <c r="M135" s="11" t="s">
        <v>5128</v>
      </c>
      <c r="N135" s="9">
        <v>3611</v>
      </c>
      <c r="O135" s="7" t="s">
        <v>6000</v>
      </c>
      <c r="P135" s="7" t="s">
        <v>6001</v>
      </c>
      <c r="Q135" s="9">
        <v>1673</v>
      </c>
      <c r="R135" s="6">
        <v>45750</v>
      </c>
      <c r="S135" s="8">
        <f>ROUND((VALUE(SUBSTITUTE(SUBSTITUTE(BooksData[[#This Row],[Price (Incl. Tax)]], "Â", ""), "£", "")) *1.3),2)</f>
        <v>54.76</v>
      </c>
      <c r="T135" s="7" cm="1">
        <f t="array" ref="T135">_xlfn.SWITCH(I135, "One",1,"Two",2,"Three",3,"Four",4,"Five",5,"")</f>
        <v>3</v>
      </c>
      <c r="U135" s="12">
        <f>BooksData[[#This Row],[Price(USD)]]*BooksData[[#This Row],[Total Sales]]</f>
        <v>197738.36</v>
      </c>
      <c r="V135" s="7" t="str">
        <f>IF(BooksData[[#This Row],[Title]]="","Missing","OK")</f>
        <v>OK</v>
      </c>
      <c r="W135" s="7" t="str">
        <f ca="1">IF(BooksData[[#This Row],[Last Purchase]] &gt;= TODAY() - 30, "Recent", "Old")</f>
        <v>Old</v>
      </c>
      <c r="X135" s="7">
        <f>IFERROR(
  --MID(BooksData[[#This Row],[Availability]],
        FIND("(", BooksData[[#This Row],[Availability]]) + 1,
        FIND(" ", BooksData[[#This Row],[Availability]], FIND("(", BooksData[[#This Row],[Availability]])) - FIND("(", BooksData[[#This Row],[Availability]]) - 1),
  0)</f>
        <v>1</v>
      </c>
      <c r="Y135" s="13" t="str">
        <f>IF(ISNUMBER(SEARCH("In stock", BooksData[[#This Row],[Availability]])), "In Stock", "Out of Stock")</f>
        <v>In Stock</v>
      </c>
      <c r="Z135" s="13" t="str">
        <f>IF(BooksData[[#This Row],[Stock Count]] &lt; 5, "⚠️ Low", "OK")</f>
        <v>⚠️ Low</v>
      </c>
      <c r="AA135" s="14">
        <f>BooksData[[#This Row],[Revenue]]*0.2</f>
        <v>39547.671999999999</v>
      </c>
      <c r="AB135" s="13" t="str" cm="1">
        <f t="array" ref="AB135">_xlfn.IFS(BooksData[[#This Row],[Price(USD)]]&lt;10, "Low", BooksData[[#This Row],[Price(USD)]]&lt;20, "Mid", TRUE, "High")</f>
        <v>High</v>
      </c>
      <c r="AC135" s="13" t="str">
        <f>IF(BooksData[[#This Row],[Total Sales]] &gt; 4000, "Top Seller", "Other")</f>
        <v>Other</v>
      </c>
    </row>
    <row r="136" spans="1:29" x14ac:dyDescent="0.3">
      <c r="A136" s="7" t="s">
        <v>152</v>
      </c>
      <c r="B136" s="7" t="s">
        <v>1151</v>
      </c>
      <c r="C136" s="7" t="s">
        <v>2017</v>
      </c>
      <c r="D136" s="7" t="s">
        <v>2148</v>
      </c>
      <c r="E136" s="7" t="s">
        <v>2148</v>
      </c>
      <c r="F136" s="7" t="s">
        <v>2921</v>
      </c>
      <c r="G136" s="7" t="s">
        <v>2929</v>
      </c>
      <c r="H136" s="7">
        <v>0</v>
      </c>
      <c r="I136" s="10" t="s">
        <v>2946</v>
      </c>
      <c r="J136" s="7" t="s">
        <v>2951</v>
      </c>
      <c r="K136" s="7" t="s">
        <v>3132</v>
      </c>
      <c r="L136" s="11" t="s">
        <v>4129</v>
      </c>
      <c r="M136" s="11" t="s">
        <v>5129</v>
      </c>
      <c r="N136" s="9">
        <v>1345</v>
      </c>
      <c r="O136" s="7" t="s">
        <v>5997</v>
      </c>
      <c r="P136" s="7" t="s">
        <v>6001</v>
      </c>
      <c r="Q136" s="9">
        <v>246</v>
      </c>
      <c r="R136" s="6">
        <v>45710</v>
      </c>
      <c r="S136" s="8">
        <f>ROUND((VALUE(SUBSTITUTE(SUBSTITUTE(BooksData[[#This Row],[Price (Incl. Tax)]], "Â", ""), "£", "")) *1.3),2)</f>
        <v>37.020000000000003</v>
      </c>
      <c r="T136" s="7" cm="1">
        <f t="array" ref="T136">_xlfn.SWITCH(I136, "One",1,"Two",2,"Three",3,"Four",4,"Five",5,"")</f>
        <v>1</v>
      </c>
      <c r="U136" s="12">
        <f>BooksData[[#This Row],[Price(USD)]]*BooksData[[#This Row],[Total Sales]]</f>
        <v>49791.9</v>
      </c>
      <c r="V136" s="7" t="str">
        <f>IF(BooksData[[#This Row],[Title]]="","Missing","OK")</f>
        <v>OK</v>
      </c>
      <c r="W136" s="7" t="str">
        <f ca="1">IF(BooksData[[#This Row],[Last Purchase]] &gt;= TODAY() - 30, "Recent", "Old")</f>
        <v>Old</v>
      </c>
      <c r="X136" s="7">
        <f>IFERROR(
  --MID(BooksData[[#This Row],[Availability]],
        FIND("(", BooksData[[#This Row],[Availability]]) + 1,
        FIND(" ", BooksData[[#This Row],[Availability]], FIND("(", BooksData[[#This Row],[Availability]])) - FIND("(", BooksData[[#This Row],[Availability]]) - 1),
  0)</f>
        <v>1</v>
      </c>
      <c r="Y136" s="13" t="str">
        <f>IF(ISNUMBER(SEARCH("In stock", BooksData[[#This Row],[Availability]])), "In Stock", "Out of Stock")</f>
        <v>In Stock</v>
      </c>
      <c r="Z136" s="13" t="str">
        <f>IF(BooksData[[#This Row],[Stock Count]] &lt; 5, "⚠️ Low", "OK")</f>
        <v>⚠️ Low</v>
      </c>
      <c r="AA136" s="14">
        <f>BooksData[[#This Row],[Revenue]]*0.2</f>
        <v>9958.380000000001</v>
      </c>
      <c r="AB136" s="13" t="str" cm="1">
        <f t="array" ref="AB136">_xlfn.IFS(BooksData[[#This Row],[Price(USD)]]&lt;10, "Low", BooksData[[#This Row],[Price(USD)]]&lt;20, "Mid", TRUE, "High")</f>
        <v>High</v>
      </c>
      <c r="AC136" s="13" t="str">
        <f>IF(BooksData[[#This Row],[Total Sales]] &gt; 4000, "Top Seller", "Other")</f>
        <v>Other</v>
      </c>
    </row>
    <row r="137" spans="1:29" x14ac:dyDescent="0.3">
      <c r="A137" s="7" t="s">
        <v>153</v>
      </c>
      <c r="B137" s="7" t="s">
        <v>1152</v>
      </c>
      <c r="C137" s="7" t="s">
        <v>2017</v>
      </c>
      <c r="D137" s="7" t="s">
        <v>2149</v>
      </c>
      <c r="E137" s="7" t="s">
        <v>2149</v>
      </c>
      <c r="F137" s="7" t="s">
        <v>2921</v>
      </c>
      <c r="G137" s="7" t="s">
        <v>2929</v>
      </c>
      <c r="H137" s="7">
        <v>0</v>
      </c>
      <c r="I137" s="10" t="s">
        <v>2947</v>
      </c>
      <c r="J137" s="7" t="s">
        <v>2951</v>
      </c>
      <c r="K137" s="7" t="s">
        <v>3133</v>
      </c>
      <c r="L137" s="11" t="s">
        <v>4130</v>
      </c>
      <c r="M137" s="11" t="s">
        <v>5130</v>
      </c>
      <c r="N137" s="9">
        <v>3766</v>
      </c>
      <c r="O137" s="7" t="s">
        <v>5998</v>
      </c>
      <c r="P137" s="7" t="s">
        <v>6001</v>
      </c>
      <c r="Q137" s="9">
        <v>1761</v>
      </c>
      <c r="R137" s="6">
        <v>45768</v>
      </c>
      <c r="S137" s="8">
        <f>ROUND((VALUE(SUBSTITUTE(SUBSTITUTE(BooksData[[#This Row],[Price (Incl. Tax)]], "Â", ""), "£", "")) *1.3),2)</f>
        <v>61.05</v>
      </c>
      <c r="T137" s="7" cm="1">
        <f t="array" ref="T137">_xlfn.SWITCH(I137, "One",1,"Two",2,"Three",3,"Four",4,"Five",5,"")</f>
        <v>5</v>
      </c>
      <c r="U137" s="12">
        <f>BooksData[[#This Row],[Price(USD)]]*BooksData[[#This Row],[Total Sales]]</f>
        <v>229914.3</v>
      </c>
      <c r="V137" s="7" t="str">
        <f>IF(BooksData[[#This Row],[Title]]="","Missing","OK")</f>
        <v>OK</v>
      </c>
      <c r="W137" s="7" t="str">
        <f ca="1">IF(BooksData[[#This Row],[Last Purchase]] &gt;= TODAY() - 30, "Recent", "Old")</f>
        <v>Old</v>
      </c>
      <c r="X137" s="7">
        <f>IFERROR(
  --MID(BooksData[[#This Row],[Availability]],
        FIND("(", BooksData[[#This Row],[Availability]]) + 1,
        FIND(" ", BooksData[[#This Row],[Availability]], FIND("(", BooksData[[#This Row],[Availability]])) - FIND("(", BooksData[[#This Row],[Availability]]) - 1),
  0)</f>
        <v>1</v>
      </c>
      <c r="Y137" s="13" t="str">
        <f>IF(ISNUMBER(SEARCH("In stock", BooksData[[#This Row],[Availability]])), "In Stock", "Out of Stock")</f>
        <v>In Stock</v>
      </c>
      <c r="Z137" s="13" t="str">
        <f>IF(BooksData[[#This Row],[Stock Count]] &lt; 5, "⚠️ Low", "OK")</f>
        <v>⚠️ Low</v>
      </c>
      <c r="AA137" s="14">
        <f>BooksData[[#This Row],[Revenue]]*0.2</f>
        <v>45982.86</v>
      </c>
      <c r="AB137" s="13" t="str" cm="1">
        <f t="array" ref="AB137">_xlfn.IFS(BooksData[[#This Row],[Price(USD)]]&lt;10, "Low", BooksData[[#This Row],[Price(USD)]]&lt;20, "Mid", TRUE, "High")</f>
        <v>High</v>
      </c>
      <c r="AC137" s="13" t="str">
        <f>IF(BooksData[[#This Row],[Total Sales]] &gt; 4000, "Top Seller", "Other")</f>
        <v>Other</v>
      </c>
    </row>
    <row r="138" spans="1:29" x14ac:dyDescent="0.3">
      <c r="A138" s="7" t="s">
        <v>154</v>
      </c>
      <c r="B138" s="7" t="s">
        <v>1153</v>
      </c>
      <c r="C138" s="7" t="s">
        <v>2017</v>
      </c>
      <c r="D138" s="7" t="s">
        <v>2150</v>
      </c>
      <c r="E138" s="7" t="s">
        <v>2150</v>
      </c>
      <c r="F138" s="7" t="s">
        <v>2921</v>
      </c>
      <c r="G138" s="7" t="s">
        <v>2929</v>
      </c>
      <c r="H138" s="7">
        <v>0</v>
      </c>
      <c r="I138" s="10" t="s">
        <v>2944</v>
      </c>
      <c r="J138" s="7" t="s">
        <v>2951</v>
      </c>
      <c r="K138" s="7" t="s">
        <v>3134</v>
      </c>
      <c r="L138" s="11" t="s">
        <v>4131</v>
      </c>
      <c r="M138" s="11" t="s">
        <v>5131</v>
      </c>
      <c r="N138" s="9">
        <v>76</v>
      </c>
      <c r="O138" s="7" t="s">
        <v>5999</v>
      </c>
      <c r="P138" s="7" t="s">
        <v>6002</v>
      </c>
      <c r="Q138" s="9">
        <v>864</v>
      </c>
      <c r="R138" s="6">
        <v>45781</v>
      </c>
      <c r="S138" s="8">
        <f>ROUND((VALUE(SUBSTITUTE(SUBSTITUTE(BooksData[[#This Row],[Price (Incl. Tax)]], "Â", ""), "£", "")) *1.3),2)</f>
        <v>28.22</v>
      </c>
      <c r="T138" s="7" cm="1">
        <f t="array" ref="T138">_xlfn.SWITCH(I138, "One",1,"Two",2,"Three",3,"Four",4,"Five",5,"")</f>
        <v>4</v>
      </c>
      <c r="U138" s="12">
        <f>BooksData[[#This Row],[Price(USD)]]*BooksData[[#This Row],[Total Sales]]</f>
        <v>2144.7199999999998</v>
      </c>
      <c r="V138" s="7" t="str">
        <f>IF(BooksData[[#This Row],[Title]]="","Missing","OK")</f>
        <v>OK</v>
      </c>
      <c r="W138" s="7" t="str">
        <f ca="1">IF(BooksData[[#This Row],[Last Purchase]] &gt;= TODAY() - 30, "Recent", "Old")</f>
        <v>Old</v>
      </c>
      <c r="X138" s="7">
        <f>IFERROR(
  --MID(BooksData[[#This Row],[Availability]],
        FIND("(", BooksData[[#This Row],[Availability]]) + 1,
        FIND(" ", BooksData[[#This Row],[Availability]], FIND("(", BooksData[[#This Row],[Availability]])) - FIND("(", BooksData[[#This Row],[Availability]]) - 1),
  0)</f>
        <v>1</v>
      </c>
      <c r="Y138" s="13" t="str">
        <f>IF(ISNUMBER(SEARCH("In stock", BooksData[[#This Row],[Availability]])), "In Stock", "Out of Stock")</f>
        <v>In Stock</v>
      </c>
      <c r="Z138" s="13" t="str">
        <f>IF(BooksData[[#This Row],[Stock Count]] &lt; 5, "⚠️ Low", "OK")</f>
        <v>⚠️ Low</v>
      </c>
      <c r="AA138" s="14">
        <f>BooksData[[#This Row],[Revenue]]*0.2</f>
        <v>428.94399999999996</v>
      </c>
      <c r="AB138" s="13" t="str" cm="1">
        <f t="array" ref="AB138">_xlfn.IFS(BooksData[[#This Row],[Price(USD)]]&lt;10, "Low", BooksData[[#This Row],[Price(USD)]]&lt;20, "Mid", TRUE, "High")</f>
        <v>High</v>
      </c>
      <c r="AC138" s="13" t="str">
        <f>IF(BooksData[[#This Row],[Total Sales]] &gt; 4000, "Top Seller", "Other")</f>
        <v>Other</v>
      </c>
    </row>
    <row r="139" spans="1:29" x14ac:dyDescent="0.3">
      <c r="A139" s="7" t="s">
        <v>155</v>
      </c>
      <c r="B139" s="7" t="s">
        <v>1154</v>
      </c>
      <c r="C139" s="7" t="s">
        <v>2017</v>
      </c>
      <c r="D139" s="7" t="s">
        <v>2151</v>
      </c>
      <c r="E139" s="7" t="s">
        <v>2151</v>
      </c>
      <c r="F139" s="7" t="s">
        <v>2921</v>
      </c>
      <c r="G139" s="7" t="s">
        <v>2929</v>
      </c>
      <c r="H139" s="7">
        <v>0</v>
      </c>
      <c r="I139" s="10" t="s">
        <v>2945</v>
      </c>
      <c r="J139" s="7" t="s">
        <v>2951</v>
      </c>
      <c r="K139" s="7" t="s">
        <v>3135</v>
      </c>
      <c r="L139" s="11" t="s">
        <v>4132</v>
      </c>
      <c r="M139" s="11" t="s">
        <v>5132</v>
      </c>
      <c r="N139" s="9">
        <v>2207</v>
      </c>
      <c r="O139" s="7" t="s">
        <v>6000</v>
      </c>
      <c r="P139" s="7" t="s">
        <v>6001</v>
      </c>
      <c r="Q139" s="9">
        <v>1421</v>
      </c>
      <c r="R139" s="6">
        <v>45718</v>
      </c>
      <c r="S139" s="8">
        <f>ROUND((VALUE(SUBSTITUTE(SUBSTITUTE(BooksData[[#This Row],[Price (Incl. Tax)]], "Â", ""), "£", "")) *1.3),2)</f>
        <v>38.83</v>
      </c>
      <c r="T139" s="7" cm="1">
        <f t="array" ref="T139">_xlfn.SWITCH(I139, "One",1,"Two",2,"Three",3,"Four",4,"Five",5,"")</f>
        <v>3</v>
      </c>
      <c r="U139" s="12">
        <f>BooksData[[#This Row],[Price(USD)]]*BooksData[[#This Row],[Total Sales]]</f>
        <v>85697.81</v>
      </c>
      <c r="V139" s="7" t="str">
        <f>IF(BooksData[[#This Row],[Title]]="","Missing","OK")</f>
        <v>OK</v>
      </c>
      <c r="W139" s="7" t="str">
        <f ca="1">IF(BooksData[[#This Row],[Last Purchase]] &gt;= TODAY() - 30, "Recent", "Old")</f>
        <v>Old</v>
      </c>
      <c r="X139" s="7">
        <f>IFERROR(
  --MID(BooksData[[#This Row],[Availability]],
        FIND("(", BooksData[[#This Row],[Availability]]) + 1,
        FIND(" ", BooksData[[#This Row],[Availability]], FIND("(", BooksData[[#This Row],[Availability]])) - FIND("(", BooksData[[#This Row],[Availability]]) - 1),
  0)</f>
        <v>1</v>
      </c>
      <c r="Y139" s="13" t="str">
        <f>IF(ISNUMBER(SEARCH("In stock", BooksData[[#This Row],[Availability]])), "In Stock", "Out of Stock")</f>
        <v>In Stock</v>
      </c>
      <c r="Z139" s="13" t="str">
        <f>IF(BooksData[[#This Row],[Stock Count]] &lt; 5, "⚠️ Low", "OK")</f>
        <v>⚠️ Low</v>
      </c>
      <c r="AA139" s="14">
        <f>BooksData[[#This Row],[Revenue]]*0.2</f>
        <v>17139.562000000002</v>
      </c>
      <c r="AB139" s="13" t="str" cm="1">
        <f t="array" ref="AB139">_xlfn.IFS(BooksData[[#This Row],[Price(USD)]]&lt;10, "Low", BooksData[[#This Row],[Price(USD)]]&lt;20, "Mid", TRUE, "High")</f>
        <v>High</v>
      </c>
      <c r="AC139" s="13" t="str">
        <f>IF(BooksData[[#This Row],[Total Sales]] &gt; 4000, "Top Seller", "Other")</f>
        <v>Other</v>
      </c>
    </row>
    <row r="140" spans="1:29" x14ac:dyDescent="0.3">
      <c r="A140" s="7" t="s">
        <v>156</v>
      </c>
      <c r="B140" s="7" t="s">
        <v>1155</v>
      </c>
      <c r="C140" s="7" t="s">
        <v>2017</v>
      </c>
      <c r="D140" s="7" t="s">
        <v>2152</v>
      </c>
      <c r="E140" s="7" t="s">
        <v>2152</v>
      </c>
      <c r="F140" s="7" t="s">
        <v>2921</v>
      </c>
      <c r="G140" s="7" t="s">
        <v>2929</v>
      </c>
      <c r="H140" s="7">
        <v>0</v>
      </c>
      <c r="I140" s="10" t="s">
        <v>2944</v>
      </c>
      <c r="J140" s="7" t="s">
        <v>2951</v>
      </c>
      <c r="K140" s="7" t="s">
        <v>3136</v>
      </c>
      <c r="L140" s="11" t="s">
        <v>4133</v>
      </c>
      <c r="M140" s="11" t="s">
        <v>5133</v>
      </c>
      <c r="N140" s="9">
        <v>4150</v>
      </c>
      <c r="O140" s="7" t="s">
        <v>6000</v>
      </c>
      <c r="P140" s="7" t="s">
        <v>6002</v>
      </c>
      <c r="Q140" s="9">
        <v>270</v>
      </c>
      <c r="R140" s="6">
        <v>45734</v>
      </c>
      <c r="S140" s="8">
        <f>ROUND((VALUE(SUBSTITUTE(SUBSTITUTE(BooksData[[#This Row],[Price (Incl. Tax)]], "Â", ""), "£", "")) *1.3),2)</f>
        <v>51.21</v>
      </c>
      <c r="T140" s="7" cm="1">
        <f t="array" ref="T140">_xlfn.SWITCH(I140, "One",1,"Two",2,"Three",3,"Four",4,"Five",5,"")</f>
        <v>4</v>
      </c>
      <c r="U140" s="12">
        <f>BooksData[[#This Row],[Price(USD)]]*BooksData[[#This Row],[Total Sales]]</f>
        <v>212521.5</v>
      </c>
      <c r="V140" s="7" t="str">
        <f>IF(BooksData[[#This Row],[Title]]="","Missing","OK")</f>
        <v>OK</v>
      </c>
      <c r="W140" s="7" t="str">
        <f ca="1">IF(BooksData[[#This Row],[Last Purchase]] &gt;= TODAY() - 30, "Recent", "Old")</f>
        <v>Old</v>
      </c>
      <c r="X140" s="7">
        <f>IFERROR(
  --MID(BooksData[[#This Row],[Availability]],
        FIND("(", BooksData[[#This Row],[Availability]]) + 1,
        FIND(" ", BooksData[[#This Row],[Availability]], FIND("(", BooksData[[#This Row],[Availability]])) - FIND("(", BooksData[[#This Row],[Availability]]) - 1),
  0)</f>
        <v>1</v>
      </c>
      <c r="Y140" s="13" t="str">
        <f>IF(ISNUMBER(SEARCH("In stock", BooksData[[#This Row],[Availability]])), "In Stock", "Out of Stock")</f>
        <v>In Stock</v>
      </c>
      <c r="Z140" s="13" t="str">
        <f>IF(BooksData[[#This Row],[Stock Count]] &lt; 5, "⚠️ Low", "OK")</f>
        <v>⚠️ Low</v>
      </c>
      <c r="AA140" s="14">
        <f>BooksData[[#This Row],[Revenue]]*0.2</f>
        <v>42504.3</v>
      </c>
      <c r="AB140" s="13" t="str" cm="1">
        <f t="array" ref="AB140">_xlfn.IFS(BooksData[[#This Row],[Price(USD)]]&lt;10, "Low", BooksData[[#This Row],[Price(USD)]]&lt;20, "Mid", TRUE, "High")</f>
        <v>High</v>
      </c>
      <c r="AC140" s="13" t="str">
        <f>IF(BooksData[[#This Row],[Total Sales]] &gt; 4000, "Top Seller", "Other")</f>
        <v>Top Seller</v>
      </c>
    </row>
    <row r="141" spans="1:29" x14ac:dyDescent="0.3">
      <c r="A141" s="7" t="s">
        <v>157</v>
      </c>
      <c r="B141" s="7" t="s">
        <v>1156</v>
      </c>
      <c r="C141" s="7" t="s">
        <v>2017</v>
      </c>
      <c r="D141" s="7" t="s">
        <v>2153</v>
      </c>
      <c r="E141" s="7" t="s">
        <v>2153</v>
      </c>
      <c r="F141" s="7" t="s">
        <v>2921</v>
      </c>
      <c r="G141" s="7" t="s">
        <v>2929</v>
      </c>
      <c r="H141" s="7">
        <v>0</v>
      </c>
      <c r="I141" s="10" t="s">
        <v>2945</v>
      </c>
      <c r="J141" s="7" t="s">
        <v>2951</v>
      </c>
      <c r="K141" s="7" t="s">
        <v>3137</v>
      </c>
      <c r="L141" s="11" t="s">
        <v>4134</v>
      </c>
      <c r="M141" s="11" t="s">
        <v>5134</v>
      </c>
      <c r="N141" s="9">
        <v>1513</v>
      </c>
      <c r="O141" s="7" t="s">
        <v>6000</v>
      </c>
      <c r="P141" s="7" t="s">
        <v>6001</v>
      </c>
      <c r="Q141" s="9">
        <v>978</v>
      </c>
      <c r="R141" s="6">
        <v>45848</v>
      </c>
      <c r="S141" s="8">
        <f>ROUND((VALUE(SUBSTITUTE(SUBSTITUTE(BooksData[[#This Row],[Price (Incl. Tax)]], "Â", ""), "£", "")) *1.3),2)</f>
        <v>58.81</v>
      </c>
      <c r="T141" s="7" cm="1">
        <f t="array" ref="T141">_xlfn.SWITCH(I141, "One",1,"Two",2,"Three",3,"Four",4,"Five",5,"")</f>
        <v>3</v>
      </c>
      <c r="U141" s="12">
        <f>BooksData[[#This Row],[Price(USD)]]*BooksData[[#This Row],[Total Sales]]</f>
        <v>88979.53</v>
      </c>
      <c r="V141" s="7" t="str">
        <f>IF(BooksData[[#This Row],[Title]]="","Missing","OK")</f>
        <v>OK</v>
      </c>
      <c r="W141" s="7" t="str">
        <f ca="1">IF(BooksData[[#This Row],[Last Purchase]] &gt;= TODAY() - 30, "Recent", "Old")</f>
        <v>Recent</v>
      </c>
      <c r="X141" s="7">
        <f>IFERROR(
  --MID(BooksData[[#This Row],[Availability]],
        FIND("(", BooksData[[#This Row],[Availability]]) + 1,
        FIND(" ", BooksData[[#This Row],[Availability]], FIND("(", BooksData[[#This Row],[Availability]])) - FIND("(", BooksData[[#This Row],[Availability]]) - 1),
  0)</f>
        <v>1</v>
      </c>
      <c r="Y141" s="13" t="str">
        <f>IF(ISNUMBER(SEARCH("In stock", BooksData[[#This Row],[Availability]])), "In Stock", "Out of Stock")</f>
        <v>In Stock</v>
      </c>
      <c r="Z141" s="13" t="str">
        <f>IF(BooksData[[#This Row],[Stock Count]] &lt; 5, "⚠️ Low", "OK")</f>
        <v>⚠️ Low</v>
      </c>
      <c r="AA141" s="14">
        <f>BooksData[[#This Row],[Revenue]]*0.2</f>
        <v>17795.905999999999</v>
      </c>
      <c r="AB141" s="13" t="str" cm="1">
        <f t="array" ref="AB141">_xlfn.IFS(BooksData[[#This Row],[Price(USD)]]&lt;10, "Low", BooksData[[#This Row],[Price(USD)]]&lt;20, "Mid", TRUE, "High")</f>
        <v>High</v>
      </c>
      <c r="AC141" s="13" t="str">
        <f>IF(BooksData[[#This Row],[Total Sales]] &gt; 4000, "Top Seller", "Other")</f>
        <v>Other</v>
      </c>
    </row>
    <row r="142" spans="1:29" x14ac:dyDescent="0.3">
      <c r="A142" s="7" t="s">
        <v>158</v>
      </c>
      <c r="B142" s="7" t="s">
        <v>1157</v>
      </c>
      <c r="C142" s="7" t="s">
        <v>2017</v>
      </c>
      <c r="D142" s="7" t="s">
        <v>2154</v>
      </c>
      <c r="E142" s="7" t="s">
        <v>2154</v>
      </c>
      <c r="F142" s="7" t="s">
        <v>2921</v>
      </c>
      <c r="G142" s="7" t="s">
        <v>2929</v>
      </c>
      <c r="H142" s="7">
        <v>0</v>
      </c>
      <c r="I142" s="10" t="s">
        <v>2944</v>
      </c>
      <c r="J142" s="7" t="s">
        <v>2951</v>
      </c>
      <c r="K142" s="7" t="s">
        <v>3138</v>
      </c>
      <c r="L142" s="11" t="s">
        <v>4135</v>
      </c>
      <c r="M142" s="11" t="s">
        <v>5135</v>
      </c>
      <c r="N142" s="9">
        <v>4208</v>
      </c>
      <c r="O142" s="7" t="s">
        <v>6000</v>
      </c>
      <c r="P142" s="7" t="s">
        <v>6001</v>
      </c>
      <c r="Q142" s="9">
        <v>145</v>
      </c>
      <c r="R142" s="6">
        <v>45672</v>
      </c>
      <c r="S142" s="8">
        <f>ROUND((VALUE(SUBSTITUTE(SUBSTITUTE(BooksData[[#This Row],[Price (Incl. Tax)]], "Â", ""), "£", "")) *1.3),2)</f>
        <v>73.790000000000006</v>
      </c>
      <c r="T142" s="7" cm="1">
        <f t="array" ref="T142">_xlfn.SWITCH(I142, "One",1,"Two",2,"Three",3,"Four",4,"Five",5,"")</f>
        <v>4</v>
      </c>
      <c r="U142" s="12">
        <f>BooksData[[#This Row],[Price(USD)]]*BooksData[[#This Row],[Total Sales]]</f>
        <v>310508.32</v>
      </c>
      <c r="V142" s="7" t="str">
        <f>IF(BooksData[[#This Row],[Title]]="","Missing","OK")</f>
        <v>OK</v>
      </c>
      <c r="W142" s="7" t="str">
        <f ca="1">IF(BooksData[[#This Row],[Last Purchase]] &gt;= TODAY() - 30, "Recent", "Old")</f>
        <v>Old</v>
      </c>
      <c r="X142" s="7">
        <f>IFERROR(
  --MID(BooksData[[#This Row],[Availability]],
        FIND("(", BooksData[[#This Row],[Availability]]) + 1,
        FIND(" ", BooksData[[#This Row],[Availability]], FIND("(", BooksData[[#This Row],[Availability]])) - FIND("(", BooksData[[#This Row],[Availability]]) - 1),
  0)</f>
        <v>1</v>
      </c>
      <c r="Y142" s="13" t="str">
        <f>IF(ISNUMBER(SEARCH("In stock", BooksData[[#This Row],[Availability]])), "In Stock", "Out of Stock")</f>
        <v>In Stock</v>
      </c>
      <c r="Z142" s="13" t="str">
        <f>IF(BooksData[[#This Row],[Stock Count]] &lt; 5, "⚠️ Low", "OK")</f>
        <v>⚠️ Low</v>
      </c>
      <c r="AA142" s="14">
        <f>BooksData[[#This Row],[Revenue]]*0.2</f>
        <v>62101.664000000004</v>
      </c>
      <c r="AB142" s="13" t="str" cm="1">
        <f t="array" ref="AB142">_xlfn.IFS(BooksData[[#This Row],[Price(USD)]]&lt;10, "Low", BooksData[[#This Row],[Price(USD)]]&lt;20, "Mid", TRUE, "High")</f>
        <v>High</v>
      </c>
      <c r="AC142" s="13" t="str">
        <f>IF(BooksData[[#This Row],[Total Sales]] &gt; 4000, "Top Seller", "Other")</f>
        <v>Top Seller</v>
      </c>
    </row>
    <row r="143" spans="1:29" x14ac:dyDescent="0.3">
      <c r="A143" s="7" t="s">
        <v>159</v>
      </c>
      <c r="B143" s="7" t="s">
        <v>1158</v>
      </c>
      <c r="C143" s="7" t="s">
        <v>2017</v>
      </c>
      <c r="D143" s="7" t="s">
        <v>2155</v>
      </c>
      <c r="E143" s="7" t="s">
        <v>2155</v>
      </c>
      <c r="F143" s="7" t="s">
        <v>2921</v>
      </c>
      <c r="G143" s="7" t="s">
        <v>2929</v>
      </c>
      <c r="H143" s="7">
        <v>0</v>
      </c>
      <c r="I143" s="10" t="s">
        <v>2947</v>
      </c>
      <c r="J143" s="7" t="s">
        <v>2951</v>
      </c>
      <c r="K143" s="7" t="s">
        <v>3139</v>
      </c>
      <c r="L143" s="11" t="s">
        <v>4136</v>
      </c>
      <c r="M143" s="11" t="s">
        <v>5136</v>
      </c>
      <c r="N143" s="9">
        <v>921</v>
      </c>
      <c r="O143" s="7" t="s">
        <v>5997</v>
      </c>
      <c r="P143" s="7" t="s">
        <v>6001</v>
      </c>
      <c r="Q143" s="9">
        <v>468</v>
      </c>
      <c r="R143" s="6">
        <v>45692</v>
      </c>
      <c r="S143" s="8">
        <f>ROUND((VALUE(SUBSTITUTE(SUBSTITUTE(BooksData[[#This Row],[Price (Incl. Tax)]], "Â", ""), "£", "")) *1.3),2)</f>
        <v>52.36</v>
      </c>
      <c r="T143" s="7" cm="1">
        <f t="array" ref="T143">_xlfn.SWITCH(I143, "One",1,"Two",2,"Three",3,"Four",4,"Five",5,"")</f>
        <v>5</v>
      </c>
      <c r="U143" s="12">
        <f>BooksData[[#This Row],[Price(USD)]]*BooksData[[#This Row],[Total Sales]]</f>
        <v>48223.56</v>
      </c>
      <c r="V143" s="7" t="str">
        <f>IF(BooksData[[#This Row],[Title]]="","Missing","OK")</f>
        <v>OK</v>
      </c>
      <c r="W143" s="7" t="str">
        <f ca="1">IF(BooksData[[#This Row],[Last Purchase]] &gt;= TODAY() - 30, "Recent", "Old")</f>
        <v>Old</v>
      </c>
      <c r="X143" s="7">
        <f>IFERROR(
  --MID(BooksData[[#This Row],[Availability]],
        FIND("(", BooksData[[#This Row],[Availability]]) + 1,
        FIND(" ", BooksData[[#This Row],[Availability]], FIND("(", BooksData[[#This Row],[Availability]])) - FIND("(", BooksData[[#This Row],[Availability]]) - 1),
  0)</f>
        <v>1</v>
      </c>
      <c r="Y143" s="13" t="str">
        <f>IF(ISNUMBER(SEARCH("In stock", BooksData[[#This Row],[Availability]])), "In Stock", "Out of Stock")</f>
        <v>In Stock</v>
      </c>
      <c r="Z143" s="13" t="str">
        <f>IF(BooksData[[#This Row],[Stock Count]] &lt; 5, "⚠️ Low", "OK")</f>
        <v>⚠️ Low</v>
      </c>
      <c r="AA143" s="14">
        <f>BooksData[[#This Row],[Revenue]]*0.2</f>
        <v>9644.7119999999995</v>
      </c>
      <c r="AB143" s="13" t="str" cm="1">
        <f t="array" ref="AB143">_xlfn.IFS(BooksData[[#This Row],[Price(USD)]]&lt;10, "Low", BooksData[[#This Row],[Price(USD)]]&lt;20, "Mid", TRUE, "High")</f>
        <v>High</v>
      </c>
      <c r="AC143" s="13" t="str">
        <f>IF(BooksData[[#This Row],[Total Sales]] &gt; 4000, "Top Seller", "Other")</f>
        <v>Other</v>
      </c>
    </row>
    <row r="144" spans="1:29" x14ac:dyDescent="0.3">
      <c r="A144" s="7" t="s">
        <v>160</v>
      </c>
      <c r="B144" s="7" t="s">
        <v>1159</v>
      </c>
      <c r="C144" s="7" t="s">
        <v>2017</v>
      </c>
      <c r="D144" s="7" t="s">
        <v>2156</v>
      </c>
      <c r="E144" s="7" t="s">
        <v>2156</v>
      </c>
      <c r="F144" s="7" t="s">
        <v>2921</v>
      </c>
      <c r="G144" s="7" t="s">
        <v>2929</v>
      </c>
      <c r="H144" s="7">
        <v>0</v>
      </c>
      <c r="I144" s="10" t="s">
        <v>2947</v>
      </c>
      <c r="J144" s="7" t="s">
        <v>2951</v>
      </c>
      <c r="K144" s="7" t="s">
        <v>3140</v>
      </c>
      <c r="L144" s="11" t="s">
        <v>4137</v>
      </c>
      <c r="M144" s="11" t="s">
        <v>5137</v>
      </c>
      <c r="N144" s="9">
        <v>2494</v>
      </c>
      <c r="O144" s="7" t="s">
        <v>6000</v>
      </c>
      <c r="P144" s="7" t="s">
        <v>6001</v>
      </c>
      <c r="Q144" s="9">
        <v>784</v>
      </c>
      <c r="R144" s="6">
        <v>45701</v>
      </c>
      <c r="S144" s="8">
        <f>ROUND((VALUE(SUBSTITUTE(SUBSTITUTE(BooksData[[#This Row],[Price (Incl. Tax)]], "Â", ""), "£", "")) *1.3),2)</f>
        <v>45.05</v>
      </c>
      <c r="T144" s="7" cm="1">
        <f t="array" ref="T144">_xlfn.SWITCH(I144, "One",1,"Two",2,"Three",3,"Four",4,"Five",5,"")</f>
        <v>5</v>
      </c>
      <c r="U144" s="12">
        <f>BooksData[[#This Row],[Price(USD)]]*BooksData[[#This Row],[Total Sales]]</f>
        <v>112354.7</v>
      </c>
      <c r="V144" s="7" t="str">
        <f>IF(BooksData[[#This Row],[Title]]="","Missing","OK")</f>
        <v>OK</v>
      </c>
      <c r="W144" s="7" t="str">
        <f ca="1">IF(BooksData[[#This Row],[Last Purchase]] &gt;= TODAY() - 30, "Recent", "Old")</f>
        <v>Old</v>
      </c>
      <c r="X144" s="7">
        <f>IFERROR(
  --MID(BooksData[[#This Row],[Availability]],
        FIND("(", BooksData[[#This Row],[Availability]]) + 1,
        FIND(" ", BooksData[[#This Row],[Availability]], FIND("(", BooksData[[#This Row],[Availability]])) - FIND("(", BooksData[[#This Row],[Availability]]) - 1),
  0)</f>
        <v>1</v>
      </c>
      <c r="Y144" s="13" t="str">
        <f>IF(ISNUMBER(SEARCH("In stock", BooksData[[#This Row],[Availability]])), "In Stock", "Out of Stock")</f>
        <v>In Stock</v>
      </c>
      <c r="Z144" s="13" t="str">
        <f>IF(BooksData[[#This Row],[Stock Count]] &lt; 5, "⚠️ Low", "OK")</f>
        <v>⚠️ Low</v>
      </c>
      <c r="AA144" s="14">
        <f>BooksData[[#This Row],[Revenue]]*0.2</f>
        <v>22470.940000000002</v>
      </c>
      <c r="AB144" s="13" t="str" cm="1">
        <f t="array" ref="AB144">_xlfn.IFS(BooksData[[#This Row],[Price(USD)]]&lt;10, "Low", BooksData[[#This Row],[Price(USD)]]&lt;20, "Mid", TRUE, "High")</f>
        <v>High</v>
      </c>
      <c r="AC144" s="13" t="str">
        <f>IF(BooksData[[#This Row],[Total Sales]] &gt; 4000, "Top Seller", "Other")</f>
        <v>Other</v>
      </c>
    </row>
    <row r="145" spans="1:29" x14ac:dyDescent="0.3">
      <c r="A145" s="7" t="s">
        <v>161</v>
      </c>
      <c r="B145" s="7" t="s">
        <v>1160</v>
      </c>
      <c r="C145" s="7" t="s">
        <v>2017</v>
      </c>
      <c r="D145" s="7" t="s">
        <v>2157</v>
      </c>
      <c r="E145" s="7" t="s">
        <v>2157</v>
      </c>
      <c r="F145" s="7" t="s">
        <v>2921</v>
      </c>
      <c r="G145" s="7" t="s">
        <v>2929</v>
      </c>
      <c r="H145" s="7">
        <v>0</v>
      </c>
      <c r="I145" s="10" t="s">
        <v>2944</v>
      </c>
      <c r="J145" s="7" t="s">
        <v>2951</v>
      </c>
      <c r="K145" s="7" t="s">
        <v>3141</v>
      </c>
      <c r="L145" s="11" t="s">
        <v>4138</v>
      </c>
      <c r="M145" s="11" t="s">
        <v>5138</v>
      </c>
      <c r="N145" s="9">
        <v>4208</v>
      </c>
      <c r="O145" s="7" t="s">
        <v>5996</v>
      </c>
      <c r="P145" s="7" t="s">
        <v>6002</v>
      </c>
      <c r="Q145" s="9">
        <v>182</v>
      </c>
      <c r="R145" s="6">
        <v>45718</v>
      </c>
      <c r="S145" s="8">
        <f>ROUND((VALUE(SUBSTITUTE(SUBSTITUTE(BooksData[[#This Row],[Price (Incl. Tax)]], "Â", ""), "£", "")) *1.3),2)</f>
        <v>74.180000000000007</v>
      </c>
      <c r="T145" s="7" cm="1">
        <f t="array" ref="T145">_xlfn.SWITCH(I145, "One",1,"Two",2,"Three",3,"Four",4,"Five",5,"")</f>
        <v>4</v>
      </c>
      <c r="U145" s="12">
        <f>BooksData[[#This Row],[Price(USD)]]*BooksData[[#This Row],[Total Sales]]</f>
        <v>312149.44</v>
      </c>
      <c r="V145" s="7" t="str">
        <f>IF(BooksData[[#This Row],[Title]]="","Missing","OK")</f>
        <v>OK</v>
      </c>
      <c r="W145" s="7" t="str">
        <f ca="1">IF(BooksData[[#This Row],[Last Purchase]] &gt;= TODAY() - 30, "Recent", "Old")</f>
        <v>Old</v>
      </c>
      <c r="X145" s="7">
        <f>IFERROR(
  --MID(BooksData[[#This Row],[Availability]],
        FIND("(", BooksData[[#This Row],[Availability]]) + 1,
        FIND(" ", BooksData[[#This Row],[Availability]], FIND("(", BooksData[[#This Row],[Availability]])) - FIND("(", BooksData[[#This Row],[Availability]]) - 1),
  0)</f>
        <v>1</v>
      </c>
      <c r="Y145" s="13" t="str">
        <f>IF(ISNUMBER(SEARCH("In stock", BooksData[[#This Row],[Availability]])), "In Stock", "Out of Stock")</f>
        <v>In Stock</v>
      </c>
      <c r="Z145" s="13" t="str">
        <f>IF(BooksData[[#This Row],[Stock Count]] &lt; 5, "⚠️ Low", "OK")</f>
        <v>⚠️ Low</v>
      </c>
      <c r="AA145" s="14">
        <f>BooksData[[#This Row],[Revenue]]*0.2</f>
        <v>62429.888000000006</v>
      </c>
      <c r="AB145" s="13" t="str" cm="1">
        <f t="array" ref="AB145">_xlfn.IFS(BooksData[[#This Row],[Price(USD)]]&lt;10, "Low", BooksData[[#This Row],[Price(USD)]]&lt;20, "Mid", TRUE, "High")</f>
        <v>High</v>
      </c>
      <c r="AC145" s="13" t="str">
        <f>IF(BooksData[[#This Row],[Total Sales]] &gt; 4000, "Top Seller", "Other")</f>
        <v>Top Seller</v>
      </c>
    </row>
    <row r="146" spans="1:29" x14ac:dyDescent="0.3">
      <c r="A146" s="7" t="s">
        <v>162</v>
      </c>
      <c r="B146" s="7" t="s">
        <v>1161</v>
      </c>
      <c r="C146" s="7" t="s">
        <v>2017</v>
      </c>
      <c r="D146" s="7" t="s">
        <v>2158</v>
      </c>
      <c r="E146" s="7" t="s">
        <v>2158</v>
      </c>
      <c r="F146" s="7" t="s">
        <v>2921</v>
      </c>
      <c r="G146" s="7" t="s">
        <v>2935</v>
      </c>
      <c r="H146" s="7">
        <v>0</v>
      </c>
      <c r="I146" s="10" t="s">
        <v>2944</v>
      </c>
      <c r="J146" s="7" t="s">
        <v>2952</v>
      </c>
      <c r="K146" s="7" t="s">
        <v>3142</v>
      </c>
      <c r="L146" s="11" t="s">
        <v>4139</v>
      </c>
      <c r="M146" s="11" t="s">
        <v>5139</v>
      </c>
      <c r="N146" s="9">
        <v>1679</v>
      </c>
      <c r="O146" s="7" t="s">
        <v>6000</v>
      </c>
      <c r="P146" s="7" t="s">
        <v>6001</v>
      </c>
      <c r="Q146" s="9">
        <v>1496</v>
      </c>
      <c r="R146" s="6">
        <v>45744</v>
      </c>
      <c r="S146" s="8">
        <f>ROUND((VALUE(SUBSTITUTE(SUBSTITUTE(BooksData[[#This Row],[Price (Incl. Tax)]], "Â", ""), "£", "")) *1.3),2)</f>
        <v>19.600000000000001</v>
      </c>
      <c r="T146" s="7" cm="1">
        <f t="array" ref="T146">_xlfn.SWITCH(I146, "One",1,"Two",2,"Three",3,"Four",4,"Five",5,"")</f>
        <v>4</v>
      </c>
      <c r="U146" s="12">
        <f>BooksData[[#This Row],[Price(USD)]]*BooksData[[#This Row],[Total Sales]]</f>
        <v>32908.400000000001</v>
      </c>
      <c r="V146" s="7" t="str">
        <f>IF(BooksData[[#This Row],[Title]]="","Missing","OK")</f>
        <v>OK</v>
      </c>
      <c r="W146" s="7" t="str">
        <f ca="1">IF(BooksData[[#This Row],[Last Purchase]] &gt;= TODAY() - 30, "Recent", "Old")</f>
        <v>Old</v>
      </c>
      <c r="X146" s="7">
        <f>IFERROR(
  --MID(BooksData[[#This Row],[Availability]],
        FIND("(", BooksData[[#This Row],[Availability]]) + 1,
        FIND(" ", BooksData[[#This Row],[Availability]], FIND("(", BooksData[[#This Row],[Availability]])) - FIND("(", BooksData[[#This Row],[Availability]]) - 1),
  0)</f>
        <v>5</v>
      </c>
      <c r="Y146" s="13" t="str">
        <f>IF(ISNUMBER(SEARCH("In stock", BooksData[[#This Row],[Availability]])), "In Stock", "Out of Stock")</f>
        <v>In Stock</v>
      </c>
      <c r="Z146" s="13" t="str">
        <f>IF(BooksData[[#This Row],[Stock Count]] &lt; 5, "⚠️ Low", "OK")</f>
        <v>OK</v>
      </c>
      <c r="AA146" s="14">
        <f>BooksData[[#This Row],[Revenue]]*0.2</f>
        <v>6581.68</v>
      </c>
      <c r="AB146" s="13" t="str" cm="1">
        <f t="array" ref="AB146">_xlfn.IFS(BooksData[[#This Row],[Price(USD)]]&lt;10, "Low", BooksData[[#This Row],[Price(USD)]]&lt;20, "Mid", TRUE, "High")</f>
        <v>Mid</v>
      </c>
      <c r="AC146" s="13" t="str">
        <f>IF(BooksData[[#This Row],[Total Sales]] &gt; 4000, "Top Seller", "Other")</f>
        <v>Other</v>
      </c>
    </row>
    <row r="147" spans="1:29" x14ac:dyDescent="0.3">
      <c r="A147" s="7" t="s">
        <v>163</v>
      </c>
      <c r="B147" s="7" t="s">
        <v>1162</v>
      </c>
      <c r="C147" s="7" t="s">
        <v>2017</v>
      </c>
      <c r="D147" s="7" t="s">
        <v>2159</v>
      </c>
      <c r="E147" s="7" t="s">
        <v>2159</v>
      </c>
      <c r="F147" s="7" t="s">
        <v>2921</v>
      </c>
      <c r="G147" s="7" t="s">
        <v>2935</v>
      </c>
      <c r="H147" s="7">
        <v>0</v>
      </c>
      <c r="I147" s="10" t="s">
        <v>2946</v>
      </c>
      <c r="J147" s="7" t="s">
        <v>2952</v>
      </c>
      <c r="K147" s="7" t="s">
        <v>3143</v>
      </c>
      <c r="L147" s="11" t="s">
        <v>4140</v>
      </c>
      <c r="M147" s="11" t="s">
        <v>5140</v>
      </c>
      <c r="N147" s="9">
        <v>1302</v>
      </c>
      <c r="O147" s="7" t="s">
        <v>6000</v>
      </c>
      <c r="P147" s="7" t="s">
        <v>6002</v>
      </c>
      <c r="Q147" s="9">
        <v>1650</v>
      </c>
      <c r="R147" s="6">
        <v>45823</v>
      </c>
      <c r="S147" s="8">
        <f>ROUND((VALUE(SUBSTITUTE(SUBSTITUTE(BooksData[[#This Row],[Price (Incl. Tax)]], "Â", ""), "£", "")) *1.3),2)</f>
        <v>37.15</v>
      </c>
      <c r="T147" s="7" cm="1">
        <f t="array" ref="T147">_xlfn.SWITCH(I147, "One",1,"Two",2,"Three",3,"Four",4,"Five",5,"")</f>
        <v>1</v>
      </c>
      <c r="U147" s="12">
        <f>BooksData[[#This Row],[Price(USD)]]*BooksData[[#This Row],[Total Sales]]</f>
        <v>48369.299999999996</v>
      </c>
      <c r="V147" s="7" t="str">
        <f>IF(BooksData[[#This Row],[Title]]="","Missing","OK")</f>
        <v>OK</v>
      </c>
      <c r="W147" s="7" t="str">
        <f ca="1">IF(BooksData[[#This Row],[Last Purchase]] &gt;= TODAY() - 30, "Recent", "Old")</f>
        <v>Recent</v>
      </c>
      <c r="X147" s="7">
        <f>IFERROR(
  --MID(BooksData[[#This Row],[Availability]],
        FIND("(", BooksData[[#This Row],[Availability]]) + 1,
        FIND(" ", BooksData[[#This Row],[Availability]], FIND("(", BooksData[[#This Row],[Availability]])) - FIND("(", BooksData[[#This Row],[Availability]]) - 1),
  0)</f>
        <v>5</v>
      </c>
      <c r="Y147" s="13" t="str">
        <f>IF(ISNUMBER(SEARCH("In stock", BooksData[[#This Row],[Availability]])), "In Stock", "Out of Stock")</f>
        <v>In Stock</v>
      </c>
      <c r="Z147" s="13" t="str">
        <f>IF(BooksData[[#This Row],[Stock Count]] &lt; 5, "⚠️ Low", "OK")</f>
        <v>OK</v>
      </c>
      <c r="AA147" s="14">
        <f>BooksData[[#This Row],[Revenue]]*0.2</f>
        <v>9673.8599999999988</v>
      </c>
      <c r="AB147" s="13" t="str" cm="1">
        <f t="array" ref="AB147">_xlfn.IFS(BooksData[[#This Row],[Price(USD)]]&lt;10, "Low", BooksData[[#This Row],[Price(USD)]]&lt;20, "Mid", TRUE, "High")</f>
        <v>High</v>
      </c>
      <c r="AC147" s="13" t="str">
        <f>IF(BooksData[[#This Row],[Total Sales]] &gt; 4000, "Top Seller", "Other")</f>
        <v>Other</v>
      </c>
    </row>
    <row r="148" spans="1:29" x14ac:dyDescent="0.3">
      <c r="A148" s="7" t="s">
        <v>164</v>
      </c>
      <c r="B148" s="7" t="s">
        <v>1163</v>
      </c>
      <c r="C148" s="7" t="s">
        <v>2017</v>
      </c>
      <c r="D148" s="7" t="s">
        <v>2160</v>
      </c>
      <c r="E148" s="7" t="s">
        <v>2160</v>
      </c>
      <c r="F148" s="7" t="s">
        <v>2921</v>
      </c>
      <c r="G148" s="7" t="s">
        <v>2936</v>
      </c>
      <c r="H148" s="7">
        <v>0</v>
      </c>
      <c r="I148" s="10" t="s">
        <v>2943</v>
      </c>
      <c r="J148" s="7" t="s">
        <v>2952</v>
      </c>
      <c r="K148" s="7" t="s">
        <v>3144</v>
      </c>
      <c r="L148" s="11" t="s">
        <v>4141</v>
      </c>
      <c r="M148" s="11" t="s">
        <v>5141</v>
      </c>
      <c r="N148" s="9">
        <v>3113</v>
      </c>
      <c r="O148" s="7" t="s">
        <v>5996</v>
      </c>
      <c r="P148" s="7" t="s">
        <v>6001</v>
      </c>
      <c r="Q148" s="9">
        <v>209</v>
      </c>
      <c r="R148" s="6">
        <v>45745</v>
      </c>
      <c r="S148" s="8">
        <f>ROUND((VALUE(SUBSTITUTE(SUBSTITUTE(BooksData[[#This Row],[Price (Incl. Tax)]], "Â", ""), "£", "")) *1.3),2)</f>
        <v>65.34</v>
      </c>
      <c r="T148" s="7" cm="1">
        <f t="array" ref="T148">_xlfn.SWITCH(I148, "One",1,"Two",2,"Three",3,"Four",4,"Five",5,"")</f>
        <v>2</v>
      </c>
      <c r="U148" s="12">
        <f>BooksData[[#This Row],[Price(USD)]]*BooksData[[#This Row],[Total Sales]]</f>
        <v>203403.42</v>
      </c>
      <c r="V148" s="7" t="str">
        <f>IF(BooksData[[#This Row],[Title]]="","Missing","OK")</f>
        <v>OK</v>
      </c>
      <c r="W148" s="7" t="str">
        <f ca="1">IF(BooksData[[#This Row],[Last Purchase]] &gt;= TODAY() - 30, "Recent", "Old")</f>
        <v>Old</v>
      </c>
      <c r="X148" s="7">
        <f>IFERROR(
  --MID(BooksData[[#This Row],[Availability]],
        FIND("(", BooksData[[#This Row],[Availability]]) + 1,
        FIND(" ", BooksData[[#This Row],[Availability]], FIND("(", BooksData[[#This Row],[Availability]])) - FIND("(", BooksData[[#This Row],[Availability]]) - 1),
  0)</f>
        <v>4</v>
      </c>
      <c r="Y148" s="13" t="str">
        <f>IF(ISNUMBER(SEARCH("In stock", BooksData[[#This Row],[Availability]])), "In Stock", "Out of Stock")</f>
        <v>In Stock</v>
      </c>
      <c r="Z148" s="13" t="str">
        <f>IF(BooksData[[#This Row],[Stock Count]] &lt; 5, "⚠️ Low", "OK")</f>
        <v>⚠️ Low</v>
      </c>
      <c r="AA148" s="14">
        <f>BooksData[[#This Row],[Revenue]]*0.2</f>
        <v>40680.684000000008</v>
      </c>
      <c r="AB148" s="13" t="str" cm="1">
        <f t="array" ref="AB148">_xlfn.IFS(BooksData[[#This Row],[Price(USD)]]&lt;10, "Low", BooksData[[#This Row],[Price(USD)]]&lt;20, "Mid", TRUE, "High")</f>
        <v>High</v>
      </c>
      <c r="AC148" s="13" t="str">
        <f>IF(BooksData[[#This Row],[Total Sales]] &gt; 4000, "Top Seller", "Other")</f>
        <v>Other</v>
      </c>
    </row>
    <row r="149" spans="1:29" x14ac:dyDescent="0.3">
      <c r="A149" s="7" t="s">
        <v>165</v>
      </c>
      <c r="B149" s="7" t="s">
        <v>1164</v>
      </c>
      <c r="C149" s="7" t="s">
        <v>2017</v>
      </c>
      <c r="D149" s="7" t="s">
        <v>2161</v>
      </c>
      <c r="E149" s="7" t="s">
        <v>2161</v>
      </c>
      <c r="F149" s="7" t="s">
        <v>2921</v>
      </c>
      <c r="G149" s="7" t="s">
        <v>2936</v>
      </c>
      <c r="H149" s="7">
        <v>0</v>
      </c>
      <c r="I149" s="10" t="s">
        <v>2943</v>
      </c>
      <c r="J149" s="7" t="s">
        <v>2952</v>
      </c>
      <c r="K149" s="7" t="s">
        <v>3145</v>
      </c>
      <c r="L149" s="11" t="s">
        <v>4142</v>
      </c>
      <c r="M149" s="11" t="s">
        <v>5142</v>
      </c>
      <c r="N149" s="9">
        <v>1373</v>
      </c>
      <c r="O149" s="7" t="s">
        <v>5999</v>
      </c>
      <c r="P149" s="7" t="s">
        <v>6002</v>
      </c>
      <c r="Q149" s="9">
        <v>211</v>
      </c>
      <c r="R149" s="6">
        <v>45813</v>
      </c>
      <c r="S149" s="8">
        <f>ROUND((VALUE(SUBSTITUTE(SUBSTITUTE(BooksData[[#This Row],[Price (Incl. Tax)]], "Â", ""), "£", "")) *1.3),2)</f>
        <v>19.27</v>
      </c>
      <c r="T149" s="7" cm="1">
        <f t="array" ref="T149">_xlfn.SWITCH(I149, "One",1,"Two",2,"Three",3,"Four",4,"Five",5,"")</f>
        <v>2</v>
      </c>
      <c r="U149" s="12">
        <f>BooksData[[#This Row],[Price(USD)]]*BooksData[[#This Row],[Total Sales]]</f>
        <v>26457.71</v>
      </c>
      <c r="V149" s="7" t="str">
        <f>IF(BooksData[[#This Row],[Title]]="","Missing","OK")</f>
        <v>OK</v>
      </c>
      <c r="W149" s="7" t="str">
        <f ca="1">IF(BooksData[[#This Row],[Last Purchase]] &gt;= TODAY() - 30, "Recent", "Old")</f>
        <v>Old</v>
      </c>
      <c r="X149" s="7">
        <f>IFERROR(
  --MID(BooksData[[#This Row],[Availability]],
        FIND("(", BooksData[[#This Row],[Availability]]) + 1,
        FIND(" ", BooksData[[#This Row],[Availability]], FIND("(", BooksData[[#This Row],[Availability]])) - FIND("(", BooksData[[#This Row],[Availability]]) - 1),
  0)</f>
        <v>4</v>
      </c>
      <c r="Y149" s="13" t="str">
        <f>IF(ISNUMBER(SEARCH("In stock", BooksData[[#This Row],[Availability]])), "In Stock", "Out of Stock")</f>
        <v>In Stock</v>
      </c>
      <c r="Z149" s="13" t="str">
        <f>IF(BooksData[[#This Row],[Stock Count]] &lt; 5, "⚠️ Low", "OK")</f>
        <v>⚠️ Low</v>
      </c>
      <c r="AA149" s="14">
        <f>BooksData[[#This Row],[Revenue]]*0.2</f>
        <v>5291.5420000000004</v>
      </c>
      <c r="AB149" s="13" t="str" cm="1">
        <f t="array" ref="AB149">_xlfn.IFS(BooksData[[#This Row],[Price(USD)]]&lt;10, "Low", BooksData[[#This Row],[Price(USD)]]&lt;20, "Mid", TRUE, "High")</f>
        <v>Mid</v>
      </c>
      <c r="AC149" s="13" t="str">
        <f>IF(BooksData[[#This Row],[Total Sales]] &gt; 4000, "Top Seller", "Other")</f>
        <v>Other</v>
      </c>
    </row>
    <row r="150" spans="1:29" x14ac:dyDescent="0.3">
      <c r="A150" s="7" t="s">
        <v>166</v>
      </c>
      <c r="B150" s="7" t="s">
        <v>1165</v>
      </c>
      <c r="C150" s="7" t="s">
        <v>2017</v>
      </c>
      <c r="D150" s="7" t="s">
        <v>2162</v>
      </c>
      <c r="E150" s="7" t="s">
        <v>2162</v>
      </c>
      <c r="F150" s="7" t="s">
        <v>2921</v>
      </c>
      <c r="G150" s="7" t="s">
        <v>2936</v>
      </c>
      <c r="H150" s="7">
        <v>0</v>
      </c>
      <c r="I150" s="10" t="s">
        <v>2944</v>
      </c>
      <c r="J150" s="7" t="s">
        <v>2952</v>
      </c>
      <c r="K150" s="7" t="s">
        <v>3146</v>
      </c>
      <c r="L150" s="11" t="s">
        <v>4143</v>
      </c>
      <c r="M150" s="11" t="s">
        <v>5143</v>
      </c>
      <c r="N150" s="9">
        <v>4468</v>
      </c>
      <c r="O150" s="7" t="s">
        <v>5995</v>
      </c>
      <c r="P150" s="7" t="s">
        <v>6001</v>
      </c>
      <c r="Q150" s="9">
        <v>641</v>
      </c>
      <c r="R150" s="6">
        <v>45814</v>
      </c>
      <c r="S150" s="8">
        <f>ROUND((VALUE(SUBSTITUTE(SUBSTITUTE(BooksData[[#This Row],[Price (Incl. Tax)]], "Â", ""), "£", "")) *1.3),2)</f>
        <v>36.49</v>
      </c>
      <c r="T150" s="7" cm="1">
        <f t="array" ref="T150">_xlfn.SWITCH(I150, "One",1,"Two",2,"Three",3,"Four",4,"Five",5,"")</f>
        <v>4</v>
      </c>
      <c r="U150" s="12">
        <f>BooksData[[#This Row],[Price(USD)]]*BooksData[[#This Row],[Total Sales]]</f>
        <v>163037.32</v>
      </c>
      <c r="V150" s="7" t="str">
        <f>IF(BooksData[[#This Row],[Title]]="","Missing","OK")</f>
        <v>OK</v>
      </c>
      <c r="W150" s="7" t="str">
        <f ca="1">IF(BooksData[[#This Row],[Last Purchase]] &gt;= TODAY() - 30, "Recent", "Old")</f>
        <v>Old</v>
      </c>
      <c r="X150" s="7">
        <f>IFERROR(
  --MID(BooksData[[#This Row],[Availability]],
        FIND("(", BooksData[[#This Row],[Availability]]) + 1,
        FIND(" ", BooksData[[#This Row],[Availability]], FIND("(", BooksData[[#This Row],[Availability]])) - FIND("(", BooksData[[#This Row],[Availability]]) - 1),
  0)</f>
        <v>4</v>
      </c>
      <c r="Y150" s="13" t="str">
        <f>IF(ISNUMBER(SEARCH("In stock", BooksData[[#This Row],[Availability]])), "In Stock", "Out of Stock")</f>
        <v>In Stock</v>
      </c>
      <c r="Z150" s="13" t="str">
        <f>IF(BooksData[[#This Row],[Stock Count]] &lt; 5, "⚠️ Low", "OK")</f>
        <v>⚠️ Low</v>
      </c>
      <c r="AA150" s="14">
        <f>BooksData[[#This Row],[Revenue]]*0.2</f>
        <v>32607.464000000004</v>
      </c>
      <c r="AB150" s="13" t="str" cm="1">
        <f t="array" ref="AB150">_xlfn.IFS(BooksData[[#This Row],[Price(USD)]]&lt;10, "Low", BooksData[[#This Row],[Price(USD)]]&lt;20, "Mid", TRUE, "High")</f>
        <v>High</v>
      </c>
      <c r="AC150" s="13" t="str">
        <f>IF(BooksData[[#This Row],[Total Sales]] &gt; 4000, "Top Seller", "Other")</f>
        <v>Top Seller</v>
      </c>
    </row>
    <row r="151" spans="1:29" x14ac:dyDescent="0.3">
      <c r="A151" s="7" t="s">
        <v>167</v>
      </c>
      <c r="B151" s="7" t="s">
        <v>1166</v>
      </c>
      <c r="C151" s="7" t="s">
        <v>2017</v>
      </c>
      <c r="D151" s="7" t="s">
        <v>2163</v>
      </c>
      <c r="E151" s="7" t="s">
        <v>2163</v>
      </c>
      <c r="F151" s="7" t="s">
        <v>2921</v>
      </c>
      <c r="G151" s="7" t="s">
        <v>2936</v>
      </c>
      <c r="H151" s="7">
        <v>0</v>
      </c>
      <c r="I151" s="10" t="s">
        <v>2945</v>
      </c>
      <c r="J151" s="7" t="s">
        <v>2952</v>
      </c>
      <c r="K151" s="7" t="s">
        <v>3147</v>
      </c>
      <c r="L151" s="11" t="s">
        <v>4144</v>
      </c>
      <c r="M151" s="11" t="s">
        <v>5144</v>
      </c>
      <c r="N151" s="9">
        <v>4394</v>
      </c>
      <c r="O151" s="7" t="s">
        <v>5996</v>
      </c>
      <c r="P151" s="7" t="s">
        <v>6002</v>
      </c>
      <c r="Q151" s="9">
        <v>752</v>
      </c>
      <c r="R151" s="6">
        <v>45706</v>
      </c>
      <c r="S151" s="8">
        <f>ROUND((VALUE(SUBSTITUTE(SUBSTITUTE(BooksData[[#This Row],[Price (Incl. Tax)]], "Â", ""), "£", "")) *1.3),2)</f>
        <v>42.24</v>
      </c>
      <c r="T151" s="7" cm="1">
        <f t="array" ref="T151">_xlfn.SWITCH(I151, "One",1,"Two",2,"Three",3,"Four",4,"Five",5,"")</f>
        <v>3</v>
      </c>
      <c r="U151" s="12">
        <f>BooksData[[#This Row],[Price(USD)]]*BooksData[[#This Row],[Total Sales]]</f>
        <v>185602.56</v>
      </c>
      <c r="V151" s="7" t="str">
        <f>IF(BooksData[[#This Row],[Title]]="","Missing","OK")</f>
        <v>OK</v>
      </c>
      <c r="W151" s="7" t="str">
        <f ca="1">IF(BooksData[[#This Row],[Last Purchase]] &gt;= TODAY() - 30, "Recent", "Old")</f>
        <v>Old</v>
      </c>
      <c r="X151" s="7">
        <f>IFERROR(
  --MID(BooksData[[#This Row],[Availability]],
        FIND("(", BooksData[[#This Row],[Availability]]) + 1,
        FIND(" ", BooksData[[#This Row],[Availability]], FIND("(", BooksData[[#This Row],[Availability]])) - FIND("(", BooksData[[#This Row],[Availability]]) - 1),
  0)</f>
        <v>4</v>
      </c>
      <c r="Y151" s="13" t="str">
        <f>IF(ISNUMBER(SEARCH("In stock", BooksData[[#This Row],[Availability]])), "In Stock", "Out of Stock")</f>
        <v>In Stock</v>
      </c>
      <c r="Z151" s="13" t="str">
        <f>IF(BooksData[[#This Row],[Stock Count]] &lt; 5, "⚠️ Low", "OK")</f>
        <v>⚠️ Low</v>
      </c>
      <c r="AA151" s="14">
        <f>BooksData[[#This Row],[Revenue]]*0.2</f>
        <v>37120.512000000002</v>
      </c>
      <c r="AB151" s="13" t="str" cm="1">
        <f t="array" ref="AB151">_xlfn.IFS(BooksData[[#This Row],[Price(USD)]]&lt;10, "Low", BooksData[[#This Row],[Price(USD)]]&lt;20, "Mid", TRUE, "High")</f>
        <v>High</v>
      </c>
      <c r="AC151" s="13" t="str">
        <f>IF(BooksData[[#This Row],[Total Sales]] &gt; 4000, "Top Seller", "Other")</f>
        <v>Top Seller</v>
      </c>
    </row>
    <row r="152" spans="1:29" x14ac:dyDescent="0.3">
      <c r="A152" s="7" t="s">
        <v>168</v>
      </c>
      <c r="B152" s="7" t="s">
        <v>1167</v>
      </c>
      <c r="C152" s="7" t="s">
        <v>2017</v>
      </c>
      <c r="D152" s="7" t="s">
        <v>2164</v>
      </c>
      <c r="E152" s="7" t="s">
        <v>2164</v>
      </c>
      <c r="F152" s="7" t="s">
        <v>2921</v>
      </c>
      <c r="G152" s="7" t="s">
        <v>2936</v>
      </c>
      <c r="H152" s="7">
        <v>0</v>
      </c>
      <c r="I152" s="10" t="s">
        <v>2945</v>
      </c>
      <c r="J152" s="7" t="s">
        <v>2952</v>
      </c>
      <c r="K152" s="7" t="s">
        <v>3148</v>
      </c>
      <c r="L152" s="11" t="s">
        <v>4145</v>
      </c>
      <c r="M152" s="11" t="s">
        <v>5145</v>
      </c>
      <c r="N152" s="9">
        <v>54</v>
      </c>
      <c r="O152" s="7" t="s">
        <v>5998</v>
      </c>
      <c r="P152" s="7" t="s">
        <v>6001</v>
      </c>
      <c r="Q152" s="9">
        <v>1804</v>
      </c>
      <c r="R152" s="6">
        <v>45701</v>
      </c>
      <c r="S152" s="8">
        <f>ROUND((VALUE(SUBSTITUTE(SUBSTITUTE(BooksData[[#This Row],[Price (Incl. Tax)]], "Â", ""), "£", "")) *1.3),2)</f>
        <v>76.22</v>
      </c>
      <c r="T152" s="7" cm="1">
        <f t="array" ref="T152">_xlfn.SWITCH(I152, "One",1,"Two",2,"Three",3,"Four",4,"Five",5,"")</f>
        <v>3</v>
      </c>
      <c r="U152" s="12">
        <f>BooksData[[#This Row],[Price(USD)]]*BooksData[[#This Row],[Total Sales]]</f>
        <v>4115.88</v>
      </c>
      <c r="V152" s="7" t="str">
        <f>IF(BooksData[[#This Row],[Title]]="","Missing","OK")</f>
        <v>OK</v>
      </c>
      <c r="W152" s="7" t="str">
        <f ca="1">IF(BooksData[[#This Row],[Last Purchase]] &gt;= TODAY() - 30, "Recent", "Old")</f>
        <v>Old</v>
      </c>
      <c r="X152" s="7">
        <f>IFERROR(
  --MID(BooksData[[#This Row],[Availability]],
        FIND("(", BooksData[[#This Row],[Availability]]) + 1,
        FIND(" ", BooksData[[#This Row],[Availability]], FIND("(", BooksData[[#This Row],[Availability]])) - FIND("(", BooksData[[#This Row],[Availability]]) - 1),
  0)</f>
        <v>4</v>
      </c>
      <c r="Y152" s="13" t="str">
        <f>IF(ISNUMBER(SEARCH("In stock", BooksData[[#This Row],[Availability]])), "In Stock", "Out of Stock")</f>
        <v>In Stock</v>
      </c>
      <c r="Z152" s="13" t="str">
        <f>IF(BooksData[[#This Row],[Stock Count]] &lt; 5, "⚠️ Low", "OK")</f>
        <v>⚠️ Low</v>
      </c>
      <c r="AA152" s="14">
        <f>BooksData[[#This Row],[Revenue]]*0.2</f>
        <v>823.17600000000004</v>
      </c>
      <c r="AB152" s="13" t="str" cm="1">
        <f t="array" ref="AB152">_xlfn.IFS(BooksData[[#This Row],[Price(USD)]]&lt;10, "Low", BooksData[[#This Row],[Price(USD)]]&lt;20, "Mid", TRUE, "High")</f>
        <v>High</v>
      </c>
      <c r="AC152" s="13" t="str">
        <f>IF(BooksData[[#This Row],[Total Sales]] &gt; 4000, "Top Seller", "Other")</f>
        <v>Other</v>
      </c>
    </row>
    <row r="153" spans="1:29" x14ac:dyDescent="0.3">
      <c r="A153" s="7" t="s">
        <v>169</v>
      </c>
      <c r="B153" s="7" t="s">
        <v>1168</v>
      </c>
      <c r="C153" s="7" t="s">
        <v>2017</v>
      </c>
      <c r="D153" s="7" t="s">
        <v>2165</v>
      </c>
      <c r="E153" s="7" t="s">
        <v>2165</v>
      </c>
      <c r="F153" s="7" t="s">
        <v>2921</v>
      </c>
      <c r="G153" s="7" t="s">
        <v>2936</v>
      </c>
      <c r="H153" s="7">
        <v>0</v>
      </c>
      <c r="I153" s="10" t="s">
        <v>2945</v>
      </c>
      <c r="J153" s="7" t="s">
        <v>2952</v>
      </c>
      <c r="K153" s="7" t="s">
        <v>3149</v>
      </c>
      <c r="L153" s="11" t="s">
        <v>4146</v>
      </c>
      <c r="M153" s="11" t="s">
        <v>5146</v>
      </c>
      <c r="N153" s="9">
        <v>4956</v>
      </c>
      <c r="O153" s="7" t="s">
        <v>5999</v>
      </c>
      <c r="P153" s="7" t="s">
        <v>6001</v>
      </c>
      <c r="Q153" s="9">
        <v>612</v>
      </c>
      <c r="R153" s="6">
        <v>45702</v>
      </c>
      <c r="S153" s="8">
        <f>ROUND((VALUE(SUBSTITUTE(SUBSTITUTE(BooksData[[#This Row],[Price (Incl. Tax)]], "Â", ""), "£", "")) *1.3),2)</f>
        <v>74.39</v>
      </c>
      <c r="T153" s="7" cm="1">
        <f t="array" ref="T153">_xlfn.SWITCH(I153, "One",1,"Two",2,"Three",3,"Four",4,"Five",5,"")</f>
        <v>3</v>
      </c>
      <c r="U153" s="12">
        <f>BooksData[[#This Row],[Price(USD)]]*BooksData[[#This Row],[Total Sales]]</f>
        <v>368676.84</v>
      </c>
      <c r="V153" s="7" t="str">
        <f>IF(BooksData[[#This Row],[Title]]="","Missing","OK")</f>
        <v>OK</v>
      </c>
      <c r="W153" s="7" t="str">
        <f ca="1">IF(BooksData[[#This Row],[Last Purchase]] &gt;= TODAY() - 30, "Recent", "Old")</f>
        <v>Old</v>
      </c>
      <c r="X153" s="7">
        <f>IFERROR(
  --MID(BooksData[[#This Row],[Availability]],
        FIND("(", BooksData[[#This Row],[Availability]]) + 1,
        FIND(" ", BooksData[[#This Row],[Availability]], FIND("(", BooksData[[#This Row],[Availability]])) - FIND("(", BooksData[[#This Row],[Availability]]) - 1),
  0)</f>
        <v>4</v>
      </c>
      <c r="Y153" s="13" t="str">
        <f>IF(ISNUMBER(SEARCH("In stock", BooksData[[#This Row],[Availability]])), "In Stock", "Out of Stock")</f>
        <v>In Stock</v>
      </c>
      <c r="Z153" s="13" t="str">
        <f>IF(BooksData[[#This Row],[Stock Count]] &lt; 5, "⚠️ Low", "OK")</f>
        <v>⚠️ Low</v>
      </c>
      <c r="AA153" s="14">
        <f>BooksData[[#This Row],[Revenue]]*0.2</f>
        <v>73735.368000000002</v>
      </c>
      <c r="AB153" s="13" t="str" cm="1">
        <f t="array" ref="AB153">_xlfn.IFS(BooksData[[#This Row],[Price(USD)]]&lt;10, "Low", BooksData[[#This Row],[Price(USD)]]&lt;20, "Mid", TRUE, "High")</f>
        <v>High</v>
      </c>
      <c r="AC153" s="13" t="str">
        <f>IF(BooksData[[#This Row],[Total Sales]] &gt; 4000, "Top Seller", "Other")</f>
        <v>Top Seller</v>
      </c>
    </row>
    <row r="154" spans="1:29" x14ac:dyDescent="0.3">
      <c r="A154" s="7" t="s">
        <v>170</v>
      </c>
      <c r="B154" s="7" t="s">
        <v>1169</v>
      </c>
      <c r="C154" s="7" t="s">
        <v>2017</v>
      </c>
      <c r="D154" s="7" t="s">
        <v>2166</v>
      </c>
      <c r="E154" s="7" t="s">
        <v>2166</v>
      </c>
      <c r="F154" s="7" t="s">
        <v>2921</v>
      </c>
      <c r="G154" s="7" t="s">
        <v>2928</v>
      </c>
      <c r="H154" s="7">
        <v>0</v>
      </c>
      <c r="I154" s="10" t="s">
        <v>2945</v>
      </c>
      <c r="J154" s="7" t="s">
        <v>2952</v>
      </c>
      <c r="K154" s="7" t="s">
        <v>3150</v>
      </c>
      <c r="L154" s="11" t="s">
        <v>4147</v>
      </c>
      <c r="M154" s="11" t="s">
        <v>5147</v>
      </c>
      <c r="N154" s="9">
        <v>2705</v>
      </c>
      <c r="O154" s="7" t="s">
        <v>6000</v>
      </c>
      <c r="P154" s="7" t="s">
        <v>6002</v>
      </c>
      <c r="Q154" s="9">
        <v>280</v>
      </c>
      <c r="R154" s="6">
        <v>45826</v>
      </c>
      <c r="S154" s="8">
        <f>ROUND((VALUE(SUBSTITUTE(SUBSTITUTE(BooksData[[#This Row],[Price (Incl. Tax)]], "Â", ""), "£", "")) *1.3),2)</f>
        <v>23.05</v>
      </c>
      <c r="T154" s="7" cm="1">
        <f t="array" ref="T154">_xlfn.SWITCH(I154, "One",1,"Two",2,"Three",3,"Four",4,"Five",5,"")</f>
        <v>3</v>
      </c>
      <c r="U154" s="12">
        <f>BooksData[[#This Row],[Price(USD)]]*BooksData[[#This Row],[Total Sales]]</f>
        <v>62350.25</v>
      </c>
      <c r="V154" s="7" t="str">
        <f>IF(BooksData[[#This Row],[Title]]="","Missing","OK")</f>
        <v>OK</v>
      </c>
      <c r="W154" s="7" t="str">
        <f ca="1">IF(BooksData[[#This Row],[Last Purchase]] &gt;= TODAY() - 30, "Recent", "Old")</f>
        <v>Recent</v>
      </c>
      <c r="X154" s="7">
        <f>IFERROR(
  --MID(BooksData[[#This Row],[Availability]],
        FIND("(", BooksData[[#This Row],[Availability]]) + 1,
        FIND(" ", BooksData[[#This Row],[Availability]], FIND("(", BooksData[[#This Row],[Availability]])) - FIND("(", BooksData[[#This Row],[Availability]]) - 1),
  0)</f>
        <v>3</v>
      </c>
      <c r="Y154" s="13" t="str">
        <f>IF(ISNUMBER(SEARCH("In stock", BooksData[[#This Row],[Availability]])), "In Stock", "Out of Stock")</f>
        <v>In Stock</v>
      </c>
      <c r="Z154" s="13" t="str">
        <f>IF(BooksData[[#This Row],[Stock Count]] &lt; 5, "⚠️ Low", "OK")</f>
        <v>⚠️ Low</v>
      </c>
      <c r="AA154" s="14">
        <f>BooksData[[#This Row],[Revenue]]*0.2</f>
        <v>12470.050000000001</v>
      </c>
      <c r="AB154" s="13" t="str" cm="1">
        <f t="array" ref="AB154">_xlfn.IFS(BooksData[[#This Row],[Price(USD)]]&lt;10, "Low", BooksData[[#This Row],[Price(USD)]]&lt;20, "Mid", TRUE, "High")</f>
        <v>High</v>
      </c>
      <c r="AC154" s="13" t="str">
        <f>IF(BooksData[[#This Row],[Total Sales]] &gt; 4000, "Top Seller", "Other")</f>
        <v>Other</v>
      </c>
    </row>
    <row r="155" spans="1:29" x14ac:dyDescent="0.3">
      <c r="A155" s="7" t="s">
        <v>171</v>
      </c>
      <c r="B155" s="7" t="s">
        <v>1170</v>
      </c>
      <c r="C155" s="7" t="s">
        <v>2017</v>
      </c>
      <c r="D155" s="7" t="s">
        <v>2167</v>
      </c>
      <c r="E155" s="7" t="s">
        <v>2167</v>
      </c>
      <c r="F155" s="7" t="s">
        <v>2921</v>
      </c>
      <c r="G155" s="7" t="s">
        <v>2928</v>
      </c>
      <c r="H155" s="7">
        <v>0</v>
      </c>
      <c r="I155" s="10" t="s">
        <v>2943</v>
      </c>
      <c r="J155" s="7" t="s">
        <v>2952</v>
      </c>
      <c r="K155" s="7" t="s">
        <v>3151</v>
      </c>
      <c r="L155" s="11" t="s">
        <v>4148</v>
      </c>
      <c r="M155" s="11" t="s">
        <v>5148</v>
      </c>
      <c r="N155" s="9">
        <v>4052</v>
      </c>
      <c r="O155" s="7" t="s">
        <v>5997</v>
      </c>
      <c r="P155" s="7" t="s">
        <v>6002</v>
      </c>
      <c r="Q155" s="9">
        <v>783</v>
      </c>
      <c r="R155" s="6">
        <v>45824</v>
      </c>
      <c r="S155" s="8">
        <f>ROUND((VALUE(SUBSTITUTE(SUBSTITUTE(BooksData[[#This Row],[Price (Incl. Tax)]], "Â", ""), "£", "")) *1.3),2)</f>
        <v>38.61</v>
      </c>
      <c r="T155" s="7" cm="1">
        <f t="array" ref="T155">_xlfn.SWITCH(I155, "One",1,"Two",2,"Three",3,"Four",4,"Five",5,"")</f>
        <v>2</v>
      </c>
      <c r="U155" s="12">
        <f>BooksData[[#This Row],[Price(USD)]]*BooksData[[#This Row],[Total Sales]]</f>
        <v>156447.72</v>
      </c>
      <c r="V155" s="7" t="str">
        <f>IF(BooksData[[#This Row],[Title]]="","Missing","OK")</f>
        <v>OK</v>
      </c>
      <c r="W155" s="7" t="str">
        <f ca="1">IF(BooksData[[#This Row],[Last Purchase]] &gt;= TODAY() - 30, "Recent", "Old")</f>
        <v>Recent</v>
      </c>
      <c r="X155" s="7">
        <f>IFERROR(
  --MID(BooksData[[#This Row],[Availability]],
        FIND("(", BooksData[[#This Row],[Availability]]) + 1,
        FIND(" ", BooksData[[#This Row],[Availability]], FIND("(", BooksData[[#This Row],[Availability]])) - FIND("(", BooksData[[#This Row],[Availability]]) - 1),
  0)</f>
        <v>3</v>
      </c>
      <c r="Y155" s="13" t="str">
        <f>IF(ISNUMBER(SEARCH("In stock", BooksData[[#This Row],[Availability]])), "In Stock", "Out of Stock")</f>
        <v>In Stock</v>
      </c>
      <c r="Z155" s="13" t="str">
        <f>IF(BooksData[[#This Row],[Stock Count]] &lt; 5, "⚠️ Low", "OK")</f>
        <v>⚠️ Low</v>
      </c>
      <c r="AA155" s="14">
        <f>BooksData[[#This Row],[Revenue]]*0.2</f>
        <v>31289.544000000002</v>
      </c>
      <c r="AB155" s="13" t="str" cm="1">
        <f t="array" ref="AB155">_xlfn.IFS(BooksData[[#This Row],[Price(USD)]]&lt;10, "Low", BooksData[[#This Row],[Price(USD)]]&lt;20, "Mid", TRUE, "High")</f>
        <v>High</v>
      </c>
      <c r="AC155" s="13" t="str">
        <f>IF(BooksData[[#This Row],[Total Sales]] &gt; 4000, "Top Seller", "Other")</f>
        <v>Top Seller</v>
      </c>
    </row>
    <row r="156" spans="1:29" x14ac:dyDescent="0.3">
      <c r="A156" s="7" t="s">
        <v>172</v>
      </c>
      <c r="B156" s="7" t="s">
        <v>1171</v>
      </c>
      <c r="C156" s="7" t="s">
        <v>2017</v>
      </c>
      <c r="D156" s="7" t="s">
        <v>2168</v>
      </c>
      <c r="E156" s="7" t="s">
        <v>2168</v>
      </c>
      <c r="F156" s="7" t="s">
        <v>2921</v>
      </c>
      <c r="G156" s="7" t="s">
        <v>2928</v>
      </c>
      <c r="H156" s="7">
        <v>0</v>
      </c>
      <c r="I156" s="10" t="s">
        <v>2944</v>
      </c>
      <c r="J156" s="7" t="s">
        <v>2952</v>
      </c>
      <c r="K156" s="7" t="s">
        <v>3152</v>
      </c>
      <c r="L156" s="11" t="s">
        <v>4149</v>
      </c>
      <c r="M156" s="11" t="s">
        <v>5149</v>
      </c>
      <c r="N156" s="9">
        <v>209</v>
      </c>
      <c r="O156" s="7" t="s">
        <v>5996</v>
      </c>
      <c r="P156" s="7" t="s">
        <v>6002</v>
      </c>
      <c r="Q156" s="9">
        <v>1584</v>
      </c>
      <c r="R156" s="6">
        <v>45707</v>
      </c>
      <c r="S156" s="8">
        <f>ROUND((VALUE(SUBSTITUTE(SUBSTITUTE(BooksData[[#This Row],[Price (Incl. Tax)]], "Â", ""), "£", "")) *1.3),2)</f>
        <v>34.81</v>
      </c>
      <c r="T156" s="7" cm="1">
        <f t="array" ref="T156">_xlfn.SWITCH(I156, "One",1,"Two",2,"Three",3,"Four",4,"Five",5,"")</f>
        <v>4</v>
      </c>
      <c r="U156" s="12">
        <f>BooksData[[#This Row],[Price(USD)]]*BooksData[[#This Row],[Total Sales]]</f>
        <v>7275.2900000000009</v>
      </c>
      <c r="V156" s="7" t="str">
        <f>IF(BooksData[[#This Row],[Title]]="","Missing","OK")</f>
        <v>OK</v>
      </c>
      <c r="W156" s="7" t="str">
        <f ca="1">IF(BooksData[[#This Row],[Last Purchase]] &gt;= TODAY() - 30, "Recent", "Old")</f>
        <v>Old</v>
      </c>
      <c r="X156" s="7">
        <f>IFERROR(
  --MID(BooksData[[#This Row],[Availability]],
        FIND("(", BooksData[[#This Row],[Availability]]) + 1,
        FIND(" ", BooksData[[#This Row],[Availability]], FIND("(", BooksData[[#This Row],[Availability]])) - FIND("(", BooksData[[#This Row],[Availability]]) - 1),
  0)</f>
        <v>3</v>
      </c>
      <c r="Y156" s="13" t="str">
        <f>IF(ISNUMBER(SEARCH("In stock", BooksData[[#This Row],[Availability]])), "In Stock", "Out of Stock")</f>
        <v>In Stock</v>
      </c>
      <c r="Z156" s="13" t="str">
        <f>IF(BooksData[[#This Row],[Stock Count]] &lt; 5, "⚠️ Low", "OK")</f>
        <v>⚠️ Low</v>
      </c>
      <c r="AA156" s="14">
        <f>BooksData[[#This Row],[Revenue]]*0.2</f>
        <v>1455.0580000000002</v>
      </c>
      <c r="AB156" s="13" t="str" cm="1">
        <f t="array" ref="AB156">_xlfn.IFS(BooksData[[#This Row],[Price(USD)]]&lt;10, "Low", BooksData[[#This Row],[Price(USD)]]&lt;20, "Mid", TRUE, "High")</f>
        <v>High</v>
      </c>
      <c r="AC156" s="13" t="str">
        <f>IF(BooksData[[#This Row],[Total Sales]] &gt; 4000, "Top Seller", "Other")</f>
        <v>Other</v>
      </c>
    </row>
    <row r="157" spans="1:29" x14ac:dyDescent="0.3">
      <c r="A157" s="7" t="s">
        <v>173</v>
      </c>
      <c r="B157" s="7" t="s">
        <v>1172</v>
      </c>
      <c r="C157" s="7" t="s">
        <v>2017</v>
      </c>
      <c r="D157" s="7" t="s">
        <v>2169</v>
      </c>
      <c r="E157" s="7" t="s">
        <v>2169</v>
      </c>
      <c r="F157" s="7" t="s">
        <v>2921</v>
      </c>
      <c r="G157" s="7" t="s">
        <v>2928</v>
      </c>
      <c r="H157" s="7">
        <v>0</v>
      </c>
      <c r="I157" s="10" t="s">
        <v>2943</v>
      </c>
      <c r="J157" s="7" t="s">
        <v>2952</v>
      </c>
      <c r="K157" s="7" t="s">
        <v>3153</v>
      </c>
      <c r="L157" s="11" t="s">
        <v>4150</v>
      </c>
      <c r="M157" s="11" t="s">
        <v>5150</v>
      </c>
      <c r="N157" s="9">
        <v>966</v>
      </c>
      <c r="O157" s="7" t="s">
        <v>5999</v>
      </c>
      <c r="P157" s="7" t="s">
        <v>6002</v>
      </c>
      <c r="Q157" s="9">
        <v>1665</v>
      </c>
      <c r="R157" s="6">
        <v>45826</v>
      </c>
      <c r="S157" s="8">
        <f>ROUND((VALUE(SUBSTITUTE(SUBSTITUTE(BooksData[[#This Row],[Price (Incl. Tax)]], "Â", ""), "£", "")) *1.3),2)</f>
        <v>49.86</v>
      </c>
      <c r="T157" s="7" cm="1">
        <f t="array" ref="T157">_xlfn.SWITCH(I157, "One",1,"Two",2,"Three",3,"Four",4,"Five",5,"")</f>
        <v>2</v>
      </c>
      <c r="U157" s="12">
        <f>BooksData[[#This Row],[Price(USD)]]*BooksData[[#This Row],[Total Sales]]</f>
        <v>48164.76</v>
      </c>
      <c r="V157" s="7" t="str">
        <f>IF(BooksData[[#This Row],[Title]]="","Missing","OK")</f>
        <v>OK</v>
      </c>
      <c r="W157" s="7" t="str">
        <f ca="1">IF(BooksData[[#This Row],[Last Purchase]] &gt;= TODAY() - 30, "Recent", "Old")</f>
        <v>Recent</v>
      </c>
      <c r="X157" s="7">
        <f>IFERROR(
  --MID(BooksData[[#This Row],[Availability]],
        FIND("(", BooksData[[#This Row],[Availability]]) + 1,
        FIND(" ", BooksData[[#This Row],[Availability]], FIND("(", BooksData[[#This Row],[Availability]])) - FIND("(", BooksData[[#This Row],[Availability]]) - 1),
  0)</f>
        <v>3</v>
      </c>
      <c r="Y157" s="13" t="str">
        <f>IF(ISNUMBER(SEARCH("In stock", BooksData[[#This Row],[Availability]])), "In Stock", "Out of Stock")</f>
        <v>In Stock</v>
      </c>
      <c r="Z157" s="13" t="str">
        <f>IF(BooksData[[#This Row],[Stock Count]] &lt; 5, "⚠️ Low", "OK")</f>
        <v>⚠️ Low</v>
      </c>
      <c r="AA157" s="14">
        <f>BooksData[[#This Row],[Revenue]]*0.2</f>
        <v>9632.9520000000011</v>
      </c>
      <c r="AB157" s="13" t="str" cm="1">
        <f t="array" ref="AB157">_xlfn.IFS(BooksData[[#This Row],[Price(USD)]]&lt;10, "Low", BooksData[[#This Row],[Price(USD)]]&lt;20, "Mid", TRUE, "High")</f>
        <v>High</v>
      </c>
      <c r="AC157" s="13" t="str">
        <f>IF(BooksData[[#This Row],[Total Sales]] &gt; 4000, "Top Seller", "Other")</f>
        <v>Other</v>
      </c>
    </row>
    <row r="158" spans="1:29" x14ac:dyDescent="0.3">
      <c r="A158" s="7" t="s">
        <v>174</v>
      </c>
      <c r="B158" s="7" t="s">
        <v>1173</v>
      </c>
      <c r="C158" s="7" t="s">
        <v>2017</v>
      </c>
      <c r="D158" s="7" t="s">
        <v>2170</v>
      </c>
      <c r="E158" s="7" t="s">
        <v>2170</v>
      </c>
      <c r="F158" s="7" t="s">
        <v>2921</v>
      </c>
      <c r="G158" s="7" t="s">
        <v>2928</v>
      </c>
      <c r="H158" s="7">
        <v>0</v>
      </c>
      <c r="I158" s="10" t="s">
        <v>2943</v>
      </c>
      <c r="J158" s="7" t="s">
        <v>2952</v>
      </c>
      <c r="K158" s="7" t="s">
        <v>3154</v>
      </c>
      <c r="L158" s="11" t="s">
        <v>4151</v>
      </c>
      <c r="M158" s="11" t="s">
        <v>5151</v>
      </c>
      <c r="N158" s="9">
        <v>3023</v>
      </c>
      <c r="O158" s="7" t="s">
        <v>5999</v>
      </c>
      <c r="P158" s="7" t="s">
        <v>6001</v>
      </c>
      <c r="Q158" s="9">
        <v>1542</v>
      </c>
      <c r="R158" s="6">
        <v>45778</v>
      </c>
      <c r="S158" s="8">
        <f>ROUND((VALUE(SUBSTITUTE(SUBSTITUTE(BooksData[[#This Row],[Price (Incl. Tax)]], "Â", ""), "£", "")) *1.3),2)</f>
        <v>45.51</v>
      </c>
      <c r="T158" s="7" cm="1">
        <f t="array" ref="T158">_xlfn.SWITCH(I158, "One",1,"Two",2,"Three",3,"Four",4,"Five",5,"")</f>
        <v>2</v>
      </c>
      <c r="U158" s="12">
        <f>BooksData[[#This Row],[Price(USD)]]*BooksData[[#This Row],[Total Sales]]</f>
        <v>137576.72999999998</v>
      </c>
      <c r="V158" s="7" t="str">
        <f>IF(BooksData[[#This Row],[Title]]="","Missing","OK")</f>
        <v>OK</v>
      </c>
      <c r="W158" s="7" t="str">
        <f ca="1">IF(BooksData[[#This Row],[Last Purchase]] &gt;= TODAY() - 30, "Recent", "Old")</f>
        <v>Old</v>
      </c>
      <c r="X158" s="7">
        <f>IFERROR(
  --MID(BooksData[[#This Row],[Availability]],
        FIND("(", BooksData[[#This Row],[Availability]]) + 1,
        FIND(" ", BooksData[[#This Row],[Availability]], FIND("(", BooksData[[#This Row],[Availability]])) - FIND("(", BooksData[[#This Row],[Availability]]) - 1),
  0)</f>
        <v>3</v>
      </c>
      <c r="Y158" s="13" t="str">
        <f>IF(ISNUMBER(SEARCH("In stock", BooksData[[#This Row],[Availability]])), "In Stock", "Out of Stock")</f>
        <v>In Stock</v>
      </c>
      <c r="Z158" s="13" t="str">
        <f>IF(BooksData[[#This Row],[Stock Count]] &lt; 5, "⚠️ Low", "OK")</f>
        <v>⚠️ Low</v>
      </c>
      <c r="AA158" s="14">
        <f>BooksData[[#This Row],[Revenue]]*0.2</f>
        <v>27515.345999999998</v>
      </c>
      <c r="AB158" s="13" t="str" cm="1">
        <f t="array" ref="AB158">_xlfn.IFS(BooksData[[#This Row],[Price(USD)]]&lt;10, "Low", BooksData[[#This Row],[Price(USD)]]&lt;20, "Mid", TRUE, "High")</f>
        <v>High</v>
      </c>
      <c r="AC158" s="13" t="str">
        <f>IF(BooksData[[#This Row],[Total Sales]] &gt; 4000, "Top Seller", "Other")</f>
        <v>Other</v>
      </c>
    </row>
    <row r="159" spans="1:29" x14ac:dyDescent="0.3">
      <c r="A159" s="7" t="s">
        <v>175</v>
      </c>
      <c r="B159" s="7" t="s">
        <v>1174</v>
      </c>
      <c r="C159" s="7" t="s">
        <v>2017</v>
      </c>
      <c r="D159" s="7" t="s">
        <v>2171</v>
      </c>
      <c r="E159" s="7" t="s">
        <v>2171</v>
      </c>
      <c r="F159" s="7" t="s">
        <v>2921</v>
      </c>
      <c r="G159" s="7" t="s">
        <v>2929</v>
      </c>
      <c r="H159" s="7">
        <v>0</v>
      </c>
      <c r="I159" s="10" t="s">
        <v>2944</v>
      </c>
      <c r="J159" s="7" t="s">
        <v>2952</v>
      </c>
      <c r="K159" s="7" t="s">
        <v>3155</v>
      </c>
      <c r="L159" s="11" t="s">
        <v>4152</v>
      </c>
      <c r="M159" s="11" t="s">
        <v>5152</v>
      </c>
      <c r="N159" s="9">
        <v>2569</v>
      </c>
      <c r="O159" s="7" t="s">
        <v>6000</v>
      </c>
      <c r="P159" s="7" t="s">
        <v>6001</v>
      </c>
      <c r="Q159" s="9">
        <v>1790</v>
      </c>
      <c r="R159" s="6">
        <v>45714</v>
      </c>
      <c r="S159" s="8">
        <f>ROUND((VALUE(SUBSTITUTE(SUBSTITUTE(BooksData[[#This Row],[Price (Incl. Tax)]], "Â", ""), "£", "")) *1.3),2)</f>
        <v>56.15</v>
      </c>
      <c r="T159" s="7" cm="1">
        <f t="array" ref="T159">_xlfn.SWITCH(I159, "One",1,"Two",2,"Three",3,"Four",4,"Five",5,"")</f>
        <v>4</v>
      </c>
      <c r="U159" s="12">
        <f>BooksData[[#This Row],[Price(USD)]]*BooksData[[#This Row],[Total Sales]]</f>
        <v>144249.35</v>
      </c>
      <c r="V159" s="7" t="str">
        <f>IF(BooksData[[#This Row],[Title]]="","Missing","OK")</f>
        <v>OK</v>
      </c>
      <c r="W159" s="7" t="str">
        <f ca="1">IF(BooksData[[#This Row],[Last Purchase]] &gt;= TODAY() - 30, "Recent", "Old")</f>
        <v>Old</v>
      </c>
      <c r="X159" s="7">
        <f>IFERROR(
  --MID(BooksData[[#This Row],[Availability]],
        FIND("(", BooksData[[#This Row],[Availability]]) + 1,
        FIND(" ", BooksData[[#This Row],[Availability]], FIND("(", BooksData[[#This Row],[Availability]])) - FIND("(", BooksData[[#This Row],[Availability]]) - 1),
  0)</f>
        <v>1</v>
      </c>
      <c r="Y159" s="13" t="str">
        <f>IF(ISNUMBER(SEARCH("In stock", BooksData[[#This Row],[Availability]])), "In Stock", "Out of Stock")</f>
        <v>In Stock</v>
      </c>
      <c r="Z159" s="13" t="str">
        <f>IF(BooksData[[#This Row],[Stock Count]] &lt; 5, "⚠️ Low", "OK")</f>
        <v>⚠️ Low</v>
      </c>
      <c r="AA159" s="14">
        <f>BooksData[[#This Row],[Revenue]]*0.2</f>
        <v>28849.870000000003</v>
      </c>
      <c r="AB159" s="13" t="str" cm="1">
        <f t="array" ref="AB159">_xlfn.IFS(BooksData[[#This Row],[Price(USD)]]&lt;10, "Low", BooksData[[#This Row],[Price(USD)]]&lt;20, "Mid", TRUE, "High")</f>
        <v>High</v>
      </c>
      <c r="AC159" s="13" t="str">
        <f>IF(BooksData[[#This Row],[Total Sales]] &gt; 4000, "Top Seller", "Other")</f>
        <v>Other</v>
      </c>
    </row>
    <row r="160" spans="1:29" x14ac:dyDescent="0.3">
      <c r="A160" s="7" t="s">
        <v>176</v>
      </c>
      <c r="B160" s="7" t="s">
        <v>1175</v>
      </c>
      <c r="C160" s="7" t="s">
        <v>2017</v>
      </c>
      <c r="D160" s="7" t="s">
        <v>2172</v>
      </c>
      <c r="E160" s="7" t="s">
        <v>2172</v>
      </c>
      <c r="F160" s="7" t="s">
        <v>2921</v>
      </c>
      <c r="G160" s="7" t="s">
        <v>2929</v>
      </c>
      <c r="H160" s="7">
        <v>0</v>
      </c>
      <c r="I160" s="10" t="s">
        <v>2943</v>
      </c>
      <c r="J160" s="7" t="s">
        <v>2952</v>
      </c>
      <c r="K160" s="7" t="s">
        <v>3156</v>
      </c>
      <c r="L160" s="11" t="s">
        <v>4153</v>
      </c>
      <c r="M160" s="11" t="s">
        <v>5153</v>
      </c>
      <c r="N160" s="9">
        <v>2011</v>
      </c>
      <c r="O160" s="7" t="s">
        <v>5995</v>
      </c>
      <c r="P160" s="7" t="s">
        <v>6001</v>
      </c>
      <c r="Q160" s="9">
        <v>272</v>
      </c>
      <c r="R160" s="6">
        <v>45763</v>
      </c>
      <c r="S160" s="8">
        <f>ROUND((VALUE(SUBSTITUTE(SUBSTITUTE(BooksData[[#This Row],[Price (Incl. Tax)]], "Â", ""), "£", "")) *1.3),2)</f>
        <v>59.05</v>
      </c>
      <c r="T160" s="7" cm="1">
        <f t="array" ref="T160">_xlfn.SWITCH(I160, "One",1,"Two",2,"Three",3,"Four",4,"Five",5,"")</f>
        <v>2</v>
      </c>
      <c r="U160" s="12">
        <f>BooksData[[#This Row],[Price(USD)]]*BooksData[[#This Row],[Total Sales]]</f>
        <v>118749.54999999999</v>
      </c>
      <c r="V160" s="7" t="str">
        <f>IF(BooksData[[#This Row],[Title]]="","Missing","OK")</f>
        <v>OK</v>
      </c>
      <c r="W160" s="7" t="str">
        <f ca="1">IF(BooksData[[#This Row],[Last Purchase]] &gt;= TODAY() - 30, "Recent", "Old")</f>
        <v>Old</v>
      </c>
      <c r="X160" s="7">
        <f>IFERROR(
  --MID(BooksData[[#This Row],[Availability]],
        FIND("(", BooksData[[#This Row],[Availability]]) + 1,
        FIND(" ", BooksData[[#This Row],[Availability]], FIND("(", BooksData[[#This Row],[Availability]])) - FIND("(", BooksData[[#This Row],[Availability]]) - 1),
  0)</f>
        <v>1</v>
      </c>
      <c r="Y160" s="13" t="str">
        <f>IF(ISNUMBER(SEARCH("In stock", BooksData[[#This Row],[Availability]])), "In Stock", "Out of Stock")</f>
        <v>In Stock</v>
      </c>
      <c r="Z160" s="13" t="str">
        <f>IF(BooksData[[#This Row],[Stock Count]] &lt; 5, "⚠️ Low", "OK")</f>
        <v>⚠️ Low</v>
      </c>
      <c r="AA160" s="14">
        <f>BooksData[[#This Row],[Revenue]]*0.2</f>
        <v>23749.91</v>
      </c>
      <c r="AB160" s="13" t="str" cm="1">
        <f t="array" ref="AB160">_xlfn.IFS(BooksData[[#This Row],[Price(USD)]]&lt;10, "Low", BooksData[[#This Row],[Price(USD)]]&lt;20, "Mid", TRUE, "High")</f>
        <v>High</v>
      </c>
      <c r="AC160" s="13" t="str">
        <f>IF(BooksData[[#This Row],[Total Sales]] &gt; 4000, "Top Seller", "Other")</f>
        <v>Other</v>
      </c>
    </row>
    <row r="161" spans="1:29" x14ac:dyDescent="0.3">
      <c r="A161" s="7" t="s">
        <v>177</v>
      </c>
      <c r="B161" s="7" t="s">
        <v>1176</v>
      </c>
      <c r="C161" s="7" t="s">
        <v>2017</v>
      </c>
      <c r="D161" s="7" t="s">
        <v>2173</v>
      </c>
      <c r="E161" s="7" t="s">
        <v>2173</v>
      </c>
      <c r="F161" s="7" t="s">
        <v>2921</v>
      </c>
      <c r="G161" s="7" t="s">
        <v>2929</v>
      </c>
      <c r="H161" s="7">
        <v>0</v>
      </c>
      <c r="I161" s="10" t="s">
        <v>2946</v>
      </c>
      <c r="J161" s="7" t="s">
        <v>2952</v>
      </c>
      <c r="K161" s="7" t="s">
        <v>3157</v>
      </c>
      <c r="L161" s="11" t="s">
        <v>4154</v>
      </c>
      <c r="M161" s="11" t="s">
        <v>5154</v>
      </c>
      <c r="N161" s="9">
        <v>524</v>
      </c>
      <c r="O161" s="7" t="s">
        <v>5997</v>
      </c>
      <c r="P161" s="7" t="s">
        <v>6002</v>
      </c>
      <c r="Q161" s="9">
        <v>1313</v>
      </c>
      <c r="R161" s="6">
        <v>45746</v>
      </c>
      <c r="S161" s="8">
        <f>ROUND((VALUE(SUBSTITUTE(SUBSTITUTE(BooksData[[#This Row],[Price (Incl. Tax)]], "Â", ""), "£", "")) *1.3),2)</f>
        <v>48.7</v>
      </c>
      <c r="T161" s="7" cm="1">
        <f t="array" ref="T161">_xlfn.SWITCH(I161, "One",1,"Two",2,"Three",3,"Four",4,"Five",5,"")</f>
        <v>1</v>
      </c>
      <c r="U161" s="12">
        <f>BooksData[[#This Row],[Price(USD)]]*BooksData[[#This Row],[Total Sales]]</f>
        <v>25518.800000000003</v>
      </c>
      <c r="V161" s="7" t="str">
        <f>IF(BooksData[[#This Row],[Title]]="","Missing","OK")</f>
        <v>OK</v>
      </c>
      <c r="W161" s="7" t="str">
        <f ca="1">IF(BooksData[[#This Row],[Last Purchase]] &gt;= TODAY() - 30, "Recent", "Old")</f>
        <v>Old</v>
      </c>
      <c r="X161" s="7">
        <f>IFERROR(
  --MID(BooksData[[#This Row],[Availability]],
        FIND("(", BooksData[[#This Row],[Availability]]) + 1,
        FIND(" ", BooksData[[#This Row],[Availability]], FIND("(", BooksData[[#This Row],[Availability]])) - FIND("(", BooksData[[#This Row],[Availability]]) - 1),
  0)</f>
        <v>1</v>
      </c>
      <c r="Y161" s="13" t="str">
        <f>IF(ISNUMBER(SEARCH("In stock", BooksData[[#This Row],[Availability]])), "In Stock", "Out of Stock")</f>
        <v>In Stock</v>
      </c>
      <c r="Z161" s="13" t="str">
        <f>IF(BooksData[[#This Row],[Stock Count]] &lt; 5, "⚠️ Low", "OK")</f>
        <v>⚠️ Low</v>
      </c>
      <c r="AA161" s="14">
        <f>BooksData[[#This Row],[Revenue]]*0.2</f>
        <v>5103.7600000000011</v>
      </c>
      <c r="AB161" s="13" t="str" cm="1">
        <f t="array" ref="AB161">_xlfn.IFS(BooksData[[#This Row],[Price(USD)]]&lt;10, "Low", BooksData[[#This Row],[Price(USD)]]&lt;20, "Mid", TRUE, "High")</f>
        <v>High</v>
      </c>
      <c r="AC161" s="13" t="str">
        <f>IF(BooksData[[#This Row],[Total Sales]] &gt; 4000, "Top Seller", "Other")</f>
        <v>Other</v>
      </c>
    </row>
    <row r="162" spans="1:29" x14ac:dyDescent="0.3">
      <c r="A162" s="7" t="s">
        <v>178</v>
      </c>
      <c r="B162" s="7" t="s">
        <v>1177</v>
      </c>
      <c r="C162" s="7" t="s">
        <v>2017</v>
      </c>
      <c r="D162" s="7" t="s">
        <v>2174</v>
      </c>
      <c r="E162" s="7" t="s">
        <v>2174</v>
      </c>
      <c r="F162" s="7" t="s">
        <v>2921</v>
      </c>
      <c r="G162" s="7" t="s">
        <v>2929</v>
      </c>
      <c r="H162" s="7">
        <v>0</v>
      </c>
      <c r="I162" s="10" t="s">
        <v>2943</v>
      </c>
      <c r="J162" s="7" t="s">
        <v>2952</v>
      </c>
      <c r="K162" s="7" t="s">
        <v>3158</v>
      </c>
      <c r="L162" s="11" t="s">
        <v>4155</v>
      </c>
      <c r="M162" s="11" t="s">
        <v>5155</v>
      </c>
      <c r="N162" s="9">
        <v>2023</v>
      </c>
      <c r="O162" s="7" t="s">
        <v>5997</v>
      </c>
      <c r="P162" s="7" t="s">
        <v>6002</v>
      </c>
      <c r="Q162" s="9">
        <v>1386</v>
      </c>
      <c r="R162" s="6">
        <v>45784</v>
      </c>
      <c r="S162" s="8">
        <f>ROUND((VALUE(SUBSTITUTE(SUBSTITUTE(BooksData[[#This Row],[Price (Incl. Tax)]], "Â", ""), "£", "")) *1.3),2)</f>
        <v>61.24</v>
      </c>
      <c r="T162" s="7" cm="1">
        <f t="array" ref="T162">_xlfn.SWITCH(I162, "One",1,"Two",2,"Three",3,"Four",4,"Five",5,"")</f>
        <v>2</v>
      </c>
      <c r="U162" s="12">
        <f>BooksData[[#This Row],[Price(USD)]]*BooksData[[#This Row],[Total Sales]]</f>
        <v>123888.52</v>
      </c>
      <c r="V162" s="7" t="str">
        <f>IF(BooksData[[#This Row],[Title]]="","Missing","OK")</f>
        <v>OK</v>
      </c>
      <c r="W162" s="7" t="str">
        <f ca="1">IF(BooksData[[#This Row],[Last Purchase]] &gt;= TODAY() - 30, "Recent", "Old")</f>
        <v>Old</v>
      </c>
      <c r="X162" s="7">
        <f>IFERROR(
  --MID(BooksData[[#This Row],[Availability]],
        FIND("(", BooksData[[#This Row],[Availability]]) + 1,
        FIND(" ", BooksData[[#This Row],[Availability]], FIND("(", BooksData[[#This Row],[Availability]])) - FIND("(", BooksData[[#This Row],[Availability]]) - 1),
  0)</f>
        <v>1</v>
      </c>
      <c r="Y162" s="13" t="str">
        <f>IF(ISNUMBER(SEARCH("In stock", BooksData[[#This Row],[Availability]])), "In Stock", "Out of Stock")</f>
        <v>In Stock</v>
      </c>
      <c r="Z162" s="13" t="str">
        <f>IF(BooksData[[#This Row],[Stock Count]] &lt; 5, "⚠️ Low", "OK")</f>
        <v>⚠️ Low</v>
      </c>
      <c r="AA162" s="14">
        <f>BooksData[[#This Row],[Revenue]]*0.2</f>
        <v>24777.704000000002</v>
      </c>
      <c r="AB162" s="13" t="str" cm="1">
        <f t="array" ref="AB162">_xlfn.IFS(BooksData[[#This Row],[Price(USD)]]&lt;10, "Low", BooksData[[#This Row],[Price(USD)]]&lt;20, "Mid", TRUE, "High")</f>
        <v>High</v>
      </c>
      <c r="AC162" s="13" t="str">
        <f>IF(BooksData[[#This Row],[Total Sales]] &gt; 4000, "Top Seller", "Other")</f>
        <v>Other</v>
      </c>
    </row>
    <row r="163" spans="1:29" x14ac:dyDescent="0.3">
      <c r="A163" s="7" t="s">
        <v>179</v>
      </c>
      <c r="B163" s="7" t="s">
        <v>1178</v>
      </c>
      <c r="C163" s="7" t="s">
        <v>2017</v>
      </c>
      <c r="D163" s="7" t="s">
        <v>2175</v>
      </c>
      <c r="E163" s="7" t="s">
        <v>2175</v>
      </c>
      <c r="F163" s="7" t="s">
        <v>2921</v>
      </c>
      <c r="G163" s="7" t="s">
        <v>2929</v>
      </c>
      <c r="H163" s="7">
        <v>0</v>
      </c>
      <c r="I163" s="10" t="s">
        <v>2943</v>
      </c>
      <c r="J163" s="7" t="s">
        <v>2952</v>
      </c>
      <c r="K163" s="7" t="s">
        <v>3159</v>
      </c>
      <c r="L163" s="11" t="s">
        <v>4156</v>
      </c>
      <c r="M163" s="11" t="s">
        <v>5156</v>
      </c>
      <c r="N163" s="9">
        <v>4697</v>
      </c>
      <c r="O163" s="7" t="s">
        <v>5997</v>
      </c>
      <c r="P163" s="7" t="s">
        <v>6001</v>
      </c>
      <c r="Q163" s="9">
        <v>292</v>
      </c>
      <c r="R163" s="6">
        <v>45753</v>
      </c>
      <c r="S163" s="8">
        <f>ROUND((VALUE(SUBSTITUTE(SUBSTITUTE(BooksData[[#This Row],[Price (Incl. Tax)]], "Â", ""), "£", "")) *1.3),2)</f>
        <v>42.81</v>
      </c>
      <c r="T163" s="7" cm="1">
        <f t="array" ref="T163">_xlfn.SWITCH(I163, "One",1,"Two",2,"Three",3,"Four",4,"Five",5,"")</f>
        <v>2</v>
      </c>
      <c r="U163" s="12">
        <f>BooksData[[#This Row],[Price(USD)]]*BooksData[[#This Row],[Total Sales]]</f>
        <v>201078.57</v>
      </c>
      <c r="V163" s="7" t="str">
        <f>IF(BooksData[[#This Row],[Title]]="","Missing","OK")</f>
        <v>OK</v>
      </c>
      <c r="W163" s="7" t="str">
        <f ca="1">IF(BooksData[[#This Row],[Last Purchase]] &gt;= TODAY() - 30, "Recent", "Old")</f>
        <v>Old</v>
      </c>
      <c r="X163" s="7">
        <f>IFERROR(
  --MID(BooksData[[#This Row],[Availability]],
        FIND("(", BooksData[[#This Row],[Availability]]) + 1,
        FIND(" ", BooksData[[#This Row],[Availability]], FIND("(", BooksData[[#This Row],[Availability]])) - FIND("(", BooksData[[#This Row],[Availability]]) - 1),
  0)</f>
        <v>1</v>
      </c>
      <c r="Y163" s="13" t="str">
        <f>IF(ISNUMBER(SEARCH("In stock", BooksData[[#This Row],[Availability]])), "In Stock", "Out of Stock")</f>
        <v>In Stock</v>
      </c>
      <c r="Z163" s="13" t="str">
        <f>IF(BooksData[[#This Row],[Stock Count]] &lt; 5, "⚠️ Low", "OK")</f>
        <v>⚠️ Low</v>
      </c>
      <c r="AA163" s="14">
        <f>BooksData[[#This Row],[Revenue]]*0.2</f>
        <v>40215.714000000007</v>
      </c>
      <c r="AB163" s="13" t="str" cm="1">
        <f t="array" ref="AB163">_xlfn.IFS(BooksData[[#This Row],[Price(USD)]]&lt;10, "Low", BooksData[[#This Row],[Price(USD)]]&lt;20, "Mid", TRUE, "High")</f>
        <v>High</v>
      </c>
      <c r="AC163" s="13" t="str">
        <f>IF(BooksData[[#This Row],[Total Sales]] &gt; 4000, "Top Seller", "Other")</f>
        <v>Top Seller</v>
      </c>
    </row>
    <row r="164" spans="1:29" x14ac:dyDescent="0.3">
      <c r="A164" s="7" t="s">
        <v>180</v>
      </c>
      <c r="B164" s="7" t="s">
        <v>1179</v>
      </c>
      <c r="C164" s="7" t="s">
        <v>2017</v>
      </c>
      <c r="D164" s="7" t="s">
        <v>2063</v>
      </c>
      <c r="E164" s="7" t="s">
        <v>2063</v>
      </c>
      <c r="F164" s="7" t="s">
        <v>2921</v>
      </c>
      <c r="G164" s="7" t="s">
        <v>2929</v>
      </c>
      <c r="H164" s="7">
        <v>0</v>
      </c>
      <c r="I164" s="10" t="s">
        <v>2946</v>
      </c>
      <c r="J164" s="7" t="s">
        <v>2952</v>
      </c>
      <c r="K164" s="7"/>
      <c r="L164" s="11" t="s">
        <v>4157</v>
      </c>
      <c r="M164" s="11" t="s">
        <v>5157</v>
      </c>
      <c r="N164" s="9">
        <v>695</v>
      </c>
      <c r="O164" s="7" t="s">
        <v>5998</v>
      </c>
      <c r="P164" s="7" t="s">
        <v>6001</v>
      </c>
      <c r="Q164" s="9">
        <v>140</v>
      </c>
      <c r="R164" s="6">
        <v>45684</v>
      </c>
      <c r="S164" s="8">
        <f>ROUND((VALUE(SUBSTITUTE(SUBSTITUTE(BooksData[[#This Row],[Price (Incl. Tax)]], "Â", ""), "£", "")) *1.3),2)</f>
        <v>72.19</v>
      </c>
      <c r="T164" s="7" cm="1">
        <f t="array" ref="T164">_xlfn.SWITCH(I164, "One",1,"Two",2,"Three",3,"Four",4,"Five",5,"")</f>
        <v>1</v>
      </c>
      <c r="U164" s="12">
        <f>BooksData[[#This Row],[Price(USD)]]*BooksData[[#This Row],[Total Sales]]</f>
        <v>50172.049999999996</v>
      </c>
      <c r="V164" s="7" t="str">
        <f>IF(BooksData[[#This Row],[Title]]="","Missing","OK")</f>
        <v>OK</v>
      </c>
      <c r="W164" s="7" t="str">
        <f ca="1">IF(BooksData[[#This Row],[Last Purchase]] &gt;= TODAY() - 30, "Recent", "Old")</f>
        <v>Old</v>
      </c>
      <c r="X164" s="7">
        <f>IFERROR(
  --MID(BooksData[[#This Row],[Availability]],
        FIND("(", BooksData[[#This Row],[Availability]]) + 1,
        FIND(" ", BooksData[[#This Row],[Availability]], FIND("(", BooksData[[#This Row],[Availability]])) - FIND("(", BooksData[[#This Row],[Availability]]) - 1),
  0)</f>
        <v>1</v>
      </c>
      <c r="Y164" s="13" t="str">
        <f>IF(ISNUMBER(SEARCH("In stock", BooksData[[#This Row],[Availability]])), "In Stock", "Out of Stock")</f>
        <v>In Stock</v>
      </c>
      <c r="Z164" s="13" t="str">
        <f>IF(BooksData[[#This Row],[Stock Count]] &lt; 5, "⚠️ Low", "OK")</f>
        <v>⚠️ Low</v>
      </c>
      <c r="AA164" s="14">
        <f>BooksData[[#This Row],[Revenue]]*0.2</f>
        <v>10034.41</v>
      </c>
      <c r="AB164" s="13" t="str" cm="1">
        <f t="array" ref="AB164">_xlfn.IFS(BooksData[[#This Row],[Price(USD)]]&lt;10, "Low", BooksData[[#This Row],[Price(USD)]]&lt;20, "Mid", TRUE, "High")</f>
        <v>High</v>
      </c>
      <c r="AC164" s="13" t="str">
        <f>IF(BooksData[[#This Row],[Total Sales]] &gt; 4000, "Top Seller", "Other")</f>
        <v>Other</v>
      </c>
    </row>
    <row r="165" spans="1:29" x14ac:dyDescent="0.3">
      <c r="A165" s="7" t="s">
        <v>181</v>
      </c>
      <c r="B165" s="7" t="s">
        <v>1180</v>
      </c>
      <c r="C165" s="7" t="s">
        <v>2017</v>
      </c>
      <c r="D165" s="7" t="s">
        <v>2176</v>
      </c>
      <c r="E165" s="7" t="s">
        <v>2176</v>
      </c>
      <c r="F165" s="7" t="s">
        <v>2921</v>
      </c>
      <c r="G165" s="7" t="s">
        <v>2931</v>
      </c>
      <c r="H165" s="7">
        <v>0</v>
      </c>
      <c r="I165" s="10" t="s">
        <v>2947</v>
      </c>
      <c r="J165" s="7" t="s">
        <v>2953</v>
      </c>
      <c r="K165" s="7" t="s">
        <v>3160</v>
      </c>
      <c r="L165" s="11" t="s">
        <v>4158</v>
      </c>
      <c r="M165" s="11" t="s">
        <v>5158</v>
      </c>
      <c r="N165" s="9">
        <v>751</v>
      </c>
      <c r="O165" s="7" t="s">
        <v>5999</v>
      </c>
      <c r="P165" s="7" t="s">
        <v>6002</v>
      </c>
      <c r="Q165" s="9">
        <v>1086</v>
      </c>
      <c r="R165" s="6">
        <v>45727</v>
      </c>
      <c r="S165" s="8">
        <f>ROUND((VALUE(SUBSTITUTE(SUBSTITUTE(BooksData[[#This Row],[Price (Incl. Tax)]], "Â", ""), "£", "")) *1.3),2)</f>
        <v>20.72</v>
      </c>
      <c r="T165" s="7" cm="1">
        <f t="array" ref="T165">_xlfn.SWITCH(I165, "One",1,"Two",2,"Three",3,"Four",4,"Five",5,"")</f>
        <v>5</v>
      </c>
      <c r="U165" s="12">
        <f>BooksData[[#This Row],[Price(USD)]]*BooksData[[#This Row],[Total Sales]]</f>
        <v>15560.72</v>
      </c>
      <c r="V165" s="7" t="str">
        <f>IF(BooksData[[#This Row],[Title]]="","Missing","OK")</f>
        <v>OK</v>
      </c>
      <c r="W165" s="7" t="str">
        <f ca="1">IF(BooksData[[#This Row],[Last Purchase]] &gt;= TODAY() - 30, "Recent", "Old")</f>
        <v>Old</v>
      </c>
      <c r="X165" s="7">
        <f>IFERROR(
  --MID(BooksData[[#This Row],[Availability]],
        FIND("(", BooksData[[#This Row],[Availability]]) + 1,
        FIND(" ", BooksData[[#This Row],[Availability]], FIND("(", BooksData[[#This Row],[Availability]])) - FIND("(", BooksData[[#This Row],[Availability]]) - 1),
  0)</f>
        <v>18</v>
      </c>
      <c r="Y165" s="13" t="str">
        <f>IF(ISNUMBER(SEARCH("In stock", BooksData[[#This Row],[Availability]])), "In Stock", "Out of Stock")</f>
        <v>In Stock</v>
      </c>
      <c r="Z165" s="13" t="str">
        <f>IF(BooksData[[#This Row],[Stock Count]] &lt; 5, "⚠️ Low", "OK")</f>
        <v>OK</v>
      </c>
      <c r="AA165" s="14">
        <f>BooksData[[#This Row],[Revenue]]*0.2</f>
        <v>3112.1440000000002</v>
      </c>
      <c r="AB165" s="13" t="str" cm="1">
        <f t="array" ref="AB165">_xlfn.IFS(BooksData[[#This Row],[Price(USD)]]&lt;10, "Low", BooksData[[#This Row],[Price(USD)]]&lt;20, "Mid", TRUE, "High")</f>
        <v>High</v>
      </c>
      <c r="AC165" s="13" t="str">
        <f>IF(BooksData[[#This Row],[Total Sales]] &gt; 4000, "Top Seller", "Other")</f>
        <v>Other</v>
      </c>
    </row>
    <row r="166" spans="1:29" x14ac:dyDescent="0.3">
      <c r="A166" s="7" t="s">
        <v>182</v>
      </c>
      <c r="B166" s="7" t="s">
        <v>1181</v>
      </c>
      <c r="C166" s="7" t="s">
        <v>2017</v>
      </c>
      <c r="D166" s="7" t="s">
        <v>2177</v>
      </c>
      <c r="E166" s="7" t="s">
        <v>2177</v>
      </c>
      <c r="F166" s="7" t="s">
        <v>2921</v>
      </c>
      <c r="G166" s="7" t="s">
        <v>2932</v>
      </c>
      <c r="H166" s="7">
        <v>0</v>
      </c>
      <c r="I166" s="10" t="s">
        <v>2944</v>
      </c>
      <c r="J166" s="7" t="s">
        <v>2953</v>
      </c>
      <c r="K166" s="7" t="s">
        <v>3161</v>
      </c>
      <c r="L166" s="11" t="s">
        <v>4159</v>
      </c>
      <c r="M166" s="11" t="s">
        <v>5159</v>
      </c>
      <c r="N166" s="9">
        <v>4031</v>
      </c>
      <c r="O166" s="7" t="s">
        <v>5998</v>
      </c>
      <c r="P166" s="7" t="s">
        <v>6002</v>
      </c>
      <c r="Q166" s="9">
        <v>1153</v>
      </c>
      <c r="R166" s="6">
        <v>45705</v>
      </c>
      <c r="S166" s="8">
        <f>ROUND((VALUE(SUBSTITUTE(SUBSTITUTE(BooksData[[#This Row],[Price (Incl. Tax)]], "Â", ""), "£", "")) *1.3),2)</f>
        <v>75.540000000000006</v>
      </c>
      <c r="T166" s="7" cm="1">
        <f t="array" ref="T166">_xlfn.SWITCH(I166, "One",1,"Two",2,"Three",3,"Four",4,"Five",5,"")</f>
        <v>4</v>
      </c>
      <c r="U166" s="12">
        <f>BooksData[[#This Row],[Price(USD)]]*BooksData[[#This Row],[Total Sales]]</f>
        <v>304501.74000000005</v>
      </c>
      <c r="V166" s="7" t="str">
        <f>IF(BooksData[[#This Row],[Title]]="","Missing","OK")</f>
        <v>OK</v>
      </c>
      <c r="W166" s="7" t="str">
        <f ca="1">IF(BooksData[[#This Row],[Last Purchase]] &gt;= TODAY() - 30, "Recent", "Old")</f>
        <v>Old</v>
      </c>
      <c r="X166" s="7">
        <f>IFERROR(
  --MID(BooksData[[#This Row],[Availability]],
        FIND("(", BooksData[[#This Row],[Availability]]) + 1,
        FIND(" ", BooksData[[#This Row],[Availability]], FIND("(", BooksData[[#This Row],[Availability]])) - FIND("(", BooksData[[#This Row],[Availability]]) - 1),
  0)</f>
        <v>16</v>
      </c>
      <c r="Y166" s="13" t="str">
        <f>IF(ISNUMBER(SEARCH("In stock", BooksData[[#This Row],[Availability]])), "In Stock", "Out of Stock")</f>
        <v>In Stock</v>
      </c>
      <c r="Z166" s="13" t="str">
        <f>IF(BooksData[[#This Row],[Stock Count]] &lt; 5, "⚠️ Low", "OK")</f>
        <v>OK</v>
      </c>
      <c r="AA166" s="14">
        <f>BooksData[[#This Row],[Revenue]]*0.2</f>
        <v>60900.348000000013</v>
      </c>
      <c r="AB166" s="13" t="str" cm="1">
        <f t="array" ref="AB166">_xlfn.IFS(BooksData[[#This Row],[Price(USD)]]&lt;10, "Low", BooksData[[#This Row],[Price(USD)]]&lt;20, "Mid", TRUE, "High")</f>
        <v>High</v>
      </c>
      <c r="AC166" s="13" t="str">
        <f>IF(BooksData[[#This Row],[Total Sales]] &gt; 4000, "Top Seller", "Other")</f>
        <v>Top Seller</v>
      </c>
    </row>
    <row r="167" spans="1:29" x14ac:dyDescent="0.3">
      <c r="A167" s="7" t="s">
        <v>183</v>
      </c>
      <c r="B167" s="7" t="s">
        <v>1182</v>
      </c>
      <c r="C167" s="7" t="s">
        <v>2017</v>
      </c>
      <c r="D167" s="7" t="s">
        <v>2178</v>
      </c>
      <c r="E167" s="7" t="s">
        <v>2178</v>
      </c>
      <c r="F167" s="7" t="s">
        <v>2921</v>
      </c>
      <c r="G167" s="7" t="s">
        <v>2923</v>
      </c>
      <c r="H167" s="7">
        <v>0</v>
      </c>
      <c r="I167" s="10" t="s">
        <v>2944</v>
      </c>
      <c r="J167" s="7" t="s">
        <v>2953</v>
      </c>
      <c r="K167" s="7" t="s">
        <v>3162</v>
      </c>
      <c r="L167" s="11" t="s">
        <v>4160</v>
      </c>
      <c r="M167" s="11" t="s">
        <v>5160</v>
      </c>
      <c r="N167" s="9">
        <v>616</v>
      </c>
      <c r="O167" s="7" t="s">
        <v>5998</v>
      </c>
      <c r="P167" s="7" t="s">
        <v>6001</v>
      </c>
      <c r="Q167" s="9">
        <v>17</v>
      </c>
      <c r="R167" s="6">
        <v>45696</v>
      </c>
      <c r="S167" s="8">
        <f>ROUND((VALUE(SUBSTITUTE(SUBSTITUTE(BooksData[[#This Row],[Price (Incl. Tax)]], "Â", ""), "£", "")) *1.3),2)</f>
        <v>22.67</v>
      </c>
      <c r="T167" s="7" cm="1">
        <f t="array" ref="T167">_xlfn.SWITCH(I167, "One",1,"Two",2,"Three",3,"Four",4,"Five",5,"")</f>
        <v>4</v>
      </c>
      <c r="U167" s="12">
        <f>BooksData[[#This Row],[Price(USD)]]*BooksData[[#This Row],[Total Sales]]</f>
        <v>13964.720000000001</v>
      </c>
      <c r="V167" s="7" t="str">
        <f>IF(BooksData[[#This Row],[Title]]="","Missing","OK")</f>
        <v>OK</v>
      </c>
      <c r="W167" s="7" t="str">
        <f ca="1">IF(BooksData[[#This Row],[Last Purchase]] &gt;= TODAY() - 30, "Recent", "Old")</f>
        <v>Old</v>
      </c>
      <c r="X167" s="7">
        <f>IFERROR(
  --MID(BooksData[[#This Row],[Availability]],
        FIND("(", BooksData[[#This Row],[Availability]]) + 1,
        FIND(" ", BooksData[[#This Row],[Availability]], FIND("(", BooksData[[#This Row],[Availability]])) - FIND("(", BooksData[[#This Row],[Availability]]) - 1),
  0)</f>
        <v>15</v>
      </c>
      <c r="Y167" s="13" t="str">
        <f>IF(ISNUMBER(SEARCH("In stock", BooksData[[#This Row],[Availability]])), "In Stock", "Out of Stock")</f>
        <v>In Stock</v>
      </c>
      <c r="Z167" s="13" t="str">
        <f>IF(BooksData[[#This Row],[Stock Count]] &lt; 5, "⚠️ Low", "OK")</f>
        <v>OK</v>
      </c>
      <c r="AA167" s="14">
        <f>BooksData[[#This Row],[Revenue]]*0.2</f>
        <v>2792.9440000000004</v>
      </c>
      <c r="AB167" s="13" t="str" cm="1">
        <f t="array" ref="AB167">_xlfn.IFS(BooksData[[#This Row],[Price(USD)]]&lt;10, "Low", BooksData[[#This Row],[Price(USD)]]&lt;20, "Mid", TRUE, "High")</f>
        <v>High</v>
      </c>
      <c r="AC167" s="13" t="str">
        <f>IF(BooksData[[#This Row],[Total Sales]] &gt; 4000, "Top Seller", "Other")</f>
        <v>Other</v>
      </c>
    </row>
    <row r="168" spans="1:29" x14ac:dyDescent="0.3">
      <c r="A168" s="7" t="s">
        <v>184</v>
      </c>
      <c r="B168" s="7" t="s">
        <v>1183</v>
      </c>
      <c r="C168" s="7" t="s">
        <v>2017</v>
      </c>
      <c r="D168" s="7" t="s">
        <v>2034</v>
      </c>
      <c r="E168" s="7" t="s">
        <v>2034</v>
      </c>
      <c r="F168" s="7" t="s">
        <v>2921</v>
      </c>
      <c r="G168" s="7" t="s">
        <v>2925</v>
      </c>
      <c r="H168" s="7">
        <v>0</v>
      </c>
      <c r="I168" s="10" t="s">
        <v>2946</v>
      </c>
      <c r="J168" s="7" t="s">
        <v>2953</v>
      </c>
      <c r="K168" s="7" t="s">
        <v>3163</v>
      </c>
      <c r="L168" s="11" t="s">
        <v>4161</v>
      </c>
      <c r="M168" s="11" t="s">
        <v>5161</v>
      </c>
      <c r="N168" s="9">
        <v>4413</v>
      </c>
      <c r="O168" s="7" t="s">
        <v>5999</v>
      </c>
      <c r="P168" s="7" t="s">
        <v>6001</v>
      </c>
      <c r="Q168" s="9">
        <v>1249</v>
      </c>
      <c r="R168" s="6">
        <v>45730</v>
      </c>
      <c r="S168" s="8">
        <f>ROUND((VALUE(SUBSTITUTE(SUBSTITUTE(BooksData[[#This Row],[Price (Incl. Tax)]], "Â", ""), "£", "")) *1.3),2)</f>
        <v>70.47</v>
      </c>
      <c r="T168" s="7" cm="1">
        <f t="array" ref="T168">_xlfn.SWITCH(I168, "One",1,"Two",2,"Three",3,"Four",4,"Five",5,"")</f>
        <v>1</v>
      </c>
      <c r="U168" s="12">
        <f>BooksData[[#This Row],[Price(USD)]]*BooksData[[#This Row],[Total Sales]]</f>
        <v>310984.11</v>
      </c>
      <c r="V168" s="7" t="str">
        <f>IF(BooksData[[#This Row],[Title]]="","Missing","OK")</f>
        <v>OK</v>
      </c>
      <c r="W168" s="7" t="str">
        <f ca="1">IF(BooksData[[#This Row],[Last Purchase]] &gt;= TODAY() - 30, "Recent", "Old")</f>
        <v>Old</v>
      </c>
      <c r="X168" s="7">
        <f>IFERROR(
  --MID(BooksData[[#This Row],[Availability]],
        FIND("(", BooksData[[#This Row],[Availability]]) + 1,
        FIND(" ", BooksData[[#This Row],[Availability]], FIND("(", BooksData[[#This Row],[Availability]])) - FIND("(", BooksData[[#This Row],[Availability]]) - 1),
  0)</f>
        <v>8</v>
      </c>
      <c r="Y168" s="13" t="str">
        <f>IF(ISNUMBER(SEARCH("In stock", BooksData[[#This Row],[Availability]])), "In Stock", "Out of Stock")</f>
        <v>In Stock</v>
      </c>
      <c r="Z168" s="13" t="str">
        <f>IF(BooksData[[#This Row],[Stock Count]] &lt; 5, "⚠️ Low", "OK")</f>
        <v>OK</v>
      </c>
      <c r="AA168" s="14">
        <f>BooksData[[#This Row],[Revenue]]*0.2</f>
        <v>62196.822</v>
      </c>
      <c r="AB168" s="13" t="str" cm="1">
        <f t="array" ref="AB168">_xlfn.IFS(BooksData[[#This Row],[Price(USD)]]&lt;10, "Low", BooksData[[#This Row],[Price(USD)]]&lt;20, "Mid", TRUE, "High")</f>
        <v>High</v>
      </c>
      <c r="AC168" s="13" t="str">
        <f>IF(BooksData[[#This Row],[Total Sales]] &gt; 4000, "Top Seller", "Other")</f>
        <v>Top Seller</v>
      </c>
    </row>
    <row r="169" spans="1:29" x14ac:dyDescent="0.3">
      <c r="A169" s="7" t="s">
        <v>185</v>
      </c>
      <c r="B169" s="7" t="s">
        <v>1184</v>
      </c>
      <c r="C169" s="7" t="s">
        <v>2017</v>
      </c>
      <c r="D169" s="7" t="s">
        <v>2179</v>
      </c>
      <c r="E169" s="7" t="s">
        <v>2179</v>
      </c>
      <c r="F169" s="7" t="s">
        <v>2921</v>
      </c>
      <c r="G169" s="7" t="s">
        <v>2925</v>
      </c>
      <c r="H169" s="7">
        <v>0</v>
      </c>
      <c r="I169" s="10" t="s">
        <v>2946</v>
      </c>
      <c r="J169" s="7" t="s">
        <v>2953</v>
      </c>
      <c r="K169" s="7" t="s">
        <v>3164</v>
      </c>
      <c r="L169" s="11" t="s">
        <v>4162</v>
      </c>
      <c r="M169" s="11" t="s">
        <v>5162</v>
      </c>
      <c r="N169" s="9">
        <v>1080</v>
      </c>
      <c r="O169" s="7" t="s">
        <v>5997</v>
      </c>
      <c r="P169" s="7" t="s">
        <v>6001</v>
      </c>
      <c r="Q169" s="9">
        <v>1331</v>
      </c>
      <c r="R169" s="6">
        <v>45842</v>
      </c>
      <c r="S169" s="8">
        <f>ROUND((VALUE(SUBSTITUTE(SUBSTITUTE(BooksData[[#This Row],[Price (Incl. Tax)]], "Â", ""), "£", "")) *1.3),2)</f>
        <v>61.27</v>
      </c>
      <c r="T169" s="7" cm="1">
        <f t="array" ref="T169">_xlfn.SWITCH(I169, "One",1,"Two",2,"Three",3,"Four",4,"Five",5,"")</f>
        <v>1</v>
      </c>
      <c r="U169" s="12">
        <f>BooksData[[#This Row],[Price(USD)]]*BooksData[[#This Row],[Total Sales]]</f>
        <v>66171.600000000006</v>
      </c>
      <c r="V169" s="7" t="str">
        <f>IF(BooksData[[#This Row],[Title]]="","Missing","OK")</f>
        <v>OK</v>
      </c>
      <c r="W169" s="7" t="str">
        <f ca="1">IF(BooksData[[#This Row],[Last Purchase]] &gt;= TODAY() - 30, "Recent", "Old")</f>
        <v>Recent</v>
      </c>
      <c r="X169" s="7">
        <f>IFERROR(
  --MID(BooksData[[#This Row],[Availability]],
        FIND("(", BooksData[[#This Row],[Availability]]) + 1,
        FIND(" ", BooksData[[#This Row],[Availability]], FIND("(", BooksData[[#This Row],[Availability]])) - FIND("(", BooksData[[#This Row],[Availability]]) - 1),
  0)</f>
        <v>8</v>
      </c>
      <c r="Y169" s="13" t="str">
        <f>IF(ISNUMBER(SEARCH("In stock", BooksData[[#This Row],[Availability]])), "In Stock", "Out of Stock")</f>
        <v>In Stock</v>
      </c>
      <c r="Z169" s="13" t="str">
        <f>IF(BooksData[[#This Row],[Stock Count]] &lt; 5, "⚠️ Low", "OK")</f>
        <v>OK</v>
      </c>
      <c r="AA169" s="14">
        <f>BooksData[[#This Row],[Revenue]]*0.2</f>
        <v>13234.320000000002</v>
      </c>
      <c r="AB169" s="13" t="str" cm="1">
        <f t="array" ref="AB169">_xlfn.IFS(BooksData[[#This Row],[Price(USD)]]&lt;10, "Low", BooksData[[#This Row],[Price(USD)]]&lt;20, "Mid", TRUE, "High")</f>
        <v>High</v>
      </c>
      <c r="AC169" s="13" t="str">
        <f>IF(BooksData[[#This Row],[Total Sales]] &gt; 4000, "Top Seller", "Other")</f>
        <v>Other</v>
      </c>
    </row>
    <row r="170" spans="1:29" x14ac:dyDescent="0.3">
      <c r="A170" s="7" t="s">
        <v>186</v>
      </c>
      <c r="B170" s="7" t="s">
        <v>1185</v>
      </c>
      <c r="C170" s="7" t="s">
        <v>2017</v>
      </c>
      <c r="D170" s="7" t="s">
        <v>2180</v>
      </c>
      <c r="E170" s="7" t="s">
        <v>2180</v>
      </c>
      <c r="F170" s="7" t="s">
        <v>2921</v>
      </c>
      <c r="G170" s="7" t="s">
        <v>2926</v>
      </c>
      <c r="H170" s="7">
        <v>0</v>
      </c>
      <c r="I170" s="10" t="s">
        <v>2947</v>
      </c>
      <c r="J170" s="7" t="s">
        <v>2953</v>
      </c>
      <c r="K170" s="7" t="s">
        <v>3165</v>
      </c>
      <c r="L170" s="11" t="s">
        <v>4163</v>
      </c>
      <c r="M170" s="11" t="s">
        <v>5163</v>
      </c>
      <c r="N170" s="9">
        <v>1101</v>
      </c>
      <c r="O170" s="7" t="s">
        <v>5999</v>
      </c>
      <c r="P170" s="7" t="s">
        <v>6001</v>
      </c>
      <c r="Q170" s="9">
        <v>336</v>
      </c>
      <c r="R170" s="6">
        <v>45807</v>
      </c>
      <c r="S170" s="8">
        <f>ROUND((VALUE(SUBSTITUTE(SUBSTITUTE(BooksData[[#This Row],[Price (Incl. Tax)]], "Â", ""), "£", "")) *1.3),2)</f>
        <v>38.909999999999997</v>
      </c>
      <c r="T170" s="7" cm="1">
        <f t="array" ref="T170">_xlfn.SWITCH(I170, "One",1,"Two",2,"Three",3,"Four",4,"Five",5,"")</f>
        <v>5</v>
      </c>
      <c r="U170" s="12">
        <f>BooksData[[#This Row],[Price(USD)]]*BooksData[[#This Row],[Total Sales]]</f>
        <v>42839.909999999996</v>
      </c>
      <c r="V170" s="7" t="str">
        <f>IF(BooksData[[#This Row],[Title]]="","Missing","OK")</f>
        <v>OK</v>
      </c>
      <c r="W170" s="7" t="str">
        <f ca="1">IF(BooksData[[#This Row],[Last Purchase]] &gt;= TODAY() - 30, "Recent", "Old")</f>
        <v>Old</v>
      </c>
      <c r="X170" s="7">
        <f>IFERROR(
  --MID(BooksData[[#This Row],[Availability]],
        FIND("(", BooksData[[#This Row],[Availability]]) + 1,
        FIND(" ", BooksData[[#This Row],[Availability]], FIND("(", BooksData[[#This Row],[Availability]])) - FIND("(", BooksData[[#This Row],[Availability]]) - 1),
  0)</f>
        <v>7</v>
      </c>
      <c r="Y170" s="13" t="str">
        <f>IF(ISNUMBER(SEARCH("In stock", BooksData[[#This Row],[Availability]])), "In Stock", "Out of Stock")</f>
        <v>In Stock</v>
      </c>
      <c r="Z170" s="13" t="str">
        <f>IF(BooksData[[#This Row],[Stock Count]] &lt; 5, "⚠️ Low", "OK")</f>
        <v>OK</v>
      </c>
      <c r="AA170" s="14">
        <f>BooksData[[#This Row],[Revenue]]*0.2</f>
        <v>8567.982</v>
      </c>
      <c r="AB170" s="13" t="str" cm="1">
        <f t="array" ref="AB170">_xlfn.IFS(BooksData[[#This Row],[Price(USD)]]&lt;10, "Low", BooksData[[#This Row],[Price(USD)]]&lt;20, "Mid", TRUE, "High")</f>
        <v>High</v>
      </c>
      <c r="AC170" s="13" t="str">
        <f>IF(BooksData[[#This Row],[Total Sales]] &gt; 4000, "Top Seller", "Other")</f>
        <v>Other</v>
      </c>
    </row>
    <row r="171" spans="1:29" x14ac:dyDescent="0.3">
      <c r="A171" s="7" t="s">
        <v>187</v>
      </c>
      <c r="B171" s="7" t="s">
        <v>1186</v>
      </c>
      <c r="C171" s="7" t="s">
        <v>2017</v>
      </c>
      <c r="D171" s="7" t="s">
        <v>2181</v>
      </c>
      <c r="E171" s="7" t="s">
        <v>2181</v>
      </c>
      <c r="F171" s="7" t="s">
        <v>2921</v>
      </c>
      <c r="G171" s="7" t="s">
        <v>2935</v>
      </c>
      <c r="H171" s="7">
        <v>0</v>
      </c>
      <c r="I171" s="10" t="s">
        <v>2946</v>
      </c>
      <c r="J171" s="7" t="s">
        <v>2953</v>
      </c>
      <c r="K171" s="7" t="s">
        <v>3166</v>
      </c>
      <c r="L171" s="11" t="s">
        <v>4164</v>
      </c>
      <c r="M171" s="11" t="s">
        <v>5164</v>
      </c>
      <c r="N171" s="9">
        <v>3943</v>
      </c>
      <c r="O171" s="7" t="s">
        <v>5995</v>
      </c>
      <c r="P171" s="7" t="s">
        <v>6001</v>
      </c>
      <c r="Q171" s="9">
        <v>901</v>
      </c>
      <c r="R171" s="6">
        <v>45781</v>
      </c>
      <c r="S171" s="8">
        <f>ROUND((VALUE(SUBSTITUTE(SUBSTITUTE(BooksData[[#This Row],[Price (Incl. Tax)]], "Â", ""), "£", "")) *1.3),2)</f>
        <v>26.98</v>
      </c>
      <c r="T171" s="7" cm="1">
        <f t="array" ref="T171">_xlfn.SWITCH(I171, "One",1,"Two",2,"Three",3,"Four",4,"Five",5,"")</f>
        <v>1</v>
      </c>
      <c r="U171" s="12">
        <f>BooksData[[#This Row],[Price(USD)]]*BooksData[[#This Row],[Total Sales]]</f>
        <v>106382.14</v>
      </c>
      <c r="V171" s="7" t="str">
        <f>IF(BooksData[[#This Row],[Title]]="","Missing","OK")</f>
        <v>OK</v>
      </c>
      <c r="W171" s="7" t="str">
        <f ca="1">IF(BooksData[[#This Row],[Last Purchase]] &gt;= TODAY() - 30, "Recent", "Old")</f>
        <v>Old</v>
      </c>
      <c r="X171" s="7">
        <f>IFERROR(
  --MID(BooksData[[#This Row],[Availability]],
        FIND("(", BooksData[[#This Row],[Availability]]) + 1,
        FIND(" ", BooksData[[#This Row],[Availability]], FIND("(", BooksData[[#This Row],[Availability]])) - FIND("(", BooksData[[#This Row],[Availability]]) - 1),
  0)</f>
        <v>5</v>
      </c>
      <c r="Y171" s="13" t="str">
        <f>IF(ISNUMBER(SEARCH("In stock", BooksData[[#This Row],[Availability]])), "In Stock", "Out of Stock")</f>
        <v>In Stock</v>
      </c>
      <c r="Z171" s="13" t="str">
        <f>IF(BooksData[[#This Row],[Stock Count]] &lt; 5, "⚠️ Low", "OK")</f>
        <v>OK</v>
      </c>
      <c r="AA171" s="14">
        <f>BooksData[[#This Row],[Revenue]]*0.2</f>
        <v>21276.428</v>
      </c>
      <c r="AB171" s="13" t="str" cm="1">
        <f t="array" ref="AB171">_xlfn.IFS(BooksData[[#This Row],[Price(USD)]]&lt;10, "Low", BooksData[[#This Row],[Price(USD)]]&lt;20, "Mid", TRUE, "High")</f>
        <v>High</v>
      </c>
      <c r="AC171" s="13" t="str">
        <f>IF(BooksData[[#This Row],[Total Sales]] &gt; 4000, "Top Seller", "Other")</f>
        <v>Other</v>
      </c>
    </row>
    <row r="172" spans="1:29" x14ac:dyDescent="0.3">
      <c r="A172" s="7" t="s">
        <v>188</v>
      </c>
      <c r="B172" s="7" t="s">
        <v>1187</v>
      </c>
      <c r="C172" s="7" t="s">
        <v>2017</v>
      </c>
      <c r="D172" s="7" t="s">
        <v>2182</v>
      </c>
      <c r="E172" s="7" t="s">
        <v>2182</v>
      </c>
      <c r="F172" s="7" t="s">
        <v>2921</v>
      </c>
      <c r="G172" s="7" t="s">
        <v>2938</v>
      </c>
      <c r="H172" s="7">
        <v>0</v>
      </c>
      <c r="I172" s="10" t="s">
        <v>2946</v>
      </c>
      <c r="J172" s="7" t="s">
        <v>2953</v>
      </c>
      <c r="K172" s="7" t="s">
        <v>3167</v>
      </c>
      <c r="L172" s="11" t="s">
        <v>4165</v>
      </c>
      <c r="M172" s="11" t="s">
        <v>5165</v>
      </c>
      <c r="N172" s="9">
        <v>4553</v>
      </c>
      <c r="O172" s="7" t="s">
        <v>5999</v>
      </c>
      <c r="P172" s="7" t="s">
        <v>6002</v>
      </c>
      <c r="Q172" s="9">
        <v>719</v>
      </c>
      <c r="R172" s="6">
        <v>45748</v>
      </c>
      <c r="S172" s="8">
        <f>ROUND((VALUE(SUBSTITUTE(SUBSTITUTE(BooksData[[#This Row],[Price (Incl. Tax)]], "Â", ""), "£", "")) *1.3),2)</f>
        <v>26.03</v>
      </c>
      <c r="T172" s="7" cm="1">
        <f t="array" ref="T172">_xlfn.SWITCH(I172, "One",1,"Two",2,"Three",3,"Four",4,"Five",5,"")</f>
        <v>1</v>
      </c>
      <c r="U172" s="12">
        <f>BooksData[[#This Row],[Price(USD)]]*BooksData[[#This Row],[Total Sales]]</f>
        <v>118514.59000000001</v>
      </c>
      <c r="V172" s="7" t="str">
        <f>IF(BooksData[[#This Row],[Title]]="","Missing","OK")</f>
        <v>OK</v>
      </c>
      <c r="W172" s="7" t="str">
        <f ca="1">IF(BooksData[[#This Row],[Last Purchase]] &gt;= TODAY() - 30, "Recent", "Old")</f>
        <v>Old</v>
      </c>
      <c r="X172" s="7">
        <f>IFERROR(
  --MID(BooksData[[#This Row],[Availability]],
        FIND("(", BooksData[[#This Row],[Availability]]) + 1,
        FIND(" ", BooksData[[#This Row],[Availability]], FIND("(", BooksData[[#This Row],[Availability]])) - FIND("(", BooksData[[#This Row],[Availability]]) - 1),
  0)</f>
        <v>2</v>
      </c>
      <c r="Y172" s="13" t="str">
        <f>IF(ISNUMBER(SEARCH("In stock", BooksData[[#This Row],[Availability]])), "In Stock", "Out of Stock")</f>
        <v>In Stock</v>
      </c>
      <c r="Z172" s="13" t="str">
        <f>IF(BooksData[[#This Row],[Stock Count]] &lt; 5, "⚠️ Low", "OK")</f>
        <v>⚠️ Low</v>
      </c>
      <c r="AA172" s="14">
        <f>BooksData[[#This Row],[Revenue]]*0.2</f>
        <v>23702.918000000005</v>
      </c>
      <c r="AB172" s="13" t="str" cm="1">
        <f t="array" ref="AB172">_xlfn.IFS(BooksData[[#This Row],[Price(USD)]]&lt;10, "Low", BooksData[[#This Row],[Price(USD)]]&lt;20, "Mid", TRUE, "High")</f>
        <v>High</v>
      </c>
      <c r="AC172" s="13" t="str">
        <f>IF(BooksData[[#This Row],[Total Sales]] &gt; 4000, "Top Seller", "Other")</f>
        <v>Top Seller</v>
      </c>
    </row>
    <row r="173" spans="1:29" x14ac:dyDescent="0.3">
      <c r="A173" s="7" t="s">
        <v>189</v>
      </c>
      <c r="B173" s="7" t="s">
        <v>1188</v>
      </c>
      <c r="C173" s="7" t="s">
        <v>2017</v>
      </c>
      <c r="D173" s="7" t="s">
        <v>2183</v>
      </c>
      <c r="E173" s="7" t="s">
        <v>2183</v>
      </c>
      <c r="F173" s="7" t="s">
        <v>2921</v>
      </c>
      <c r="G173" s="7" t="s">
        <v>2929</v>
      </c>
      <c r="H173" s="7">
        <v>0</v>
      </c>
      <c r="I173" s="10" t="s">
        <v>2946</v>
      </c>
      <c r="J173" s="7" t="s">
        <v>2953</v>
      </c>
      <c r="K173" s="7" t="s">
        <v>3168</v>
      </c>
      <c r="L173" s="11" t="s">
        <v>4166</v>
      </c>
      <c r="M173" s="11" t="s">
        <v>5166</v>
      </c>
      <c r="N173" s="9">
        <v>1402</v>
      </c>
      <c r="O173" s="7" t="s">
        <v>6000</v>
      </c>
      <c r="P173" s="7" t="s">
        <v>6002</v>
      </c>
      <c r="Q173" s="9">
        <v>1479</v>
      </c>
      <c r="R173" s="6">
        <v>45815</v>
      </c>
      <c r="S173" s="8">
        <f>ROUND((VALUE(SUBSTITUTE(SUBSTITUTE(BooksData[[#This Row],[Price (Incl. Tax)]], "Â", ""), "£", "")) *1.3),2)</f>
        <v>47.24</v>
      </c>
      <c r="T173" s="7" cm="1">
        <f t="array" ref="T173">_xlfn.SWITCH(I173, "One",1,"Two",2,"Three",3,"Four",4,"Five",5,"")</f>
        <v>1</v>
      </c>
      <c r="U173" s="12">
        <f>BooksData[[#This Row],[Price(USD)]]*BooksData[[#This Row],[Total Sales]]</f>
        <v>66230.48</v>
      </c>
      <c r="V173" s="7" t="str">
        <f>IF(BooksData[[#This Row],[Title]]="","Missing","OK")</f>
        <v>OK</v>
      </c>
      <c r="W173" s="7" t="str">
        <f ca="1">IF(BooksData[[#This Row],[Last Purchase]] &gt;= TODAY() - 30, "Recent", "Old")</f>
        <v>Old</v>
      </c>
      <c r="X173" s="7">
        <f>IFERROR(
  --MID(BooksData[[#This Row],[Availability]],
        FIND("(", BooksData[[#This Row],[Availability]]) + 1,
        FIND(" ", BooksData[[#This Row],[Availability]], FIND("(", BooksData[[#This Row],[Availability]])) - FIND("(", BooksData[[#This Row],[Availability]]) - 1),
  0)</f>
        <v>1</v>
      </c>
      <c r="Y173" s="13" t="str">
        <f>IF(ISNUMBER(SEARCH("In stock", BooksData[[#This Row],[Availability]])), "In Stock", "Out of Stock")</f>
        <v>In Stock</v>
      </c>
      <c r="Z173" s="13" t="str">
        <f>IF(BooksData[[#This Row],[Stock Count]] &lt; 5, "⚠️ Low", "OK")</f>
        <v>⚠️ Low</v>
      </c>
      <c r="AA173" s="14">
        <f>BooksData[[#This Row],[Revenue]]*0.2</f>
        <v>13246.096</v>
      </c>
      <c r="AB173" s="13" t="str" cm="1">
        <f t="array" ref="AB173">_xlfn.IFS(BooksData[[#This Row],[Price(USD)]]&lt;10, "Low", BooksData[[#This Row],[Price(USD)]]&lt;20, "Mid", TRUE, "High")</f>
        <v>High</v>
      </c>
      <c r="AC173" s="13" t="str">
        <f>IF(BooksData[[#This Row],[Total Sales]] &gt; 4000, "Top Seller", "Other")</f>
        <v>Other</v>
      </c>
    </row>
    <row r="174" spans="1:29" x14ac:dyDescent="0.3">
      <c r="A174" s="7" t="s">
        <v>190</v>
      </c>
      <c r="B174" s="7" t="s">
        <v>1189</v>
      </c>
      <c r="C174" s="7" t="s">
        <v>2017</v>
      </c>
      <c r="D174" s="7" t="s">
        <v>2184</v>
      </c>
      <c r="E174" s="7" t="s">
        <v>2184</v>
      </c>
      <c r="F174" s="7" t="s">
        <v>2921</v>
      </c>
      <c r="G174" s="7" t="s">
        <v>2929</v>
      </c>
      <c r="H174" s="7">
        <v>0</v>
      </c>
      <c r="I174" s="10" t="s">
        <v>2943</v>
      </c>
      <c r="J174" s="7" t="s">
        <v>2953</v>
      </c>
      <c r="K174" s="7" t="s">
        <v>3169</v>
      </c>
      <c r="L174" s="11" t="s">
        <v>4167</v>
      </c>
      <c r="M174" s="11" t="s">
        <v>5167</v>
      </c>
      <c r="N174" s="9">
        <v>2221</v>
      </c>
      <c r="O174" s="7" t="s">
        <v>5999</v>
      </c>
      <c r="P174" s="7" t="s">
        <v>6001</v>
      </c>
      <c r="Q174" s="9">
        <v>436</v>
      </c>
      <c r="R174" s="6">
        <v>45693</v>
      </c>
      <c r="S174" s="8">
        <f>ROUND((VALUE(SUBSTITUTE(SUBSTITUTE(BooksData[[#This Row],[Price (Incl. Tax)]], "Â", ""), "£", "")) *1.3),2)</f>
        <v>33.659999999999997</v>
      </c>
      <c r="T174" s="7" cm="1">
        <f t="array" ref="T174">_xlfn.SWITCH(I174, "One",1,"Two",2,"Three",3,"Four",4,"Five",5,"")</f>
        <v>2</v>
      </c>
      <c r="U174" s="12">
        <f>BooksData[[#This Row],[Price(USD)]]*BooksData[[#This Row],[Total Sales]]</f>
        <v>74758.859999999986</v>
      </c>
      <c r="V174" s="7" t="str">
        <f>IF(BooksData[[#This Row],[Title]]="","Missing","OK")</f>
        <v>OK</v>
      </c>
      <c r="W174" s="7" t="str">
        <f ca="1">IF(BooksData[[#This Row],[Last Purchase]] &gt;= TODAY() - 30, "Recent", "Old")</f>
        <v>Old</v>
      </c>
      <c r="X174" s="7">
        <f>IFERROR(
  --MID(BooksData[[#This Row],[Availability]],
        FIND("(", BooksData[[#This Row],[Availability]]) + 1,
        FIND(" ", BooksData[[#This Row],[Availability]], FIND("(", BooksData[[#This Row],[Availability]])) - FIND("(", BooksData[[#This Row],[Availability]]) - 1),
  0)</f>
        <v>1</v>
      </c>
      <c r="Y174" s="13" t="str">
        <f>IF(ISNUMBER(SEARCH("In stock", BooksData[[#This Row],[Availability]])), "In Stock", "Out of Stock")</f>
        <v>In Stock</v>
      </c>
      <c r="Z174" s="13" t="str">
        <f>IF(BooksData[[#This Row],[Stock Count]] &lt; 5, "⚠️ Low", "OK")</f>
        <v>⚠️ Low</v>
      </c>
      <c r="AA174" s="14">
        <f>BooksData[[#This Row],[Revenue]]*0.2</f>
        <v>14951.771999999997</v>
      </c>
      <c r="AB174" s="13" t="str" cm="1">
        <f t="array" ref="AB174">_xlfn.IFS(BooksData[[#This Row],[Price(USD)]]&lt;10, "Low", BooksData[[#This Row],[Price(USD)]]&lt;20, "Mid", TRUE, "High")</f>
        <v>High</v>
      </c>
      <c r="AC174" s="13" t="str">
        <f>IF(BooksData[[#This Row],[Total Sales]] &gt; 4000, "Top Seller", "Other")</f>
        <v>Other</v>
      </c>
    </row>
    <row r="175" spans="1:29" x14ac:dyDescent="0.3">
      <c r="A175" s="7" t="s">
        <v>191</v>
      </c>
      <c r="B175" s="7" t="s">
        <v>1190</v>
      </c>
      <c r="C175" s="7" t="s">
        <v>2017</v>
      </c>
      <c r="D175" s="7" t="s">
        <v>2185</v>
      </c>
      <c r="E175" s="7" t="s">
        <v>2185</v>
      </c>
      <c r="F175" s="7" t="s">
        <v>2921</v>
      </c>
      <c r="G175" s="7" t="s">
        <v>2929</v>
      </c>
      <c r="H175" s="7">
        <v>0</v>
      </c>
      <c r="I175" s="10" t="s">
        <v>2946</v>
      </c>
      <c r="J175" s="7" t="s">
        <v>2953</v>
      </c>
      <c r="K175" s="7" t="s">
        <v>3170</v>
      </c>
      <c r="L175" s="11" t="s">
        <v>4168</v>
      </c>
      <c r="M175" s="11" t="s">
        <v>5168</v>
      </c>
      <c r="N175" s="9">
        <v>4372</v>
      </c>
      <c r="O175" s="7" t="s">
        <v>5996</v>
      </c>
      <c r="P175" s="7" t="s">
        <v>6001</v>
      </c>
      <c r="Q175" s="9">
        <v>1286</v>
      </c>
      <c r="R175" s="6">
        <v>45696</v>
      </c>
      <c r="S175" s="8">
        <f>ROUND((VALUE(SUBSTITUTE(SUBSTITUTE(BooksData[[#This Row],[Price (Incl. Tax)]], "Â", ""), "£", "")) *1.3),2)</f>
        <v>56.39</v>
      </c>
      <c r="T175" s="7" cm="1">
        <f t="array" ref="T175">_xlfn.SWITCH(I175, "One",1,"Two",2,"Three",3,"Four",4,"Five",5,"")</f>
        <v>1</v>
      </c>
      <c r="U175" s="12">
        <f>BooksData[[#This Row],[Price(USD)]]*BooksData[[#This Row],[Total Sales]]</f>
        <v>246537.08000000002</v>
      </c>
      <c r="V175" s="7" t="str">
        <f>IF(BooksData[[#This Row],[Title]]="","Missing","OK")</f>
        <v>OK</v>
      </c>
      <c r="W175" s="7" t="str">
        <f ca="1">IF(BooksData[[#This Row],[Last Purchase]] &gt;= TODAY() - 30, "Recent", "Old")</f>
        <v>Old</v>
      </c>
      <c r="X175" s="7">
        <f>IFERROR(
  --MID(BooksData[[#This Row],[Availability]],
        FIND("(", BooksData[[#This Row],[Availability]]) + 1,
        FIND(" ", BooksData[[#This Row],[Availability]], FIND("(", BooksData[[#This Row],[Availability]])) - FIND("(", BooksData[[#This Row],[Availability]]) - 1),
  0)</f>
        <v>1</v>
      </c>
      <c r="Y175" s="13" t="str">
        <f>IF(ISNUMBER(SEARCH("In stock", BooksData[[#This Row],[Availability]])), "In Stock", "Out of Stock")</f>
        <v>In Stock</v>
      </c>
      <c r="Z175" s="13" t="str">
        <f>IF(BooksData[[#This Row],[Stock Count]] &lt; 5, "⚠️ Low", "OK")</f>
        <v>⚠️ Low</v>
      </c>
      <c r="AA175" s="14">
        <f>BooksData[[#This Row],[Revenue]]*0.2</f>
        <v>49307.416000000005</v>
      </c>
      <c r="AB175" s="13" t="str" cm="1">
        <f t="array" ref="AB175">_xlfn.IFS(BooksData[[#This Row],[Price(USD)]]&lt;10, "Low", BooksData[[#This Row],[Price(USD)]]&lt;20, "Mid", TRUE, "High")</f>
        <v>High</v>
      </c>
      <c r="AC175" s="13" t="str">
        <f>IF(BooksData[[#This Row],[Total Sales]] &gt; 4000, "Top Seller", "Other")</f>
        <v>Top Seller</v>
      </c>
    </row>
    <row r="176" spans="1:29" x14ac:dyDescent="0.3">
      <c r="A176" s="7" t="s">
        <v>192</v>
      </c>
      <c r="B176" s="7" t="s">
        <v>1191</v>
      </c>
      <c r="C176" s="7" t="s">
        <v>2017</v>
      </c>
      <c r="D176" s="7" t="s">
        <v>2186</v>
      </c>
      <c r="E176" s="7" t="s">
        <v>2186</v>
      </c>
      <c r="F176" s="7" t="s">
        <v>2921</v>
      </c>
      <c r="G176" s="7" t="s">
        <v>2922</v>
      </c>
      <c r="H176" s="7">
        <v>0</v>
      </c>
      <c r="I176" s="10" t="s">
        <v>2947</v>
      </c>
      <c r="J176" s="7" t="s">
        <v>2954</v>
      </c>
      <c r="K176" s="7" t="s">
        <v>3171</v>
      </c>
      <c r="L176" s="11" t="s">
        <v>4169</v>
      </c>
      <c r="M176" s="11" t="s">
        <v>5169</v>
      </c>
      <c r="N176" s="9">
        <v>3516</v>
      </c>
      <c r="O176" s="7" t="s">
        <v>5995</v>
      </c>
      <c r="P176" s="7" t="s">
        <v>6002</v>
      </c>
      <c r="Q176" s="9">
        <v>1532</v>
      </c>
      <c r="R176" s="6">
        <v>45677</v>
      </c>
      <c r="S176" s="8">
        <f>ROUND((VALUE(SUBSTITUTE(SUBSTITUTE(BooksData[[#This Row],[Price (Incl. Tax)]], "Â", ""), "£", "")) *1.3),2)</f>
        <v>32.85</v>
      </c>
      <c r="T176" s="7" cm="1">
        <f t="array" ref="T176">_xlfn.SWITCH(I176, "One",1,"Two",2,"Three",3,"Four",4,"Five",5,"")</f>
        <v>5</v>
      </c>
      <c r="U176" s="12">
        <f>BooksData[[#This Row],[Price(USD)]]*BooksData[[#This Row],[Total Sales]]</f>
        <v>115500.6</v>
      </c>
      <c r="V176" s="7" t="str">
        <f>IF(BooksData[[#This Row],[Title]]="","Missing","OK")</f>
        <v>OK</v>
      </c>
      <c r="W176" s="7" t="str">
        <f ca="1">IF(BooksData[[#This Row],[Last Purchase]] &gt;= TODAY() - 30, "Recent", "Old")</f>
        <v>Old</v>
      </c>
      <c r="X176" s="7">
        <f>IFERROR(
  --MID(BooksData[[#This Row],[Availability]],
        FIND("(", BooksData[[#This Row],[Availability]]) + 1,
        FIND(" ", BooksData[[#This Row],[Availability]], FIND("(", BooksData[[#This Row],[Availability]])) - FIND("(", BooksData[[#This Row],[Availability]]) - 1),
  0)</f>
        <v>19</v>
      </c>
      <c r="Y176" s="13" t="str">
        <f>IF(ISNUMBER(SEARCH("In stock", BooksData[[#This Row],[Availability]])), "In Stock", "Out of Stock")</f>
        <v>In Stock</v>
      </c>
      <c r="Z176" s="13" t="str">
        <f>IF(BooksData[[#This Row],[Stock Count]] &lt; 5, "⚠️ Low", "OK")</f>
        <v>OK</v>
      </c>
      <c r="AA176" s="14">
        <f>BooksData[[#This Row],[Revenue]]*0.2</f>
        <v>23100.120000000003</v>
      </c>
      <c r="AB176" s="13" t="str" cm="1">
        <f t="array" ref="AB176">_xlfn.IFS(BooksData[[#This Row],[Price(USD)]]&lt;10, "Low", BooksData[[#This Row],[Price(USD)]]&lt;20, "Mid", TRUE, "High")</f>
        <v>High</v>
      </c>
      <c r="AC176" s="13" t="str">
        <f>IF(BooksData[[#This Row],[Total Sales]] &gt; 4000, "Top Seller", "Other")</f>
        <v>Other</v>
      </c>
    </row>
    <row r="177" spans="1:29" x14ac:dyDescent="0.3">
      <c r="A177" s="7" t="s">
        <v>193</v>
      </c>
      <c r="B177" s="7" t="s">
        <v>1192</v>
      </c>
      <c r="C177" s="7" t="s">
        <v>2017</v>
      </c>
      <c r="D177" s="7" t="s">
        <v>2187</v>
      </c>
      <c r="E177" s="7" t="s">
        <v>2187</v>
      </c>
      <c r="F177" s="7" t="s">
        <v>2921</v>
      </c>
      <c r="G177" s="7" t="s">
        <v>2922</v>
      </c>
      <c r="H177" s="7">
        <v>0</v>
      </c>
      <c r="I177" s="10" t="s">
        <v>2947</v>
      </c>
      <c r="J177" s="7" t="s">
        <v>2954</v>
      </c>
      <c r="K177" s="7" t="s">
        <v>3172</v>
      </c>
      <c r="L177" s="11" t="s">
        <v>4170</v>
      </c>
      <c r="M177" s="11" t="s">
        <v>5170</v>
      </c>
      <c r="N177" s="9">
        <v>1785</v>
      </c>
      <c r="O177" s="7" t="s">
        <v>5996</v>
      </c>
      <c r="P177" s="7" t="s">
        <v>6002</v>
      </c>
      <c r="Q177" s="9">
        <v>310</v>
      </c>
      <c r="R177" s="6">
        <v>45674</v>
      </c>
      <c r="S177" s="8">
        <f>ROUND((VALUE(SUBSTITUTE(SUBSTITUTE(BooksData[[#This Row],[Price (Incl. Tax)]], "Â", ""), "£", "")) *1.3),2)</f>
        <v>44.89</v>
      </c>
      <c r="T177" s="7" cm="1">
        <f t="array" ref="T177">_xlfn.SWITCH(I177, "One",1,"Two",2,"Three",3,"Four",4,"Five",5,"")</f>
        <v>5</v>
      </c>
      <c r="U177" s="12">
        <f>BooksData[[#This Row],[Price(USD)]]*BooksData[[#This Row],[Total Sales]]</f>
        <v>80128.649999999994</v>
      </c>
      <c r="V177" s="7" t="str">
        <f>IF(BooksData[[#This Row],[Title]]="","Missing","OK")</f>
        <v>OK</v>
      </c>
      <c r="W177" s="7" t="str">
        <f ca="1">IF(BooksData[[#This Row],[Last Purchase]] &gt;= TODAY() - 30, "Recent", "Old")</f>
        <v>Old</v>
      </c>
      <c r="X177" s="7">
        <f>IFERROR(
  --MID(BooksData[[#This Row],[Availability]],
        FIND("(", BooksData[[#This Row],[Availability]]) + 1,
        FIND(" ", BooksData[[#This Row],[Availability]], FIND("(", BooksData[[#This Row],[Availability]])) - FIND("(", BooksData[[#This Row],[Availability]]) - 1),
  0)</f>
        <v>19</v>
      </c>
      <c r="Y177" s="13" t="str">
        <f>IF(ISNUMBER(SEARCH("In stock", BooksData[[#This Row],[Availability]])), "In Stock", "Out of Stock")</f>
        <v>In Stock</v>
      </c>
      <c r="Z177" s="13" t="str">
        <f>IF(BooksData[[#This Row],[Stock Count]] &lt; 5, "⚠️ Low", "OK")</f>
        <v>OK</v>
      </c>
      <c r="AA177" s="14">
        <f>BooksData[[#This Row],[Revenue]]*0.2</f>
        <v>16025.73</v>
      </c>
      <c r="AB177" s="13" t="str" cm="1">
        <f t="array" ref="AB177">_xlfn.IFS(BooksData[[#This Row],[Price(USD)]]&lt;10, "Low", BooksData[[#This Row],[Price(USD)]]&lt;20, "Mid", TRUE, "High")</f>
        <v>High</v>
      </c>
      <c r="AC177" s="13" t="str">
        <f>IF(BooksData[[#This Row],[Total Sales]] &gt; 4000, "Top Seller", "Other")</f>
        <v>Other</v>
      </c>
    </row>
    <row r="178" spans="1:29" x14ac:dyDescent="0.3">
      <c r="A178" s="7" t="s">
        <v>194</v>
      </c>
      <c r="B178" s="7" t="s">
        <v>1193</v>
      </c>
      <c r="C178" s="7" t="s">
        <v>2017</v>
      </c>
      <c r="D178" s="7" t="s">
        <v>2188</v>
      </c>
      <c r="E178" s="7" t="s">
        <v>2188</v>
      </c>
      <c r="F178" s="7" t="s">
        <v>2921</v>
      </c>
      <c r="G178" s="7" t="s">
        <v>2932</v>
      </c>
      <c r="H178" s="7">
        <v>0</v>
      </c>
      <c r="I178" s="10" t="s">
        <v>2946</v>
      </c>
      <c r="J178" s="7" t="s">
        <v>2954</v>
      </c>
      <c r="K178" s="7" t="s">
        <v>3173</v>
      </c>
      <c r="L178" s="11" t="s">
        <v>4171</v>
      </c>
      <c r="M178" s="11" t="s">
        <v>5171</v>
      </c>
      <c r="N178" s="9">
        <v>4467</v>
      </c>
      <c r="O178" s="7" t="s">
        <v>5997</v>
      </c>
      <c r="P178" s="7" t="s">
        <v>6001</v>
      </c>
      <c r="Q178" s="9">
        <v>1883</v>
      </c>
      <c r="R178" s="6">
        <v>45749</v>
      </c>
      <c r="S178" s="8">
        <f>ROUND((VALUE(SUBSTITUTE(SUBSTITUTE(BooksData[[#This Row],[Price (Incl. Tax)]], "Â", ""), "£", "")) *1.3),2)</f>
        <v>44.16</v>
      </c>
      <c r="T178" s="7" cm="1">
        <f t="array" ref="T178">_xlfn.SWITCH(I178, "One",1,"Two",2,"Three",3,"Four",4,"Five",5,"")</f>
        <v>1</v>
      </c>
      <c r="U178" s="12">
        <f>BooksData[[#This Row],[Price(USD)]]*BooksData[[#This Row],[Total Sales]]</f>
        <v>197262.71999999997</v>
      </c>
      <c r="V178" s="7" t="str">
        <f>IF(BooksData[[#This Row],[Title]]="","Missing","OK")</f>
        <v>OK</v>
      </c>
      <c r="W178" s="7" t="str">
        <f ca="1">IF(BooksData[[#This Row],[Last Purchase]] &gt;= TODAY() - 30, "Recent", "Old")</f>
        <v>Old</v>
      </c>
      <c r="X178" s="7">
        <f>IFERROR(
  --MID(BooksData[[#This Row],[Availability]],
        FIND("(", BooksData[[#This Row],[Availability]]) + 1,
        FIND(" ", BooksData[[#This Row],[Availability]], FIND("(", BooksData[[#This Row],[Availability]])) - FIND("(", BooksData[[#This Row],[Availability]]) - 1),
  0)</f>
        <v>16</v>
      </c>
      <c r="Y178" s="13" t="str">
        <f>IF(ISNUMBER(SEARCH("In stock", BooksData[[#This Row],[Availability]])), "In Stock", "Out of Stock")</f>
        <v>In Stock</v>
      </c>
      <c r="Z178" s="13" t="str">
        <f>IF(BooksData[[#This Row],[Stock Count]] &lt; 5, "⚠️ Low", "OK")</f>
        <v>OK</v>
      </c>
      <c r="AA178" s="14">
        <f>BooksData[[#This Row],[Revenue]]*0.2</f>
        <v>39452.543999999994</v>
      </c>
      <c r="AB178" s="13" t="str" cm="1">
        <f t="array" ref="AB178">_xlfn.IFS(BooksData[[#This Row],[Price(USD)]]&lt;10, "Low", BooksData[[#This Row],[Price(USD)]]&lt;20, "Mid", TRUE, "High")</f>
        <v>High</v>
      </c>
      <c r="AC178" s="13" t="str">
        <f>IF(BooksData[[#This Row],[Total Sales]] &gt; 4000, "Top Seller", "Other")</f>
        <v>Top Seller</v>
      </c>
    </row>
    <row r="179" spans="1:29" x14ac:dyDescent="0.3">
      <c r="A179" s="7" t="s">
        <v>195</v>
      </c>
      <c r="B179" s="7" t="s">
        <v>1194</v>
      </c>
      <c r="C179" s="7" t="s">
        <v>2017</v>
      </c>
      <c r="D179" s="7" t="s">
        <v>2189</v>
      </c>
      <c r="E179" s="7" t="s">
        <v>2189</v>
      </c>
      <c r="F179" s="7" t="s">
        <v>2921</v>
      </c>
      <c r="G179" s="7" t="s">
        <v>2932</v>
      </c>
      <c r="H179" s="7">
        <v>0</v>
      </c>
      <c r="I179" s="10" t="s">
        <v>2944</v>
      </c>
      <c r="J179" s="7" t="s">
        <v>2954</v>
      </c>
      <c r="K179" s="7" t="s">
        <v>3174</v>
      </c>
      <c r="L179" s="11" t="s">
        <v>4172</v>
      </c>
      <c r="M179" s="11" t="s">
        <v>5172</v>
      </c>
      <c r="N179" s="9">
        <v>1697</v>
      </c>
      <c r="O179" s="7" t="s">
        <v>5997</v>
      </c>
      <c r="P179" s="7" t="s">
        <v>6002</v>
      </c>
      <c r="Q179" s="9">
        <v>843</v>
      </c>
      <c r="R179" s="6">
        <v>45842</v>
      </c>
      <c r="S179" s="8">
        <f>ROUND((VALUE(SUBSTITUTE(SUBSTITUTE(BooksData[[#This Row],[Price (Incl. Tax)]], "Â", ""), "£", "")) *1.3),2)</f>
        <v>20.76</v>
      </c>
      <c r="T179" s="7" cm="1">
        <f t="array" ref="T179">_xlfn.SWITCH(I179, "One",1,"Two",2,"Three",3,"Four",4,"Five",5,"")</f>
        <v>4</v>
      </c>
      <c r="U179" s="12">
        <f>BooksData[[#This Row],[Price(USD)]]*BooksData[[#This Row],[Total Sales]]</f>
        <v>35229.72</v>
      </c>
      <c r="V179" s="7" t="str">
        <f>IF(BooksData[[#This Row],[Title]]="","Missing","OK")</f>
        <v>OK</v>
      </c>
      <c r="W179" s="7" t="str">
        <f ca="1">IF(BooksData[[#This Row],[Last Purchase]] &gt;= TODAY() - 30, "Recent", "Old")</f>
        <v>Recent</v>
      </c>
      <c r="X179" s="7">
        <f>IFERROR(
  --MID(BooksData[[#This Row],[Availability]],
        FIND("(", BooksData[[#This Row],[Availability]]) + 1,
        FIND(" ", BooksData[[#This Row],[Availability]], FIND("(", BooksData[[#This Row],[Availability]])) - FIND("(", BooksData[[#This Row],[Availability]]) - 1),
  0)</f>
        <v>16</v>
      </c>
      <c r="Y179" s="13" t="str">
        <f>IF(ISNUMBER(SEARCH("In stock", BooksData[[#This Row],[Availability]])), "In Stock", "Out of Stock")</f>
        <v>In Stock</v>
      </c>
      <c r="Z179" s="13" t="str">
        <f>IF(BooksData[[#This Row],[Stock Count]] &lt; 5, "⚠️ Low", "OK")</f>
        <v>OK</v>
      </c>
      <c r="AA179" s="14">
        <f>BooksData[[#This Row],[Revenue]]*0.2</f>
        <v>7045.9440000000004</v>
      </c>
      <c r="AB179" s="13" t="str" cm="1">
        <f t="array" ref="AB179">_xlfn.IFS(BooksData[[#This Row],[Price(USD)]]&lt;10, "Low", BooksData[[#This Row],[Price(USD)]]&lt;20, "Mid", TRUE, "High")</f>
        <v>High</v>
      </c>
      <c r="AC179" s="13" t="str">
        <f>IF(BooksData[[#This Row],[Total Sales]] &gt; 4000, "Top Seller", "Other")</f>
        <v>Other</v>
      </c>
    </row>
    <row r="180" spans="1:29" x14ac:dyDescent="0.3">
      <c r="A180" s="7" t="s">
        <v>196</v>
      </c>
      <c r="B180" s="7" t="s">
        <v>1195</v>
      </c>
      <c r="C180" s="7" t="s">
        <v>2017</v>
      </c>
      <c r="D180" s="7" t="s">
        <v>2190</v>
      </c>
      <c r="E180" s="7" t="s">
        <v>2190</v>
      </c>
      <c r="F180" s="7" t="s">
        <v>2921</v>
      </c>
      <c r="G180" s="7" t="s">
        <v>2932</v>
      </c>
      <c r="H180" s="7">
        <v>0</v>
      </c>
      <c r="I180" s="10" t="s">
        <v>2946</v>
      </c>
      <c r="J180" s="7" t="s">
        <v>2954</v>
      </c>
      <c r="K180" s="7" t="s">
        <v>3175</v>
      </c>
      <c r="L180" s="11" t="s">
        <v>4173</v>
      </c>
      <c r="M180" s="11" t="s">
        <v>5173</v>
      </c>
      <c r="N180" s="9">
        <v>2603</v>
      </c>
      <c r="O180" s="7" t="s">
        <v>6000</v>
      </c>
      <c r="P180" s="7" t="s">
        <v>6002</v>
      </c>
      <c r="Q180" s="9">
        <v>1261</v>
      </c>
      <c r="R180" s="6">
        <v>45750</v>
      </c>
      <c r="S180" s="8">
        <f>ROUND((VALUE(SUBSTITUTE(SUBSTITUTE(BooksData[[#This Row],[Price (Incl. Tax)]], "Â", ""), "£", "")) *1.3),2)</f>
        <v>28.55</v>
      </c>
      <c r="T180" s="7" cm="1">
        <f t="array" ref="T180">_xlfn.SWITCH(I180, "One",1,"Two",2,"Three",3,"Four",4,"Five",5,"")</f>
        <v>1</v>
      </c>
      <c r="U180" s="12">
        <f>BooksData[[#This Row],[Price(USD)]]*BooksData[[#This Row],[Total Sales]]</f>
        <v>74315.650000000009</v>
      </c>
      <c r="V180" s="7" t="str">
        <f>IF(BooksData[[#This Row],[Title]]="","Missing","OK")</f>
        <v>OK</v>
      </c>
      <c r="W180" s="7" t="str">
        <f ca="1">IF(BooksData[[#This Row],[Last Purchase]] &gt;= TODAY() - 30, "Recent", "Old")</f>
        <v>Old</v>
      </c>
      <c r="X180" s="7">
        <f>IFERROR(
  --MID(BooksData[[#This Row],[Availability]],
        FIND("(", BooksData[[#This Row],[Availability]]) + 1,
        FIND(" ", BooksData[[#This Row],[Availability]], FIND("(", BooksData[[#This Row],[Availability]])) - FIND("(", BooksData[[#This Row],[Availability]]) - 1),
  0)</f>
        <v>16</v>
      </c>
      <c r="Y180" s="13" t="str">
        <f>IF(ISNUMBER(SEARCH("In stock", BooksData[[#This Row],[Availability]])), "In Stock", "Out of Stock")</f>
        <v>In Stock</v>
      </c>
      <c r="Z180" s="13" t="str">
        <f>IF(BooksData[[#This Row],[Stock Count]] &lt; 5, "⚠️ Low", "OK")</f>
        <v>OK</v>
      </c>
      <c r="AA180" s="14">
        <f>BooksData[[#This Row],[Revenue]]*0.2</f>
        <v>14863.130000000003</v>
      </c>
      <c r="AB180" s="13" t="str" cm="1">
        <f t="array" ref="AB180">_xlfn.IFS(BooksData[[#This Row],[Price(USD)]]&lt;10, "Low", BooksData[[#This Row],[Price(USD)]]&lt;20, "Mid", TRUE, "High")</f>
        <v>High</v>
      </c>
      <c r="AC180" s="13" t="str">
        <f>IF(BooksData[[#This Row],[Total Sales]] &gt; 4000, "Top Seller", "Other")</f>
        <v>Other</v>
      </c>
    </row>
    <row r="181" spans="1:29" x14ac:dyDescent="0.3">
      <c r="A181" s="7" t="s">
        <v>197</v>
      </c>
      <c r="B181" s="7" t="s">
        <v>1196</v>
      </c>
      <c r="C181" s="7" t="s">
        <v>2017</v>
      </c>
      <c r="D181" s="7" t="s">
        <v>2191</v>
      </c>
      <c r="E181" s="7" t="s">
        <v>2191</v>
      </c>
      <c r="F181" s="7" t="s">
        <v>2921</v>
      </c>
      <c r="G181" s="7" t="s">
        <v>2923</v>
      </c>
      <c r="H181" s="7">
        <v>0</v>
      </c>
      <c r="I181" s="10" t="s">
        <v>2946</v>
      </c>
      <c r="J181" s="7" t="s">
        <v>2954</v>
      </c>
      <c r="K181" s="7" t="s">
        <v>3176</v>
      </c>
      <c r="L181" s="11" t="s">
        <v>4174</v>
      </c>
      <c r="M181" s="11" t="s">
        <v>5174</v>
      </c>
      <c r="N181" s="9">
        <v>3318</v>
      </c>
      <c r="O181" s="7" t="s">
        <v>6000</v>
      </c>
      <c r="P181" s="7" t="s">
        <v>6001</v>
      </c>
      <c r="Q181" s="9">
        <v>1406</v>
      </c>
      <c r="R181" s="6">
        <v>45767</v>
      </c>
      <c r="S181" s="8">
        <f>ROUND((VALUE(SUBSTITUTE(SUBSTITUTE(BooksData[[#This Row],[Price (Incl. Tax)]], "Â", ""), "£", "")) *1.3),2)</f>
        <v>31.36</v>
      </c>
      <c r="T181" s="7" cm="1">
        <f t="array" ref="T181">_xlfn.SWITCH(I181, "One",1,"Two",2,"Three",3,"Four",4,"Five",5,"")</f>
        <v>1</v>
      </c>
      <c r="U181" s="12">
        <f>BooksData[[#This Row],[Price(USD)]]*BooksData[[#This Row],[Total Sales]]</f>
        <v>104052.48</v>
      </c>
      <c r="V181" s="7" t="str">
        <f>IF(BooksData[[#This Row],[Title]]="","Missing","OK")</f>
        <v>OK</v>
      </c>
      <c r="W181" s="7" t="str">
        <f ca="1">IF(BooksData[[#This Row],[Last Purchase]] &gt;= TODAY() - 30, "Recent", "Old")</f>
        <v>Old</v>
      </c>
      <c r="X181" s="7">
        <f>IFERROR(
  --MID(BooksData[[#This Row],[Availability]],
        FIND("(", BooksData[[#This Row],[Availability]]) + 1,
        FIND(" ", BooksData[[#This Row],[Availability]], FIND("(", BooksData[[#This Row],[Availability]])) - FIND("(", BooksData[[#This Row],[Availability]]) - 1),
  0)</f>
        <v>15</v>
      </c>
      <c r="Y181" s="13" t="str">
        <f>IF(ISNUMBER(SEARCH("In stock", BooksData[[#This Row],[Availability]])), "In Stock", "Out of Stock")</f>
        <v>In Stock</v>
      </c>
      <c r="Z181" s="13" t="str">
        <f>IF(BooksData[[#This Row],[Stock Count]] &lt; 5, "⚠️ Low", "OK")</f>
        <v>OK</v>
      </c>
      <c r="AA181" s="14">
        <f>BooksData[[#This Row],[Revenue]]*0.2</f>
        <v>20810.495999999999</v>
      </c>
      <c r="AB181" s="13" t="str" cm="1">
        <f t="array" ref="AB181">_xlfn.IFS(BooksData[[#This Row],[Price(USD)]]&lt;10, "Low", BooksData[[#This Row],[Price(USD)]]&lt;20, "Mid", TRUE, "High")</f>
        <v>High</v>
      </c>
      <c r="AC181" s="13" t="str">
        <f>IF(BooksData[[#This Row],[Total Sales]] &gt; 4000, "Top Seller", "Other")</f>
        <v>Other</v>
      </c>
    </row>
    <row r="182" spans="1:29" x14ac:dyDescent="0.3">
      <c r="A182" s="7" t="s">
        <v>198</v>
      </c>
      <c r="B182" s="7" t="s">
        <v>1197</v>
      </c>
      <c r="C182" s="7" t="s">
        <v>2017</v>
      </c>
      <c r="D182" s="7" t="s">
        <v>2192</v>
      </c>
      <c r="E182" s="7" t="s">
        <v>2192</v>
      </c>
      <c r="F182" s="7" t="s">
        <v>2921</v>
      </c>
      <c r="G182" s="7" t="s">
        <v>2923</v>
      </c>
      <c r="H182" s="7">
        <v>0</v>
      </c>
      <c r="I182" s="10" t="s">
        <v>2943</v>
      </c>
      <c r="J182" s="7" t="s">
        <v>2954</v>
      </c>
      <c r="K182" s="7" t="s">
        <v>3177</v>
      </c>
      <c r="L182" s="11" t="s">
        <v>4175</v>
      </c>
      <c r="M182" s="11" t="s">
        <v>5175</v>
      </c>
      <c r="N182" s="9">
        <v>3109</v>
      </c>
      <c r="O182" s="7" t="s">
        <v>6000</v>
      </c>
      <c r="P182" s="7" t="s">
        <v>6001</v>
      </c>
      <c r="Q182" s="9">
        <v>906</v>
      </c>
      <c r="R182" s="6">
        <v>45675</v>
      </c>
      <c r="S182" s="8">
        <f>ROUND((VALUE(SUBSTITUTE(SUBSTITUTE(BooksData[[#This Row],[Price (Incl. Tax)]], "Â", ""), "£", "")) *1.3),2)</f>
        <v>72.790000000000006</v>
      </c>
      <c r="T182" s="7" cm="1">
        <f t="array" ref="T182">_xlfn.SWITCH(I182, "One",1,"Two",2,"Three",3,"Four",4,"Five",5,"")</f>
        <v>2</v>
      </c>
      <c r="U182" s="12">
        <f>BooksData[[#This Row],[Price(USD)]]*BooksData[[#This Row],[Total Sales]]</f>
        <v>226304.11000000002</v>
      </c>
      <c r="V182" s="7" t="str">
        <f>IF(BooksData[[#This Row],[Title]]="","Missing","OK")</f>
        <v>OK</v>
      </c>
      <c r="W182" s="7" t="str">
        <f ca="1">IF(BooksData[[#This Row],[Last Purchase]] &gt;= TODAY() - 30, "Recent", "Old")</f>
        <v>Old</v>
      </c>
      <c r="X182" s="7">
        <f>IFERROR(
  --MID(BooksData[[#This Row],[Availability]],
        FIND("(", BooksData[[#This Row],[Availability]]) + 1,
        FIND(" ", BooksData[[#This Row],[Availability]], FIND("(", BooksData[[#This Row],[Availability]])) - FIND("(", BooksData[[#This Row],[Availability]]) - 1),
  0)</f>
        <v>15</v>
      </c>
      <c r="Y182" s="13" t="str">
        <f>IF(ISNUMBER(SEARCH("In stock", BooksData[[#This Row],[Availability]])), "In Stock", "Out of Stock")</f>
        <v>In Stock</v>
      </c>
      <c r="Z182" s="13" t="str">
        <f>IF(BooksData[[#This Row],[Stock Count]] &lt; 5, "⚠️ Low", "OK")</f>
        <v>OK</v>
      </c>
      <c r="AA182" s="14">
        <f>BooksData[[#This Row],[Revenue]]*0.2</f>
        <v>45260.822000000007</v>
      </c>
      <c r="AB182" s="13" t="str" cm="1">
        <f t="array" ref="AB182">_xlfn.IFS(BooksData[[#This Row],[Price(USD)]]&lt;10, "Low", BooksData[[#This Row],[Price(USD)]]&lt;20, "Mid", TRUE, "High")</f>
        <v>High</v>
      </c>
      <c r="AC182" s="13" t="str">
        <f>IF(BooksData[[#This Row],[Total Sales]] &gt; 4000, "Top Seller", "Other")</f>
        <v>Other</v>
      </c>
    </row>
    <row r="183" spans="1:29" x14ac:dyDescent="0.3">
      <c r="A183" s="7" t="s">
        <v>199</v>
      </c>
      <c r="B183" s="7" t="s">
        <v>1198</v>
      </c>
      <c r="C183" s="7" t="s">
        <v>2017</v>
      </c>
      <c r="D183" s="7" t="s">
        <v>2193</v>
      </c>
      <c r="E183" s="7" t="s">
        <v>2193</v>
      </c>
      <c r="F183" s="7" t="s">
        <v>2921</v>
      </c>
      <c r="G183" s="7" t="s">
        <v>2923</v>
      </c>
      <c r="H183" s="7">
        <v>0</v>
      </c>
      <c r="I183" s="10" t="s">
        <v>2944</v>
      </c>
      <c r="J183" s="7" t="s">
        <v>2954</v>
      </c>
      <c r="K183" s="7" t="s">
        <v>3178</v>
      </c>
      <c r="L183" s="11" t="s">
        <v>4176</v>
      </c>
      <c r="M183" s="11" t="s">
        <v>5176</v>
      </c>
      <c r="N183" s="9">
        <v>3638</v>
      </c>
      <c r="O183" s="7" t="s">
        <v>5995</v>
      </c>
      <c r="P183" s="7" t="s">
        <v>6001</v>
      </c>
      <c r="Q183" s="9">
        <v>1761</v>
      </c>
      <c r="R183" s="6">
        <v>45791</v>
      </c>
      <c r="S183" s="8">
        <f>ROUND((VALUE(SUBSTITUTE(SUBSTITUTE(BooksData[[#This Row],[Price (Incl. Tax)]], "Â", ""), "£", "")) *1.3),2)</f>
        <v>21.11</v>
      </c>
      <c r="T183" s="7" cm="1">
        <f t="array" ref="T183">_xlfn.SWITCH(I183, "One",1,"Two",2,"Three",3,"Four",4,"Five",5,"")</f>
        <v>4</v>
      </c>
      <c r="U183" s="12">
        <f>BooksData[[#This Row],[Price(USD)]]*BooksData[[#This Row],[Total Sales]]</f>
        <v>76798.179999999993</v>
      </c>
      <c r="V183" s="7" t="str">
        <f>IF(BooksData[[#This Row],[Title]]="","Missing","OK")</f>
        <v>OK</v>
      </c>
      <c r="W183" s="7" t="str">
        <f ca="1">IF(BooksData[[#This Row],[Last Purchase]] &gt;= TODAY() - 30, "Recent", "Old")</f>
        <v>Old</v>
      </c>
      <c r="X183" s="7">
        <f>IFERROR(
  --MID(BooksData[[#This Row],[Availability]],
        FIND("(", BooksData[[#This Row],[Availability]]) + 1,
        FIND(" ", BooksData[[#This Row],[Availability]], FIND("(", BooksData[[#This Row],[Availability]])) - FIND("(", BooksData[[#This Row],[Availability]]) - 1),
  0)</f>
        <v>15</v>
      </c>
      <c r="Y183" s="13" t="str">
        <f>IF(ISNUMBER(SEARCH("In stock", BooksData[[#This Row],[Availability]])), "In Stock", "Out of Stock")</f>
        <v>In Stock</v>
      </c>
      <c r="Z183" s="13" t="str">
        <f>IF(BooksData[[#This Row],[Stock Count]] &lt; 5, "⚠️ Low", "OK")</f>
        <v>OK</v>
      </c>
      <c r="AA183" s="14">
        <f>BooksData[[#This Row],[Revenue]]*0.2</f>
        <v>15359.635999999999</v>
      </c>
      <c r="AB183" s="13" t="str" cm="1">
        <f t="array" ref="AB183">_xlfn.IFS(BooksData[[#This Row],[Price(USD)]]&lt;10, "Low", BooksData[[#This Row],[Price(USD)]]&lt;20, "Mid", TRUE, "High")</f>
        <v>High</v>
      </c>
      <c r="AC183" s="13" t="str">
        <f>IF(BooksData[[#This Row],[Total Sales]] &gt; 4000, "Top Seller", "Other")</f>
        <v>Other</v>
      </c>
    </row>
    <row r="184" spans="1:29" x14ac:dyDescent="0.3">
      <c r="A184" s="7" t="s">
        <v>200</v>
      </c>
      <c r="B184" s="7" t="s">
        <v>1199</v>
      </c>
      <c r="C184" s="7" t="s">
        <v>2017</v>
      </c>
      <c r="D184" s="7" t="s">
        <v>2194</v>
      </c>
      <c r="E184" s="7" t="s">
        <v>2194</v>
      </c>
      <c r="F184" s="7" t="s">
        <v>2921</v>
      </c>
      <c r="G184" s="7" t="s">
        <v>2923</v>
      </c>
      <c r="H184" s="7">
        <v>0</v>
      </c>
      <c r="I184" s="10" t="s">
        <v>2945</v>
      </c>
      <c r="J184" s="7" t="s">
        <v>2954</v>
      </c>
      <c r="K184" s="7" t="s">
        <v>3179</v>
      </c>
      <c r="L184" s="11" t="s">
        <v>4177</v>
      </c>
      <c r="M184" s="11" t="s">
        <v>5177</v>
      </c>
      <c r="N184" s="9">
        <v>4289</v>
      </c>
      <c r="O184" s="7" t="s">
        <v>5998</v>
      </c>
      <c r="P184" s="7" t="s">
        <v>6001</v>
      </c>
      <c r="Q184" s="9">
        <v>444</v>
      </c>
      <c r="R184" s="6">
        <v>45839</v>
      </c>
      <c r="S184" s="8">
        <f>ROUND((VALUE(SUBSTITUTE(SUBSTITUTE(BooksData[[#This Row],[Price (Incl. Tax)]], "Â", ""), "£", "")) *1.3),2)</f>
        <v>46.29</v>
      </c>
      <c r="T184" s="7" cm="1">
        <f t="array" ref="T184">_xlfn.SWITCH(I184, "One",1,"Two",2,"Three",3,"Four",4,"Five",5,"")</f>
        <v>3</v>
      </c>
      <c r="U184" s="12">
        <f>BooksData[[#This Row],[Price(USD)]]*BooksData[[#This Row],[Total Sales]]</f>
        <v>198537.81</v>
      </c>
      <c r="V184" s="7" t="str">
        <f>IF(BooksData[[#This Row],[Title]]="","Missing","OK")</f>
        <v>OK</v>
      </c>
      <c r="W184" s="7" t="str">
        <f ca="1">IF(BooksData[[#This Row],[Last Purchase]] &gt;= TODAY() - 30, "Recent", "Old")</f>
        <v>Recent</v>
      </c>
      <c r="X184" s="7">
        <f>IFERROR(
  --MID(BooksData[[#This Row],[Availability]],
        FIND("(", BooksData[[#This Row],[Availability]]) + 1,
        FIND(" ", BooksData[[#This Row],[Availability]], FIND("(", BooksData[[#This Row],[Availability]])) - FIND("(", BooksData[[#This Row],[Availability]]) - 1),
  0)</f>
        <v>15</v>
      </c>
      <c r="Y184" s="13" t="str">
        <f>IF(ISNUMBER(SEARCH("In stock", BooksData[[#This Row],[Availability]])), "In Stock", "Out of Stock")</f>
        <v>In Stock</v>
      </c>
      <c r="Z184" s="13" t="str">
        <f>IF(BooksData[[#This Row],[Stock Count]] &lt; 5, "⚠️ Low", "OK")</f>
        <v>OK</v>
      </c>
      <c r="AA184" s="14">
        <f>BooksData[[#This Row],[Revenue]]*0.2</f>
        <v>39707.562000000005</v>
      </c>
      <c r="AB184" s="13" t="str" cm="1">
        <f t="array" ref="AB184">_xlfn.IFS(BooksData[[#This Row],[Price(USD)]]&lt;10, "Low", BooksData[[#This Row],[Price(USD)]]&lt;20, "Mid", TRUE, "High")</f>
        <v>High</v>
      </c>
      <c r="AC184" s="13" t="str">
        <f>IF(BooksData[[#This Row],[Total Sales]] &gt; 4000, "Top Seller", "Other")</f>
        <v>Top Seller</v>
      </c>
    </row>
    <row r="185" spans="1:29" x14ac:dyDescent="0.3">
      <c r="A185" s="7" t="s">
        <v>201</v>
      </c>
      <c r="B185" s="7" t="s">
        <v>1200</v>
      </c>
      <c r="C185" s="7" t="s">
        <v>2017</v>
      </c>
      <c r="D185" s="7" t="s">
        <v>2195</v>
      </c>
      <c r="E185" s="7" t="s">
        <v>2195</v>
      </c>
      <c r="F185" s="7" t="s">
        <v>2921</v>
      </c>
      <c r="G185" s="7" t="s">
        <v>2924</v>
      </c>
      <c r="H185" s="7">
        <v>0</v>
      </c>
      <c r="I185" s="10" t="s">
        <v>2945</v>
      </c>
      <c r="J185" s="7" t="s">
        <v>2954</v>
      </c>
      <c r="K185" s="7" t="s">
        <v>3180</v>
      </c>
      <c r="L185" s="11" t="s">
        <v>4178</v>
      </c>
      <c r="M185" s="11" t="s">
        <v>5178</v>
      </c>
      <c r="N185" s="9">
        <v>3748</v>
      </c>
      <c r="O185" s="7" t="s">
        <v>5999</v>
      </c>
      <c r="P185" s="7" t="s">
        <v>6002</v>
      </c>
      <c r="Q185" s="9">
        <v>177</v>
      </c>
      <c r="R185" s="6">
        <v>45730</v>
      </c>
      <c r="S185" s="8">
        <f>ROUND((VALUE(SUBSTITUTE(SUBSTITUTE(BooksData[[#This Row],[Price (Incl. Tax)]], "Â", ""), "£", "")) *1.3),2)</f>
        <v>42.39</v>
      </c>
      <c r="T185" s="7" cm="1">
        <f t="array" ref="T185">_xlfn.SWITCH(I185, "One",1,"Two",2,"Three",3,"Four",4,"Five",5,"")</f>
        <v>3</v>
      </c>
      <c r="U185" s="12">
        <f>BooksData[[#This Row],[Price(USD)]]*BooksData[[#This Row],[Total Sales]]</f>
        <v>158877.72</v>
      </c>
      <c r="V185" s="7" t="str">
        <f>IF(BooksData[[#This Row],[Title]]="","Missing","OK")</f>
        <v>OK</v>
      </c>
      <c r="W185" s="7" t="str">
        <f ca="1">IF(BooksData[[#This Row],[Last Purchase]] &gt;= TODAY() - 30, "Recent", "Old")</f>
        <v>Old</v>
      </c>
      <c r="X185" s="7">
        <f>IFERROR(
  --MID(BooksData[[#This Row],[Availability]],
        FIND("(", BooksData[[#This Row],[Availability]]) + 1,
        FIND(" ", BooksData[[#This Row],[Availability]], FIND("(", BooksData[[#This Row],[Availability]])) - FIND("(", BooksData[[#This Row],[Availability]]) - 1),
  0)</f>
        <v>14</v>
      </c>
      <c r="Y185" s="13" t="str">
        <f>IF(ISNUMBER(SEARCH("In stock", BooksData[[#This Row],[Availability]])), "In Stock", "Out of Stock")</f>
        <v>In Stock</v>
      </c>
      <c r="Z185" s="13" t="str">
        <f>IF(BooksData[[#This Row],[Stock Count]] &lt; 5, "⚠️ Low", "OK")</f>
        <v>OK</v>
      </c>
      <c r="AA185" s="14">
        <f>BooksData[[#This Row],[Revenue]]*0.2</f>
        <v>31775.544000000002</v>
      </c>
      <c r="AB185" s="13" t="str" cm="1">
        <f t="array" ref="AB185">_xlfn.IFS(BooksData[[#This Row],[Price(USD)]]&lt;10, "Low", BooksData[[#This Row],[Price(USD)]]&lt;20, "Mid", TRUE, "High")</f>
        <v>High</v>
      </c>
      <c r="AC185" s="13" t="str">
        <f>IF(BooksData[[#This Row],[Total Sales]] &gt; 4000, "Top Seller", "Other")</f>
        <v>Other</v>
      </c>
    </row>
    <row r="186" spans="1:29" x14ac:dyDescent="0.3">
      <c r="A186" s="7" t="s">
        <v>202</v>
      </c>
      <c r="B186" s="7" t="s">
        <v>1201</v>
      </c>
      <c r="C186" s="7" t="s">
        <v>2017</v>
      </c>
      <c r="D186" s="7" t="s">
        <v>2196</v>
      </c>
      <c r="E186" s="7" t="s">
        <v>2196</v>
      </c>
      <c r="F186" s="7" t="s">
        <v>2921</v>
      </c>
      <c r="G186" s="7" t="s">
        <v>2924</v>
      </c>
      <c r="H186" s="7">
        <v>0</v>
      </c>
      <c r="I186" s="10" t="s">
        <v>2946</v>
      </c>
      <c r="J186" s="7" t="s">
        <v>2954</v>
      </c>
      <c r="K186" s="7" t="s">
        <v>3181</v>
      </c>
      <c r="L186" s="11" t="s">
        <v>4179</v>
      </c>
      <c r="M186" s="11" t="s">
        <v>5179</v>
      </c>
      <c r="N186" s="9">
        <v>1041</v>
      </c>
      <c r="O186" s="7" t="s">
        <v>5996</v>
      </c>
      <c r="P186" s="7" t="s">
        <v>6002</v>
      </c>
      <c r="Q186" s="9">
        <v>1836</v>
      </c>
      <c r="R186" s="6">
        <v>45783</v>
      </c>
      <c r="S186" s="8">
        <f>ROUND((VALUE(SUBSTITUTE(SUBSTITUTE(BooksData[[#This Row],[Price (Incl. Tax)]], "Â", ""), "£", "")) *1.3),2)</f>
        <v>37.47</v>
      </c>
      <c r="T186" s="7" cm="1">
        <f t="array" ref="T186">_xlfn.SWITCH(I186, "One",1,"Two",2,"Three",3,"Four",4,"Five",5,"")</f>
        <v>1</v>
      </c>
      <c r="U186" s="12">
        <f>BooksData[[#This Row],[Price(USD)]]*BooksData[[#This Row],[Total Sales]]</f>
        <v>39006.269999999997</v>
      </c>
      <c r="V186" s="7" t="str">
        <f>IF(BooksData[[#This Row],[Title]]="","Missing","OK")</f>
        <v>OK</v>
      </c>
      <c r="W186" s="7" t="str">
        <f ca="1">IF(BooksData[[#This Row],[Last Purchase]] &gt;= TODAY() - 30, "Recent", "Old")</f>
        <v>Old</v>
      </c>
      <c r="X186" s="7">
        <f>IFERROR(
  --MID(BooksData[[#This Row],[Availability]],
        FIND("(", BooksData[[#This Row],[Availability]]) + 1,
        FIND(" ", BooksData[[#This Row],[Availability]], FIND("(", BooksData[[#This Row],[Availability]])) - FIND("(", BooksData[[#This Row],[Availability]]) - 1),
  0)</f>
        <v>14</v>
      </c>
      <c r="Y186" s="13" t="str">
        <f>IF(ISNUMBER(SEARCH("In stock", BooksData[[#This Row],[Availability]])), "In Stock", "Out of Stock")</f>
        <v>In Stock</v>
      </c>
      <c r="Z186" s="13" t="str">
        <f>IF(BooksData[[#This Row],[Stock Count]] &lt; 5, "⚠️ Low", "OK")</f>
        <v>OK</v>
      </c>
      <c r="AA186" s="14">
        <f>BooksData[[#This Row],[Revenue]]*0.2</f>
        <v>7801.2539999999999</v>
      </c>
      <c r="AB186" s="13" t="str" cm="1">
        <f t="array" ref="AB186">_xlfn.IFS(BooksData[[#This Row],[Price(USD)]]&lt;10, "Low", BooksData[[#This Row],[Price(USD)]]&lt;20, "Mid", TRUE, "High")</f>
        <v>High</v>
      </c>
      <c r="AC186" s="13" t="str">
        <f>IF(BooksData[[#This Row],[Total Sales]] &gt; 4000, "Top Seller", "Other")</f>
        <v>Other</v>
      </c>
    </row>
    <row r="187" spans="1:29" x14ac:dyDescent="0.3">
      <c r="A187" s="7" t="s">
        <v>203</v>
      </c>
      <c r="B187" s="7" t="s">
        <v>1202</v>
      </c>
      <c r="C187" s="7" t="s">
        <v>2017</v>
      </c>
      <c r="D187" s="7" t="s">
        <v>2197</v>
      </c>
      <c r="E187" s="7" t="s">
        <v>2197</v>
      </c>
      <c r="F187" s="7" t="s">
        <v>2921</v>
      </c>
      <c r="G187" s="7" t="s">
        <v>2933</v>
      </c>
      <c r="H187" s="7">
        <v>0</v>
      </c>
      <c r="I187" s="10" t="s">
        <v>2944</v>
      </c>
      <c r="J187" s="7" t="s">
        <v>2954</v>
      </c>
      <c r="K187" s="7" t="s">
        <v>3182</v>
      </c>
      <c r="L187" s="11" t="s">
        <v>4180</v>
      </c>
      <c r="M187" s="11" t="s">
        <v>5180</v>
      </c>
      <c r="N187" s="9">
        <v>2080</v>
      </c>
      <c r="O187" s="7" t="s">
        <v>5995</v>
      </c>
      <c r="P187" s="7" t="s">
        <v>6001</v>
      </c>
      <c r="Q187" s="9">
        <v>205</v>
      </c>
      <c r="R187" s="6">
        <v>45756</v>
      </c>
      <c r="S187" s="8">
        <f>ROUND((VALUE(SUBSTITUTE(SUBSTITUTE(BooksData[[#This Row],[Price (Incl. Tax)]], "Â", ""), "£", "")) *1.3),2)</f>
        <v>53.08</v>
      </c>
      <c r="T187" s="7" cm="1">
        <f t="array" ref="T187">_xlfn.SWITCH(I187, "One",1,"Two",2,"Three",3,"Four",4,"Five",5,"")</f>
        <v>4</v>
      </c>
      <c r="U187" s="12">
        <f>BooksData[[#This Row],[Price(USD)]]*BooksData[[#This Row],[Total Sales]]</f>
        <v>110406.39999999999</v>
      </c>
      <c r="V187" s="7" t="str">
        <f>IF(BooksData[[#This Row],[Title]]="","Missing","OK")</f>
        <v>OK</v>
      </c>
      <c r="W187" s="7" t="str">
        <f ca="1">IF(BooksData[[#This Row],[Last Purchase]] &gt;= TODAY() - 30, "Recent", "Old")</f>
        <v>Old</v>
      </c>
      <c r="X187" s="7">
        <f>IFERROR(
  --MID(BooksData[[#This Row],[Availability]],
        FIND("(", BooksData[[#This Row],[Availability]]) + 1,
        FIND(" ", BooksData[[#This Row],[Availability]], FIND("(", BooksData[[#This Row],[Availability]])) - FIND("(", BooksData[[#This Row],[Availability]]) - 1),
  0)</f>
        <v>12</v>
      </c>
      <c r="Y187" s="13" t="str">
        <f>IF(ISNUMBER(SEARCH("In stock", BooksData[[#This Row],[Availability]])), "In Stock", "Out of Stock")</f>
        <v>In Stock</v>
      </c>
      <c r="Z187" s="13" t="str">
        <f>IF(BooksData[[#This Row],[Stock Count]] &lt; 5, "⚠️ Low", "OK")</f>
        <v>OK</v>
      </c>
      <c r="AA187" s="14">
        <f>BooksData[[#This Row],[Revenue]]*0.2</f>
        <v>22081.279999999999</v>
      </c>
      <c r="AB187" s="13" t="str" cm="1">
        <f t="array" ref="AB187">_xlfn.IFS(BooksData[[#This Row],[Price(USD)]]&lt;10, "Low", BooksData[[#This Row],[Price(USD)]]&lt;20, "Mid", TRUE, "High")</f>
        <v>High</v>
      </c>
      <c r="AC187" s="13" t="str">
        <f>IF(BooksData[[#This Row],[Total Sales]] &gt; 4000, "Top Seller", "Other")</f>
        <v>Other</v>
      </c>
    </row>
    <row r="188" spans="1:29" x14ac:dyDescent="0.3">
      <c r="A188" s="7" t="s">
        <v>204</v>
      </c>
      <c r="B188" s="7" t="s">
        <v>1203</v>
      </c>
      <c r="C188" s="7" t="s">
        <v>2017</v>
      </c>
      <c r="D188" s="7" t="s">
        <v>2060</v>
      </c>
      <c r="E188" s="7" t="s">
        <v>2060</v>
      </c>
      <c r="F188" s="7" t="s">
        <v>2921</v>
      </c>
      <c r="G188" s="7" t="s">
        <v>2934</v>
      </c>
      <c r="H188" s="7">
        <v>0</v>
      </c>
      <c r="I188" s="10" t="s">
        <v>2945</v>
      </c>
      <c r="J188" s="7" t="s">
        <v>2954</v>
      </c>
      <c r="K188" s="7" t="s">
        <v>3183</v>
      </c>
      <c r="L188" s="11" t="s">
        <v>4181</v>
      </c>
      <c r="M188" s="11" t="s">
        <v>5181</v>
      </c>
      <c r="N188" s="9">
        <v>1890</v>
      </c>
      <c r="O188" s="7" t="s">
        <v>5996</v>
      </c>
      <c r="P188" s="7" t="s">
        <v>6002</v>
      </c>
      <c r="Q188" s="9">
        <v>286</v>
      </c>
      <c r="R188" s="6">
        <v>45846</v>
      </c>
      <c r="S188" s="8">
        <f>ROUND((VALUE(SUBSTITUTE(SUBSTITUTE(BooksData[[#This Row],[Price (Incl. Tax)]], "Â", ""), "£", "")) *1.3),2)</f>
        <v>70.17</v>
      </c>
      <c r="T188" s="7" cm="1">
        <f t="array" ref="T188">_xlfn.SWITCH(I188, "One",1,"Two",2,"Three",3,"Four",4,"Five",5,"")</f>
        <v>3</v>
      </c>
      <c r="U188" s="12">
        <f>BooksData[[#This Row],[Price(USD)]]*BooksData[[#This Row],[Total Sales]]</f>
        <v>132621.30000000002</v>
      </c>
      <c r="V188" s="7" t="str">
        <f>IF(BooksData[[#This Row],[Title]]="","Missing","OK")</f>
        <v>OK</v>
      </c>
      <c r="W188" s="7" t="str">
        <f ca="1">IF(BooksData[[#This Row],[Last Purchase]] &gt;= TODAY() - 30, "Recent", "Old")</f>
        <v>Recent</v>
      </c>
      <c r="X188" s="7">
        <f>IFERROR(
  --MID(BooksData[[#This Row],[Availability]],
        FIND("(", BooksData[[#This Row],[Availability]]) + 1,
        FIND(" ", BooksData[[#This Row],[Availability]], FIND("(", BooksData[[#This Row],[Availability]])) - FIND("(", BooksData[[#This Row],[Availability]]) - 1),
  0)</f>
        <v>11</v>
      </c>
      <c r="Y188" s="13" t="str">
        <f>IF(ISNUMBER(SEARCH("In stock", BooksData[[#This Row],[Availability]])), "In Stock", "Out of Stock")</f>
        <v>In Stock</v>
      </c>
      <c r="Z188" s="13" t="str">
        <f>IF(BooksData[[#This Row],[Stock Count]] &lt; 5, "⚠️ Low", "OK")</f>
        <v>OK</v>
      </c>
      <c r="AA188" s="14">
        <f>BooksData[[#This Row],[Revenue]]*0.2</f>
        <v>26524.260000000006</v>
      </c>
      <c r="AB188" s="13" t="str" cm="1">
        <f t="array" ref="AB188">_xlfn.IFS(BooksData[[#This Row],[Price(USD)]]&lt;10, "Low", BooksData[[#This Row],[Price(USD)]]&lt;20, "Mid", TRUE, "High")</f>
        <v>High</v>
      </c>
      <c r="AC188" s="13" t="str">
        <f>IF(BooksData[[#This Row],[Total Sales]] &gt; 4000, "Top Seller", "Other")</f>
        <v>Other</v>
      </c>
    </row>
    <row r="189" spans="1:29" x14ac:dyDescent="0.3">
      <c r="A189" s="7" t="s">
        <v>205</v>
      </c>
      <c r="B189" s="7" t="s">
        <v>1204</v>
      </c>
      <c r="C189" s="7" t="s">
        <v>2017</v>
      </c>
      <c r="D189" s="7" t="s">
        <v>2198</v>
      </c>
      <c r="E189" s="7" t="s">
        <v>2198</v>
      </c>
      <c r="F189" s="7" t="s">
        <v>2921</v>
      </c>
      <c r="G189" s="7" t="s">
        <v>2934</v>
      </c>
      <c r="H189" s="7">
        <v>0</v>
      </c>
      <c r="I189" s="10" t="s">
        <v>2945</v>
      </c>
      <c r="J189" s="7" t="s">
        <v>2954</v>
      </c>
      <c r="K189" s="7" t="s">
        <v>3184</v>
      </c>
      <c r="L189" s="11" t="s">
        <v>4182</v>
      </c>
      <c r="M189" s="11" t="s">
        <v>5182</v>
      </c>
      <c r="N189" s="9">
        <v>574</v>
      </c>
      <c r="O189" s="7" t="s">
        <v>5999</v>
      </c>
      <c r="P189" s="7" t="s">
        <v>6001</v>
      </c>
      <c r="Q189" s="9">
        <v>1541</v>
      </c>
      <c r="R189" s="6">
        <v>45765</v>
      </c>
      <c r="S189" s="8">
        <f>ROUND((VALUE(SUBSTITUTE(SUBSTITUTE(BooksData[[#This Row],[Price (Incl. Tax)]], "Â", ""), "£", "")) *1.3),2)</f>
        <v>61.97</v>
      </c>
      <c r="T189" s="7" cm="1">
        <f t="array" ref="T189">_xlfn.SWITCH(I189, "One",1,"Two",2,"Three",3,"Four",4,"Five",5,"")</f>
        <v>3</v>
      </c>
      <c r="U189" s="12">
        <f>BooksData[[#This Row],[Price(USD)]]*BooksData[[#This Row],[Total Sales]]</f>
        <v>35570.78</v>
      </c>
      <c r="V189" s="7" t="str">
        <f>IF(BooksData[[#This Row],[Title]]="","Missing","OK")</f>
        <v>OK</v>
      </c>
      <c r="W189" s="7" t="str">
        <f ca="1">IF(BooksData[[#This Row],[Last Purchase]] &gt;= TODAY() - 30, "Recent", "Old")</f>
        <v>Old</v>
      </c>
      <c r="X189" s="7">
        <f>IFERROR(
  --MID(BooksData[[#This Row],[Availability]],
        FIND("(", BooksData[[#This Row],[Availability]]) + 1,
        FIND(" ", BooksData[[#This Row],[Availability]], FIND("(", BooksData[[#This Row],[Availability]])) - FIND("(", BooksData[[#This Row],[Availability]]) - 1),
  0)</f>
        <v>11</v>
      </c>
      <c r="Y189" s="13" t="str">
        <f>IF(ISNUMBER(SEARCH("In stock", BooksData[[#This Row],[Availability]])), "In Stock", "Out of Stock")</f>
        <v>In Stock</v>
      </c>
      <c r="Z189" s="13" t="str">
        <f>IF(BooksData[[#This Row],[Stock Count]] &lt; 5, "⚠️ Low", "OK")</f>
        <v>OK</v>
      </c>
      <c r="AA189" s="14">
        <f>BooksData[[#This Row],[Revenue]]*0.2</f>
        <v>7114.1559999999999</v>
      </c>
      <c r="AB189" s="13" t="str" cm="1">
        <f t="array" ref="AB189">_xlfn.IFS(BooksData[[#This Row],[Price(USD)]]&lt;10, "Low", BooksData[[#This Row],[Price(USD)]]&lt;20, "Mid", TRUE, "High")</f>
        <v>High</v>
      </c>
      <c r="AC189" s="13" t="str">
        <f>IF(BooksData[[#This Row],[Total Sales]] &gt; 4000, "Top Seller", "Other")</f>
        <v>Other</v>
      </c>
    </row>
    <row r="190" spans="1:29" x14ac:dyDescent="0.3">
      <c r="A190" s="7" t="s">
        <v>206</v>
      </c>
      <c r="B190" s="7" t="s">
        <v>1205</v>
      </c>
      <c r="C190" s="7" t="s">
        <v>2017</v>
      </c>
      <c r="D190" s="7" t="s">
        <v>2199</v>
      </c>
      <c r="E190" s="7" t="s">
        <v>2199</v>
      </c>
      <c r="F190" s="7" t="s">
        <v>2921</v>
      </c>
      <c r="G190" s="7" t="s">
        <v>2934</v>
      </c>
      <c r="H190" s="7">
        <v>0</v>
      </c>
      <c r="I190" s="10" t="s">
        <v>2947</v>
      </c>
      <c r="J190" s="7" t="s">
        <v>2954</v>
      </c>
      <c r="K190" s="7" t="s">
        <v>3185</v>
      </c>
      <c r="L190" s="11" t="s">
        <v>4183</v>
      </c>
      <c r="M190" s="11" t="s">
        <v>5183</v>
      </c>
      <c r="N190" s="9">
        <v>2819</v>
      </c>
      <c r="O190" s="7" t="s">
        <v>5998</v>
      </c>
      <c r="P190" s="7" t="s">
        <v>6001</v>
      </c>
      <c r="Q190" s="9">
        <v>252</v>
      </c>
      <c r="R190" s="6">
        <v>45774</v>
      </c>
      <c r="S190" s="8">
        <f>ROUND((VALUE(SUBSTITUTE(SUBSTITUTE(BooksData[[#This Row],[Price (Incl. Tax)]], "Â", ""), "£", "")) *1.3),2)</f>
        <v>19.18</v>
      </c>
      <c r="T190" s="7" cm="1">
        <f t="array" ref="T190">_xlfn.SWITCH(I190, "One",1,"Two",2,"Three",3,"Four",4,"Five",5,"")</f>
        <v>5</v>
      </c>
      <c r="U190" s="12">
        <f>BooksData[[#This Row],[Price(USD)]]*BooksData[[#This Row],[Total Sales]]</f>
        <v>54068.42</v>
      </c>
      <c r="V190" s="7" t="str">
        <f>IF(BooksData[[#This Row],[Title]]="","Missing","OK")</f>
        <v>OK</v>
      </c>
      <c r="W190" s="7" t="str">
        <f ca="1">IF(BooksData[[#This Row],[Last Purchase]] &gt;= TODAY() - 30, "Recent", "Old")</f>
        <v>Old</v>
      </c>
      <c r="X190" s="7">
        <f>IFERROR(
  --MID(BooksData[[#This Row],[Availability]],
        FIND("(", BooksData[[#This Row],[Availability]]) + 1,
        FIND(" ", BooksData[[#This Row],[Availability]], FIND("(", BooksData[[#This Row],[Availability]])) - FIND("(", BooksData[[#This Row],[Availability]]) - 1),
  0)</f>
        <v>11</v>
      </c>
      <c r="Y190" s="13" t="str">
        <f>IF(ISNUMBER(SEARCH("In stock", BooksData[[#This Row],[Availability]])), "In Stock", "Out of Stock")</f>
        <v>In Stock</v>
      </c>
      <c r="Z190" s="13" t="str">
        <f>IF(BooksData[[#This Row],[Stock Count]] &lt; 5, "⚠️ Low", "OK")</f>
        <v>OK</v>
      </c>
      <c r="AA190" s="14">
        <f>BooksData[[#This Row],[Revenue]]*0.2</f>
        <v>10813.684000000001</v>
      </c>
      <c r="AB190" s="13" t="str" cm="1">
        <f t="array" ref="AB190">_xlfn.IFS(BooksData[[#This Row],[Price(USD)]]&lt;10, "Low", BooksData[[#This Row],[Price(USD)]]&lt;20, "Mid", TRUE, "High")</f>
        <v>Mid</v>
      </c>
      <c r="AC190" s="13" t="str">
        <f>IF(BooksData[[#This Row],[Total Sales]] &gt; 4000, "Top Seller", "Other")</f>
        <v>Other</v>
      </c>
    </row>
    <row r="191" spans="1:29" x14ac:dyDescent="0.3">
      <c r="A191" s="7" t="s">
        <v>207</v>
      </c>
      <c r="B191" s="7" t="s">
        <v>1206</v>
      </c>
      <c r="C191" s="7" t="s">
        <v>2017</v>
      </c>
      <c r="D191" s="7" t="s">
        <v>2200</v>
      </c>
      <c r="E191" s="7" t="s">
        <v>2200</v>
      </c>
      <c r="F191" s="7" t="s">
        <v>2921</v>
      </c>
      <c r="G191" s="7" t="s">
        <v>2926</v>
      </c>
      <c r="H191" s="7">
        <v>0</v>
      </c>
      <c r="I191" s="10" t="s">
        <v>2945</v>
      </c>
      <c r="J191" s="7" t="s">
        <v>2954</v>
      </c>
      <c r="K191" s="7" t="s">
        <v>3186</v>
      </c>
      <c r="L191" s="11" t="s">
        <v>4184</v>
      </c>
      <c r="M191" s="11" t="s">
        <v>5184</v>
      </c>
      <c r="N191" s="9">
        <v>222</v>
      </c>
      <c r="O191" s="7" t="s">
        <v>5996</v>
      </c>
      <c r="P191" s="7" t="s">
        <v>6001</v>
      </c>
      <c r="Q191" s="9">
        <v>1207</v>
      </c>
      <c r="R191" s="6">
        <v>45772</v>
      </c>
      <c r="S191" s="8">
        <f>ROUND((VALUE(SUBSTITUTE(SUBSTITUTE(BooksData[[#This Row],[Price (Incl. Tax)]], "Â", ""), "£", "")) *1.3),2)</f>
        <v>27.17</v>
      </c>
      <c r="T191" s="7" cm="1">
        <f t="array" ref="T191">_xlfn.SWITCH(I191, "One",1,"Two",2,"Three",3,"Four",4,"Five",5,"")</f>
        <v>3</v>
      </c>
      <c r="U191" s="12">
        <f>BooksData[[#This Row],[Price(USD)]]*BooksData[[#This Row],[Total Sales]]</f>
        <v>6031.7400000000007</v>
      </c>
      <c r="V191" s="7" t="str">
        <f>IF(BooksData[[#This Row],[Title]]="","Missing","OK")</f>
        <v>OK</v>
      </c>
      <c r="W191" s="7" t="str">
        <f ca="1">IF(BooksData[[#This Row],[Last Purchase]] &gt;= TODAY() - 30, "Recent", "Old")</f>
        <v>Old</v>
      </c>
      <c r="X191" s="7">
        <f>IFERROR(
  --MID(BooksData[[#This Row],[Availability]],
        FIND("(", BooksData[[#This Row],[Availability]]) + 1,
        FIND(" ", BooksData[[#This Row],[Availability]], FIND("(", BooksData[[#This Row],[Availability]])) - FIND("(", BooksData[[#This Row],[Availability]]) - 1),
  0)</f>
        <v>7</v>
      </c>
      <c r="Y191" s="13" t="str">
        <f>IF(ISNUMBER(SEARCH("In stock", BooksData[[#This Row],[Availability]])), "In Stock", "Out of Stock")</f>
        <v>In Stock</v>
      </c>
      <c r="Z191" s="13" t="str">
        <f>IF(BooksData[[#This Row],[Stock Count]] &lt; 5, "⚠️ Low", "OK")</f>
        <v>OK</v>
      </c>
      <c r="AA191" s="14">
        <f>BooksData[[#This Row],[Revenue]]*0.2</f>
        <v>1206.3480000000002</v>
      </c>
      <c r="AB191" s="13" t="str" cm="1">
        <f t="array" ref="AB191">_xlfn.IFS(BooksData[[#This Row],[Price(USD)]]&lt;10, "Low", BooksData[[#This Row],[Price(USD)]]&lt;20, "Mid", TRUE, "High")</f>
        <v>High</v>
      </c>
      <c r="AC191" s="13" t="str">
        <f>IF(BooksData[[#This Row],[Total Sales]] &gt; 4000, "Top Seller", "Other")</f>
        <v>Other</v>
      </c>
    </row>
    <row r="192" spans="1:29" x14ac:dyDescent="0.3">
      <c r="A192" s="7" t="s">
        <v>208</v>
      </c>
      <c r="B192" s="7" t="s">
        <v>1207</v>
      </c>
      <c r="C192" s="7" t="s">
        <v>2017</v>
      </c>
      <c r="D192" s="7" t="s">
        <v>2201</v>
      </c>
      <c r="E192" s="7" t="s">
        <v>2201</v>
      </c>
      <c r="F192" s="7" t="s">
        <v>2921</v>
      </c>
      <c r="G192" s="7" t="s">
        <v>2935</v>
      </c>
      <c r="H192" s="7">
        <v>0</v>
      </c>
      <c r="I192" s="10" t="s">
        <v>2946</v>
      </c>
      <c r="J192" s="7" t="s">
        <v>2954</v>
      </c>
      <c r="K192" s="7" t="s">
        <v>3187</v>
      </c>
      <c r="L192" s="11" t="s">
        <v>4185</v>
      </c>
      <c r="M192" s="11" t="s">
        <v>5185</v>
      </c>
      <c r="N192" s="9">
        <v>4869</v>
      </c>
      <c r="O192" s="7" t="s">
        <v>5995</v>
      </c>
      <c r="P192" s="7" t="s">
        <v>6001</v>
      </c>
      <c r="Q192" s="9">
        <v>1495</v>
      </c>
      <c r="R192" s="6">
        <v>45780</v>
      </c>
      <c r="S192" s="8">
        <f>ROUND((VALUE(SUBSTITUTE(SUBSTITUTE(BooksData[[#This Row],[Price (Incl. Tax)]], "Â", ""), "£", "")) *1.3),2)</f>
        <v>40.69</v>
      </c>
      <c r="T192" s="7" cm="1">
        <f t="array" ref="T192">_xlfn.SWITCH(I192, "One",1,"Two",2,"Three",3,"Four",4,"Five",5,"")</f>
        <v>1</v>
      </c>
      <c r="U192" s="12">
        <f>BooksData[[#This Row],[Price(USD)]]*BooksData[[#This Row],[Total Sales]]</f>
        <v>198119.61</v>
      </c>
      <c r="V192" s="7" t="str">
        <f>IF(BooksData[[#This Row],[Title]]="","Missing","OK")</f>
        <v>OK</v>
      </c>
      <c r="W192" s="7" t="str">
        <f ca="1">IF(BooksData[[#This Row],[Last Purchase]] &gt;= TODAY() - 30, "Recent", "Old")</f>
        <v>Old</v>
      </c>
      <c r="X192" s="7">
        <f>IFERROR(
  --MID(BooksData[[#This Row],[Availability]],
        FIND("(", BooksData[[#This Row],[Availability]]) + 1,
        FIND(" ", BooksData[[#This Row],[Availability]], FIND("(", BooksData[[#This Row],[Availability]])) - FIND("(", BooksData[[#This Row],[Availability]]) - 1),
  0)</f>
        <v>5</v>
      </c>
      <c r="Y192" s="13" t="str">
        <f>IF(ISNUMBER(SEARCH("In stock", BooksData[[#This Row],[Availability]])), "In Stock", "Out of Stock")</f>
        <v>In Stock</v>
      </c>
      <c r="Z192" s="13" t="str">
        <f>IF(BooksData[[#This Row],[Stock Count]] &lt; 5, "⚠️ Low", "OK")</f>
        <v>OK</v>
      </c>
      <c r="AA192" s="14">
        <f>BooksData[[#This Row],[Revenue]]*0.2</f>
        <v>39623.921999999999</v>
      </c>
      <c r="AB192" s="13" t="str" cm="1">
        <f t="array" ref="AB192">_xlfn.IFS(BooksData[[#This Row],[Price(USD)]]&lt;10, "Low", BooksData[[#This Row],[Price(USD)]]&lt;20, "Mid", TRUE, "High")</f>
        <v>High</v>
      </c>
      <c r="AC192" s="13" t="str">
        <f>IF(BooksData[[#This Row],[Total Sales]] &gt; 4000, "Top Seller", "Other")</f>
        <v>Top Seller</v>
      </c>
    </row>
    <row r="193" spans="1:29" x14ac:dyDescent="0.3">
      <c r="A193" s="7" t="s">
        <v>209</v>
      </c>
      <c r="B193" s="7" t="s">
        <v>1208</v>
      </c>
      <c r="C193" s="7" t="s">
        <v>2017</v>
      </c>
      <c r="D193" s="7" t="s">
        <v>2202</v>
      </c>
      <c r="E193" s="7" t="s">
        <v>2202</v>
      </c>
      <c r="F193" s="7" t="s">
        <v>2921</v>
      </c>
      <c r="G193" s="7" t="s">
        <v>2936</v>
      </c>
      <c r="H193" s="7">
        <v>0</v>
      </c>
      <c r="I193" s="10" t="s">
        <v>2945</v>
      </c>
      <c r="J193" s="7" t="s">
        <v>2954</v>
      </c>
      <c r="K193" s="7" t="s">
        <v>3188</v>
      </c>
      <c r="L193" s="11" t="s">
        <v>4186</v>
      </c>
      <c r="M193" s="11" t="s">
        <v>5186</v>
      </c>
      <c r="N193" s="9">
        <v>4587</v>
      </c>
      <c r="O193" s="7" t="s">
        <v>5999</v>
      </c>
      <c r="P193" s="7" t="s">
        <v>6002</v>
      </c>
      <c r="Q193" s="9">
        <v>786</v>
      </c>
      <c r="R193" s="6">
        <v>45726</v>
      </c>
      <c r="S193" s="8">
        <f>ROUND((VALUE(SUBSTITUTE(SUBSTITUTE(BooksData[[#This Row],[Price (Incl. Tax)]], "Â", ""), "£", "")) *1.3),2)</f>
        <v>77.989999999999995</v>
      </c>
      <c r="T193" s="7" cm="1">
        <f t="array" ref="T193">_xlfn.SWITCH(I193, "One",1,"Two",2,"Three",3,"Four",4,"Five",5,"")</f>
        <v>3</v>
      </c>
      <c r="U193" s="12">
        <f>BooksData[[#This Row],[Price(USD)]]*BooksData[[#This Row],[Total Sales]]</f>
        <v>357740.13</v>
      </c>
      <c r="V193" s="7" t="str">
        <f>IF(BooksData[[#This Row],[Title]]="","Missing","OK")</f>
        <v>OK</v>
      </c>
      <c r="W193" s="7" t="str">
        <f ca="1">IF(BooksData[[#This Row],[Last Purchase]] &gt;= TODAY() - 30, "Recent", "Old")</f>
        <v>Old</v>
      </c>
      <c r="X193" s="7">
        <f>IFERROR(
  --MID(BooksData[[#This Row],[Availability]],
        FIND("(", BooksData[[#This Row],[Availability]]) + 1,
        FIND(" ", BooksData[[#This Row],[Availability]], FIND("(", BooksData[[#This Row],[Availability]])) - FIND("(", BooksData[[#This Row],[Availability]]) - 1),
  0)</f>
        <v>4</v>
      </c>
      <c r="Y193" s="13" t="str">
        <f>IF(ISNUMBER(SEARCH("In stock", BooksData[[#This Row],[Availability]])), "In Stock", "Out of Stock")</f>
        <v>In Stock</v>
      </c>
      <c r="Z193" s="13" t="str">
        <f>IF(BooksData[[#This Row],[Stock Count]] &lt; 5, "⚠️ Low", "OK")</f>
        <v>⚠️ Low</v>
      </c>
      <c r="AA193" s="14">
        <f>BooksData[[#This Row],[Revenue]]*0.2</f>
        <v>71548.025999999998</v>
      </c>
      <c r="AB193" s="13" t="str" cm="1">
        <f t="array" ref="AB193">_xlfn.IFS(BooksData[[#This Row],[Price(USD)]]&lt;10, "Low", BooksData[[#This Row],[Price(USD)]]&lt;20, "Mid", TRUE, "High")</f>
        <v>High</v>
      </c>
      <c r="AC193" s="13" t="str">
        <f>IF(BooksData[[#This Row],[Total Sales]] &gt; 4000, "Top Seller", "Other")</f>
        <v>Top Seller</v>
      </c>
    </row>
    <row r="194" spans="1:29" x14ac:dyDescent="0.3">
      <c r="A194" s="7" t="s">
        <v>210</v>
      </c>
      <c r="B194" s="7" t="s">
        <v>1209</v>
      </c>
      <c r="C194" s="7" t="s">
        <v>2017</v>
      </c>
      <c r="D194" s="7" t="s">
        <v>2203</v>
      </c>
      <c r="E194" s="7" t="s">
        <v>2203</v>
      </c>
      <c r="F194" s="7" t="s">
        <v>2921</v>
      </c>
      <c r="G194" s="7" t="s">
        <v>2936</v>
      </c>
      <c r="H194" s="7">
        <v>0</v>
      </c>
      <c r="I194" s="10" t="s">
        <v>2946</v>
      </c>
      <c r="J194" s="7" t="s">
        <v>2954</v>
      </c>
      <c r="K194" s="7" t="s">
        <v>3189</v>
      </c>
      <c r="L194" s="11" t="s">
        <v>4187</v>
      </c>
      <c r="M194" s="11" t="s">
        <v>5187</v>
      </c>
      <c r="N194" s="9">
        <v>1935</v>
      </c>
      <c r="O194" s="7" t="s">
        <v>6000</v>
      </c>
      <c r="P194" s="7" t="s">
        <v>6001</v>
      </c>
      <c r="Q194" s="9">
        <v>719</v>
      </c>
      <c r="R194" s="6">
        <v>45673</v>
      </c>
      <c r="S194" s="8">
        <f>ROUND((VALUE(SUBSTITUTE(SUBSTITUTE(BooksData[[#This Row],[Price (Incl. Tax)]], "Â", ""), "£", "")) *1.3),2)</f>
        <v>16.73</v>
      </c>
      <c r="T194" s="7" cm="1">
        <f t="array" ref="T194">_xlfn.SWITCH(I194, "One",1,"Two",2,"Three",3,"Four",4,"Five",5,"")</f>
        <v>1</v>
      </c>
      <c r="U194" s="12">
        <f>BooksData[[#This Row],[Price(USD)]]*BooksData[[#This Row],[Total Sales]]</f>
        <v>32372.55</v>
      </c>
      <c r="V194" s="7" t="str">
        <f>IF(BooksData[[#This Row],[Title]]="","Missing","OK")</f>
        <v>OK</v>
      </c>
      <c r="W194" s="7" t="str">
        <f ca="1">IF(BooksData[[#This Row],[Last Purchase]] &gt;= TODAY() - 30, "Recent", "Old")</f>
        <v>Old</v>
      </c>
      <c r="X194" s="7">
        <f>IFERROR(
  --MID(BooksData[[#This Row],[Availability]],
        FIND("(", BooksData[[#This Row],[Availability]]) + 1,
        FIND(" ", BooksData[[#This Row],[Availability]], FIND("(", BooksData[[#This Row],[Availability]])) - FIND("(", BooksData[[#This Row],[Availability]]) - 1),
  0)</f>
        <v>4</v>
      </c>
      <c r="Y194" s="13" t="str">
        <f>IF(ISNUMBER(SEARCH("In stock", BooksData[[#This Row],[Availability]])), "In Stock", "Out of Stock")</f>
        <v>In Stock</v>
      </c>
      <c r="Z194" s="13" t="str">
        <f>IF(BooksData[[#This Row],[Stock Count]] &lt; 5, "⚠️ Low", "OK")</f>
        <v>⚠️ Low</v>
      </c>
      <c r="AA194" s="14">
        <f>BooksData[[#This Row],[Revenue]]*0.2</f>
        <v>6474.51</v>
      </c>
      <c r="AB194" s="13" t="str" cm="1">
        <f t="array" ref="AB194">_xlfn.IFS(BooksData[[#This Row],[Price(USD)]]&lt;10, "Low", BooksData[[#This Row],[Price(USD)]]&lt;20, "Mid", TRUE, "High")</f>
        <v>Mid</v>
      </c>
      <c r="AC194" s="13" t="str">
        <f>IF(BooksData[[#This Row],[Total Sales]] &gt; 4000, "Top Seller", "Other")</f>
        <v>Other</v>
      </c>
    </row>
    <row r="195" spans="1:29" x14ac:dyDescent="0.3">
      <c r="A195" s="7" t="s">
        <v>211</v>
      </c>
      <c r="B195" s="7" t="s">
        <v>1210</v>
      </c>
      <c r="C195" s="7" t="s">
        <v>2017</v>
      </c>
      <c r="D195" s="7" t="s">
        <v>2204</v>
      </c>
      <c r="E195" s="7" t="s">
        <v>2204</v>
      </c>
      <c r="F195" s="7" t="s">
        <v>2921</v>
      </c>
      <c r="G195" s="7" t="s">
        <v>2936</v>
      </c>
      <c r="H195" s="7">
        <v>0</v>
      </c>
      <c r="I195" s="10" t="s">
        <v>2945</v>
      </c>
      <c r="J195" s="7" t="s">
        <v>2954</v>
      </c>
      <c r="K195" s="7" t="s">
        <v>3190</v>
      </c>
      <c r="L195" s="11" t="s">
        <v>4188</v>
      </c>
      <c r="M195" s="11" t="s">
        <v>5188</v>
      </c>
      <c r="N195" s="9">
        <v>4870</v>
      </c>
      <c r="O195" s="7" t="s">
        <v>6000</v>
      </c>
      <c r="P195" s="7" t="s">
        <v>6002</v>
      </c>
      <c r="Q195" s="9">
        <v>1972</v>
      </c>
      <c r="R195" s="6">
        <v>45676</v>
      </c>
      <c r="S195" s="8">
        <f>ROUND((VALUE(SUBSTITUTE(SUBSTITUTE(BooksData[[#This Row],[Price (Incl. Tax)]], "Â", ""), "£", "")) *1.3),2)</f>
        <v>17.39</v>
      </c>
      <c r="T195" s="7" cm="1">
        <f t="array" ref="T195">_xlfn.SWITCH(I195, "One",1,"Two",2,"Three",3,"Four",4,"Five",5,"")</f>
        <v>3</v>
      </c>
      <c r="U195" s="12">
        <f>BooksData[[#This Row],[Price(USD)]]*BooksData[[#This Row],[Total Sales]]</f>
        <v>84689.3</v>
      </c>
      <c r="V195" s="7" t="str">
        <f>IF(BooksData[[#This Row],[Title]]="","Missing","OK")</f>
        <v>OK</v>
      </c>
      <c r="W195" s="7" t="str">
        <f ca="1">IF(BooksData[[#This Row],[Last Purchase]] &gt;= TODAY() - 30, "Recent", "Old")</f>
        <v>Old</v>
      </c>
      <c r="X195" s="7">
        <f>IFERROR(
  --MID(BooksData[[#This Row],[Availability]],
        FIND("(", BooksData[[#This Row],[Availability]]) + 1,
        FIND(" ", BooksData[[#This Row],[Availability]], FIND("(", BooksData[[#This Row],[Availability]])) - FIND("(", BooksData[[#This Row],[Availability]]) - 1),
  0)</f>
        <v>4</v>
      </c>
      <c r="Y195" s="13" t="str">
        <f>IF(ISNUMBER(SEARCH("In stock", BooksData[[#This Row],[Availability]])), "In Stock", "Out of Stock")</f>
        <v>In Stock</v>
      </c>
      <c r="Z195" s="13" t="str">
        <f>IF(BooksData[[#This Row],[Stock Count]] &lt; 5, "⚠️ Low", "OK")</f>
        <v>⚠️ Low</v>
      </c>
      <c r="AA195" s="14">
        <f>BooksData[[#This Row],[Revenue]]*0.2</f>
        <v>16937.86</v>
      </c>
      <c r="AB195" s="13" t="str" cm="1">
        <f t="array" ref="AB195">_xlfn.IFS(BooksData[[#This Row],[Price(USD)]]&lt;10, "Low", BooksData[[#This Row],[Price(USD)]]&lt;20, "Mid", TRUE, "High")</f>
        <v>Mid</v>
      </c>
      <c r="AC195" s="13" t="str">
        <f>IF(BooksData[[#This Row],[Total Sales]] &gt; 4000, "Top Seller", "Other")</f>
        <v>Top Seller</v>
      </c>
    </row>
    <row r="196" spans="1:29" x14ac:dyDescent="0.3">
      <c r="A196" s="7" t="s">
        <v>212</v>
      </c>
      <c r="B196" s="7" t="s">
        <v>1211</v>
      </c>
      <c r="C196" s="7" t="s">
        <v>2017</v>
      </c>
      <c r="D196" s="7" t="s">
        <v>2205</v>
      </c>
      <c r="E196" s="7" t="s">
        <v>2205</v>
      </c>
      <c r="F196" s="7" t="s">
        <v>2921</v>
      </c>
      <c r="G196" s="7" t="s">
        <v>2936</v>
      </c>
      <c r="H196" s="7">
        <v>0</v>
      </c>
      <c r="I196" s="10" t="s">
        <v>2946</v>
      </c>
      <c r="J196" s="7" t="s">
        <v>2954</v>
      </c>
      <c r="K196" s="7" t="s">
        <v>3191</v>
      </c>
      <c r="L196" s="11" t="s">
        <v>4189</v>
      </c>
      <c r="M196" s="11" t="s">
        <v>5189</v>
      </c>
      <c r="N196" s="9">
        <v>1854</v>
      </c>
      <c r="O196" s="7" t="s">
        <v>6000</v>
      </c>
      <c r="P196" s="7" t="s">
        <v>6002</v>
      </c>
      <c r="Q196" s="9">
        <v>879</v>
      </c>
      <c r="R196" s="6">
        <v>45826</v>
      </c>
      <c r="S196" s="8">
        <f>ROUND((VALUE(SUBSTITUTE(SUBSTITUTE(BooksData[[#This Row],[Price (Incl. Tax)]], "Â", ""), "£", "")) *1.3),2)</f>
        <v>73.36</v>
      </c>
      <c r="T196" s="7" cm="1">
        <f t="array" ref="T196">_xlfn.SWITCH(I196, "One",1,"Two",2,"Three",3,"Four",4,"Five",5,"")</f>
        <v>1</v>
      </c>
      <c r="U196" s="12">
        <f>BooksData[[#This Row],[Price(USD)]]*BooksData[[#This Row],[Total Sales]]</f>
        <v>136009.44</v>
      </c>
      <c r="V196" s="7" t="str">
        <f>IF(BooksData[[#This Row],[Title]]="","Missing","OK")</f>
        <v>OK</v>
      </c>
      <c r="W196" s="7" t="str">
        <f ca="1">IF(BooksData[[#This Row],[Last Purchase]] &gt;= TODAY() - 30, "Recent", "Old")</f>
        <v>Recent</v>
      </c>
      <c r="X196" s="7">
        <f>IFERROR(
  --MID(BooksData[[#This Row],[Availability]],
        FIND("(", BooksData[[#This Row],[Availability]]) + 1,
        FIND(" ", BooksData[[#This Row],[Availability]], FIND("(", BooksData[[#This Row],[Availability]])) - FIND("(", BooksData[[#This Row],[Availability]]) - 1),
  0)</f>
        <v>4</v>
      </c>
      <c r="Y196" s="13" t="str">
        <f>IF(ISNUMBER(SEARCH("In stock", BooksData[[#This Row],[Availability]])), "In Stock", "Out of Stock")</f>
        <v>In Stock</v>
      </c>
      <c r="Z196" s="13" t="str">
        <f>IF(BooksData[[#This Row],[Stock Count]] &lt; 5, "⚠️ Low", "OK")</f>
        <v>⚠️ Low</v>
      </c>
      <c r="AA196" s="14">
        <f>BooksData[[#This Row],[Revenue]]*0.2</f>
        <v>27201.888000000003</v>
      </c>
      <c r="AB196" s="13" t="str" cm="1">
        <f t="array" ref="AB196">_xlfn.IFS(BooksData[[#This Row],[Price(USD)]]&lt;10, "Low", BooksData[[#This Row],[Price(USD)]]&lt;20, "Mid", TRUE, "High")</f>
        <v>High</v>
      </c>
      <c r="AC196" s="13" t="str">
        <f>IF(BooksData[[#This Row],[Total Sales]] &gt; 4000, "Top Seller", "Other")</f>
        <v>Other</v>
      </c>
    </row>
    <row r="197" spans="1:29" x14ac:dyDescent="0.3">
      <c r="A197" s="7" t="s">
        <v>213</v>
      </c>
      <c r="B197" s="7" t="s">
        <v>1212</v>
      </c>
      <c r="C197" s="7" t="s">
        <v>2017</v>
      </c>
      <c r="D197" s="7" t="s">
        <v>2206</v>
      </c>
      <c r="E197" s="7" t="s">
        <v>2206</v>
      </c>
      <c r="F197" s="7" t="s">
        <v>2921</v>
      </c>
      <c r="G197" s="7" t="s">
        <v>2928</v>
      </c>
      <c r="H197" s="7">
        <v>0</v>
      </c>
      <c r="I197" s="10" t="s">
        <v>2946</v>
      </c>
      <c r="J197" s="7" t="s">
        <v>2954</v>
      </c>
      <c r="K197" s="7" t="s">
        <v>3192</v>
      </c>
      <c r="L197" s="11" t="s">
        <v>4190</v>
      </c>
      <c r="M197" s="11" t="s">
        <v>5190</v>
      </c>
      <c r="N197" s="9">
        <v>108</v>
      </c>
      <c r="O197" s="7" t="s">
        <v>5999</v>
      </c>
      <c r="P197" s="7" t="s">
        <v>6001</v>
      </c>
      <c r="Q197" s="9">
        <v>644</v>
      </c>
      <c r="R197" s="6">
        <v>45793</v>
      </c>
      <c r="S197" s="8">
        <f>ROUND((VALUE(SUBSTITUTE(SUBSTITUTE(BooksData[[#This Row],[Price (Incl. Tax)]], "Â", ""), "£", "")) *1.3),2)</f>
        <v>15.93</v>
      </c>
      <c r="T197" s="7" cm="1">
        <f t="array" ref="T197">_xlfn.SWITCH(I197, "One",1,"Two",2,"Three",3,"Four",4,"Five",5,"")</f>
        <v>1</v>
      </c>
      <c r="U197" s="12">
        <f>BooksData[[#This Row],[Price(USD)]]*BooksData[[#This Row],[Total Sales]]</f>
        <v>1720.44</v>
      </c>
      <c r="V197" s="7" t="str">
        <f>IF(BooksData[[#This Row],[Title]]="","Missing","OK")</f>
        <v>OK</v>
      </c>
      <c r="W197" s="7" t="str">
        <f ca="1">IF(BooksData[[#This Row],[Last Purchase]] &gt;= TODAY() - 30, "Recent", "Old")</f>
        <v>Old</v>
      </c>
      <c r="X197" s="7">
        <f>IFERROR(
  --MID(BooksData[[#This Row],[Availability]],
        FIND("(", BooksData[[#This Row],[Availability]]) + 1,
        FIND(" ", BooksData[[#This Row],[Availability]], FIND("(", BooksData[[#This Row],[Availability]])) - FIND("(", BooksData[[#This Row],[Availability]]) - 1),
  0)</f>
        <v>3</v>
      </c>
      <c r="Y197" s="13" t="str">
        <f>IF(ISNUMBER(SEARCH("In stock", BooksData[[#This Row],[Availability]])), "In Stock", "Out of Stock")</f>
        <v>In Stock</v>
      </c>
      <c r="Z197" s="13" t="str">
        <f>IF(BooksData[[#This Row],[Stock Count]] &lt; 5, "⚠️ Low", "OK")</f>
        <v>⚠️ Low</v>
      </c>
      <c r="AA197" s="14">
        <f>BooksData[[#This Row],[Revenue]]*0.2</f>
        <v>344.08800000000002</v>
      </c>
      <c r="AB197" s="13" t="str" cm="1">
        <f t="array" ref="AB197">_xlfn.IFS(BooksData[[#This Row],[Price(USD)]]&lt;10, "Low", BooksData[[#This Row],[Price(USD)]]&lt;20, "Mid", TRUE, "High")</f>
        <v>Mid</v>
      </c>
      <c r="AC197" s="13" t="str">
        <f>IF(BooksData[[#This Row],[Total Sales]] &gt; 4000, "Top Seller", "Other")</f>
        <v>Other</v>
      </c>
    </row>
    <row r="198" spans="1:29" x14ac:dyDescent="0.3">
      <c r="A198" s="7" t="s">
        <v>214</v>
      </c>
      <c r="B198" s="7" t="s">
        <v>1213</v>
      </c>
      <c r="C198" s="7" t="s">
        <v>2017</v>
      </c>
      <c r="D198" s="7" t="s">
        <v>2207</v>
      </c>
      <c r="E198" s="7" t="s">
        <v>2207</v>
      </c>
      <c r="F198" s="7" t="s">
        <v>2921</v>
      </c>
      <c r="G198" s="7" t="s">
        <v>2928</v>
      </c>
      <c r="H198" s="7">
        <v>0</v>
      </c>
      <c r="I198" s="10" t="s">
        <v>2946</v>
      </c>
      <c r="J198" s="7" t="s">
        <v>2954</v>
      </c>
      <c r="K198" s="7" t="s">
        <v>3193</v>
      </c>
      <c r="L198" s="11" t="s">
        <v>4191</v>
      </c>
      <c r="M198" s="11" t="s">
        <v>5191</v>
      </c>
      <c r="N198" s="9">
        <v>631</v>
      </c>
      <c r="O198" s="7" t="s">
        <v>5998</v>
      </c>
      <c r="P198" s="7" t="s">
        <v>6001</v>
      </c>
      <c r="Q198" s="9">
        <v>1620</v>
      </c>
      <c r="R198" s="6">
        <v>45817</v>
      </c>
      <c r="S198" s="8">
        <f>ROUND((VALUE(SUBSTITUTE(SUBSTITUTE(BooksData[[#This Row],[Price (Incl. Tax)]], "Â", ""), "£", "")) *1.3),2)</f>
        <v>59.06</v>
      </c>
      <c r="T198" s="7" cm="1">
        <f t="array" ref="T198">_xlfn.SWITCH(I198, "One",1,"Two",2,"Three",3,"Four",4,"Five",5,"")</f>
        <v>1</v>
      </c>
      <c r="U198" s="12">
        <f>BooksData[[#This Row],[Price(USD)]]*BooksData[[#This Row],[Total Sales]]</f>
        <v>37266.86</v>
      </c>
      <c r="V198" s="7" t="str">
        <f>IF(BooksData[[#This Row],[Title]]="","Missing","OK")</f>
        <v>OK</v>
      </c>
      <c r="W198" s="7" t="str">
        <f ca="1">IF(BooksData[[#This Row],[Last Purchase]] &gt;= TODAY() - 30, "Recent", "Old")</f>
        <v>Old</v>
      </c>
      <c r="X198" s="7">
        <f>IFERROR(
  --MID(BooksData[[#This Row],[Availability]],
        FIND("(", BooksData[[#This Row],[Availability]]) + 1,
        FIND(" ", BooksData[[#This Row],[Availability]], FIND("(", BooksData[[#This Row],[Availability]])) - FIND("(", BooksData[[#This Row],[Availability]]) - 1),
  0)</f>
        <v>3</v>
      </c>
      <c r="Y198" s="13" t="str">
        <f>IF(ISNUMBER(SEARCH("In stock", BooksData[[#This Row],[Availability]])), "In Stock", "Out of Stock")</f>
        <v>In Stock</v>
      </c>
      <c r="Z198" s="13" t="str">
        <f>IF(BooksData[[#This Row],[Stock Count]] &lt; 5, "⚠️ Low", "OK")</f>
        <v>⚠️ Low</v>
      </c>
      <c r="AA198" s="14">
        <f>BooksData[[#This Row],[Revenue]]*0.2</f>
        <v>7453.3720000000003</v>
      </c>
      <c r="AB198" s="13" t="str" cm="1">
        <f t="array" ref="AB198">_xlfn.IFS(BooksData[[#This Row],[Price(USD)]]&lt;10, "Low", BooksData[[#This Row],[Price(USD)]]&lt;20, "Mid", TRUE, "High")</f>
        <v>High</v>
      </c>
      <c r="AC198" s="13" t="str">
        <f>IF(BooksData[[#This Row],[Total Sales]] &gt; 4000, "Top Seller", "Other")</f>
        <v>Other</v>
      </c>
    </row>
    <row r="199" spans="1:29" x14ac:dyDescent="0.3">
      <c r="A199" s="7" t="s">
        <v>215</v>
      </c>
      <c r="B199" s="7" t="s">
        <v>1214</v>
      </c>
      <c r="C199" s="7" t="s">
        <v>2017</v>
      </c>
      <c r="D199" s="7" t="s">
        <v>2208</v>
      </c>
      <c r="E199" s="7" t="s">
        <v>2208</v>
      </c>
      <c r="F199" s="7" t="s">
        <v>2921</v>
      </c>
      <c r="G199" s="7" t="s">
        <v>2928</v>
      </c>
      <c r="H199" s="7">
        <v>0</v>
      </c>
      <c r="I199" s="10" t="s">
        <v>2945</v>
      </c>
      <c r="J199" s="7" t="s">
        <v>2954</v>
      </c>
      <c r="K199" s="7" t="s">
        <v>3194</v>
      </c>
      <c r="L199" s="11" t="s">
        <v>4192</v>
      </c>
      <c r="M199" s="11" t="s">
        <v>5192</v>
      </c>
      <c r="N199" s="9">
        <v>532</v>
      </c>
      <c r="O199" s="7" t="s">
        <v>5995</v>
      </c>
      <c r="P199" s="7" t="s">
        <v>6002</v>
      </c>
      <c r="Q199" s="9">
        <v>286</v>
      </c>
      <c r="R199" s="6">
        <v>45775</v>
      </c>
      <c r="S199" s="8">
        <f>ROUND((VALUE(SUBSTITUTE(SUBSTITUTE(BooksData[[#This Row],[Price (Incl. Tax)]], "Â", ""), "£", "")) *1.3),2)</f>
        <v>14.43</v>
      </c>
      <c r="T199" s="7" cm="1">
        <f t="array" ref="T199">_xlfn.SWITCH(I199, "One",1,"Two",2,"Three",3,"Four",4,"Five",5,"")</f>
        <v>3</v>
      </c>
      <c r="U199" s="12">
        <f>BooksData[[#This Row],[Price(USD)]]*BooksData[[#This Row],[Total Sales]]</f>
        <v>7676.76</v>
      </c>
      <c r="V199" s="7" t="str">
        <f>IF(BooksData[[#This Row],[Title]]="","Missing","OK")</f>
        <v>OK</v>
      </c>
      <c r="W199" s="7" t="str">
        <f ca="1">IF(BooksData[[#This Row],[Last Purchase]] &gt;= TODAY() - 30, "Recent", "Old")</f>
        <v>Old</v>
      </c>
      <c r="X199" s="7">
        <f>IFERROR(
  --MID(BooksData[[#This Row],[Availability]],
        FIND("(", BooksData[[#This Row],[Availability]]) + 1,
        FIND(" ", BooksData[[#This Row],[Availability]], FIND("(", BooksData[[#This Row],[Availability]])) - FIND("(", BooksData[[#This Row],[Availability]]) - 1),
  0)</f>
        <v>3</v>
      </c>
      <c r="Y199" s="13" t="str">
        <f>IF(ISNUMBER(SEARCH("In stock", BooksData[[#This Row],[Availability]])), "In Stock", "Out of Stock")</f>
        <v>In Stock</v>
      </c>
      <c r="Z199" s="13" t="str">
        <f>IF(BooksData[[#This Row],[Stock Count]] &lt; 5, "⚠️ Low", "OK")</f>
        <v>⚠️ Low</v>
      </c>
      <c r="AA199" s="14">
        <f>BooksData[[#This Row],[Revenue]]*0.2</f>
        <v>1535.3520000000001</v>
      </c>
      <c r="AB199" s="13" t="str" cm="1">
        <f t="array" ref="AB199">_xlfn.IFS(BooksData[[#This Row],[Price(USD)]]&lt;10, "Low", BooksData[[#This Row],[Price(USD)]]&lt;20, "Mid", TRUE, "High")</f>
        <v>Mid</v>
      </c>
      <c r="AC199" s="13" t="str">
        <f>IF(BooksData[[#This Row],[Total Sales]] &gt; 4000, "Top Seller", "Other")</f>
        <v>Other</v>
      </c>
    </row>
    <row r="200" spans="1:29" x14ac:dyDescent="0.3">
      <c r="A200" s="7" t="s">
        <v>216</v>
      </c>
      <c r="B200" s="7" t="s">
        <v>1215</v>
      </c>
      <c r="C200" s="7" t="s">
        <v>2017</v>
      </c>
      <c r="D200" s="7" t="s">
        <v>2209</v>
      </c>
      <c r="E200" s="7" t="s">
        <v>2209</v>
      </c>
      <c r="F200" s="7" t="s">
        <v>2921</v>
      </c>
      <c r="G200" s="7" t="s">
        <v>2928</v>
      </c>
      <c r="H200" s="7">
        <v>0</v>
      </c>
      <c r="I200" s="10" t="s">
        <v>2943</v>
      </c>
      <c r="J200" s="7" t="s">
        <v>2954</v>
      </c>
      <c r="K200" s="7" t="s">
        <v>3195</v>
      </c>
      <c r="L200" s="11" t="s">
        <v>4193</v>
      </c>
      <c r="M200" s="11" t="s">
        <v>5193</v>
      </c>
      <c r="N200" s="9">
        <v>1925</v>
      </c>
      <c r="O200" s="7" t="s">
        <v>6000</v>
      </c>
      <c r="P200" s="7" t="s">
        <v>6001</v>
      </c>
      <c r="Q200" s="9">
        <v>507</v>
      </c>
      <c r="R200" s="6">
        <v>45738</v>
      </c>
      <c r="S200" s="8">
        <f>ROUND((VALUE(SUBSTITUTE(SUBSTITUTE(BooksData[[#This Row],[Price (Incl. Tax)]], "Â", ""), "£", "")) *1.3),2)</f>
        <v>35.630000000000003</v>
      </c>
      <c r="T200" s="7" cm="1">
        <f t="array" ref="T200">_xlfn.SWITCH(I200, "One",1,"Two",2,"Three",3,"Four",4,"Five",5,"")</f>
        <v>2</v>
      </c>
      <c r="U200" s="12">
        <f>BooksData[[#This Row],[Price(USD)]]*BooksData[[#This Row],[Total Sales]]</f>
        <v>68587.75</v>
      </c>
      <c r="V200" s="7" t="str">
        <f>IF(BooksData[[#This Row],[Title]]="","Missing","OK")</f>
        <v>OK</v>
      </c>
      <c r="W200" s="7" t="str">
        <f ca="1">IF(BooksData[[#This Row],[Last Purchase]] &gt;= TODAY() - 30, "Recent", "Old")</f>
        <v>Old</v>
      </c>
      <c r="X200" s="7">
        <f>IFERROR(
  --MID(BooksData[[#This Row],[Availability]],
        FIND("(", BooksData[[#This Row],[Availability]]) + 1,
        FIND(" ", BooksData[[#This Row],[Availability]], FIND("(", BooksData[[#This Row],[Availability]])) - FIND("(", BooksData[[#This Row],[Availability]]) - 1),
  0)</f>
        <v>3</v>
      </c>
      <c r="Y200" s="13" t="str">
        <f>IF(ISNUMBER(SEARCH("In stock", BooksData[[#This Row],[Availability]])), "In Stock", "Out of Stock")</f>
        <v>In Stock</v>
      </c>
      <c r="Z200" s="13" t="str">
        <f>IF(BooksData[[#This Row],[Stock Count]] &lt; 5, "⚠️ Low", "OK")</f>
        <v>⚠️ Low</v>
      </c>
      <c r="AA200" s="14">
        <f>BooksData[[#This Row],[Revenue]]*0.2</f>
        <v>13717.550000000001</v>
      </c>
      <c r="AB200" s="13" t="str" cm="1">
        <f t="array" ref="AB200">_xlfn.IFS(BooksData[[#This Row],[Price(USD)]]&lt;10, "Low", BooksData[[#This Row],[Price(USD)]]&lt;20, "Mid", TRUE, "High")</f>
        <v>High</v>
      </c>
      <c r="AC200" s="13" t="str">
        <f>IF(BooksData[[#This Row],[Total Sales]] &gt; 4000, "Top Seller", "Other")</f>
        <v>Other</v>
      </c>
    </row>
    <row r="201" spans="1:29" x14ac:dyDescent="0.3">
      <c r="A201" s="7" t="s">
        <v>217</v>
      </c>
      <c r="B201" s="7" t="s">
        <v>1216</v>
      </c>
      <c r="C201" s="7" t="s">
        <v>2017</v>
      </c>
      <c r="D201" s="7" t="s">
        <v>2210</v>
      </c>
      <c r="E201" s="7" t="s">
        <v>2210</v>
      </c>
      <c r="F201" s="7" t="s">
        <v>2921</v>
      </c>
      <c r="G201" s="7" t="s">
        <v>2929</v>
      </c>
      <c r="H201" s="7">
        <v>0</v>
      </c>
      <c r="I201" s="10" t="s">
        <v>2945</v>
      </c>
      <c r="J201" s="7" t="s">
        <v>2954</v>
      </c>
      <c r="K201" s="7" t="s">
        <v>3196</v>
      </c>
      <c r="L201" s="11" t="s">
        <v>4194</v>
      </c>
      <c r="M201" s="11" t="s">
        <v>5194</v>
      </c>
      <c r="N201" s="9">
        <v>602</v>
      </c>
      <c r="O201" s="7" t="s">
        <v>5999</v>
      </c>
      <c r="P201" s="7" t="s">
        <v>6001</v>
      </c>
      <c r="Q201" s="9">
        <v>567</v>
      </c>
      <c r="R201" s="6">
        <v>45769</v>
      </c>
      <c r="S201" s="8">
        <f>ROUND((VALUE(SUBSTITUTE(SUBSTITUTE(BooksData[[#This Row],[Price (Incl. Tax)]], "Â", ""), "£", "")) *1.3),2)</f>
        <v>51.7</v>
      </c>
      <c r="T201" s="7" cm="1">
        <f t="array" ref="T201">_xlfn.SWITCH(I201, "One",1,"Two",2,"Three",3,"Four",4,"Five",5,"")</f>
        <v>3</v>
      </c>
      <c r="U201" s="12">
        <f>BooksData[[#This Row],[Price(USD)]]*BooksData[[#This Row],[Total Sales]]</f>
        <v>31123.4</v>
      </c>
      <c r="V201" s="7" t="str">
        <f>IF(BooksData[[#This Row],[Title]]="","Missing","OK")</f>
        <v>OK</v>
      </c>
      <c r="W201" s="7" t="str">
        <f ca="1">IF(BooksData[[#This Row],[Last Purchase]] &gt;= TODAY() - 30, "Recent", "Old")</f>
        <v>Old</v>
      </c>
      <c r="X201" s="7">
        <f>IFERROR(
  --MID(BooksData[[#This Row],[Availability]],
        FIND("(", BooksData[[#This Row],[Availability]]) + 1,
        FIND(" ", BooksData[[#This Row],[Availability]], FIND("(", BooksData[[#This Row],[Availability]])) - FIND("(", BooksData[[#This Row],[Availability]]) - 1),
  0)</f>
        <v>1</v>
      </c>
      <c r="Y201" s="13" t="str">
        <f>IF(ISNUMBER(SEARCH("In stock", BooksData[[#This Row],[Availability]])), "In Stock", "Out of Stock")</f>
        <v>In Stock</v>
      </c>
      <c r="Z201" s="13" t="str">
        <f>IF(BooksData[[#This Row],[Stock Count]] &lt; 5, "⚠️ Low", "OK")</f>
        <v>⚠️ Low</v>
      </c>
      <c r="AA201" s="14">
        <f>BooksData[[#This Row],[Revenue]]*0.2</f>
        <v>6224.68</v>
      </c>
      <c r="AB201" s="13" t="str" cm="1">
        <f t="array" ref="AB201">_xlfn.IFS(BooksData[[#This Row],[Price(USD)]]&lt;10, "Low", BooksData[[#This Row],[Price(USD)]]&lt;20, "Mid", TRUE, "High")</f>
        <v>High</v>
      </c>
      <c r="AC201" s="13" t="str">
        <f>IF(BooksData[[#This Row],[Total Sales]] &gt; 4000, "Top Seller", "Other")</f>
        <v>Other</v>
      </c>
    </row>
    <row r="202" spans="1:29" x14ac:dyDescent="0.3">
      <c r="A202" s="7" t="s">
        <v>218</v>
      </c>
      <c r="B202" s="7" t="s">
        <v>1217</v>
      </c>
      <c r="C202" s="7" t="s">
        <v>2017</v>
      </c>
      <c r="D202" s="7" t="s">
        <v>2211</v>
      </c>
      <c r="E202" s="7" t="s">
        <v>2211</v>
      </c>
      <c r="F202" s="7" t="s">
        <v>2921</v>
      </c>
      <c r="G202" s="7" t="s">
        <v>2929</v>
      </c>
      <c r="H202" s="7">
        <v>0</v>
      </c>
      <c r="I202" s="10" t="s">
        <v>2946</v>
      </c>
      <c r="J202" s="7" t="s">
        <v>2954</v>
      </c>
      <c r="K202" s="7" t="s">
        <v>3197</v>
      </c>
      <c r="L202" s="11" t="s">
        <v>4195</v>
      </c>
      <c r="M202" s="11" t="s">
        <v>5195</v>
      </c>
      <c r="N202" s="9">
        <v>307</v>
      </c>
      <c r="O202" s="7" t="s">
        <v>5996</v>
      </c>
      <c r="P202" s="7" t="s">
        <v>6001</v>
      </c>
      <c r="Q202" s="9">
        <v>1320</v>
      </c>
      <c r="R202" s="6">
        <v>45783</v>
      </c>
      <c r="S202" s="8">
        <f>ROUND((VALUE(SUBSTITUTE(SUBSTITUTE(BooksData[[#This Row],[Price (Incl. Tax)]], "Â", ""), "£", "")) *1.3),2)</f>
        <v>63.32</v>
      </c>
      <c r="T202" s="7" cm="1">
        <f t="array" ref="T202">_xlfn.SWITCH(I202, "One",1,"Two",2,"Three",3,"Four",4,"Five",5,"")</f>
        <v>1</v>
      </c>
      <c r="U202" s="12">
        <f>BooksData[[#This Row],[Price(USD)]]*BooksData[[#This Row],[Total Sales]]</f>
        <v>19439.240000000002</v>
      </c>
      <c r="V202" s="7" t="str">
        <f>IF(BooksData[[#This Row],[Title]]="","Missing","OK")</f>
        <v>OK</v>
      </c>
      <c r="W202" s="7" t="str">
        <f ca="1">IF(BooksData[[#This Row],[Last Purchase]] &gt;= TODAY() - 30, "Recent", "Old")</f>
        <v>Old</v>
      </c>
      <c r="X202" s="7">
        <f>IFERROR(
  --MID(BooksData[[#This Row],[Availability]],
        FIND("(", BooksData[[#This Row],[Availability]]) + 1,
        FIND(" ", BooksData[[#This Row],[Availability]], FIND("(", BooksData[[#This Row],[Availability]])) - FIND("(", BooksData[[#This Row],[Availability]]) - 1),
  0)</f>
        <v>1</v>
      </c>
      <c r="Y202" s="13" t="str">
        <f>IF(ISNUMBER(SEARCH("In stock", BooksData[[#This Row],[Availability]])), "In Stock", "Out of Stock")</f>
        <v>In Stock</v>
      </c>
      <c r="Z202" s="13" t="str">
        <f>IF(BooksData[[#This Row],[Stock Count]] &lt; 5, "⚠️ Low", "OK")</f>
        <v>⚠️ Low</v>
      </c>
      <c r="AA202" s="14">
        <f>BooksData[[#This Row],[Revenue]]*0.2</f>
        <v>3887.8480000000004</v>
      </c>
      <c r="AB202" s="13" t="str" cm="1">
        <f t="array" ref="AB202">_xlfn.IFS(BooksData[[#This Row],[Price(USD)]]&lt;10, "Low", BooksData[[#This Row],[Price(USD)]]&lt;20, "Mid", TRUE, "High")</f>
        <v>High</v>
      </c>
      <c r="AC202" s="13" t="str">
        <f>IF(BooksData[[#This Row],[Total Sales]] &gt; 4000, "Top Seller", "Other")</f>
        <v>Other</v>
      </c>
    </row>
    <row r="203" spans="1:29" x14ac:dyDescent="0.3">
      <c r="A203" s="7" t="s">
        <v>219</v>
      </c>
      <c r="B203" s="7" t="s">
        <v>1218</v>
      </c>
      <c r="C203" s="7" t="s">
        <v>2017</v>
      </c>
      <c r="D203" s="7" t="s">
        <v>2212</v>
      </c>
      <c r="E203" s="7" t="s">
        <v>2212</v>
      </c>
      <c r="F203" s="7" t="s">
        <v>2921</v>
      </c>
      <c r="G203" s="7" t="s">
        <v>2929</v>
      </c>
      <c r="H203" s="7">
        <v>0</v>
      </c>
      <c r="I203" s="10" t="s">
        <v>2943</v>
      </c>
      <c r="J203" s="7" t="s">
        <v>2954</v>
      </c>
      <c r="K203" s="7" t="s">
        <v>3198</v>
      </c>
      <c r="L203" s="11" t="s">
        <v>4196</v>
      </c>
      <c r="M203" s="11" t="s">
        <v>5196</v>
      </c>
      <c r="N203" s="9">
        <v>2756</v>
      </c>
      <c r="O203" s="7" t="s">
        <v>6000</v>
      </c>
      <c r="P203" s="7" t="s">
        <v>6002</v>
      </c>
      <c r="Q203" s="9">
        <v>172</v>
      </c>
      <c r="R203" s="6">
        <v>45745</v>
      </c>
      <c r="S203" s="8">
        <f>ROUND((VALUE(SUBSTITUTE(SUBSTITUTE(BooksData[[#This Row],[Price (Incl. Tax)]], "Â", ""), "£", "")) *1.3),2)</f>
        <v>36.840000000000003</v>
      </c>
      <c r="T203" s="7" cm="1">
        <f t="array" ref="T203">_xlfn.SWITCH(I203, "One",1,"Two",2,"Three",3,"Four",4,"Five",5,"")</f>
        <v>2</v>
      </c>
      <c r="U203" s="12">
        <f>BooksData[[#This Row],[Price(USD)]]*BooksData[[#This Row],[Total Sales]]</f>
        <v>101531.04000000001</v>
      </c>
      <c r="V203" s="7" t="str">
        <f>IF(BooksData[[#This Row],[Title]]="","Missing","OK")</f>
        <v>OK</v>
      </c>
      <c r="W203" s="7" t="str">
        <f ca="1">IF(BooksData[[#This Row],[Last Purchase]] &gt;= TODAY() - 30, "Recent", "Old")</f>
        <v>Old</v>
      </c>
      <c r="X203" s="7">
        <f>IFERROR(
  --MID(BooksData[[#This Row],[Availability]],
        FIND("(", BooksData[[#This Row],[Availability]]) + 1,
        FIND(" ", BooksData[[#This Row],[Availability]], FIND("(", BooksData[[#This Row],[Availability]])) - FIND("(", BooksData[[#This Row],[Availability]]) - 1),
  0)</f>
        <v>1</v>
      </c>
      <c r="Y203" s="13" t="str">
        <f>IF(ISNUMBER(SEARCH("In stock", BooksData[[#This Row],[Availability]])), "In Stock", "Out of Stock")</f>
        <v>In Stock</v>
      </c>
      <c r="Z203" s="13" t="str">
        <f>IF(BooksData[[#This Row],[Stock Count]] &lt; 5, "⚠️ Low", "OK")</f>
        <v>⚠️ Low</v>
      </c>
      <c r="AA203" s="14">
        <f>BooksData[[#This Row],[Revenue]]*0.2</f>
        <v>20306.208000000002</v>
      </c>
      <c r="AB203" s="13" t="str" cm="1">
        <f t="array" ref="AB203">_xlfn.IFS(BooksData[[#This Row],[Price(USD)]]&lt;10, "Low", BooksData[[#This Row],[Price(USD)]]&lt;20, "Mid", TRUE, "High")</f>
        <v>High</v>
      </c>
      <c r="AC203" s="13" t="str">
        <f>IF(BooksData[[#This Row],[Total Sales]] &gt; 4000, "Top Seller", "Other")</f>
        <v>Other</v>
      </c>
    </row>
    <row r="204" spans="1:29" x14ac:dyDescent="0.3">
      <c r="A204" s="7" t="s">
        <v>220</v>
      </c>
      <c r="B204" s="7" t="s">
        <v>1219</v>
      </c>
      <c r="C204" s="7" t="s">
        <v>2017</v>
      </c>
      <c r="D204" s="7" t="s">
        <v>2213</v>
      </c>
      <c r="E204" s="7" t="s">
        <v>2213</v>
      </c>
      <c r="F204" s="7" t="s">
        <v>2921</v>
      </c>
      <c r="G204" s="7" t="s">
        <v>2929</v>
      </c>
      <c r="H204" s="7">
        <v>0</v>
      </c>
      <c r="I204" s="10" t="s">
        <v>2943</v>
      </c>
      <c r="J204" s="7" t="s">
        <v>2954</v>
      </c>
      <c r="K204" s="7" t="s">
        <v>3199</v>
      </c>
      <c r="L204" s="11" t="s">
        <v>4197</v>
      </c>
      <c r="M204" s="11" t="s">
        <v>5197</v>
      </c>
      <c r="N204" s="9">
        <v>630</v>
      </c>
      <c r="O204" s="7" t="s">
        <v>5997</v>
      </c>
      <c r="P204" s="7" t="s">
        <v>6002</v>
      </c>
      <c r="Q204" s="9">
        <v>508</v>
      </c>
      <c r="R204" s="6">
        <v>45697</v>
      </c>
      <c r="S204" s="8">
        <f>ROUND((VALUE(SUBSTITUTE(SUBSTITUTE(BooksData[[#This Row],[Price (Incl. Tax)]], "Â", ""), "£", "")) *1.3),2)</f>
        <v>50.6</v>
      </c>
      <c r="T204" s="7" cm="1">
        <f t="array" ref="T204">_xlfn.SWITCH(I204, "One",1,"Two",2,"Three",3,"Four",4,"Five",5,"")</f>
        <v>2</v>
      </c>
      <c r="U204" s="12">
        <f>BooksData[[#This Row],[Price(USD)]]*BooksData[[#This Row],[Total Sales]]</f>
        <v>31878</v>
      </c>
      <c r="V204" s="7" t="str">
        <f>IF(BooksData[[#This Row],[Title]]="","Missing","OK")</f>
        <v>OK</v>
      </c>
      <c r="W204" s="7" t="str">
        <f ca="1">IF(BooksData[[#This Row],[Last Purchase]] &gt;= TODAY() - 30, "Recent", "Old")</f>
        <v>Old</v>
      </c>
      <c r="X204" s="7">
        <f>IFERROR(
  --MID(BooksData[[#This Row],[Availability]],
        FIND("(", BooksData[[#This Row],[Availability]]) + 1,
        FIND(" ", BooksData[[#This Row],[Availability]], FIND("(", BooksData[[#This Row],[Availability]])) - FIND("(", BooksData[[#This Row],[Availability]]) - 1),
  0)</f>
        <v>1</v>
      </c>
      <c r="Y204" s="13" t="str">
        <f>IF(ISNUMBER(SEARCH("In stock", BooksData[[#This Row],[Availability]])), "In Stock", "Out of Stock")</f>
        <v>In Stock</v>
      </c>
      <c r="Z204" s="13" t="str">
        <f>IF(BooksData[[#This Row],[Stock Count]] &lt; 5, "⚠️ Low", "OK")</f>
        <v>⚠️ Low</v>
      </c>
      <c r="AA204" s="14">
        <f>BooksData[[#This Row],[Revenue]]*0.2</f>
        <v>6375.6</v>
      </c>
      <c r="AB204" s="13" t="str" cm="1">
        <f t="array" ref="AB204">_xlfn.IFS(BooksData[[#This Row],[Price(USD)]]&lt;10, "Low", BooksData[[#This Row],[Price(USD)]]&lt;20, "Mid", TRUE, "High")</f>
        <v>High</v>
      </c>
      <c r="AC204" s="13" t="str">
        <f>IF(BooksData[[#This Row],[Total Sales]] &gt; 4000, "Top Seller", "Other")</f>
        <v>Other</v>
      </c>
    </row>
    <row r="205" spans="1:29" x14ac:dyDescent="0.3">
      <c r="A205" s="7" t="s">
        <v>221</v>
      </c>
      <c r="B205" s="7" t="s">
        <v>1220</v>
      </c>
      <c r="C205" s="7" t="s">
        <v>2017</v>
      </c>
      <c r="D205" s="7" t="s">
        <v>2214</v>
      </c>
      <c r="E205" s="7" t="s">
        <v>2214</v>
      </c>
      <c r="F205" s="7" t="s">
        <v>2921</v>
      </c>
      <c r="G205" s="7" t="s">
        <v>2929</v>
      </c>
      <c r="H205" s="7">
        <v>0</v>
      </c>
      <c r="I205" s="10" t="s">
        <v>2945</v>
      </c>
      <c r="J205" s="7" t="s">
        <v>2954</v>
      </c>
      <c r="K205" s="7" t="s">
        <v>3200</v>
      </c>
      <c r="L205" s="11" t="s">
        <v>4198</v>
      </c>
      <c r="M205" s="11" t="s">
        <v>5198</v>
      </c>
      <c r="N205" s="9">
        <v>4261</v>
      </c>
      <c r="O205" s="7" t="s">
        <v>5995</v>
      </c>
      <c r="P205" s="7" t="s">
        <v>6002</v>
      </c>
      <c r="Q205" s="9">
        <v>1133</v>
      </c>
      <c r="R205" s="6">
        <v>45686</v>
      </c>
      <c r="S205" s="8">
        <f>ROUND((VALUE(SUBSTITUTE(SUBSTITUTE(BooksData[[#This Row],[Price (Incl. Tax)]], "Â", ""), "£", "")) *1.3),2)</f>
        <v>76.69</v>
      </c>
      <c r="T205" s="7" cm="1">
        <f t="array" ref="T205">_xlfn.SWITCH(I205, "One",1,"Two",2,"Three",3,"Four",4,"Five",5,"")</f>
        <v>3</v>
      </c>
      <c r="U205" s="12">
        <f>BooksData[[#This Row],[Price(USD)]]*BooksData[[#This Row],[Total Sales]]</f>
        <v>326776.08999999997</v>
      </c>
      <c r="V205" s="7" t="str">
        <f>IF(BooksData[[#This Row],[Title]]="","Missing","OK")</f>
        <v>OK</v>
      </c>
      <c r="W205" s="7" t="str">
        <f ca="1">IF(BooksData[[#This Row],[Last Purchase]] &gt;= TODAY() - 30, "Recent", "Old")</f>
        <v>Old</v>
      </c>
      <c r="X205" s="7">
        <f>IFERROR(
  --MID(BooksData[[#This Row],[Availability]],
        FIND("(", BooksData[[#This Row],[Availability]]) + 1,
        FIND(" ", BooksData[[#This Row],[Availability]], FIND("(", BooksData[[#This Row],[Availability]])) - FIND("(", BooksData[[#This Row],[Availability]]) - 1),
  0)</f>
        <v>1</v>
      </c>
      <c r="Y205" s="13" t="str">
        <f>IF(ISNUMBER(SEARCH("In stock", BooksData[[#This Row],[Availability]])), "In Stock", "Out of Stock")</f>
        <v>In Stock</v>
      </c>
      <c r="Z205" s="13" t="str">
        <f>IF(BooksData[[#This Row],[Stock Count]] &lt; 5, "⚠️ Low", "OK")</f>
        <v>⚠️ Low</v>
      </c>
      <c r="AA205" s="14">
        <f>BooksData[[#This Row],[Revenue]]*0.2</f>
        <v>65355.217999999993</v>
      </c>
      <c r="AB205" s="13" t="str" cm="1">
        <f t="array" ref="AB205">_xlfn.IFS(BooksData[[#This Row],[Price(USD)]]&lt;10, "Low", BooksData[[#This Row],[Price(USD)]]&lt;20, "Mid", TRUE, "High")</f>
        <v>High</v>
      </c>
      <c r="AC205" s="13" t="str">
        <f>IF(BooksData[[#This Row],[Total Sales]] &gt; 4000, "Top Seller", "Other")</f>
        <v>Top Seller</v>
      </c>
    </row>
    <row r="206" spans="1:29" x14ac:dyDescent="0.3">
      <c r="A206" s="7" t="s">
        <v>222</v>
      </c>
      <c r="B206" s="7" t="s">
        <v>1221</v>
      </c>
      <c r="C206" s="7" t="s">
        <v>2017</v>
      </c>
      <c r="D206" s="7" t="s">
        <v>2215</v>
      </c>
      <c r="E206" s="7" t="s">
        <v>2215</v>
      </c>
      <c r="F206" s="7" t="s">
        <v>2921</v>
      </c>
      <c r="G206" s="7" t="s">
        <v>2929</v>
      </c>
      <c r="H206" s="7">
        <v>0</v>
      </c>
      <c r="I206" s="10" t="s">
        <v>2944</v>
      </c>
      <c r="J206" s="7" t="s">
        <v>2954</v>
      </c>
      <c r="K206" s="7" t="s">
        <v>3201</v>
      </c>
      <c r="L206" s="11" t="s">
        <v>4199</v>
      </c>
      <c r="M206" s="11" t="s">
        <v>5199</v>
      </c>
      <c r="N206" s="9">
        <v>1999</v>
      </c>
      <c r="O206" s="7" t="s">
        <v>5996</v>
      </c>
      <c r="P206" s="7" t="s">
        <v>6001</v>
      </c>
      <c r="Q206" s="9">
        <v>1230</v>
      </c>
      <c r="R206" s="6">
        <v>45829</v>
      </c>
      <c r="S206" s="8">
        <f>ROUND((VALUE(SUBSTITUTE(SUBSTITUTE(BooksData[[#This Row],[Price (Incl. Tax)]], "Â", ""), "£", "")) *1.3),2)</f>
        <v>45.16</v>
      </c>
      <c r="T206" s="7" cm="1">
        <f t="array" ref="T206">_xlfn.SWITCH(I206, "One",1,"Two",2,"Three",3,"Four",4,"Five",5,"")</f>
        <v>4</v>
      </c>
      <c r="U206" s="12">
        <f>BooksData[[#This Row],[Price(USD)]]*BooksData[[#This Row],[Total Sales]]</f>
        <v>90274.84</v>
      </c>
      <c r="V206" s="7" t="str">
        <f>IF(BooksData[[#This Row],[Title]]="","Missing","OK")</f>
        <v>OK</v>
      </c>
      <c r="W206" s="7" t="str">
        <f ca="1">IF(BooksData[[#This Row],[Last Purchase]] &gt;= TODAY() - 30, "Recent", "Old")</f>
        <v>Recent</v>
      </c>
      <c r="X206" s="7">
        <f>IFERROR(
  --MID(BooksData[[#This Row],[Availability]],
        FIND("(", BooksData[[#This Row],[Availability]]) + 1,
        FIND(" ", BooksData[[#This Row],[Availability]], FIND("(", BooksData[[#This Row],[Availability]])) - FIND("(", BooksData[[#This Row],[Availability]]) - 1),
  0)</f>
        <v>1</v>
      </c>
      <c r="Y206" s="13" t="str">
        <f>IF(ISNUMBER(SEARCH("In stock", BooksData[[#This Row],[Availability]])), "In Stock", "Out of Stock")</f>
        <v>In Stock</v>
      </c>
      <c r="Z206" s="13" t="str">
        <f>IF(BooksData[[#This Row],[Stock Count]] &lt; 5, "⚠️ Low", "OK")</f>
        <v>⚠️ Low</v>
      </c>
      <c r="AA206" s="14">
        <f>BooksData[[#This Row],[Revenue]]*0.2</f>
        <v>18054.968000000001</v>
      </c>
      <c r="AB206" s="13" t="str" cm="1">
        <f t="array" ref="AB206">_xlfn.IFS(BooksData[[#This Row],[Price(USD)]]&lt;10, "Low", BooksData[[#This Row],[Price(USD)]]&lt;20, "Mid", TRUE, "High")</f>
        <v>High</v>
      </c>
      <c r="AC206" s="13" t="str">
        <f>IF(BooksData[[#This Row],[Total Sales]] &gt; 4000, "Top Seller", "Other")</f>
        <v>Other</v>
      </c>
    </row>
    <row r="207" spans="1:29" x14ac:dyDescent="0.3">
      <c r="A207" s="7" t="s">
        <v>223</v>
      </c>
      <c r="B207" s="7" t="s">
        <v>1222</v>
      </c>
      <c r="C207" s="7" t="s">
        <v>2017</v>
      </c>
      <c r="D207" s="7" t="s">
        <v>2216</v>
      </c>
      <c r="E207" s="7" t="s">
        <v>2216</v>
      </c>
      <c r="F207" s="7" t="s">
        <v>2921</v>
      </c>
      <c r="G207" s="7" t="s">
        <v>2929</v>
      </c>
      <c r="H207" s="7">
        <v>0</v>
      </c>
      <c r="I207" s="10" t="s">
        <v>2945</v>
      </c>
      <c r="J207" s="7" t="s">
        <v>2954</v>
      </c>
      <c r="K207" s="7" t="s">
        <v>3202</v>
      </c>
      <c r="L207" s="11" t="s">
        <v>4200</v>
      </c>
      <c r="M207" s="11" t="s">
        <v>5200</v>
      </c>
      <c r="N207" s="9">
        <v>2331</v>
      </c>
      <c r="O207" s="7" t="s">
        <v>5998</v>
      </c>
      <c r="P207" s="7" t="s">
        <v>6001</v>
      </c>
      <c r="Q207" s="9">
        <v>1228</v>
      </c>
      <c r="R207" s="6">
        <v>45803</v>
      </c>
      <c r="S207" s="8">
        <f>ROUND((VALUE(SUBSTITUTE(SUBSTITUTE(BooksData[[#This Row],[Price (Incl. Tax)]], "Â", ""), "£", "")) *1.3),2)</f>
        <v>51.01</v>
      </c>
      <c r="T207" s="7" cm="1">
        <f t="array" ref="T207">_xlfn.SWITCH(I207, "One",1,"Two",2,"Three",3,"Four",4,"Five",5,"")</f>
        <v>3</v>
      </c>
      <c r="U207" s="12">
        <f>BooksData[[#This Row],[Price(USD)]]*BooksData[[#This Row],[Total Sales]]</f>
        <v>118904.31</v>
      </c>
      <c r="V207" s="7" t="str">
        <f>IF(BooksData[[#This Row],[Title]]="","Missing","OK")</f>
        <v>OK</v>
      </c>
      <c r="W207" s="7" t="str">
        <f ca="1">IF(BooksData[[#This Row],[Last Purchase]] &gt;= TODAY() - 30, "Recent", "Old")</f>
        <v>Old</v>
      </c>
      <c r="X207" s="7">
        <f>IFERROR(
  --MID(BooksData[[#This Row],[Availability]],
        FIND("(", BooksData[[#This Row],[Availability]]) + 1,
        FIND(" ", BooksData[[#This Row],[Availability]], FIND("(", BooksData[[#This Row],[Availability]])) - FIND("(", BooksData[[#This Row],[Availability]]) - 1),
  0)</f>
        <v>1</v>
      </c>
      <c r="Y207" s="13" t="str">
        <f>IF(ISNUMBER(SEARCH("In stock", BooksData[[#This Row],[Availability]])), "In Stock", "Out of Stock")</f>
        <v>In Stock</v>
      </c>
      <c r="Z207" s="13" t="str">
        <f>IF(BooksData[[#This Row],[Stock Count]] &lt; 5, "⚠️ Low", "OK")</f>
        <v>⚠️ Low</v>
      </c>
      <c r="AA207" s="14">
        <f>BooksData[[#This Row],[Revenue]]*0.2</f>
        <v>23780.862000000001</v>
      </c>
      <c r="AB207" s="13" t="str" cm="1">
        <f t="array" ref="AB207">_xlfn.IFS(BooksData[[#This Row],[Price(USD)]]&lt;10, "Low", BooksData[[#This Row],[Price(USD)]]&lt;20, "Mid", TRUE, "High")</f>
        <v>High</v>
      </c>
      <c r="AC207" s="13" t="str">
        <f>IF(BooksData[[#This Row],[Total Sales]] &gt; 4000, "Top Seller", "Other")</f>
        <v>Other</v>
      </c>
    </row>
    <row r="208" spans="1:29" x14ac:dyDescent="0.3">
      <c r="A208" s="7" t="s">
        <v>224</v>
      </c>
      <c r="B208" s="7" t="s">
        <v>1223</v>
      </c>
      <c r="C208" s="7" t="s">
        <v>2017</v>
      </c>
      <c r="D208" s="7" t="s">
        <v>2217</v>
      </c>
      <c r="E208" s="7" t="s">
        <v>2217</v>
      </c>
      <c r="F208" s="7" t="s">
        <v>2921</v>
      </c>
      <c r="G208" s="7" t="s">
        <v>2929</v>
      </c>
      <c r="H208" s="7">
        <v>0</v>
      </c>
      <c r="I208" s="10" t="s">
        <v>2947</v>
      </c>
      <c r="J208" s="7" t="s">
        <v>2954</v>
      </c>
      <c r="K208" s="7" t="s">
        <v>3203</v>
      </c>
      <c r="L208" s="11" t="s">
        <v>4201</v>
      </c>
      <c r="M208" s="11" t="s">
        <v>5201</v>
      </c>
      <c r="N208" s="9">
        <v>4026</v>
      </c>
      <c r="O208" s="7" t="s">
        <v>5998</v>
      </c>
      <c r="P208" s="7" t="s">
        <v>6001</v>
      </c>
      <c r="Q208" s="9">
        <v>1476</v>
      </c>
      <c r="R208" s="6">
        <v>45738</v>
      </c>
      <c r="S208" s="8">
        <f>ROUND((VALUE(SUBSTITUTE(SUBSTITUTE(BooksData[[#This Row],[Price (Incl. Tax)]], "Â", ""), "£", "")) *1.3),2)</f>
        <v>61.22</v>
      </c>
      <c r="T208" s="7" cm="1">
        <f t="array" ref="T208">_xlfn.SWITCH(I208, "One",1,"Two",2,"Three",3,"Four",4,"Five",5,"")</f>
        <v>5</v>
      </c>
      <c r="U208" s="12">
        <f>BooksData[[#This Row],[Price(USD)]]*BooksData[[#This Row],[Total Sales]]</f>
        <v>246471.72</v>
      </c>
      <c r="V208" s="7" t="str">
        <f>IF(BooksData[[#This Row],[Title]]="","Missing","OK")</f>
        <v>OK</v>
      </c>
      <c r="W208" s="7" t="str">
        <f ca="1">IF(BooksData[[#This Row],[Last Purchase]] &gt;= TODAY() - 30, "Recent", "Old")</f>
        <v>Old</v>
      </c>
      <c r="X208" s="7">
        <f>IFERROR(
  --MID(BooksData[[#This Row],[Availability]],
        FIND("(", BooksData[[#This Row],[Availability]]) + 1,
        FIND(" ", BooksData[[#This Row],[Availability]], FIND("(", BooksData[[#This Row],[Availability]])) - FIND("(", BooksData[[#This Row],[Availability]]) - 1),
  0)</f>
        <v>1</v>
      </c>
      <c r="Y208" s="13" t="str">
        <f>IF(ISNUMBER(SEARCH("In stock", BooksData[[#This Row],[Availability]])), "In Stock", "Out of Stock")</f>
        <v>In Stock</v>
      </c>
      <c r="Z208" s="13" t="str">
        <f>IF(BooksData[[#This Row],[Stock Count]] &lt; 5, "⚠️ Low", "OK")</f>
        <v>⚠️ Low</v>
      </c>
      <c r="AA208" s="14">
        <f>BooksData[[#This Row],[Revenue]]*0.2</f>
        <v>49294.344000000005</v>
      </c>
      <c r="AB208" s="13" t="str" cm="1">
        <f t="array" ref="AB208">_xlfn.IFS(BooksData[[#This Row],[Price(USD)]]&lt;10, "Low", BooksData[[#This Row],[Price(USD)]]&lt;20, "Mid", TRUE, "High")</f>
        <v>High</v>
      </c>
      <c r="AC208" s="13" t="str">
        <f>IF(BooksData[[#This Row],[Total Sales]] &gt; 4000, "Top Seller", "Other")</f>
        <v>Top Seller</v>
      </c>
    </row>
    <row r="209" spans="1:29" x14ac:dyDescent="0.3">
      <c r="A209" s="7" t="s">
        <v>225</v>
      </c>
      <c r="B209" s="7" t="s">
        <v>1224</v>
      </c>
      <c r="C209" s="7" t="s">
        <v>2017</v>
      </c>
      <c r="D209" s="7" t="s">
        <v>2218</v>
      </c>
      <c r="E209" s="7" t="s">
        <v>2218</v>
      </c>
      <c r="F209" s="7" t="s">
        <v>2921</v>
      </c>
      <c r="G209" s="7" t="s">
        <v>2929</v>
      </c>
      <c r="H209" s="7">
        <v>0</v>
      </c>
      <c r="I209" s="10" t="s">
        <v>2946</v>
      </c>
      <c r="J209" s="7" t="s">
        <v>2954</v>
      </c>
      <c r="K209" s="7" t="s">
        <v>3204</v>
      </c>
      <c r="L209" s="11" t="s">
        <v>4202</v>
      </c>
      <c r="M209" s="11" t="s">
        <v>5202</v>
      </c>
      <c r="N209" s="9">
        <v>1805</v>
      </c>
      <c r="O209" s="7" t="s">
        <v>5999</v>
      </c>
      <c r="P209" s="7" t="s">
        <v>6001</v>
      </c>
      <c r="Q209" s="9">
        <v>1244</v>
      </c>
      <c r="R209" s="6">
        <v>45797</v>
      </c>
      <c r="S209" s="8">
        <f>ROUND((VALUE(SUBSTITUTE(SUBSTITUTE(BooksData[[#This Row],[Price (Incl. Tax)]], "Â", ""), "£", "")) *1.3),2)</f>
        <v>53.61</v>
      </c>
      <c r="T209" s="7" cm="1">
        <f t="array" ref="T209">_xlfn.SWITCH(I209, "One",1,"Two",2,"Three",3,"Four",4,"Five",5,"")</f>
        <v>1</v>
      </c>
      <c r="U209" s="12">
        <f>BooksData[[#This Row],[Price(USD)]]*BooksData[[#This Row],[Total Sales]]</f>
        <v>96766.05</v>
      </c>
      <c r="V209" s="7" t="str">
        <f>IF(BooksData[[#This Row],[Title]]="","Missing","OK")</f>
        <v>OK</v>
      </c>
      <c r="W209" s="7" t="str">
        <f ca="1">IF(BooksData[[#This Row],[Last Purchase]] &gt;= TODAY() - 30, "Recent", "Old")</f>
        <v>Old</v>
      </c>
      <c r="X209" s="7">
        <f>IFERROR(
  --MID(BooksData[[#This Row],[Availability]],
        FIND("(", BooksData[[#This Row],[Availability]]) + 1,
        FIND(" ", BooksData[[#This Row],[Availability]], FIND("(", BooksData[[#This Row],[Availability]])) - FIND("(", BooksData[[#This Row],[Availability]]) - 1),
  0)</f>
        <v>1</v>
      </c>
      <c r="Y209" s="13" t="str">
        <f>IF(ISNUMBER(SEARCH("In stock", BooksData[[#This Row],[Availability]])), "In Stock", "Out of Stock")</f>
        <v>In Stock</v>
      </c>
      <c r="Z209" s="13" t="str">
        <f>IF(BooksData[[#This Row],[Stock Count]] &lt; 5, "⚠️ Low", "OK")</f>
        <v>⚠️ Low</v>
      </c>
      <c r="AA209" s="14">
        <f>BooksData[[#This Row],[Revenue]]*0.2</f>
        <v>19353.210000000003</v>
      </c>
      <c r="AB209" s="13" t="str" cm="1">
        <f t="array" ref="AB209">_xlfn.IFS(BooksData[[#This Row],[Price(USD)]]&lt;10, "Low", BooksData[[#This Row],[Price(USD)]]&lt;20, "Mid", TRUE, "High")</f>
        <v>High</v>
      </c>
      <c r="AC209" s="13" t="str">
        <f>IF(BooksData[[#This Row],[Total Sales]] &gt; 4000, "Top Seller", "Other")</f>
        <v>Other</v>
      </c>
    </row>
    <row r="210" spans="1:29" x14ac:dyDescent="0.3">
      <c r="A210" s="7" t="s">
        <v>226</v>
      </c>
      <c r="B210" s="7" t="s">
        <v>1225</v>
      </c>
      <c r="C210" s="7" t="s">
        <v>2017</v>
      </c>
      <c r="D210" s="7" t="s">
        <v>2219</v>
      </c>
      <c r="E210" s="7" t="s">
        <v>2219</v>
      </c>
      <c r="F210" s="7" t="s">
        <v>2921</v>
      </c>
      <c r="G210" s="7" t="s">
        <v>2929</v>
      </c>
      <c r="H210" s="7">
        <v>0</v>
      </c>
      <c r="I210" s="10" t="s">
        <v>2944</v>
      </c>
      <c r="J210" s="7" t="s">
        <v>2954</v>
      </c>
      <c r="K210" s="7" t="s">
        <v>3205</v>
      </c>
      <c r="L210" s="11" t="s">
        <v>4203</v>
      </c>
      <c r="M210" s="11" t="s">
        <v>5203</v>
      </c>
      <c r="N210" s="9">
        <v>4467</v>
      </c>
      <c r="O210" s="7" t="s">
        <v>5998</v>
      </c>
      <c r="P210" s="7" t="s">
        <v>6002</v>
      </c>
      <c r="Q210" s="9">
        <v>583</v>
      </c>
      <c r="R210" s="6">
        <v>45747</v>
      </c>
      <c r="S210" s="8">
        <f>ROUND((VALUE(SUBSTITUTE(SUBSTITUTE(BooksData[[#This Row],[Price (Incl. Tax)]], "Â", ""), "£", "")) *1.3),2)</f>
        <v>48.44</v>
      </c>
      <c r="T210" s="7" cm="1">
        <f t="array" ref="T210">_xlfn.SWITCH(I210, "One",1,"Two",2,"Three",3,"Four",4,"Five",5,"")</f>
        <v>4</v>
      </c>
      <c r="U210" s="12">
        <f>BooksData[[#This Row],[Price(USD)]]*BooksData[[#This Row],[Total Sales]]</f>
        <v>216381.47999999998</v>
      </c>
      <c r="V210" s="7" t="str">
        <f>IF(BooksData[[#This Row],[Title]]="","Missing","OK")</f>
        <v>OK</v>
      </c>
      <c r="W210" s="7" t="str">
        <f ca="1">IF(BooksData[[#This Row],[Last Purchase]] &gt;= TODAY() - 30, "Recent", "Old")</f>
        <v>Old</v>
      </c>
      <c r="X210" s="7">
        <f>IFERROR(
  --MID(BooksData[[#This Row],[Availability]],
        FIND("(", BooksData[[#This Row],[Availability]]) + 1,
        FIND(" ", BooksData[[#This Row],[Availability]], FIND("(", BooksData[[#This Row],[Availability]])) - FIND("(", BooksData[[#This Row],[Availability]]) - 1),
  0)</f>
        <v>1</v>
      </c>
      <c r="Y210" s="13" t="str">
        <f>IF(ISNUMBER(SEARCH("In stock", BooksData[[#This Row],[Availability]])), "In Stock", "Out of Stock")</f>
        <v>In Stock</v>
      </c>
      <c r="Z210" s="13" t="str">
        <f>IF(BooksData[[#This Row],[Stock Count]] &lt; 5, "⚠️ Low", "OK")</f>
        <v>⚠️ Low</v>
      </c>
      <c r="AA210" s="14">
        <f>BooksData[[#This Row],[Revenue]]*0.2</f>
        <v>43276.296000000002</v>
      </c>
      <c r="AB210" s="13" t="str" cm="1">
        <f t="array" ref="AB210">_xlfn.IFS(BooksData[[#This Row],[Price(USD)]]&lt;10, "Low", BooksData[[#This Row],[Price(USD)]]&lt;20, "Mid", TRUE, "High")</f>
        <v>High</v>
      </c>
      <c r="AC210" s="13" t="str">
        <f>IF(BooksData[[#This Row],[Total Sales]] &gt; 4000, "Top Seller", "Other")</f>
        <v>Top Seller</v>
      </c>
    </row>
    <row r="211" spans="1:29" x14ac:dyDescent="0.3">
      <c r="A211" s="7" t="s">
        <v>227</v>
      </c>
      <c r="B211" s="7" t="s">
        <v>1226</v>
      </c>
      <c r="C211" s="7" t="s">
        <v>2017</v>
      </c>
      <c r="D211" s="7" t="s">
        <v>2220</v>
      </c>
      <c r="E211" s="7" t="s">
        <v>2220</v>
      </c>
      <c r="F211" s="7" t="s">
        <v>2921</v>
      </c>
      <c r="G211" s="7" t="s">
        <v>2923</v>
      </c>
      <c r="H211" s="7">
        <v>0</v>
      </c>
      <c r="I211" s="10" t="s">
        <v>2944</v>
      </c>
      <c r="J211" s="7" t="s">
        <v>2955</v>
      </c>
      <c r="K211" s="7" t="s">
        <v>3206</v>
      </c>
      <c r="L211" s="11" t="s">
        <v>4204</v>
      </c>
      <c r="M211" s="11" t="s">
        <v>5204</v>
      </c>
      <c r="N211" s="9">
        <v>1133</v>
      </c>
      <c r="O211" s="7" t="s">
        <v>5997</v>
      </c>
      <c r="P211" s="7" t="s">
        <v>6002</v>
      </c>
      <c r="Q211" s="9">
        <v>1595</v>
      </c>
      <c r="R211" s="6">
        <v>45727</v>
      </c>
      <c r="S211" s="8">
        <f>ROUND((VALUE(SUBSTITUTE(SUBSTITUTE(BooksData[[#This Row],[Price (Incl. Tax)]], "Â", ""), "£", "")) *1.3),2)</f>
        <v>74.569999999999993</v>
      </c>
      <c r="T211" s="7" cm="1">
        <f t="array" ref="T211">_xlfn.SWITCH(I211, "One",1,"Two",2,"Three",3,"Four",4,"Five",5,"")</f>
        <v>4</v>
      </c>
      <c r="U211" s="12">
        <f>BooksData[[#This Row],[Price(USD)]]*BooksData[[#This Row],[Total Sales]]</f>
        <v>84487.81</v>
      </c>
      <c r="V211" s="7" t="str">
        <f>IF(BooksData[[#This Row],[Title]]="","Missing","OK")</f>
        <v>OK</v>
      </c>
      <c r="W211" s="7" t="str">
        <f ca="1">IF(BooksData[[#This Row],[Last Purchase]] &gt;= TODAY() - 30, "Recent", "Old")</f>
        <v>Old</v>
      </c>
      <c r="X211" s="7">
        <f>IFERROR(
  --MID(BooksData[[#This Row],[Availability]],
        FIND("(", BooksData[[#This Row],[Availability]]) + 1,
        FIND(" ", BooksData[[#This Row],[Availability]], FIND("(", BooksData[[#This Row],[Availability]])) - FIND("(", BooksData[[#This Row],[Availability]]) - 1),
  0)</f>
        <v>15</v>
      </c>
      <c r="Y211" s="13" t="str">
        <f>IF(ISNUMBER(SEARCH("In stock", BooksData[[#This Row],[Availability]])), "In Stock", "Out of Stock")</f>
        <v>In Stock</v>
      </c>
      <c r="Z211" s="13" t="str">
        <f>IF(BooksData[[#This Row],[Stock Count]] &lt; 5, "⚠️ Low", "OK")</f>
        <v>OK</v>
      </c>
      <c r="AA211" s="14">
        <f>BooksData[[#This Row],[Revenue]]*0.2</f>
        <v>16897.562000000002</v>
      </c>
      <c r="AB211" s="13" t="str" cm="1">
        <f t="array" ref="AB211">_xlfn.IFS(BooksData[[#This Row],[Price(USD)]]&lt;10, "Low", BooksData[[#This Row],[Price(USD)]]&lt;20, "Mid", TRUE, "High")</f>
        <v>High</v>
      </c>
      <c r="AC211" s="13" t="str">
        <f>IF(BooksData[[#This Row],[Total Sales]] &gt; 4000, "Top Seller", "Other")</f>
        <v>Other</v>
      </c>
    </row>
    <row r="212" spans="1:29" x14ac:dyDescent="0.3">
      <c r="A212" s="7" t="s">
        <v>228</v>
      </c>
      <c r="B212" s="7" t="s">
        <v>1227</v>
      </c>
      <c r="C212" s="7" t="s">
        <v>2017</v>
      </c>
      <c r="D212" s="7" t="s">
        <v>2221</v>
      </c>
      <c r="E212" s="7" t="s">
        <v>2221</v>
      </c>
      <c r="F212" s="7" t="s">
        <v>2921</v>
      </c>
      <c r="G212" s="7" t="s">
        <v>2933</v>
      </c>
      <c r="H212" s="7">
        <v>0</v>
      </c>
      <c r="I212" s="10" t="s">
        <v>2945</v>
      </c>
      <c r="J212" s="7" t="s">
        <v>2955</v>
      </c>
      <c r="K212" s="7" t="s">
        <v>3207</v>
      </c>
      <c r="L212" s="11" t="s">
        <v>4205</v>
      </c>
      <c r="M212" s="11" t="s">
        <v>5205</v>
      </c>
      <c r="N212" s="9">
        <v>4727</v>
      </c>
      <c r="O212" s="7" t="s">
        <v>6000</v>
      </c>
      <c r="P212" s="7" t="s">
        <v>6001</v>
      </c>
      <c r="Q212" s="9">
        <v>1927</v>
      </c>
      <c r="R212" s="6">
        <v>45719</v>
      </c>
      <c r="S212" s="8">
        <f>ROUND((VALUE(SUBSTITUTE(SUBSTITUTE(BooksData[[#This Row],[Price (Incl. Tax)]], "Â", ""), "£", "")) *1.3),2)</f>
        <v>18.02</v>
      </c>
      <c r="T212" s="7" cm="1">
        <f t="array" ref="T212">_xlfn.SWITCH(I212, "One",1,"Two",2,"Three",3,"Four",4,"Five",5,"")</f>
        <v>3</v>
      </c>
      <c r="U212" s="12">
        <f>BooksData[[#This Row],[Price(USD)]]*BooksData[[#This Row],[Total Sales]]</f>
        <v>85180.54</v>
      </c>
      <c r="V212" s="7" t="str">
        <f>IF(BooksData[[#This Row],[Title]]="","Missing","OK")</f>
        <v>OK</v>
      </c>
      <c r="W212" s="7" t="str">
        <f ca="1">IF(BooksData[[#This Row],[Last Purchase]] &gt;= TODAY() - 30, "Recent", "Old")</f>
        <v>Old</v>
      </c>
      <c r="X212" s="7">
        <f>IFERROR(
  --MID(BooksData[[#This Row],[Availability]],
        FIND("(", BooksData[[#This Row],[Availability]]) + 1,
        FIND(" ", BooksData[[#This Row],[Availability]], FIND("(", BooksData[[#This Row],[Availability]])) - FIND("(", BooksData[[#This Row],[Availability]]) - 1),
  0)</f>
        <v>12</v>
      </c>
      <c r="Y212" s="13" t="str">
        <f>IF(ISNUMBER(SEARCH("In stock", BooksData[[#This Row],[Availability]])), "In Stock", "Out of Stock")</f>
        <v>In Stock</v>
      </c>
      <c r="Z212" s="13" t="str">
        <f>IF(BooksData[[#This Row],[Stock Count]] &lt; 5, "⚠️ Low", "OK")</f>
        <v>OK</v>
      </c>
      <c r="AA212" s="14">
        <f>BooksData[[#This Row],[Revenue]]*0.2</f>
        <v>17036.108</v>
      </c>
      <c r="AB212" s="13" t="str" cm="1">
        <f t="array" ref="AB212">_xlfn.IFS(BooksData[[#This Row],[Price(USD)]]&lt;10, "Low", BooksData[[#This Row],[Price(USD)]]&lt;20, "Mid", TRUE, "High")</f>
        <v>Mid</v>
      </c>
      <c r="AC212" s="13" t="str">
        <f>IF(BooksData[[#This Row],[Total Sales]] &gt; 4000, "Top Seller", "Other")</f>
        <v>Top Seller</v>
      </c>
    </row>
    <row r="213" spans="1:29" x14ac:dyDescent="0.3">
      <c r="A213" s="7" t="s">
        <v>229</v>
      </c>
      <c r="B213" s="7" t="s">
        <v>1228</v>
      </c>
      <c r="C213" s="7" t="s">
        <v>2017</v>
      </c>
      <c r="D213" s="7" t="s">
        <v>2222</v>
      </c>
      <c r="E213" s="7" t="s">
        <v>2222</v>
      </c>
      <c r="F213" s="7" t="s">
        <v>2921</v>
      </c>
      <c r="G213" s="7" t="s">
        <v>2934</v>
      </c>
      <c r="H213" s="7">
        <v>0</v>
      </c>
      <c r="I213" s="10" t="s">
        <v>2944</v>
      </c>
      <c r="J213" s="7" t="s">
        <v>2955</v>
      </c>
      <c r="K213" s="7" t="s">
        <v>3208</v>
      </c>
      <c r="L213" s="11" t="s">
        <v>4206</v>
      </c>
      <c r="M213" s="11" t="s">
        <v>5206</v>
      </c>
      <c r="N213" s="9">
        <v>4770</v>
      </c>
      <c r="O213" s="7" t="s">
        <v>5996</v>
      </c>
      <c r="P213" s="7" t="s">
        <v>6002</v>
      </c>
      <c r="Q213" s="9">
        <v>1414</v>
      </c>
      <c r="R213" s="6">
        <v>45756</v>
      </c>
      <c r="S213" s="8">
        <f>ROUND((VALUE(SUBSTITUTE(SUBSTITUTE(BooksData[[#This Row],[Price (Incl. Tax)]], "Â", ""), "£", "")) *1.3),2)</f>
        <v>26.6</v>
      </c>
      <c r="T213" s="7" cm="1">
        <f t="array" ref="T213">_xlfn.SWITCH(I213, "One",1,"Two",2,"Three",3,"Four",4,"Five",5,"")</f>
        <v>4</v>
      </c>
      <c r="U213" s="12">
        <f>BooksData[[#This Row],[Price(USD)]]*BooksData[[#This Row],[Total Sales]]</f>
        <v>126882</v>
      </c>
      <c r="V213" s="7" t="str">
        <f>IF(BooksData[[#This Row],[Title]]="","Missing","OK")</f>
        <v>OK</v>
      </c>
      <c r="W213" s="7" t="str">
        <f ca="1">IF(BooksData[[#This Row],[Last Purchase]] &gt;= TODAY() - 30, "Recent", "Old")</f>
        <v>Old</v>
      </c>
      <c r="X213" s="7">
        <f>IFERROR(
  --MID(BooksData[[#This Row],[Availability]],
        FIND("(", BooksData[[#This Row],[Availability]]) + 1,
        FIND(" ", BooksData[[#This Row],[Availability]], FIND("(", BooksData[[#This Row],[Availability]])) - FIND("(", BooksData[[#This Row],[Availability]]) - 1),
  0)</f>
        <v>11</v>
      </c>
      <c r="Y213" s="13" t="str">
        <f>IF(ISNUMBER(SEARCH("In stock", BooksData[[#This Row],[Availability]])), "In Stock", "Out of Stock")</f>
        <v>In Stock</v>
      </c>
      <c r="Z213" s="13" t="str">
        <f>IF(BooksData[[#This Row],[Stock Count]] &lt; 5, "⚠️ Low", "OK")</f>
        <v>OK</v>
      </c>
      <c r="AA213" s="14">
        <f>BooksData[[#This Row],[Revenue]]*0.2</f>
        <v>25376.400000000001</v>
      </c>
      <c r="AB213" s="13" t="str" cm="1">
        <f t="array" ref="AB213">_xlfn.IFS(BooksData[[#This Row],[Price(USD)]]&lt;10, "Low", BooksData[[#This Row],[Price(USD)]]&lt;20, "Mid", TRUE, "High")</f>
        <v>High</v>
      </c>
      <c r="AC213" s="13" t="str">
        <f>IF(BooksData[[#This Row],[Total Sales]] &gt; 4000, "Top Seller", "Other")</f>
        <v>Top Seller</v>
      </c>
    </row>
    <row r="214" spans="1:29" x14ac:dyDescent="0.3">
      <c r="A214" s="7" t="s">
        <v>230</v>
      </c>
      <c r="B214" s="7" t="s">
        <v>1229</v>
      </c>
      <c r="C214" s="7" t="s">
        <v>2017</v>
      </c>
      <c r="D214" s="7" t="s">
        <v>2223</v>
      </c>
      <c r="E214" s="7" t="s">
        <v>2223</v>
      </c>
      <c r="F214" s="7" t="s">
        <v>2921</v>
      </c>
      <c r="G214" s="7" t="s">
        <v>2934</v>
      </c>
      <c r="H214" s="7">
        <v>0</v>
      </c>
      <c r="I214" s="10" t="s">
        <v>2944</v>
      </c>
      <c r="J214" s="7" t="s">
        <v>2955</v>
      </c>
      <c r="K214" s="7" t="s">
        <v>3209</v>
      </c>
      <c r="L214" s="11" t="s">
        <v>4207</v>
      </c>
      <c r="M214" s="11" t="s">
        <v>5207</v>
      </c>
      <c r="N214" s="9">
        <v>3922</v>
      </c>
      <c r="O214" s="7" t="s">
        <v>6000</v>
      </c>
      <c r="P214" s="7" t="s">
        <v>6002</v>
      </c>
      <c r="Q214" s="9">
        <v>54</v>
      </c>
      <c r="R214" s="6">
        <v>45837</v>
      </c>
      <c r="S214" s="8">
        <f>ROUND((VALUE(SUBSTITUTE(SUBSTITUTE(BooksData[[#This Row],[Price (Incl. Tax)]], "Â", ""), "£", "")) *1.3),2)</f>
        <v>63.04</v>
      </c>
      <c r="T214" s="7" cm="1">
        <f t="array" ref="T214">_xlfn.SWITCH(I214, "One",1,"Two",2,"Three",3,"Four",4,"Five",5,"")</f>
        <v>4</v>
      </c>
      <c r="U214" s="12">
        <f>BooksData[[#This Row],[Price(USD)]]*BooksData[[#This Row],[Total Sales]]</f>
        <v>247242.88</v>
      </c>
      <c r="V214" s="7" t="str">
        <f>IF(BooksData[[#This Row],[Title]]="","Missing","OK")</f>
        <v>OK</v>
      </c>
      <c r="W214" s="7" t="str">
        <f ca="1">IF(BooksData[[#This Row],[Last Purchase]] &gt;= TODAY() - 30, "Recent", "Old")</f>
        <v>Recent</v>
      </c>
      <c r="X214" s="7">
        <f>IFERROR(
  --MID(BooksData[[#This Row],[Availability]],
        FIND("(", BooksData[[#This Row],[Availability]]) + 1,
        FIND(" ", BooksData[[#This Row],[Availability]], FIND("(", BooksData[[#This Row],[Availability]])) - FIND("(", BooksData[[#This Row],[Availability]]) - 1),
  0)</f>
        <v>11</v>
      </c>
      <c r="Y214" s="13" t="str">
        <f>IF(ISNUMBER(SEARCH("In stock", BooksData[[#This Row],[Availability]])), "In Stock", "Out of Stock")</f>
        <v>In Stock</v>
      </c>
      <c r="Z214" s="13" t="str">
        <f>IF(BooksData[[#This Row],[Stock Count]] &lt; 5, "⚠️ Low", "OK")</f>
        <v>OK</v>
      </c>
      <c r="AA214" s="14">
        <f>BooksData[[#This Row],[Revenue]]*0.2</f>
        <v>49448.576000000001</v>
      </c>
      <c r="AB214" s="13" t="str" cm="1">
        <f t="array" ref="AB214">_xlfn.IFS(BooksData[[#This Row],[Price(USD)]]&lt;10, "Low", BooksData[[#This Row],[Price(USD)]]&lt;20, "Mid", TRUE, "High")</f>
        <v>High</v>
      </c>
      <c r="AC214" s="13" t="str">
        <f>IF(BooksData[[#This Row],[Total Sales]] &gt; 4000, "Top Seller", "Other")</f>
        <v>Other</v>
      </c>
    </row>
    <row r="215" spans="1:29" x14ac:dyDescent="0.3">
      <c r="A215" s="7" t="s">
        <v>231</v>
      </c>
      <c r="B215" s="7" t="s">
        <v>1230</v>
      </c>
      <c r="C215" s="7" t="s">
        <v>2017</v>
      </c>
      <c r="D215" s="7" t="s">
        <v>2224</v>
      </c>
      <c r="E215" s="7" t="s">
        <v>2224</v>
      </c>
      <c r="F215" s="7" t="s">
        <v>2921</v>
      </c>
      <c r="G215" s="7" t="s">
        <v>2926</v>
      </c>
      <c r="H215" s="7">
        <v>0</v>
      </c>
      <c r="I215" s="10" t="s">
        <v>2945</v>
      </c>
      <c r="J215" s="7" t="s">
        <v>2955</v>
      </c>
      <c r="K215" s="7" t="s">
        <v>3210</v>
      </c>
      <c r="L215" s="11" t="s">
        <v>4208</v>
      </c>
      <c r="M215" s="11" t="s">
        <v>5208</v>
      </c>
      <c r="N215" s="9">
        <v>2040</v>
      </c>
      <c r="O215" s="7" t="s">
        <v>5995</v>
      </c>
      <c r="P215" s="7" t="s">
        <v>6002</v>
      </c>
      <c r="Q215" s="9">
        <v>1736</v>
      </c>
      <c r="R215" s="6">
        <v>45720</v>
      </c>
      <c r="S215" s="8">
        <f>ROUND((VALUE(SUBSTITUTE(SUBSTITUTE(BooksData[[#This Row],[Price (Incl. Tax)]], "Â", ""), "£", "")) *1.3),2)</f>
        <v>56.65</v>
      </c>
      <c r="T215" s="7" cm="1">
        <f t="array" ref="T215">_xlfn.SWITCH(I215, "One",1,"Two",2,"Three",3,"Four",4,"Five",5,"")</f>
        <v>3</v>
      </c>
      <c r="U215" s="12">
        <f>BooksData[[#This Row],[Price(USD)]]*BooksData[[#This Row],[Total Sales]]</f>
        <v>115566</v>
      </c>
      <c r="V215" s="7" t="str">
        <f>IF(BooksData[[#This Row],[Title]]="","Missing","OK")</f>
        <v>OK</v>
      </c>
      <c r="W215" s="7" t="str">
        <f ca="1">IF(BooksData[[#This Row],[Last Purchase]] &gt;= TODAY() - 30, "Recent", "Old")</f>
        <v>Old</v>
      </c>
      <c r="X215" s="7">
        <f>IFERROR(
  --MID(BooksData[[#This Row],[Availability]],
        FIND("(", BooksData[[#This Row],[Availability]]) + 1,
        FIND(" ", BooksData[[#This Row],[Availability]], FIND("(", BooksData[[#This Row],[Availability]])) - FIND("(", BooksData[[#This Row],[Availability]]) - 1),
  0)</f>
        <v>7</v>
      </c>
      <c r="Y215" s="13" t="str">
        <f>IF(ISNUMBER(SEARCH("In stock", BooksData[[#This Row],[Availability]])), "In Stock", "Out of Stock")</f>
        <v>In Stock</v>
      </c>
      <c r="Z215" s="13" t="str">
        <f>IF(BooksData[[#This Row],[Stock Count]] &lt; 5, "⚠️ Low", "OK")</f>
        <v>OK</v>
      </c>
      <c r="AA215" s="14">
        <f>BooksData[[#This Row],[Revenue]]*0.2</f>
        <v>23113.200000000001</v>
      </c>
      <c r="AB215" s="13" t="str" cm="1">
        <f t="array" ref="AB215">_xlfn.IFS(BooksData[[#This Row],[Price(USD)]]&lt;10, "Low", BooksData[[#This Row],[Price(USD)]]&lt;20, "Mid", TRUE, "High")</f>
        <v>High</v>
      </c>
      <c r="AC215" s="13" t="str">
        <f>IF(BooksData[[#This Row],[Total Sales]] &gt; 4000, "Top Seller", "Other")</f>
        <v>Other</v>
      </c>
    </row>
    <row r="216" spans="1:29" x14ac:dyDescent="0.3">
      <c r="A216" s="7" t="s">
        <v>232</v>
      </c>
      <c r="B216" s="7" t="s">
        <v>1231</v>
      </c>
      <c r="C216" s="7" t="s">
        <v>2017</v>
      </c>
      <c r="D216" s="7" t="s">
        <v>2225</v>
      </c>
      <c r="E216" s="7" t="s">
        <v>2225</v>
      </c>
      <c r="F216" s="7" t="s">
        <v>2921</v>
      </c>
      <c r="G216" s="7" t="s">
        <v>2936</v>
      </c>
      <c r="H216" s="7">
        <v>0</v>
      </c>
      <c r="I216" s="10" t="s">
        <v>2947</v>
      </c>
      <c r="J216" s="7" t="s">
        <v>2955</v>
      </c>
      <c r="K216" s="7" t="s">
        <v>3211</v>
      </c>
      <c r="L216" s="11" t="s">
        <v>4209</v>
      </c>
      <c r="M216" s="11" t="s">
        <v>5209</v>
      </c>
      <c r="N216" s="9">
        <v>3924</v>
      </c>
      <c r="O216" s="7" t="s">
        <v>6000</v>
      </c>
      <c r="P216" s="7" t="s">
        <v>6002</v>
      </c>
      <c r="Q216" s="9">
        <v>1734</v>
      </c>
      <c r="R216" s="6">
        <v>45811</v>
      </c>
      <c r="S216" s="8">
        <f>ROUND((VALUE(SUBSTITUTE(SUBSTITUTE(BooksData[[#This Row],[Price (Incl. Tax)]], "Â", ""), "£", "")) *1.3),2)</f>
        <v>17.850000000000001</v>
      </c>
      <c r="T216" s="7" cm="1">
        <f t="array" ref="T216">_xlfn.SWITCH(I216, "One",1,"Two",2,"Three",3,"Four",4,"Five",5,"")</f>
        <v>5</v>
      </c>
      <c r="U216" s="12">
        <f>BooksData[[#This Row],[Price(USD)]]*BooksData[[#This Row],[Total Sales]]</f>
        <v>70043.400000000009</v>
      </c>
      <c r="V216" s="7" t="str">
        <f>IF(BooksData[[#This Row],[Title]]="","Missing","OK")</f>
        <v>OK</v>
      </c>
      <c r="W216" s="7" t="str">
        <f ca="1">IF(BooksData[[#This Row],[Last Purchase]] &gt;= TODAY() - 30, "Recent", "Old")</f>
        <v>Old</v>
      </c>
      <c r="X216" s="7">
        <f>IFERROR(
  --MID(BooksData[[#This Row],[Availability]],
        FIND("(", BooksData[[#This Row],[Availability]]) + 1,
        FIND(" ", BooksData[[#This Row],[Availability]], FIND("(", BooksData[[#This Row],[Availability]])) - FIND("(", BooksData[[#This Row],[Availability]]) - 1),
  0)</f>
        <v>4</v>
      </c>
      <c r="Y216" s="13" t="str">
        <f>IF(ISNUMBER(SEARCH("In stock", BooksData[[#This Row],[Availability]])), "In Stock", "Out of Stock")</f>
        <v>In Stock</v>
      </c>
      <c r="Z216" s="13" t="str">
        <f>IF(BooksData[[#This Row],[Stock Count]] &lt; 5, "⚠️ Low", "OK")</f>
        <v>⚠️ Low</v>
      </c>
      <c r="AA216" s="14">
        <f>BooksData[[#This Row],[Revenue]]*0.2</f>
        <v>14008.680000000002</v>
      </c>
      <c r="AB216" s="13" t="str" cm="1">
        <f t="array" ref="AB216">_xlfn.IFS(BooksData[[#This Row],[Price(USD)]]&lt;10, "Low", BooksData[[#This Row],[Price(USD)]]&lt;20, "Mid", TRUE, "High")</f>
        <v>Mid</v>
      </c>
      <c r="AC216" s="13" t="str">
        <f>IF(BooksData[[#This Row],[Total Sales]] &gt; 4000, "Top Seller", "Other")</f>
        <v>Other</v>
      </c>
    </row>
    <row r="217" spans="1:29" x14ac:dyDescent="0.3">
      <c r="A217" s="7" t="s">
        <v>233</v>
      </c>
      <c r="B217" s="7" t="s">
        <v>1232</v>
      </c>
      <c r="C217" s="7" t="s">
        <v>2017</v>
      </c>
      <c r="D217" s="7" t="s">
        <v>2226</v>
      </c>
      <c r="E217" s="7" t="s">
        <v>2226</v>
      </c>
      <c r="F217" s="7" t="s">
        <v>2921</v>
      </c>
      <c r="G217" s="7" t="s">
        <v>2936</v>
      </c>
      <c r="H217" s="7">
        <v>0</v>
      </c>
      <c r="I217" s="10" t="s">
        <v>2947</v>
      </c>
      <c r="J217" s="7" t="s">
        <v>2955</v>
      </c>
      <c r="K217" s="7" t="s">
        <v>3212</v>
      </c>
      <c r="L217" s="11" t="s">
        <v>4210</v>
      </c>
      <c r="M217" s="11" t="s">
        <v>5210</v>
      </c>
      <c r="N217" s="9">
        <v>3384</v>
      </c>
      <c r="O217" s="7" t="s">
        <v>5999</v>
      </c>
      <c r="P217" s="7" t="s">
        <v>6001</v>
      </c>
      <c r="Q217" s="9">
        <v>1348</v>
      </c>
      <c r="R217" s="6">
        <v>45835</v>
      </c>
      <c r="S217" s="8">
        <f>ROUND((VALUE(SUBSTITUTE(SUBSTITUTE(BooksData[[#This Row],[Price (Incl. Tax)]], "Â", ""), "£", "")) *1.3),2)</f>
        <v>62.91</v>
      </c>
      <c r="T217" s="7" cm="1">
        <f t="array" ref="T217">_xlfn.SWITCH(I217, "One",1,"Two",2,"Three",3,"Four",4,"Five",5,"")</f>
        <v>5</v>
      </c>
      <c r="U217" s="12">
        <f>BooksData[[#This Row],[Price(USD)]]*BooksData[[#This Row],[Total Sales]]</f>
        <v>212887.44</v>
      </c>
      <c r="V217" s="7" t="str">
        <f>IF(BooksData[[#This Row],[Title]]="","Missing","OK")</f>
        <v>OK</v>
      </c>
      <c r="W217" s="7" t="str">
        <f ca="1">IF(BooksData[[#This Row],[Last Purchase]] &gt;= TODAY() - 30, "Recent", "Old")</f>
        <v>Recent</v>
      </c>
      <c r="X217" s="7">
        <f>IFERROR(
  --MID(BooksData[[#This Row],[Availability]],
        FIND("(", BooksData[[#This Row],[Availability]]) + 1,
        FIND(" ", BooksData[[#This Row],[Availability]], FIND("(", BooksData[[#This Row],[Availability]])) - FIND("(", BooksData[[#This Row],[Availability]]) - 1),
  0)</f>
        <v>4</v>
      </c>
      <c r="Y217" s="13" t="str">
        <f>IF(ISNUMBER(SEARCH("In stock", BooksData[[#This Row],[Availability]])), "In Stock", "Out of Stock")</f>
        <v>In Stock</v>
      </c>
      <c r="Z217" s="13" t="str">
        <f>IF(BooksData[[#This Row],[Stock Count]] &lt; 5, "⚠️ Low", "OK")</f>
        <v>⚠️ Low</v>
      </c>
      <c r="AA217" s="14">
        <f>BooksData[[#This Row],[Revenue]]*0.2</f>
        <v>42577.488000000005</v>
      </c>
      <c r="AB217" s="13" t="str" cm="1">
        <f t="array" ref="AB217">_xlfn.IFS(BooksData[[#This Row],[Price(USD)]]&lt;10, "Low", BooksData[[#This Row],[Price(USD)]]&lt;20, "Mid", TRUE, "High")</f>
        <v>High</v>
      </c>
      <c r="AC217" s="13" t="str">
        <f>IF(BooksData[[#This Row],[Total Sales]] &gt; 4000, "Top Seller", "Other")</f>
        <v>Other</v>
      </c>
    </row>
    <row r="218" spans="1:29" x14ac:dyDescent="0.3">
      <c r="A218" s="7" t="s">
        <v>234</v>
      </c>
      <c r="B218" s="7" t="s">
        <v>1233</v>
      </c>
      <c r="C218" s="7" t="s">
        <v>2017</v>
      </c>
      <c r="D218" s="7" t="s">
        <v>2227</v>
      </c>
      <c r="E218" s="7" t="s">
        <v>2227</v>
      </c>
      <c r="F218" s="7" t="s">
        <v>2921</v>
      </c>
      <c r="G218" s="7" t="s">
        <v>2936</v>
      </c>
      <c r="H218" s="7">
        <v>0</v>
      </c>
      <c r="I218" s="10" t="s">
        <v>2946</v>
      </c>
      <c r="J218" s="7" t="s">
        <v>2955</v>
      </c>
      <c r="K218" s="7" t="s">
        <v>3213</v>
      </c>
      <c r="L218" s="11" t="s">
        <v>4211</v>
      </c>
      <c r="M218" s="11" t="s">
        <v>5211</v>
      </c>
      <c r="N218" s="9">
        <v>1609</v>
      </c>
      <c r="O218" s="7" t="s">
        <v>6000</v>
      </c>
      <c r="P218" s="7" t="s">
        <v>6001</v>
      </c>
      <c r="Q218" s="9">
        <v>1793</v>
      </c>
      <c r="R218" s="6">
        <v>45772</v>
      </c>
      <c r="S218" s="8">
        <f>ROUND((VALUE(SUBSTITUTE(SUBSTITUTE(BooksData[[#This Row],[Price (Incl. Tax)]], "Â", ""), "£", "")) *1.3),2)</f>
        <v>28.52</v>
      </c>
      <c r="T218" s="7" cm="1">
        <f t="array" ref="T218">_xlfn.SWITCH(I218, "One",1,"Two",2,"Three",3,"Four",4,"Five",5,"")</f>
        <v>1</v>
      </c>
      <c r="U218" s="12">
        <f>BooksData[[#This Row],[Price(USD)]]*BooksData[[#This Row],[Total Sales]]</f>
        <v>45888.68</v>
      </c>
      <c r="V218" s="7" t="str">
        <f>IF(BooksData[[#This Row],[Title]]="","Missing","OK")</f>
        <v>OK</v>
      </c>
      <c r="W218" s="7" t="str">
        <f ca="1">IF(BooksData[[#This Row],[Last Purchase]] &gt;= TODAY() - 30, "Recent", "Old")</f>
        <v>Old</v>
      </c>
      <c r="X218" s="7">
        <f>IFERROR(
  --MID(BooksData[[#This Row],[Availability]],
        FIND("(", BooksData[[#This Row],[Availability]]) + 1,
        FIND(" ", BooksData[[#This Row],[Availability]], FIND("(", BooksData[[#This Row],[Availability]])) - FIND("(", BooksData[[#This Row],[Availability]]) - 1),
  0)</f>
        <v>4</v>
      </c>
      <c r="Y218" s="13" t="str">
        <f>IF(ISNUMBER(SEARCH("In stock", BooksData[[#This Row],[Availability]])), "In Stock", "Out of Stock")</f>
        <v>In Stock</v>
      </c>
      <c r="Z218" s="13" t="str">
        <f>IF(BooksData[[#This Row],[Stock Count]] &lt; 5, "⚠️ Low", "OK")</f>
        <v>⚠️ Low</v>
      </c>
      <c r="AA218" s="14">
        <f>BooksData[[#This Row],[Revenue]]*0.2</f>
        <v>9177.7360000000008</v>
      </c>
      <c r="AB218" s="13" t="str" cm="1">
        <f t="array" ref="AB218">_xlfn.IFS(BooksData[[#This Row],[Price(USD)]]&lt;10, "Low", BooksData[[#This Row],[Price(USD)]]&lt;20, "Mid", TRUE, "High")</f>
        <v>High</v>
      </c>
      <c r="AC218" s="13" t="str">
        <f>IF(BooksData[[#This Row],[Total Sales]] &gt; 4000, "Top Seller", "Other")</f>
        <v>Other</v>
      </c>
    </row>
    <row r="219" spans="1:29" x14ac:dyDescent="0.3">
      <c r="A219" s="7" t="s">
        <v>235</v>
      </c>
      <c r="B219" s="7" t="s">
        <v>1234</v>
      </c>
      <c r="C219" s="7" t="s">
        <v>2017</v>
      </c>
      <c r="D219" s="7" t="s">
        <v>2228</v>
      </c>
      <c r="E219" s="7" t="s">
        <v>2228</v>
      </c>
      <c r="F219" s="7" t="s">
        <v>2921</v>
      </c>
      <c r="G219" s="7" t="s">
        <v>2928</v>
      </c>
      <c r="H219" s="7">
        <v>0</v>
      </c>
      <c r="I219" s="10" t="s">
        <v>2943</v>
      </c>
      <c r="J219" s="7" t="s">
        <v>2955</v>
      </c>
      <c r="K219" s="7" t="s">
        <v>3214</v>
      </c>
      <c r="L219" s="11" t="s">
        <v>4212</v>
      </c>
      <c r="M219" s="11" t="s">
        <v>5212</v>
      </c>
      <c r="N219" s="9">
        <v>822</v>
      </c>
      <c r="O219" s="7" t="s">
        <v>5995</v>
      </c>
      <c r="P219" s="7" t="s">
        <v>6001</v>
      </c>
      <c r="Q219" s="9">
        <v>617</v>
      </c>
      <c r="R219" s="6">
        <v>45722</v>
      </c>
      <c r="S219" s="8">
        <f>ROUND((VALUE(SUBSTITUTE(SUBSTITUTE(BooksData[[#This Row],[Price (Incl. Tax)]], "Â", ""), "£", "")) *1.3),2)</f>
        <v>55.64</v>
      </c>
      <c r="T219" s="7" cm="1">
        <f t="array" ref="T219">_xlfn.SWITCH(I219, "One",1,"Two",2,"Three",3,"Four",4,"Five",5,"")</f>
        <v>2</v>
      </c>
      <c r="U219" s="12">
        <f>BooksData[[#This Row],[Price(USD)]]*BooksData[[#This Row],[Total Sales]]</f>
        <v>45736.08</v>
      </c>
      <c r="V219" s="7" t="str">
        <f>IF(BooksData[[#This Row],[Title]]="","Missing","OK")</f>
        <v>OK</v>
      </c>
      <c r="W219" s="7" t="str">
        <f ca="1">IF(BooksData[[#This Row],[Last Purchase]] &gt;= TODAY() - 30, "Recent", "Old")</f>
        <v>Old</v>
      </c>
      <c r="X219" s="7">
        <f>IFERROR(
  --MID(BooksData[[#This Row],[Availability]],
        FIND("(", BooksData[[#This Row],[Availability]]) + 1,
        FIND(" ", BooksData[[#This Row],[Availability]], FIND("(", BooksData[[#This Row],[Availability]])) - FIND("(", BooksData[[#This Row],[Availability]]) - 1),
  0)</f>
        <v>3</v>
      </c>
      <c r="Y219" s="13" t="str">
        <f>IF(ISNUMBER(SEARCH("In stock", BooksData[[#This Row],[Availability]])), "In Stock", "Out of Stock")</f>
        <v>In Stock</v>
      </c>
      <c r="Z219" s="13" t="str">
        <f>IF(BooksData[[#This Row],[Stock Count]] &lt; 5, "⚠️ Low", "OK")</f>
        <v>⚠️ Low</v>
      </c>
      <c r="AA219" s="14">
        <f>BooksData[[#This Row],[Revenue]]*0.2</f>
        <v>9147.2160000000003</v>
      </c>
      <c r="AB219" s="13" t="str" cm="1">
        <f t="array" ref="AB219">_xlfn.IFS(BooksData[[#This Row],[Price(USD)]]&lt;10, "Low", BooksData[[#This Row],[Price(USD)]]&lt;20, "Mid", TRUE, "High")</f>
        <v>High</v>
      </c>
      <c r="AC219" s="13" t="str">
        <f>IF(BooksData[[#This Row],[Total Sales]] &gt; 4000, "Top Seller", "Other")</f>
        <v>Other</v>
      </c>
    </row>
    <row r="220" spans="1:29" x14ac:dyDescent="0.3">
      <c r="A220" s="7" t="s">
        <v>236</v>
      </c>
      <c r="B220" s="7" t="s">
        <v>1235</v>
      </c>
      <c r="C220" s="7" t="s">
        <v>2017</v>
      </c>
      <c r="D220" s="7" t="s">
        <v>2229</v>
      </c>
      <c r="E220" s="7" t="s">
        <v>2229</v>
      </c>
      <c r="F220" s="7" t="s">
        <v>2921</v>
      </c>
      <c r="G220" s="7" t="s">
        <v>2928</v>
      </c>
      <c r="H220" s="7">
        <v>0</v>
      </c>
      <c r="I220" s="10" t="s">
        <v>2944</v>
      </c>
      <c r="J220" s="7" t="s">
        <v>2955</v>
      </c>
      <c r="K220" s="7" t="s">
        <v>3215</v>
      </c>
      <c r="L220" s="11" t="s">
        <v>4213</v>
      </c>
      <c r="M220" s="11" t="s">
        <v>5213</v>
      </c>
      <c r="N220" s="9">
        <v>844</v>
      </c>
      <c r="O220" s="7" t="s">
        <v>5996</v>
      </c>
      <c r="P220" s="7" t="s">
        <v>6002</v>
      </c>
      <c r="Q220" s="9">
        <v>420</v>
      </c>
      <c r="R220" s="6">
        <v>45748</v>
      </c>
      <c r="S220" s="8">
        <f>ROUND((VALUE(SUBSTITUTE(SUBSTITUTE(BooksData[[#This Row],[Price (Incl. Tax)]], "Â", ""), "£", "")) *1.3),2)</f>
        <v>59.48</v>
      </c>
      <c r="T220" s="7" cm="1">
        <f t="array" ref="T220">_xlfn.SWITCH(I220, "One",1,"Two",2,"Three",3,"Four",4,"Five",5,"")</f>
        <v>4</v>
      </c>
      <c r="U220" s="12">
        <f>BooksData[[#This Row],[Price(USD)]]*BooksData[[#This Row],[Total Sales]]</f>
        <v>50201.119999999995</v>
      </c>
      <c r="V220" s="7" t="str">
        <f>IF(BooksData[[#This Row],[Title]]="","Missing","OK")</f>
        <v>OK</v>
      </c>
      <c r="W220" s="7" t="str">
        <f ca="1">IF(BooksData[[#This Row],[Last Purchase]] &gt;= TODAY() - 30, "Recent", "Old")</f>
        <v>Old</v>
      </c>
      <c r="X220" s="7">
        <f>IFERROR(
  --MID(BooksData[[#This Row],[Availability]],
        FIND("(", BooksData[[#This Row],[Availability]]) + 1,
        FIND(" ", BooksData[[#This Row],[Availability]], FIND("(", BooksData[[#This Row],[Availability]])) - FIND("(", BooksData[[#This Row],[Availability]]) - 1),
  0)</f>
        <v>3</v>
      </c>
      <c r="Y220" s="13" t="str">
        <f>IF(ISNUMBER(SEARCH("In stock", BooksData[[#This Row],[Availability]])), "In Stock", "Out of Stock")</f>
        <v>In Stock</v>
      </c>
      <c r="Z220" s="13" t="str">
        <f>IF(BooksData[[#This Row],[Stock Count]] &lt; 5, "⚠️ Low", "OK")</f>
        <v>⚠️ Low</v>
      </c>
      <c r="AA220" s="14">
        <f>BooksData[[#This Row],[Revenue]]*0.2</f>
        <v>10040.224</v>
      </c>
      <c r="AB220" s="13" t="str" cm="1">
        <f t="array" ref="AB220">_xlfn.IFS(BooksData[[#This Row],[Price(USD)]]&lt;10, "Low", BooksData[[#This Row],[Price(USD)]]&lt;20, "Mid", TRUE, "High")</f>
        <v>High</v>
      </c>
      <c r="AC220" s="13" t="str">
        <f>IF(BooksData[[#This Row],[Total Sales]] &gt; 4000, "Top Seller", "Other")</f>
        <v>Other</v>
      </c>
    </row>
    <row r="221" spans="1:29" x14ac:dyDescent="0.3">
      <c r="A221" s="7" t="s">
        <v>237</v>
      </c>
      <c r="B221" s="7" t="s">
        <v>1236</v>
      </c>
      <c r="C221" s="7" t="s">
        <v>2017</v>
      </c>
      <c r="D221" s="7" t="s">
        <v>2230</v>
      </c>
      <c r="E221" s="7" t="s">
        <v>2230</v>
      </c>
      <c r="F221" s="7" t="s">
        <v>2921</v>
      </c>
      <c r="G221" s="7" t="s">
        <v>2928</v>
      </c>
      <c r="H221" s="7">
        <v>0</v>
      </c>
      <c r="I221" s="10" t="s">
        <v>2947</v>
      </c>
      <c r="J221" s="7" t="s">
        <v>2955</v>
      </c>
      <c r="K221" s="7" t="s">
        <v>3216</v>
      </c>
      <c r="L221" s="11" t="s">
        <v>4214</v>
      </c>
      <c r="M221" s="11" t="s">
        <v>5214</v>
      </c>
      <c r="N221" s="9">
        <v>3581</v>
      </c>
      <c r="O221" s="7" t="s">
        <v>5997</v>
      </c>
      <c r="P221" s="7" t="s">
        <v>6002</v>
      </c>
      <c r="Q221" s="9">
        <v>1060</v>
      </c>
      <c r="R221" s="6">
        <v>45817</v>
      </c>
      <c r="S221" s="8">
        <f>ROUND((VALUE(SUBSTITUTE(SUBSTITUTE(BooksData[[#This Row],[Price (Incl. Tax)]], "Â", ""), "£", "")) *1.3),2)</f>
        <v>68.290000000000006</v>
      </c>
      <c r="T221" s="7" cm="1">
        <f t="array" ref="T221">_xlfn.SWITCH(I221, "One",1,"Two",2,"Three",3,"Four",4,"Five",5,"")</f>
        <v>5</v>
      </c>
      <c r="U221" s="12">
        <f>BooksData[[#This Row],[Price(USD)]]*BooksData[[#This Row],[Total Sales]]</f>
        <v>244546.49000000002</v>
      </c>
      <c r="V221" s="7" t="str">
        <f>IF(BooksData[[#This Row],[Title]]="","Missing","OK")</f>
        <v>OK</v>
      </c>
      <c r="W221" s="7" t="str">
        <f ca="1">IF(BooksData[[#This Row],[Last Purchase]] &gt;= TODAY() - 30, "Recent", "Old")</f>
        <v>Old</v>
      </c>
      <c r="X221" s="7">
        <f>IFERROR(
  --MID(BooksData[[#This Row],[Availability]],
        FIND("(", BooksData[[#This Row],[Availability]]) + 1,
        FIND(" ", BooksData[[#This Row],[Availability]], FIND("(", BooksData[[#This Row],[Availability]])) - FIND("(", BooksData[[#This Row],[Availability]]) - 1),
  0)</f>
        <v>3</v>
      </c>
      <c r="Y221" s="13" t="str">
        <f>IF(ISNUMBER(SEARCH("In stock", BooksData[[#This Row],[Availability]])), "In Stock", "Out of Stock")</f>
        <v>In Stock</v>
      </c>
      <c r="Z221" s="13" t="str">
        <f>IF(BooksData[[#This Row],[Stock Count]] &lt; 5, "⚠️ Low", "OK")</f>
        <v>⚠️ Low</v>
      </c>
      <c r="AA221" s="14">
        <f>BooksData[[#This Row],[Revenue]]*0.2</f>
        <v>48909.29800000001</v>
      </c>
      <c r="AB221" s="13" t="str" cm="1">
        <f t="array" ref="AB221">_xlfn.IFS(BooksData[[#This Row],[Price(USD)]]&lt;10, "Low", BooksData[[#This Row],[Price(USD)]]&lt;20, "Mid", TRUE, "High")</f>
        <v>High</v>
      </c>
      <c r="AC221" s="13" t="str">
        <f>IF(BooksData[[#This Row],[Total Sales]] &gt; 4000, "Top Seller", "Other")</f>
        <v>Other</v>
      </c>
    </row>
    <row r="222" spans="1:29" x14ac:dyDescent="0.3">
      <c r="A222" s="7" t="s">
        <v>238</v>
      </c>
      <c r="B222" s="7" t="s">
        <v>1237</v>
      </c>
      <c r="C222" s="7" t="s">
        <v>2017</v>
      </c>
      <c r="D222" s="7" t="s">
        <v>2231</v>
      </c>
      <c r="E222" s="7" t="s">
        <v>2231</v>
      </c>
      <c r="F222" s="7" t="s">
        <v>2921</v>
      </c>
      <c r="G222" s="7" t="s">
        <v>2928</v>
      </c>
      <c r="H222" s="7">
        <v>0</v>
      </c>
      <c r="I222" s="10" t="s">
        <v>2946</v>
      </c>
      <c r="J222" s="7" t="s">
        <v>2955</v>
      </c>
      <c r="K222" s="7" t="s">
        <v>3217</v>
      </c>
      <c r="L222" s="11" t="s">
        <v>4215</v>
      </c>
      <c r="M222" s="11" t="s">
        <v>5215</v>
      </c>
      <c r="N222" s="9">
        <v>2952</v>
      </c>
      <c r="O222" s="7" t="s">
        <v>5996</v>
      </c>
      <c r="P222" s="7" t="s">
        <v>6001</v>
      </c>
      <c r="Q222" s="9">
        <v>1242</v>
      </c>
      <c r="R222" s="6">
        <v>45717</v>
      </c>
      <c r="S222" s="8">
        <f>ROUND((VALUE(SUBSTITUTE(SUBSTITUTE(BooksData[[#This Row],[Price (Incl. Tax)]], "Â", ""), "£", "")) *1.3),2)</f>
        <v>57.58</v>
      </c>
      <c r="T222" s="7" cm="1">
        <f t="array" ref="T222">_xlfn.SWITCH(I222, "One",1,"Two",2,"Three",3,"Four",4,"Five",5,"")</f>
        <v>1</v>
      </c>
      <c r="U222" s="12">
        <f>BooksData[[#This Row],[Price(USD)]]*BooksData[[#This Row],[Total Sales]]</f>
        <v>169976.16</v>
      </c>
      <c r="V222" s="7" t="str">
        <f>IF(BooksData[[#This Row],[Title]]="","Missing","OK")</f>
        <v>OK</v>
      </c>
      <c r="W222" s="7" t="str">
        <f ca="1">IF(BooksData[[#This Row],[Last Purchase]] &gt;= TODAY() - 30, "Recent", "Old")</f>
        <v>Old</v>
      </c>
      <c r="X222" s="7">
        <f>IFERROR(
  --MID(BooksData[[#This Row],[Availability]],
        FIND("(", BooksData[[#This Row],[Availability]]) + 1,
        FIND(" ", BooksData[[#This Row],[Availability]], FIND("(", BooksData[[#This Row],[Availability]])) - FIND("(", BooksData[[#This Row],[Availability]]) - 1),
  0)</f>
        <v>3</v>
      </c>
      <c r="Y222" s="13" t="str">
        <f>IF(ISNUMBER(SEARCH("In stock", BooksData[[#This Row],[Availability]])), "In Stock", "Out of Stock")</f>
        <v>In Stock</v>
      </c>
      <c r="Z222" s="13" t="str">
        <f>IF(BooksData[[#This Row],[Stock Count]] &lt; 5, "⚠️ Low", "OK")</f>
        <v>⚠️ Low</v>
      </c>
      <c r="AA222" s="14">
        <f>BooksData[[#This Row],[Revenue]]*0.2</f>
        <v>33995.232000000004</v>
      </c>
      <c r="AB222" s="13" t="str" cm="1">
        <f t="array" ref="AB222">_xlfn.IFS(BooksData[[#This Row],[Price(USD)]]&lt;10, "Low", BooksData[[#This Row],[Price(USD)]]&lt;20, "Mid", TRUE, "High")</f>
        <v>High</v>
      </c>
      <c r="AC222" s="13" t="str">
        <f>IF(BooksData[[#This Row],[Total Sales]] &gt; 4000, "Top Seller", "Other")</f>
        <v>Other</v>
      </c>
    </row>
    <row r="223" spans="1:29" x14ac:dyDescent="0.3">
      <c r="A223" s="7" t="s">
        <v>239</v>
      </c>
      <c r="B223" s="7" t="s">
        <v>1238</v>
      </c>
      <c r="C223" s="7" t="s">
        <v>2017</v>
      </c>
      <c r="D223" s="7" t="s">
        <v>2232</v>
      </c>
      <c r="E223" s="7" t="s">
        <v>2232</v>
      </c>
      <c r="F223" s="7" t="s">
        <v>2921</v>
      </c>
      <c r="G223" s="7" t="s">
        <v>2928</v>
      </c>
      <c r="H223" s="7">
        <v>0</v>
      </c>
      <c r="I223" s="10" t="s">
        <v>2947</v>
      </c>
      <c r="J223" s="7" t="s">
        <v>2955</v>
      </c>
      <c r="K223" s="7" t="s">
        <v>3218</v>
      </c>
      <c r="L223" s="11" t="s">
        <v>4216</v>
      </c>
      <c r="M223" s="11" t="s">
        <v>5216</v>
      </c>
      <c r="N223" s="9">
        <v>3519</v>
      </c>
      <c r="O223" s="7" t="s">
        <v>5996</v>
      </c>
      <c r="P223" s="7" t="s">
        <v>6001</v>
      </c>
      <c r="Q223" s="9">
        <v>1043</v>
      </c>
      <c r="R223" s="6">
        <v>45706</v>
      </c>
      <c r="S223" s="8">
        <f>ROUND((VALUE(SUBSTITUTE(SUBSTITUTE(BooksData[[#This Row],[Price (Incl. Tax)]], "Â", ""), "£", "")) *1.3),2)</f>
        <v>63.65</v>
      </c>
      <c r="T223" s="7" cm="1">
        <f t="array" ref="T223">_xlfn.SWITCH(I223, "One",1,"Two",2,"Three",3,"Four",4,"Five",5,"")</f>
        <v>5</v>
      </c>
      <c r="U223" s="12">
        <f>BooksData[[#This Row],[Price(USD)]]*BooksData[[#This Row],[Total Sales]]</f>
        <v>223984.35</v>
      </c>
      <c r="V223" s="7" t="str">
        <f>IF(BooksData[[#This Row],[Title]]="","Missing","OK")</f>
        <v>OK</v>
      </c>
      <c r="W223" s="7" t="str">
        <f ca="1">IF(BooksData[[#This Row],[Last Purchase]] &gt;= TODAY() - 30, "Recent", "Old")</f>
        <v>Old</v>
      </c>
      <c r="X223" s="7">
        <f>IFERROR(
  --MID(BooksData[[#This Row],[Availability]],
        FIND("(", BooksData[[#This Row],[Availability]]) + 1,
        FIND(" ", BooksData[[#This Row],[Availability]], FIND("(", BooksData[[#This Row],[Availability]])) - FIND("(", BooksData[[#This Row],[Availability]]) - 1),
  0)</f>
        <v>3</v>
      </c>
      <c r="Y223" s="13" t="str">
        <f>IF(ISNUMBER(SEARCH("In stock", BooksData[[#This Row],[Availability]])), "In Stock", "Out of Stock")</f>
        <v>In Stock</v>
      </c>
      <c r="Z223" s="13" t="str">
        <f>IF(BooksData[[#This Row],[Stock Count]] &lt; 5, "⚠️ Low", "OK")</f>
        <v>⚠️ Low</v>
      </c>
      <c r="AA223" s="14">
        <f>BooksData[[#This Row],[Revenue]]*0.2</f>
        <v>44796.87</v>
      </c>
      <c r="AB223" s="13" t="str" cm="1">
        <f t="array" ref="AB223">_xlfn.IFS(BooksData[[#This Row],[Price(USD)]]&lt;10, "Low", BooksData[[#This Row],[Price(USD)]]&lt;20, "Mid", TRUE, "High")</f>
        <v>High</v>
      </c>
      <c r="AC223" s="13" t="str">
        <f>IF(BooksData[[#This Row],[Total Sales]] &gt; 4000, "Top Seller", "Other")</f>
        <v>Other</v>
      </c>
    </row>
    <row r="224" spans="1:29" x14ac:dyDescent="0.3">
      <c r="A224" s="7" t="s">
        <v>240</v>
      </c>
      <c r="B224" s="7" t="s">
        <v>1239</v>
      </c>
      <c r="C224" s="7" t="s">
        <v>2017</v>
      </c>
      <c r="D224" s="7" t="s">
        <v>2233</v>
      </c>
      <c r="E224" s="7" t="s">
        <v>2233</v>
      </c>
      <c r="F224" s="7" t="s">
        <v>2921</v>
      </c>
      <c r="G224" s="7" t="s">
        <v>2928</v>
      </c>
      <c r="H224" s="7">
        <v>0</v>
      </c>
      <c r="I224" s="10" t="s">
        <v>2946</v>
      </c>
      <c r="J224" s="7" t="s">
        <v>2955</v>
      </c>
      <c r="K224" s="7" t="s">
        <v>3219</v>
      </c>
      <c r="L224" s="11" t="s">
        <v>4217</v>
      </c>
      <c r="M224" s="11" t="s">
        <v>5217</v>
      </c>
      <c r="N224" s="9">
        <v>3417</v>
      </c>
      <c r="O224" s="7" t="s">
        <v>5999</v>
      </c>
      <c r="P224" s="7" t="s">
        <v>6002</v>
      </c>
      <c r="Q224" s="9">
        <v>386</v>
      </c>
      <c r="R224" s="6">
        <v>45844</v>
      </c>
      <c r="S224" s="8">
        <f>ROUND((VALUE(SUBSTITUTE(SUBSTITUTE(BooksData[[#This Row],[Price (Incl. Tax)]], "Â", ""), "£", "")) *1.3),2)</f>
        <v>71.010000000000005</v>
      </c>
      <c r="T224" s="7" cm="1">
        <f t="array" ref="T224">_xlfn.SWITCH(I224, "One",1,"Two",2,"Three",3,"Four",4,"Five",5,"")</f>
        <v>1</v>
      </c>
      <c r="U224" s="12">
        <f>BooksData[[#This Row],[Price(USD)]]*BooksData[[#This Row],[Total Sales]]</f>
        <v>242641.17</v>
      </c>
      <c r="V224" s="7" t="str">
        <f>IF(BooksData[[#This Row],[Title]]="","Missing","OK")</f>
        <v>OK</v>
      </c>
      <c r="W224" s="7" t="str">
        <f ca="1">IF(BooksData[[#This Row],[Last Purchase]] &gt;= TODAY() - 30, "Recent", "Old")</f>
        <v>Recent</v>
      </c>
      <c r="X224" s="7">
        <f>IFERROR(
  --MID(BooksData[[#This Row],[Availability]],
        FIND("(", BooksData[[#This Row],[Availability]]) + 1,
        FIND(" ", BooksData[[#This Row],[Availability]], FIND("(", BooksData[[#This Row],[Availability]])) - FIND("(", BooksData[[#This Row],[Availability]]) - 1),
  0)</f>
        <v>3</v>
      </c>
      <c r="Y224" s="13" t="str">
        <f>IF(ISNUMBER(SEARCH("In stock", BooksData[[#This Row],[Availability]])), "In Stock", "Out of Stock")</f>
        <v>In Stock</v>
      </c>
      <c r="Z224" s="13" t="str">
        <f>IF(BooksData[[#This Row],[Stock Count]] &lt; 5, "⚠️ Low", "OK")</f>
        <v>⚠️ Low</v>
      </c>
      <c r="AA224" s="14">
        <f>BooksData[[#This Row],[Revenue]]*0.2</f>
        <v>48528.234000000004</v>
      </c>
      <c r="AB224" s="13" t="str" cm="1">
        <f t="array" ref="AB224">_xlfn.IFS(BooksData[[#This Row],[Price(USD)]]&lt;10, "Low", BooksData[[#This Row],[Price(USD)]]&lt;20, "Mid", TRUE, "High")</f>
        <v>High</v>
      </c>
      <c r="AC224" s="13" t="str">
        <f>IF(BooksData[[#This Row],[Total Sales]] &gt; 4000, "Top Seller", "Other")</f>
        <v>Other</v>
      </c>
    </row>
    <row r="225" spans="1:29" x14ac:dyDescent="0.3">
      <c r="A225" s="7" t="s">
        <v>241</v>
      </c>
      <c r="B225" s="7" t="s">
        <v>1240</v>
      </c>
      <c r="C225" s="7" t="s">
        <v>2017</v>
      </c>
      <c r="D225" s="7" t="s">
        <v>2234</v>
      </c>
      <c r="E225" s="7" t="s">
        <v>2234</v>
      </c>
      <c r="F225" s="7" t="s">
        <v>2921</v>
      </c>
      <c r="G225" s="7" t="s">
        <v>2928</v>
      </c>
      <c r="H225" s="7">
        <v>0</v>
      </c>
      <c r="I225" s="10" t="s">
        <v>2946</v>
      </c>
      <c r="J225" s="7" t="s">
        <v>2955</v>
      </c>
      <c r="K225" s="7" t="s">
        <v>3220</v>
      </c>
      <c r="L225" s="11" t="s">
        <v>4218</v>
      </c>
      <c r="M225" s="11" t="s">
        <v>5218</v>
      </c>
      <c r="N225" s="9">
        <v>3875</v>
      </c>
      <c r="O225" s="7" t="s">
        <v>5995</v>
      </c>
      <c r="P225" s="7" t="s">
        <v>6001</v>
      </c>
      <c r="Q225" s="9">
        <v>1531</v>
      </c>
      <c r="R225" s="6">
        <v>45807</v>
      </c>
      <c r="S225" s="8">
        <f>ROUND((VALUE(SUBSTITUTE(SUBSTITUTE(BooksData[[#This Row],[Price (Incl. Tax)]], "Â", ""), "£", "")) *1.3),2)</f>
        <v>25.6</v>
      </c>
      <c r="T225" s="7" cm="1">
        <f t="array" ref="T225">_xlfn.SWITCH(I225, "One",1,"Two",2,"Three",3,"Four",4,"Five",5,"")</f>
        <v>1</v>
      </c>
      <c r="U225" s="12">
        <f>BooksData[[#This Row],[Price(USD)]]*BooksData[[#This Row],[Total Sales]]</f>
        <v>99200</v>
      </c>
      <c r="V225" s="7" t="str">
        <f>IF(BooksData[[#This Row],[Title]]="","Missing","OK")</f>
        <v>OK</v>
      </c>
      <c r="W225" s="7" t="str">
        <f ca="1">IF(BooksData[[#This Row],[Last Purchase]] &gt;= TODAY() - 30, "Recent", "Old")</f>
        <v>Old</v>
      </c>
      <c r="X225" s="7">
        <f>IFERROR(
  --MID(BooksData[[#This Row],[Availability]],
        FIND("(", BooksData[[#This Row],[Availability]]) + 1,
        FIND(" ", BooksData[[#This Row],[Availability]], FIND("(", BooksData[[#This Row],[Availability]])) - FIND("(", BooksData[[#This Row],[Availability]]) - 1),
  0)</f>
        <v>3</v>
      </c>
      <c r="Y225" s="13" t="str">
        <f>IF(ISNUMBER(SEARCH("In stock", BooksData[[#This Row],[Availability]])), "In Stock", "Out of Stock")</f>
        <v>In Stock</v>
      </c>
      <c r="Z225" s="13" t="str">
        <f>IF(BooksData[[#This Row],[Stock Count]] &lt; 5, "⚠️ Low", "OK")</f>
        <v>⚠️ Low</v>
      </c>
      <c r="AA225" s="14">
        <f>BooksData[[#This Row],[Revenue]]*0.2</f>
        <v>19840</v>
      </c>
      <c r="AB225" s="13" t="str" cm="1">
        <f t="array" ref="AB225">_xlfn.IFS(BooksData[[#This Row],[Price(USD)]]&lt;10, "Low", BooksData[[#This Row],[Price(USD)]]&lt;20, "Mid", TRUE, "High")</f>
        <v>High</v>
      </c>
      <c r="AC225" s="13" t="str">
        <f>IF(BooksData[[#This Row],[Total Sales]] &gt; 4000, "Top Seller", "Other")</f>
        <v>Other</v>
      </c>
    </row>
    <row r="226" spans="1:29" x14ac:dyDescent="0.3">
      <c r="A226" s="7" t="s">
        <v>242</v>
      </c>
      <c r="B226" s="7" t="s">
        <v>1241</v>
      </c>
      <c r="C226" s="7" t="s">
        <v>2017</v>
      </c>
      <c r="D226" s="7" t="s">
        <v>2235</v>
      </c>
      <c r="E226" s="7" t="s">
        <v>2235</v>
      </c>
      <c r="F226" s="7" t="s">
        <v>2921</v>
      </c>
      <c r="G226" s="7" t="s">
        <v>2929</v>
      </c>
      <c r="H226" s="7">
        <v>0</v>
      </c>
      <c r="I226" s="10" t="s">
        <v>2944</v>
      </c>
      <c r="J226" s="7" t="s">
        <v>2955</v>
      </c>
      <c r="K226" s="7" t="s">
        <v>3221</v>
      </c>
      <c r="L226" s="11" t="s">
        <v>4219</v>
      </c>
      <c r="M226" s="11" t="s">
        <v>5219</v>
      </c>
      <c r="N226" s="9">
        <v>493</v>
      </c>
      <c r="O226" s="7" t="s">
        <v>5996</v>
      </c>
      <c r="P226" s="7" t="s">
        <v>6001</v>
      </c>
      <c r="Q226" s="9">
        <v>802</v>
      </c>
      <c r="R226" s="6">
        <v>45802</v>
      </c>
      <c r="S226" s="8">
        <f>ROUND((VALUE(SUBSTITUTE(SUBSTITUTE(BooksData[[#This Row],[Price (Incl. Tax)]], "Â", ""), "£", "")) *1.3),2)</f>
        <v>24.93</v>
      </c>
      <c r="T226" s="7" cm="1">
        <f t="array" ref="T226">_xlfn.SWITCH(I226, "One",1,"Two",2,"Three",3,"Four",4,"Five",5,"")</f>
        <v>4</v>
      </c>
      <c r="U226" s="12">
        <f>BooksData[[#This Row],[Price(USD)]]*BooksData[[#This Row],[Total Sales]]</f>
        <v>12290.49</v>
      </c>
      <c r="V226" s="7" t="str">
        <f>IF(BooksData[[#This Row],[Title]]="","Missing","OK")</f>
        <v>OK</v>
      </c>
      <c r="W226" s="7" t="str">
        <f ca="1">IF(BooksData[[#This Row],[Last Purchase]] &gt;= TODAY() - 30, "Recent", "Old")</f>
        <v>Old</v>
      </c>
      <c r="X226" s="7">
        <f>IFERROR(
  --MID(BooksData[[#This Row],[Availability]],
        FIND("(", BooksData[[#This Row],[Availability]]) + 1,
        FIND(" ", BooksData[[#This Row],[Availability]], FIND("(", BooksData[[#This Row],[Availability]])) - FIND("(", BooksData[[#This Row],[Availability]]) - 1),
  0)</f>
        <v>1</v>
      </c>
      <c r="Y226" s="13" t="str">
        <f>IF(ISNUMBER(SEARCH("In stock", BooksData[[#This Row],[Availability]])), "In Stock", "Out of Stock")</f>
        <v>In Stock</v>
      </c>
      <c r="Z226" s="13" t="str">
        <f>IF(BooksData[[#This Row],[Stock Count]] &lt; 5, "⚠️ Low", "OK")</f>
        <v>⚠️ Low</v>
      </c>
      <c r="AA226" s="14">
        <f>BooksData[[#This Row],[Revenue]]*0.2</f>
        <v>2458.098</v>
      </c>
      <c r="AB226" s="13" t="str" cm="1">
        <f t="array" ref="AB226">_xlfn.IFS(BooksData[[#This Row],[Price(USD)]]&lt;10, "Low", BooksData[[#This Row],[Price(USD)]]&lt;20, "Mid", TRUE, "High")</f>
        <v>High</v>
      </c>
      <c r="AC226" s="13" t="str">
        <f>IF(BooksData[[#This Row],[Total Sales]] &gt; 4000, "Top Seller", "Other")</f>
        <v>Other</v>
      </c>
    </row>
    <row r="227" spans="1:29" x14ac:dyDescent="0.3">
      <c r="A227" s="7" t="s">
        <v>243</v>
      </c>
      <c r="B227" s="7" t="s">
        <v>1242</v>
      </c>
      <c r="C227" s="7" t="s">
        <v>2017</v>
      </c>
      <c r="D227" s="7" t="s">
        <v>2236</v>
      </c>
      <c r="E227" s="7" t="s">
        <v>2236</v>
      </c>
      <c r="F227" s="7" t="s">
        <v>2921</v>
      </c>
      <c r="G227" s="7" t="s">
        <v>2929</v>
      </c>
      <c r="H227" s="7">
        <v>0</v>
      </c>
      <c r="I227" s="10" t="s">
        <v>2946</v>
      </c>
      <c r="J227" s="7" t="s">
        <v>2955</v>
      </c>
      <c r="K227" s="7" t="s">
        <v>3222</v>
      </c>
      <c r="L227" s="11" t="s">
        <v>4220</v>
      </c>
      <c r="M227" s="11" t="s">
        <v>5220</v>
      </c>
      <c r="N227" s="9">
        <v>856</v>
      </c>
      <c r="O227" s="7" t="s">
        <v>5996</v>
      </c>
      <c r="P227" s="7" t="s">
        <v>6001</v>
      </c>
      <c r="Q227" s="9">
        <v>605</v>
      </c>
      <c r="R227" s="6">
        <v>45800</v>
      </c>
      <c r="S227" s="8">
        <f>ROUND((VALUE(SUBSTITUTE(SUBSTITUTE(BooksData[[#This Row],[Price (Incl. Tax)]], "Â", ""), "£", "")) *1.3),2)</f>
        <v>38.770000000000003</v>
      </c>
      <c r="T227" s="7" cm="1">
        <f t="array" ref="T227">_xlfn.SWITCH(I227, "One",1,"Two",2,"Three",3,"Four",4,"Five",5,"")</f>
        <v>1</v>
      </c>
      <c r="U227" s="12">
        <f>BooksData[[#This Row],[Price(USD)]]*BooksData[[#This Row],[Total Sales]]</f>
        <v>33187.120000000003</v>
      </c>
      <c r="V227" s="7" t="str">
        <f>IF(BooksData[[#This Row],[Title]]="","Missing","OK")</f>
        <v>OK</v>
      </c>
      <c r="W227" s="7" t="str">
        <f ca="1">IF(BooksData[[#This Row],[Last Purchase]] &gt;= TODAY() - 30, "Recent", "Old")</f>
        <v>Old</v>
      </c>
      <c r="X227" s="7">
        <f>IFERROR(
  --MID(BooksData[[#This Row],[Availability]],
        FIND("(", BooksData[[#This Row],[Availability]]) + 1,
        FIND(" ", BooksData[[#This Row],[Availability]], FIND("(", BooksData[[#This Row],[Availability]])) - FIND("(", BooksData[[#This Row],[Availability]]) - 1),
  0)</f>
        <v>1</v>
      </c>
      <c r="Y227" s="13" t="str">
        <f>IF(ISNUMBER(SEARCH("In stock", BooksData[[#This Row],[Availability]])), "In Stock", "Out of Stock")</f>
        <v>In Stock</v>
      </c>
      <c r="Z227" s="13" t="str">
        <f>IF(BooksData[[#This Row],[Stock Count]] &lt; 5, "⚠️ Low", "OK")</f>
        <v>⚠️ Low</v>
      </c>
      <c r="AA227" s="14">
        <f>BooksData[[#This Row],[Revenue]]*0.2</f>
        <v>6637.4240000000009</v>
      </c>
      <c r="AB227" s="13" t="str" cm="1">
        <f t="array" ref="AB227">_xlfn.IFS(BooksData[[#This Row],[Price(USD)]]&lt;10, "Low", BooksData[[#This Row],[Price(USD)]]&lt;20, "Mid", TRUE, "High")</f>
        <v>High</v>
      </c>
      <c r="AC227" s="13" t="str">
        <f>IF(BooksData[[#This Row],[Total Sales]] &gt; 4000, "Top Seller", "Other")</f>
        <v>Other</v>
      </c>
    </row>
    <row r="228" spans="1:29" x14ac:dyDescent="0.3">
      <c r="A228" s="7" t="s">
        <v>244</v>
      </c>
      <c r="B228" s="7" t="s">
        <v>1243</v>
      </c>
      <c r="C228" s="7" t="s">
        <v>2017</v>
      </c>
      <c r="D228" s="7" t="s">
        <v>2237</v>
      </c>
      <c r="E228" s="7" t="s">
        <v>2237</v>
      </c>
      <c r="F228" s="7" t="s">
        <v>2921</v>
      </c>
      <c r="G228" s="7" t="s">
        <v>2930</v>
      </c>
      <c r="H228" s="7">
        <v>0</v>
      </c>
      <c r="I228" s="10" t="s">
        <v>2946</v>
      </c>
      <c r="J228" s="7" t="s">
        <v>2956</v>
      </c>
      <c r="K228" s="7" t="s">
        <v>3223</v>
      </c>
      <c r="L228" s="11" t="s">
        <v>4221</v>
      </c>
      <c r="M228" s="11" t="s">
        <v>5221</v>
      </c>
      <c r="N228" s="9">
        <v>546</v>
      </c>
      <c r="O228" s="7" t="s">
        <v>5997</v>
      </c>
      <c r="P228" s="7" t="s">
        <v>6001</v>
      </c>
      <c r="Q228" s="9">
        <v>1323</v>
      </c>
      <c r="R228" s="6">
        <v>45837</v>
      </c>
      <c r="S228" s="8">
        <f>ROUND((VALUE(SUBSTITUTE(SUBSTITUTE(BooksData[[#This Row],[Price (Incl. Tax)]], "Â", ""), "£", "")) *1.3),2)</f>
        <v>65.13</v>
      </c>
      <c r="T228" s="7" cm="1">
        <f t="array" ref="T228">_xlfn.SWITCH(I228, "One",1,"Two",2,"Three",3,"Four",4,"Five",5,"")</f>
        <v>1</v>
      </c>
      <c r="U228" s="12">
        <f>BooksData[[#This Row],[Price(USD)]]*BooksData[[#This Row],[Total Sales]]</f>
        <v>35560.979999999996</v>
      </c>
      <c r="V228" s="7" t="str">
        <f>IF(BooksData[[#This Row],[Title]]="","Missing","OK")</f>
        <v>OK</v>
      </c>
      <c r="W228" s="7" t="str">
        <f ca="1">IF(BooksData[[#This Row],[Last Purchase]] &gt;= TODAY() - 30, "Recent", "Old")</f>
        <v>Recent</v>
      </c>
      <c r="X228" s="7">
        <f>IFERROR(
  --MID(BooksData[[#This Row],[Availability]],
        FIND("(", BooksData[[#This Row],[Availability]]) + 1,
        FIND(" ", BooksData[[#This Row],[Availability]], FIND("(", BooksData[[#This Row],[Availability]])) - FIND("(", BooksData[[#This Row],[Availability]]) - 1),
  0)</f>
        <v>20</v>
      </c>
      <c r="Y228" s="13" t="str">
        <f>IF(ISNUMBER(SEARCH("In stock", BooksData[[#This Row],[Availability]])), "In Stock", "Out of Stock")</f>
        <v>In Stock</v>
      </c>
      <c r="Z228" s="13" t="str">
        <f>IF(BooksData[[#This Row],[Stock Count]] &lt; 5, "⚠️ Low", "OK")</f>
        <v>OK</v>
      </c>
      <c r="AA228" s="14">
        <f>BooksData[[#This Row],[Revenue]]*0.2</f>
        <v>7112.1959999999999</v>
      </c>
      <c r="AB228" s="13" t="str" cm="1">
        <f t="array" ref="AB228">_xlfn.IFS(BooksData[[#This Row],[Price(USD)]]&lt;10, "Low", BooksData[[#This Row],[Price(USD)]]&lt;20, "Mid", TRUE, "High")</f>
        <v>High</v>
      </c>
      <c r="AC228" s="13" t="str">
        <f>IF(BooksData[[#This Row],[Total Sales]] &gt; 4000, "Top Seller", "Other")</f>
        <v>Other</v>
      </c>
    </row>
    <row r="229" spans="1:29" x14ac:dyDescent="0.3">
      <c r="A229" s="7" t="s">
        <v>245</v>
      </c>
      <c r="B229" s="7" t="s">
        <v>1244</v>
      </c>
      <c r="C229" s="7" t="s">
        <v>2017</v>
      </c>
      <c r="D229" s="7" t="s">
        <v>2238</v>
      </c>
      <c r="E229" s="7" t="s">
        <v>2238</v>
      </c>
      <c r="F229" s="7" t="s">
        <v>2921</v>
      </c>
      <c r="G229" s="7" t="s">
        <v>2939</v>
      </c>
      <c r="H229" s="7">
        <v>0</v>
      </c>
      <c r="I229" s="10" t="s">
        <v>2947</v>
      </c>
      <c r="J229" s="7" t="s">
        <v>2956</v>
      </c>
      <c r="K229" s="7" t="s">
        <v>3224</v>
      </c>
      <c r="L229" s="11" t="s">
        <v>4222</v>
      </c>
      <c r="M229" s="11" t="s">
        <v>5222</v>
      </c>
      <c r="N229" s="9">
        <v>3348</v>
      </c>
      <c r="O229" s="7" t="s">
        <v>5998</v>
      </c>
      <c r="P229" s="7" t="s">
        <v>6001</v>
      </c>
      <c r="Q229" s="9">
        <v>111</v>
      </c>
      <c r="R229" s="6">
        <v>45788</v>
      </c>
      <c r="S229" s="8">
        <f>ROUND((VALUE(SUBSTITUTE(SUBSTITUTE(BooksData[[#This Row],[Price (Incl. Tax)]], "Â", ""), "£", "")) *1.3),2)</f>
        <v>61.89</v>
      </c>
      <c r="T229" s="7" cm="1">
        <f t="array" ref="T229">_xlfn.SWITCH(I229, "One",1,"Two",2,"Three",3,"Four",4,"Five",5,"")</f>
        <v>5</v>
      </c>
      <c r="U229" s="12">
        <f>BooksData[[#This Row],[Price(USD)]]*BooksData[[#This Row],[Total Sales]]</f>
        <v>207207.72</v>
      </c>
      <c r="V229" s="7" t="str">
        <f>IF(BooksData[[#This Row],[Title]]="","Missing","OK")</f>
        <v>OK</v>
      </c>
      <c r="W229" s="7" t="str">
        <f ca="1">IF(BooksData[[#This Row],[Last Purchase]] &gt;= TODAY() - 30, "Recent", "Old")</f>
        <v>Old</v>
      </c>
      <c r="X229" s="7">
        <f>IFERROR(
  --MID(BooksData[[#This Row],[Availability]],
        FIND("(", BooksData[[#This Row],[Availability]]) + 1,
        FIND(" ", BooksData[[#This Row],[Availability]], FIND("(", BooksData[[#This Row],[Availability]])) - FIND("(", BooksData[[#This Row],[Availability]]) - 1),
  0)</f>
        <v>17</v>
      </c>
      <c r="Y229" s="13" t="str">
        <f>IF(ISNUMBER(SEARCH("In stock", BooksData[[#This Row],[Availability]])), "In Stock", "Out of Stock")</f>
        <v>In Stock</v>
      </c>
      <c r="Z229" s="13" t="str">
        <f>IF(BooksData[[#This Row],[Stock Count]] &lt; 5, "⚠️ Low", "OK")</f>
        <v>OK</v>
      </c>
      <c r="AA229" s="14">
        <f>BooksData[[#This Row],[Revenue]]*0.2</f>
        <v>41441.544000000002</v>
      </c>
      <c r="AB229" s="13" t="str" cm="1">
        <f t="array" ref="AB229">_xlfn.IFS(BooksData[[#This Row],[Price(USD)]]&lt;10, "Low", BooksData[[#This Row],[Price(USD)]]&lt;20, "Mid", TRUE, "High")</f>
        <v>High</v>
      </c>
      <c r="AC229" s="13" t="str">
        <f>IF(BooksData[[#This Row],[Total Sales]] &gt; 4000, "Top Seller", "Other")</f>
        <v>Other</v>
      </c>
    </row>
    <row r="230" spans="1:29" x14ac:dyDescent="0.3">
      <c r="A230" s="7" t="s">
        <v>246</v>
      </c>
      <c r="B230" s="7" t="s">
        <v>1245</v>
      </c>
      <c r="C230" s="7" t="s">
        <v>2017</v>
      </c>
      <c r="D230" s="7" t="s">
        <v>2239</v>
      </c>
      <c r="E230" s="7" t="s">
        <v>2239</v>
      </c>
      <c r="F230" s="7" t="s">
        <v>2921</v>
      </c>
      <c r="G230" s="7" t="s">
        <v>2932</v>
      </c>
      <c r="H230" s="7">
        <v>0</v>
      </c>
      <c r="I230" s="10" t="s">
        <v>2947</v>
      </c>
      <c r="J230" s="7" t="s">
        <v>2956</v>
      </c>
      <c r="K230" s="7" t="s">
        <v>3225</v>
      </c>
      <c r="L230" s="11" t="s">
        <v>4223</v>
      </c>
      <c r="M230" s="11" t="s">
        <v>5223</v>
      </c>
      <c r="N230" s="9">
        <v>2829</v>
      </c>
      <c r="O230" s="7" t="s">
        <v>5997</v>
      </c>
      <c r="P230" s="7" t="s">
        <v>6001</v>
      </c>
      <c r="Q230" s="9">
        <v>1605</v>
      </c>
      <c r="R230" s="6">
        <v>45843</v>
      </c>
      <c r="S230" s="8">
        <f>ROUND((VALUE(SUBSTITUTE(SUBSTITUTE(BooksData[[#This Row],[Price (Incl. Tax)]], "Â", ""), "£", "")) *1.3),2)</f>
        <v>65.349999999999994</v>
      </c>
      <c r="T230" s="7" cm="1">
        <f t="array" ref="T230">_xlfn.SWITCH(I230, "One",1,"Two",2,"Three",3,"Four",4,"Five",5,"")</f>
        <v>5</v>
      </c>
      <c r="U230" s="12">
        <f>BooksData[[#This Row],[Price(USD)]]*BooksData[[#This Row],[Total Sales]]</f>
        <v>184875.15</v>
      </c>
      <c r="V230" s="7" t="str">
        <f>IF(BooksData[[#This Row],[Title]]="","Missing","OK")</f>
        <v>OK</v>
      </c>
      <c r="W230" s="7" t="str">
        <f ca="1">IF(BooksData[[#This Row],[Last Purchase]] &gt;= TODAY() - 30, "Recent", "Old")</f>
        <v>Recent</v>
      </c>
      <c r="X230" s="7">
        <f>IFERROR(
  --MID(BooksData[[#This Row],[Availability]],
        FIND("(", BooksData[[#This Row],[Availability]]) + 1,
        FIND(" ", BooksData[[#This Row],[Availability]], FIND("(", BooksData[[#This Row],[Availability]])) - FIND("(", BooksData[[#This Row],[Availability]]) - 1),
  0)</f>
        <v>16</v>
      </c>
      <c r="Y230" s="13" t="str">
        <f>IF(ISNUMBER(SEARCH("In stock", BooksData[[#This Row],[Availability]])), "In Stock", "Out of Stock")</f>
        <v>In Stock</v>
      </c>
      <c r="Z230" s="13" t="str">
        <f>IF(BooksData[[#This Row],[Stock Count]] &lt; 5, "⚠️ Low", "OK")</f>
        <v>OK</v>
      </c>
      <c r="AA230" s="14">
        <f>BooksData[[#This Row],[Revenue]]*0.2</f>
        <v>36975.03</v>
      </c>
      <c r="AB230" s="13" t="str" cm="1">
        <f t="array" ref="AB230">_xlfn.IFS(BooksData[[#This Row],[Price(USD)]]&lt;10, "Low", BooksData[[#This Row],[Price(USD)]]&lt;20, "Mid", TRUE, "High")</f>
        <v>High</v>
      </c>
      <c r="AC230" s="13" t="str">
        <f>IF(BooksData[[#This Row],[Total Sales]] &gt; 4000, "Top Seller", "Other")</f>
        <v>Other</v>
      </c>
    </row>
    <row r="231" spans="1:29" x14ac:dyDescent="0.3">
      <c r="A231" s="7" t="s">
        <v>247</v>
      </c>
      <c r="B231" s="7" t="s">
        <v>1246</v>
      </c>
      <c r="C231" s="7" t="s">
        <v>2017</v>
      </c>
      <c r="D231" s="7" t="s">
        <v>2240</v>
      </c>
      <c r="E231" s="7" t="s">
        <v>2240</v>
      </c>
      <c r="F231" s="7" t="s">
        <v>2921</v>
      </c>
      <c r="G231" s="7" t="s">
        <v>2932</v>
      </c>
      <c r="H231" s="7">
        <v>0</v>
      </c>
      <c r="I231" s="10" t="s">
        <v>2947</v>
      </c>
      <c r="J231" s="7" t="s">
        <v>2956</v>
      </c>
      <c r="K231" s="7" t="s">
        <v>3226</v>
      </c>
      <c r="L231" s="11" t="s">
        <v>4224</v>
      </c>
      <c r="M231" s="11" t="s">
        <v>5224</v>
      </c>
      <c r="N231" s="9">
        <v>945</v>
      </c>
      <c r="O231" s="7" t="s">
        <v>5995</v>
      </c>
      <c r="P231" s="7" t="s">
        <v>6002</v>
      </c>
      <c r="Q231" s="9">
        <v>1838</v>
      </c>
      <c r="R231" s="6">
        <v>45735</v>
      </c>
      <c r="S231" s="8">
        <f>ROUND((VALUE(SUBSTITUTE(SUBSTITUTE(BooksData[[#This Row],[Price (Incl. Tax)]], "Â", ""), "£", "")) *1.3),2)</f>
        <v>22.45</v>
      </c>
      <c r="T231" s="7" cm="1">
        <f t="array" ref="T231">_xlfn.SWITCH(I231, "One",1,"Two",2,"Three",3,"Four",4,"Five",5,"")</f>
        <v>5</v>
      </c>
      <c r="U231" s="12">
        <f>BooksData[[#This Row],[Price(USD)]]*BooksData[[#This Row],[Total Sales]]</f>
        <v>21215.25</v>
      </c>
      <c r="V231" s="7" t="str">
        <f>IF(BooksData[[#This Row],[Title]]="","Missing","OK")</f>
        <v>OK</v>
      </c>
      <c r="W231" s="7" t="str">
        <f ca="1">IF(BooksData[[#This Row],[Last Purchase]] &gt;= TODAY() - 30, "Recent", "Old")</f>
        <v>Old</v>
      </c>
      <c r="X231" s="7">
        <f>IFERROR(
  --MID(BooksData[[#This Row],[Availability]],
        FIND("(", BooksData[[#This Row],[Availability]]) + 1,
        FIND(" ", BooksData[[#This Row],[Availability]], FIND("(", BooksData[[#This Row],[Availability]])) - FIND("(", BooksData[[#This Row],[Availability]]) - 1),
  0)</f>
        <v>16</v>
      </c>
      <c r="Y231" s="13" t="str">
        <f>IF(ISNUMBER(SEARCH("In stock", BooksData[[#This Row],[Availability]])), "In Stock", "Out of Stock")</f>
        <v>In Stock</v>
      </c>
      <c r="Z231" s="13" t="str">
        <f>IF(BooksData[[#This Row],[Stock Count]] &lt; 5, "⚠️ Low", "OK")</f>
        <v>OK</v>
      </c>
      <c r="AA231" s="14">
        <f>BooksData[[#This Row],[Revenue]]*0.2</f>
        <v>4243.05</v>
      </c>
      <c r="AB231" s="13" t="str" cm="1">
        <f t="array" ref="AB231">_xlfn.IFS(BooksData[[#This Row],[Price(USD)]]&lt;10, "Low", BooksData[[#This Row],[Price(USD)]]&lt;20, "Mid", TRUE, "High")</f>
        <v>High</v>
      </c>
      <c r="AC231" s="13" t="str">
        <f>IF(BooksData[[#This Row],[Total Sales]] &gt; 4000, "Top Seller", "Other")</f>
        <v>Other</v>
      </c>
    </row>
    <row r="232" spans="1:29" x14ac:dyDescent="0.3">
      <c r="A232" s="7" t="s">
        <v>248</v>
      </c>
      <c r="B232" s="7" t="s">
        <v>1247</v>
      </c>
      <c r="C232" s="7" t="s">
        <v>2017</v>
      </c>
      <c r="D232" s="7" t="s">
        <v>2241</v>
      </c>
      <c r="E232" s="7" t="s">
        <v>2241</v>
      </c>
      <c r="F232" s="7" t="s">
        <v>2921</v>
      </c>
      <c r="G232" s="7" t="s">
        <v>2932</v>
      </c>
      <c r="H232" s="7">
        <v>0</v>
      </c>
      <c r="I232" s="10" t="s">
        <v>2945</v>
      </c>
      <c r="J232" s="7" t="s">
        <v>2956</v>
      </c>
      <c r="K232" s="7" t="s">
        <v>3227</v>
      </c>
      <c r="L232" s="11" t="s">
        <v>4225</v>
      </c>
      <c r="M232" s="11" t="s">
        <v>5225</v>
      </c>
      <c r="N232" s="9">
        <v>2086</v>
      </c>
      <c r="O232" s="7" t="s">
        <v>5995</v>
      </c>
      <c r="P232" s="7" t="s">
        <v>6001</v>
      </c>
      <c r="Q232" s="9">
        <v>1625</v>
      </c>
      <c r="R232" s="6">
        <v>45839</v>
      </c>
      <c r="S232" s="8">
        <f>ROUND((VALUE(SUBSTITUTE(SUBSTITUTE(BooksData[[#This Row],[Price (Incl. Tax)]], "Â", ""), "£", "")) *1.3),2)</f>
        <v>70.34</v>
      </c>
      <c r="T232" s="7" cm="1">
        <f t="array" ref="T232">_xlfn.SWITCH(I232, "One",1,"Two",2,"Three",3,"Four",4,"Five",5,"")</f>
        <v>3</v>
      </c>
      <c r="U232" s="12">
        <f>BooksData[[#This Row],[Price(USD)]]*BooksData[[#This Row],[Total Sales]]</f>
        <v>146729.24000000002</v>
      </c>
      <c r="V232" s="7" t="str">
        <f>IF(BooksData[[#This Row],[Title]]="","Missing","OK")</f>
        <v>OK</v>
      </c>
      <c r="W232" s="7" t="str">
        <f ca="1">IF(BooksData[[#This Row],[Last Purchase]] &gt;= TODAY() - 30, "Recent", "Old")</f>
        <v>Recent</v>
      </c>
      <c r="X232" s="7">
        <f>IFERROR(
  --MID(BooksData[[#This Row],[Availability]],
        FIND("(", BooksData[[#This Row],[Availability]]) + 1,
        FIND(" ", BooksData[[#This Row],[Availability]], FIND("(", BooksData[[#This Row],[Availability]])) - FIND("(", BooksData[[#This Row],[Availability]]) - 1),
  0)</f>
        <v>16</v>
      </c>
      <c r="Y232" s="13" t="str">
        <f>IF(ISNUMBER(SEARCH("In stock", BooksData[[#This Row],[Availability]])), "In Stock", "Out of Stock")</f>
        <v>In Stock</v>
      </c>
      <c r="Z232" s="13" t="str">
        <f>IF(BooksData[[#This Row],[Stock Count]] &lt; 5, "⚠️ Low", "OK")</f>
        <v>OK</v>
      </c>
      <c r="AA232" s="14">
        <f>BooksData[[#This Row],[Revenue]]*0.2</f>
        <v>29345.848000000005</v>
      </c>
      <c r="AB232" s="13" t="str" cm="1">
        <f t="array" ref="AB232">_xlfn.IFS(BooksData[[#This Row],[Price(USD)]]&lt;10, "Low", BooksData[[#This Row],[Price(USD)]]&lt;20, "Mid", TRUE, "High")</f>
        <v>High</v>
      </c>
      <c r="AC232" s="13" t="str">
        <f>IF(BooksData[[#This Row],[Total Sales]] &gt; 4000, "Top Seller", "Other")</f>
        <v>Other</v>
      </c>
    </row>
    <row r="233" spans="1:29" x14ac:dyDescent="0.3">
      <c r="A233" s="7" t="s">
        <v>249</v>
      </c>
      <c r="B233" s="7" t="s">
        <v>1248</v>
      </c>
      <c r="C233" s="7" t="s">
        <v>2017</v>
      </c>
      <c r="D233" s="7" t="s">
        <v>2242</v>
      </c>
      <c r="E233" s="7" t="s">
        <v>2242</v>
      </c>
      <c r="F233" s="7" t="s">
        <v>2921</v>
      </c>
      <c r="G233" s="7" t="s">
        <v>2923</v>
      </c>
      <c r="H233" s="7">
        <v>0</v>
      </c>
      <c r="I233" s="10" t="s">
        <v>2943</v>
      </c>
      <c r="J233" s="7" t="s">
        <v>2956</v>
      </c>
      <c r="K233" s="7" t="s">
        <v>3228</v>
      </c>
      <c r="L233" s="11" t="s">
        <v>4226</v>
      </c>
      <c r="M233" s="11" t="s">
        <v>5226</v>
      </c>
      <c r="N233" s="9">
        <v>1619</v>
      </c>
      <c r="O233" s="7" t="s">
        <v>5999</v>
      </c>
      <c r="P233" s="7" t="s">
        <v>6001</v>
      </c>
      <c r="Q233" s="9">
        <v>1955</v>
      </c>
      <c r="R233" s="6">
        <v>45759</v>
      </c>
      <c r="S233" s="8">
        <f>ROUND((VALUE(SUBSTITUTE(SUBSTITUTE(BooksData[[#This Row],[Price (Incl. Tax)]], "Â", ""), "£", "")) *1.3),2)</f>
        <v>27.35</v>
      </c>
      <c r="T233" s="7" cm="1">
        <f t="array" ref="T233">_xlfn.SWITCH(I233, "One",1,"Two",2,"Three",3,"Four",4,"Five",5,"")</f>
        <v>2</v>
      </c>
      <c r="U233" s="12">
        <f>BooksData[[#This Row],[Price(USD)]]*BooksData[[#This Row],[Total Sales]]</f>
        <v>44279.65</v>
      </c>
      <c r="V233" s="7" t="str">
        <f>IF(BooksData[[#This Row],[Title]]="","Missing","OK")</f>
        <v>OK</v>
      </c>
      <c r="W233" s="7" t="str">
        <f ca="1">IF(BooksData[[#This Row],[Last Purchase]] &gt;= TODAY() - 30, "Recent", "Old")</f>
        <v>Old</v>
      </c>
      <c r="X233" s="7">
        <f>IFERROR(
  --MID(BooksData[[#This Row],[Availability]],
        FIND("(", BooksData[[#This Row],[Availability]]) + 1,
        FIND(" ", BooksData[[#This Row],[Availability]], FIND("(", BooksData[[#This Row],[Availability]])) - FIND("(", BooksData[[#This Row],[Availability]]) - 1),
  0)</f>
        <v>15</v>
      </c>
      <c r="Y233" s="13" t="str">
        <f>IF(ISNUMBER(SEARCH("In stock", BooksData[[#This Row],[Availability]])), "In Stock", "Out of Stock")</f>
        <v>In Stock</v>
      </c>
      <c r="Z233" s="13" t="str">
        <f>IF(BooksData[[#This Row],[Stock Count]] &lt; 5, "⚠️ Low", "OK")</f>
        <v>OK</v>
      </c>
      <c r="AA233" s="14">
        <f>BooksData[[#This Row],[Revenue]]*0.2</f>
        <v>8855.93</v>
      </c>
      <c r="AB233" s="13" t="str" cm="1">
        <f t="array" ref="AB233">_xlfn.IFS(BooksData[[#This Row],[Price(USD)]]&lt;10, "Low", BooksData[[#This Row],[Price(USD)]]&lt;20, "Mid", TRUE, "High")</f>
        <v>High</v>
      </c>
      <c r="AC233" s="13" t="str">
        <f>IF(BooksData[[#This Row],[Total Sales]] &gt; 4000, "Top Seller", "Other")</f>
        <v>Other</v>
      </c>
    </row>
    <row r="234" spans="1:29" x14ac:dyDescent="0.3">
      <c r="A234" s="7" t="s">
        <v>250</v>
      </c>
      <c r="B234" s="7" t="s">
        <v>1249</v>
      </c>
      <c r="C234" s="7" t="s">
        <v>2017</v>
      </c>
      <c r="D234" s="7" t="s">
        <v>2243</v>
      </c>
      <c r="E234" s="7" t="s">
        <v>2243</v>
      </c>
      <c r="F234" s="7" t="s">
        <v>2921</v>
      </c>
      <c r="G234" s="7" t="s">
        <v>2923</v>
      </c>
      <c r="H234" s="7">
        <v>0</v>
      </c>
      <c r="I234" s="10" t="s">
        <v>2944</v>
      </c>
      <c r="J234" s="7" t="s">
        <v>2956</v>
      </c>
      <c r="K234" s="7" t="s">
        <v>3229</v>
      </c>
      <c r="L234" s="11" t="s">
        <v>4227</v>
      </c>
      <c r="M234" s="11" t="s">
        <v>5227</v>
      </c>
      <c r="N234" s="9">
        <v>1608</v>
      </c>
      <c r="O234" s="7" t="s">
        <v>6000</v>
      </c>
      <c r="P234" s="7" t="s">
        <v>6002</v>
      </c>
      <c r="Q234" s="9">
        <v>490</v>
      </c>
      <c r="R234" s="6">
        <v>45801</v>
      </c>
      <c r="S234" s="8">
        <f>ROUND((VALUE(SUBSTITUTE(SUBSTITUTE(BooksData[[#This Row],[Price (Incl. Tax)]], "Â", ""), "£", "")) *1.3),2)</f>
        <v>54.8</v>
      </c>
      <c r="T234" s="7" cm="1">
        <f t="array" ref="T234">_xlfn.SWITCH(I234, "One",1,"Two",2,"Three",3,"Four",4,"Five",5,"")</f>
        <v>4</v>
      </c>
      <c r="U234" s="12">
        <f>BooksData[[#This Row],[Price(USD)]]*BooksData[[#This Row],[Total Sales]]</f>
        <v>88118.399999999994</v>
      </c>
      <c r="V234" s="7" t="str">
        <f>IF(BooksData[[#This Row],[Title]]="","Missing","OK")</f>
        <v>OK</v>
      </c>
      <c r="W234" s="7" t="str">
        <f ca="1">IF(BooksData[[#This Row],[Last Purchase]] &gt;= TODAY() - 30, "Recent", "Old")</f>
        <v>Old</v>
      </c>
      <c r="X234" s="7">
        <f>IFERROR(
  --MID(BooksData[[#This Row],[Availability]],
        FIND("(", BooksData[[#This Row],[Availability]]) + 1,
        FIND(" ", BooksData[[#This Row],[Availability]], FIND("(", BooksData[[#This Row],[Availability]])) - FIND("(", BooksData[[#This Row],[Availability]]) - 1),
  0)</f>
        <v>15</v>
      </c>
      <c r="Y234" s="13" t="str">
        <f>IF(ISNUMBER(SEARCH("In stock", BooksData[[#This Row],[Availability]])), "In Stock", "Out of Stock")</f>
        <v>In Stock</v>
      </c>
      <c r="Z234" s="13" t="str">
        <f>IF(BooksData[[#This Row],[Stock Count]] &lt; 5, "⚠️ Low", "OK")</f>
        <v>OK</v>
      </c>
      <c r="AA234" s="14">
        <f>BooksData[[#This Row],[Revenue]]*0.2</f>
        <v>17623.68</v>
      </c>
      <c r="AB234" s="13" t="str" cm="1">
        <f t="array" ref="AB234">_xlfn.IFS(BooksData[[#This Row],[Price(USD)]]&lt;10, "Low", BooksData[[#This Row],[Price(USD)]]&lt;20, "Mid", TRUE, "High")</f>
        <v>High</v>
      </c>
      <c r="AC234" s="13" t="str">
        <f>IF(BooksData[[#This Row],[Total Sales]] &gt; 4000, "Top Seller", "Other")</f>
        <v>Other</v>
      </c>
    </row>
    <row r="235" spans="1:29" x14ac:dyDescent="0.3">
      <c r="A235" s="7" t="s">
        <v>251</v>
      </c>
      <c r="B235" s="7" t="s">
        <v>1250</v>
      </c>
      <c r="C235" s="7" t="s">
        <v>2017</v>
      </c>
      <c r="D235" s="7" t="s">
        <v>2244</v>
      </c>
      <c r="E235" s="7" t="s">
        <v>2244</v>
      </c>
      <c r="F235" s="7" t="s">
        <v>2921</v>
      </c>
      <c r="G235" s="7" t="s">
        <v>2923</v>
      </c>
      <c r="H235" s="7">
        <v>0</v>
      </c>
      <c r="I235" s="10" t="s">
        <v>2947</v>
      </c>
      <c r="J235" s="7" t="s">
        <v>2956</v>
      </c>
      <c r="K235" s="7" t="s">
        <v>3230</v>
      </c>
      <c r="L235" s="11" t="s">
        <v>4228</v>
      </c>
      <c r="M235" s="11" t="s">
        <v>5228</v>
      </c>
      <c r="N235" s="9">
        <v>4443</v>
      </c>
      <c r="O235" s="7" t="s">
        <v>6000</v>
      </c>
      <c r="P235" s="7" t="s">
        <v>6001</v>
      </c>
      <c r="Q235" s="9">
        <v>1013</v>
      </c>
      <c r="R235" s="6">
        <v>45781</v>
      </c>
      <c r="S235" s="8">
        <f>ROUND((VALUE(SUBSTITUTE(SUBSTITUTE(BooksData[[#This Row],[Price (Incl. Tax)]], "Â", ""), "£", "")) *1.3),2)</f>
        <v>66.77</v>
      </c>
      <c r="T235" s="7" cm="1">
        <f t="array" ref="T235">_xlfn.SWITCH(I235, "One",1,"Two",2,"Three",3,"Four",4,"Five",5,"")</f>
        <v>5</v>
      </c>
      <c r="U235" s="12">
        <f>BooksData[[#This Row],[Price(USD)]]*BooksData[[#This Row],[Total Sales]]</f>
        <v>296659.11</v>
      </c>
      <c r="V235" s="7" t="str">
        <f>IF(BooksData[[#This Row],[Title]]="","Missing","OK")</f>
        <v>OK</v>
      </c>
      <c r="W235" s="7" t="str">
        <f ca="1">IF(BooksData[[#This Row],[Last Purchase]] &gt;= TODAY() - 30, "Recent", "Old")</f>
        <v>Old</v>
      </c>
      <c r="X235" s="7">
        <f>IFERROR(
  --MID(BooksData[[#This Row],[Availability]],
        FIND("(", BooksData[[#This Row],[Availability]]) + 1,
        FIND(" ", BooksData[[#This Row],[Availability]], FIND("(", BooksData[[#This Row],[Availability]])) - FIND("(", BooksData[[#This Row],[Availability]]) - 1),
  0)</f>
        <v>15</v>
      </c>
      <c r="Y235" s="13" t="str">
        <f>IF(ISNUMBER(SEARCH("In stock", BooksData[[#This Row],[Availability]])), "In Stock", "Out of Stock")</f>
        <v>In Stock</v>
      </c>
      <c r="Z235" s="13" t="str">
        <f>IF(BooksData[[#This Row],[Stock Count]] &lt; 5, "⚠️ Low", "OK")</f>
        <v>OK</v>
      </c>
      <c r="AA235" s="14">
        <f>BooksData[[#This Row],[Revenue]]*0.2</f>
        <v>59331.822</v>
      </c>
      <c r="AB235" s="13" t="str" cm="1">
        <f t="array" ref="AB235">_xlfn.IFS(BooksData[[#This Row],[Price(USD)]]&lt;10, "Low", BooksData[[#This Row],[Price(USD)]]&lt;20, "Mid", TRUE, "High")</f>
        <v>High</v>
      </c>
      <c r="AC235" s="13" t="str">
        <f>IF(BooksData[[#This Row],[Total Sales]] &gt; 4000, "Top Seller", "Other")</f>
        <v>Top Seller</v>
      </c>
    </row>
    <row r="236" spans="1:29" x14ac:dyDescent="0.3">
      <c r="A236" s="7" t="s">
        <v>252</v>
      </c>
      <c r="B236" s="7" t="s">
        <v>1251</v>
      </c>
      <c r="C236" s="7" t="s">
        <v>2017</v>
      </c>
      <c r="D236" s="7" t="s">
        <v>2245</v>
      </c>
      <c r="E236" s="7" t="s">
        <v>2245</v>
      </c>
      <c r="F236" s="7" t="s">
        <v>2921</v>
      </c>
      <c r="G236" s="7" t="s">
        <v>2923</v>
      </c>
      <c r="H236" s="7">
        <v>0</v>
      </c>
      <c r="I236" s="10" t="s">
        <v>2947</v>
      </c>
      <c r="J236" s="7" t="s">
        <v>2956</v>
      </c>
      <c r="K236" s="7" t="s">
        <v>3231</v>
      </c>
      <c r="L236" s="11" t="s">
        <v>4229</v>
      </c>
      <c r="M236" s="11" t="s">
        <v>5229</v>
      </c>
      <c r="N236" s="9">
        <v>3725</v>
      </c>
      <c r="O236" s="7" t="s">
        <v>6000</v>
      </c>
      <c r="P236" s="7" t="s">
        <v>6001</v>
      </c>
      <c r="Q236" s="9">
        <v>790</v>
      </c>
      <c r="R236" s="6">
        <v>45757</v>
      </c>
      <c r="S236" s="8">
        <f>ROUND((VALUE(SUBSTITUTE(SUBSTITUTE(BooksData[[#This Row],[Price (Incl. Tax)]], "Â", ""), "£", "")) *1.3),2)</f>
        <v>69.59</v>
      </c>
      <c r="T236" s="7" cm="1">
        <f t="array" ref="T236">_xlfn.SWITCH(I236, "One",1,"Two",2,"Three",3,"Four",4,"Five",5,"")</f>
        <v>5</v>
      </c>
      <c r="U236" s="12">
        <f>BooksData[[#This Row],[Price(USD)]]*BooksData[[#This Row],[Total Sales]]</f>
        <v>259222.75</v>
      </c>
      <c r="V236" s="7" t="str">
        <f>IF(BooksData[[#This Row],[Title]]="","Missing","OK")</f>
        <v>OK</v>
      </c>
      <c r="W236" s="7" t="str">
        <f ca="1">IF(BooksData[[#This Row],[Last Purchase]] &gt;= TODAY() - 30, "Recent", "Old")</f>
        <v>Old</v>
      </c>
      <c r="X236" s="7">
        <f>IFERROR(
  --MID(BooksData[[#This Row],[Availability]],
        FIND("(", BooksData[[#This Row],[Availability]]) + 1,
        FIND(" ", BooksData[[#This Row],[Availability]], FIND("(", BooksData[[#This Row],[Availability]])) - FIND("(", BooksData[[#This Row],[Availability]]) - 1),
  0)</f>
        <v>15</v>
      </c>
      <c r="Y236" s="13" t="str">
        <f>IF(ISNUMBER(SEARCH("In stock", BooksData[[#This Row],[Availability]])), "In Stock", "Out of Stock")</f>
        <v>In Stock</v>
      </c>
      <c r="Z236" s="13" t="str">
        <f>IF(BooksData[[#This Row],[Stock Count]] &lt; 5, "⚠️ Low", "OK")</f>
        <v>OK</v>
      </c>
      <c r="AA236" s="14">
        <f>BooksData[[#This Row],[Revenue]]*0.2</f>
        <v>51844.55</v>
      </c>
      <c r="AB236" s="13" t="str" cm="1">
        <f t="array" ref="AB236">_xlfn.IFS(BooksData[[#This Row],[Price(USD)]]&lt;10, "Low", BooksData[[#This Row],[Price(USD)]]&lt;20, "Mid", TRUE, "High")</f>
        <v>High</v>
      </c>
      <c r="AC236" s="13" t="str">
        <f>IF(BooksData[[#This Row],[Total Sales]] &gt; 4000, "Top Seller", "Other")</f>
        <v>Other</v>
      </c>
    </row>
    <row r="237" spans="1:29" x14ac:dyDescent="0.3">
      <c r="A237" s="7" t="s">
        <v>253</v>
      </c>
      <c r="B237" s="7" t="s">
        <v>1252</v>
      </c>
      <c r="C237" s="7" t="s">
        <v>2017</v>
      </c>
      <c r="D237" s="7" t="s">
        <v>2130</v>
      </c>
      <c r="E237" s="7" t="s">
        <v>2130</v>
      </c>
      <c r="F237" s="7" t="s">
        <v>2921</v>
      </c>
      <c r="G237" s="7" t="s">
        <v>2924</v>
      </c>
      <c r="H237" s="7">
        <v>0</v>
      </c>
      <c r="I237" s="10" t="s">
        <v>2947</v>
      </c>
      <c r="J237" s="7" t="s">
        <v>2956</v>
      </c>
      <c r="K237" s="7" t="s">
        <v>3232</v>
      </c>
      <c r="L237" s="11" t="s">
        <v>4230</v>
      </c>
      <c r="M237" s="11" t="s">
        <v>5230</v>
      </c>
      <c r="N237" s="9">
        <v>1198</v>
      </c>
      <c r="O237" s="7" t="s">
        <v>5998</v>
      </c>
      <c r="P237" s="7" t="s">
        <v>6002</v>
      </c>
      <c r="Q237" s="9">
        <v>230</v>
      </c>
      <c r="R237" s="6">
        <v>45733</v>
      </c>
      <c r="S237" s="8">
        <f>ROUND((VALUE(SUBSTITUTE(SUBSTITUTE(BooksData[[#This Row],[Price (Incl. Tax)]], "Â", ""), "£", "")) *1.3),2)</f>
        <v>36.24</v>
      </c>
      <c r="T237" s="7" cm="1">
        <f t="array" ref="T237">_xlfn.SWITCH(I237, "One",1,"Two",2,"Three",3,"Four",4,"Five",5,"")</f>
        <v>5</v>
      </c>
      <c r="U237" s="12">
        <f>BooksData[[#This Row],[Price(USD)]]*BooksData[[#This Row],[Total Sales]]</f>
        <v>43415.520000000004</v>
      </c>
      <c r="V237" s="7" t="str">
        <f>IF(BooksData[[#This Row],[Title]]="","Missing","OK")</f>
        <v>OK</v>
      </c>
      <c r="W237" s="7" t="str">
        <f ca="1">IF(BooksData[[#This Row],[Last Purchase]] &gt;= TODAY() - 30, "Recent", "Old")</f>
        <v>Old</v>
      </c>
      <c r="X237" s="7">
        <f>IFERROR(
  --MID(BooksData[[#This Row],[Availability]],
        FIND("(", BooksData[[#This Row],[Availability]]) + 1,
        FIND(" ", BooksData[[#This Row],[Availability]], FIND("(", BooksData[[#This Row],[Availability]])) - FIND("(", BooksData[[#This Row],[Availability]]) - 1),
  0)</f>
        <v>14</v>
      </c>
      <c r="Y237" s="13" t="str">
        <f>IF(ISNUMBER(SEARCH("In stock", BooksData[[#This Row],[Availability]])), "In Stock", "Out of Stock")</f>
        <v>In Stock</v>
      </c>
      <c r="Z237" s="13" t="str">
        <f>IF(BooksData[[#This Row],[Stock Count]] &lt; 5, "⚠️ Low", "OK")</f>
        <v>OK</v>
      </c>
      <c r="AA237" s="14">
        <f>BooksData[[#This Row],[Revenue]]*0.2</f>
        <v>8683.1040000000012</v>
      </c>
      <c r="AB237" s="13" t="str" cm="1">
        <f t="array" ref="AB237">_xlfn.IFS(BooksData[[#This Row],[Price(USD)]]&lt;10, "Low", BooksData[[#This Row],[Price(USD)]]&lt;20, "Mid", TRUE, "High")</f>
        <v>High</v>
      </c>
      <c r="AC237" s="13" t="str">
        <f>IF(BooksData[[#This Row],[Total Sales]] &gt; 4000, "Top Seller", "Other")</f>
        <v>Other</v>
      </c>
    </row>
    <row r="238" spans="1:29" x14ac:dyDescent="0.3">
      <c r="A238" s="7" t="s">
        <v>254</v>
      </c>
      <c r="B238" s="7" t="s">
        <v>1253</v>
      </c>
      <c r="C238" s="7" t="s">
        <v>2017</v>
      </c>
      <c r="D238" s="7" t="s">
        <v>2246</v>
      </c>
      <c r="E238" s="7" t="s">
        <v>2246</v>
      </c>
      <c r="F238" s="7" t="s">
        <v>2921</v>
      </c>
      <c r="G238" s="7" t="s">
        <v>2924</v>
      </c>
      <c r="H238" s="7">
        <v>0</v>
      </c>
      <c r="I238" s="10" t="s">
        <v>2944</v>
      </c>
      <c r="J238" s="7" t="s">
        <v>2956</v>
      </c>
      <c r="K238" s="7" t="s">
        <v>3233</v>
      </c>
      <c r="L238" s="11" t="s">
        <v>4231</v>
      </c>
      <c r="M238" s="11" t="s">
        <v>5231</v>
      </c>
      <c r="N238" s="9">
        <v>3506</v>
      </c>
      <c r="O238" s="7" t="s">
        <v>5995</v>
      </c>
      <c r="P238" s="7" t="s">
        <v>6001</v>
      </c>
      <c r="Q238" s="9">
        <v>493</v>
      </c>
      <c r="R238" s="6">
        <v>45722</v>
      </c>
      <c r="S238" s="8">
        <f>ROUND((VALUE(SUBSTITUTE(SUBSTITUTE(BooksData[[#This Row],[Price (Incl. Tax)]], "Â", ""), "£", "")) *1.3),2)</f>
        <v>68.47</v>
      </c>
      <c r="T238" s="7" cm="1">
        <f t="array" ref="T238">_xlfn.SWITCH(I238, "One",1,"Two",2,"Three",3,"Four",4,"Five",5,"")</f>
        <v>4</v>
      </c>
      <c r="U238" s="12">
        <f>BooksData[[#This Row],[Price(USD)]]*BooksData[[#This Row],[Total Sales]]</f>
        <v>240055.82</v>
      </c>
      <c r="V238" s="7" t="str">
        <f>IF(BooksData[[#This Row],[Title]]="","Missing","OK")</f>
        <v>OK</v>
      </c>
      <c r="W238" s="7" t="str">
        <f ca="1">IF(BooksData[[#This Row],[Last Purchase]] &gt;= TODAY() - 30, "Recent", "Old")</f>
        <v>Old</v>
      </c>
      <c r="X238" s="7">
        <f>IFERROR(
  --MID(BooksData[[#This Row],[Availability]],
        FIND("(", BooksData[[#This Row],[Availability]]) + 1,
        FIND(" ", BooksData[[#This Row],[Availability]], FIND("(", BooksData[[#This Row],[Availability]])) - FIND("(", BooksData[[#This Row],[Availability]]) - 1),
  0)</f>
        <v>14</v>
      </c>
      <c r="Y238" s="13" t="str">
        <f>IF(ISNUMBER(SEARCH("In stock", BooksData[[#This Row],[Availability]])), "In Stock", "Out of Stock")</f>
        <v>In Stock</v>
      </c>
      <c r="Z238" s="13" t="str">
        <f>IF(BooksData[[#This Row],[Stock Count]] &lt; 5, "⚠️ Low", "OK")</f>
        <v>OK</v>
      </c>
      <c r="AA238" s="14">
        <f>BooksData[[#This Row],[Revenue]]*0.2</f>
        <v>48011.164000000004</v>
      </c>
      <c r="AB238" s="13" t="str" cm="1">
        <f t="array" ref="AB238">_xlfn.IFS(BooksData[[#This Row],[Price(USD)]]&lt;10, "Low", BooksData[[#This Row],[Price(USD)]]&lt;20, "Mid", TRUE, "High")</f>
        <v>High</v>
      </c>
      <c r="AC238" s="13" t="str">
        <f>IF(BooksData[[#This Row],[Total Sales]] &gt; 4000, "Top Seller", "Other")</f>
        <v>Other</v>
      </c>
    </row>
    <row r="239" spans="1:29" x14ac:dyDescent="0.3">
      <c r="A239" s="7" t="s">
        <v>255</v>
      </c>
      <c r="B239" s="7" t="s">
        <v>1254</v>
      </c>
      <c r="C239" s="7" t="s">
        <v>2017</v>
      </c>
      <c r="D239" s="7" t="s">
        <v>2247</v>
      </c>
      <c r="E239" s="7" t="s">
        <v>2247</v>
      </c>
      <c r="F239" s="7" t="s">
        <v>2921</v>
      </c>
      <c r="G239" s="7" t="s">
        <v>2924</v>
      </c>
      <c r="H239" s="7">
        <v>0</v>
      </c>
      <c r="I239" s="10" t="s">
        <v>2945</v>
      </c>
      <c r="J239" s="7" t="s">
        <v>2956</v>
      </c>
      <c r="K239" s="7" t="s">
        <v>3234</v>
      </c>
      <c r="L239" s="11" t="s">
        <v>4232</v>
      </c>
      <c r="M239" s="11" t="s">
        <v>5232</v>
      </c>
      <c r="N239" s="9">
        <v>1553</v>
      </c>
      <c r="O239" s="7" t="s">
        <v>5998</v>
      </c>
      <c r="P239" s="7" t="s">
        <v>6001</v>
      </c>
      <c r="Q239" s="9">
        <v>1023</v>
      </c>
      <c r="R239" s="6">
        <v>45750</v>
      </c>
      <c r="S239" s="8">
        <f>ROUND((VALUE(SUBSTITUTE(SUBSTITUTE(BooksData[[#This Row],[Price (Incl. Tax)]], "Â", ""), "£", "")) *1.3),2)</f>
        <v>33.61</v>
      </c>
      <c r="T239" s="7" cm="1">
        <f t="array" ref="T239">_xlfn.SWITCH(I239, "One",1,"Two",2,"Three",3,"Four",4,"Five",5,"")</f>
        <v>3</v>
      </c>
      <c r="U239" s="12">
        <f>BooksData[[#This Row],[Price(USD)]]*BooksData[[#This Row],[Total Sales]]</f>
        <v>52196.33</v>
      </c>
      <c r="V239" s="7" t="str">
        <f>IF(BooksData[[#This Row],[Title]]="","Missing","OK")</f>
        <v>OK</v>
      </c>
      <c r="W239" s="7" t="str">
        <f ca="1">IF(BooksData[[#This Row],[Last Purchase]] &gt;= TODAY() - 30, "Recent", "Old")</f>
        <v>Old</v>
      </c>
      <c r="X239" s="7">
        <f>IFERROR(
  --MID(BooksData[[#This Row],[Availability]],
        FIND("(", BooksData[[#This Row],[Availability]]) + 1,
        FIND(" ", BooksData[[#This Row],[Availability]], FIND("(", BooksData[[#This Row],[Availability]])) - FIND("(", BooksData[[#This Row],[Availability]]) - 1),
  0)</f>
        <v>14</v>
      </c>
      <c r="Y239" s="13" t="str">
        <f>IF(ISNUMBER(SEARCH("In stock", BooksData[[#This Row],[Availability]])), "In Stock", "Out of Stock")</f>
        <v>In Stock</v>
      </c>
      <c r="Z239" s="13" t="str">
        <f>IF(BooksData[[#This Row],[Stock Count]] &lt; 5, "⚠️ Low", "OK")</f>
        <v>OK</v>
      </c>
      <c r="AA239" s="14">
        <f>BooksData[[#This Row],[Revenue]]*0.2</f>
        <v>10439.266000000001</v>
      </c>
      <c r="AB239" s="13" t="str" cm="1">
        <f t="array" ref="AB239">_xlfn.IFS(BooksData[[#This Row],[Price(USD)]]&lt;10, "Low", BooksData[[#This Row],[Price(USD)]]&lt;20, "Mid", TRUE, "High")</f>
        <v>High</v>
      </c>
      <c r="AC239" s="13" t="str">
        <f>IF(BooksData[[#This Row],[Total Sales]] &gt; 4000, "Top Seller", "Other")</f>
        <v>Other</v>
      </c>
    </row>
    <row r="240" spans="1:29" x14ac:dyDescent="0.3">
      <c r="A240" s="7" t="s">
        <v>256</v>
      </c>
      <c r="B240" s="7" t="s">
        <v>1255</v>
      </c>
      <c r="C240" s="7" t="s">
        <v>2017</v>
      </c>
      <c r="D240" s="7" t="s">
        <v>2248</v>
      </c>
      <c r="E240" s="7" t="s">
        <v>2248</v>
      </c>
      <c r="F240" s="7" t="s">
        <v>2921</v>
      </c>
      <c r="G240" s="7" t="s">
        <v>2924</v>
      </c>
      <c r="H240" s="7">
        <v>0</v>
      </c>
      <c r="I240" s="10" t="s">
        <v>2945</v>
      </c>
      <c r="J240" s="7" t="s">
        <v>2956</v>
      </c>
      <c r="K240" s="7" t="s">
        <v>3235</v>
      </c>
      <c r="L240" s="11" t="s">
        <v>4233</v>
      </c>
      <c r="M240" s="11" t="s">
        <v>5233</v>
      </c>
      <c r="N240" s="9">
        <v>2331</v>
      </c>
      <c r="O240" s="7" t="s">
        <v>6000</v>
      </c>
      <c r="P240" s="7" t="s">
        <v>6002</v>
      </c>
      <c r="Q240" s="9">
        <v>1306</v>
      </c>
      <c r="R240" s="6">
        <v>45689</v>
      </c>
      <c r="S240" s="8">
        <f>ROUND((VALUE(SUBSTITUTE(SUBSTITUTE(BooksData[[#This Row],[Price (Incl. Tax)]], "Â", ""), "£", "")) *1.3),2)</f>
        <v>58.77</v>
      </c>
      <c r="T240" s="7" cm="1">
        <f t="array" ref="T240">_xlfn.SWITCH(I240, "One",1,"Two",2,"Three",3,"Four",4,"Five",5,"")</f>
        <v>3</v>
      </c>
      <c r="U240" s="12">
        <f>BooksData[[#This Row],[Price(USD)]]*BooksData[[#This Row],[Total Sales]]</f>
        <v>136992.87</v>
      </c>
      <c r="V240" s="7" t="str">
        <f>IF(BooksData[[#This Row],[Title]]="","Missing","OK")</f>
        <v>OK</v>
      </c>
      <c r="W240" s="7" t="str">
        <f ca="1">IF(BooksData[[#This Row],[Last Purchase]] &gt;= TODAY() - 30, "Recent", "Old")</f>
        <v>Old</v>
      </c>
      <c r="X240" s="7">
        <f>IFERROR(
  --MID(BooksData[[#This Row],[Availability]],
        FIND("(", BooksData[[#This Row],[Availability]]) + 1,
        FIND(" ", BooksData[[#This Row],[Availability]], FIND("(", BooksData[[#This Row],[Availability]])) - FIND("(", BooksData[[#This Row],[Availability]]) - 1),
  0)</f>
        <v>14</v>
      </c>
      <c r="Y240" s="13" t="str">
        <f>IF(ISNUMBER(SEARCH("In stock", BooksData[[#This Row],[Availability]])), "In Stock", "Out of Stock")</f>
        <v>In Stock</v>
      </c>
      <c r="Z240" s="13" t="str">
        <f>IF(BooksData[[#This Row],[Stock Count]] &lt; 5, "⚠️ Low", "OK")</f>
        <v>OK</v>
      </c>
      <c r="AA240" s="14">
        <f>BooksData[[#This Row],[Revenue]]*0.2</f>
        <v>27398.574000000001</v>
      </c>
      <c r="AB240" s="13" t="str" cm="1">
        <f t="array" ref="AB240">_xlfn.IFS(BooksData[[#This Row],[Price(USD)]]&lt;10, "Low", BooksData[[#This Row],[Price(USD)]]&lt;20, "Mid", TRUE, "High")</f>
        <v>High</v>
      </c>
      <c r="AC240" s="13" t="str">
        <f>IF(BooksData[[#This Row],[Total Sales]] &gt; 4000, "Top Seller", "Other")</f>
        <v>Other</v>
      </c>
    </row>
    <row r="241" spans="1:29" x14ac:dyDescent="0.3">
      <c r="A241" s="7" t="s">
        <v>257</v>
      </c>
      <c r="B241" s="7" t="s">
        <v>1256</v>
      </c>
      <c r="C241" s="7" t="s">
        <v>2017</v>
      </c>
      <c r="D241" s="7" t="s">
        <v>2249</v>
      </c>
      <c r="E241" s="7" t="s">
        <v>2249</v>
      </c>
      <c r="F241" s="7" t="s">
        <v>2921</v>
      </c>
      <c r="G241" s="7" t="s">
        <v>2924</v>
      </c>
      <c r="H241" s="7">
        <v>0</v>
      </c>
      <c r="I241" s="10" t="s">
        <v>2945</v>
      </c>
      <c r="J241" s="7" t="s">
        <v>2956</v>
      </c>
      <c r="K241" s="7" t="s">
        <v>3236</v>
      </c>
      <c r="L241" s="11" t="s">
        <v>4234</v>
      </c>
      <c r="M241" s="11" t="s">
        <v>5234</v>
      </c>
      <c r="N241" s="9">
        <v>3839</v>
      </c>
      <c r="O241" s="7" t="s">
        <v>6000</v>
      </c>
      <c r="P241" s="7" t="s">
        <v>6002</v>
      </c>
      <c r="Q241" s="9">
        <v>1216</v>
      </c>
      <c r="R241" s="6">
        <v>45820</v>
      </c>
      <c r="S241" s="8">
        <f>ROUND((VALUE(SUBSTITUTE(SUBSTITUTE(BooksData[[#This Row],[Price (Incl. Tax)]], "Â", ""), "£", "")) *1.3),2)</f>
        <v>34.33</v>
      </c>
      <c r="T241" s="7" cm="1">
        <f t="array" ref="T241">_xlfn.SWITCH(I241, "One",1,"Two",2,"Three",3,"Four",4,"Five",5,"")</f>
        <v>3</v>
      </c>
      <c r="U241" s="12">
        <f>BooksData[[#This Row],[Price(USD)]]*BooksData[[#This Row],[Total Sales]]</f>
        <v>131792.87</v>
      </c>
      <c r="V241" s="7" t="str">
        <f>IF(BooksData[[#This Row],[Title]]="","Missing","OK")</f>
        <v>OK</v>
      </c>
      <c r="W241" s="7" t="str">
        <f ca="1">IF(BooksData[[#This Row],[Last Purchase]] &gt;= TODAY() - 30, "Recent", "Old")</f>
        <v>Old</v>
      </c>
      <c r="X241" s="7">
        <f>IFERROR(
  --MID(BooksData[[#This Row],[Availability]],
        FIND("(", BooksData[[#This Row],[Availability]]) + 1,
        FIND(" ", BooksData[[#This Row],[Availability]], FIND("(", BooksData[[#This Row],[Availability]])) - FIND("(", BooksData[[#This Row],[Availability]]) - 1),
  0)</f>
        <v>14</v>
      </c>
      <c r="Y241" s="13" t="str">
        <f>IF(ISNUMBER(SEARCH("In stock", BooksData[[#This Row],[Availability]])), "In Stock", "Out of Stock")</f>
        <v>In Stock</v>
      </c>
      <c r="Z241" s="13" t="str">
        <f>IF(BooksData[[#This Row],[Stock Count]] &lt; 5, "⚠️ Low", "OK")</f>
        <v>OK</v>
      </c>
      <c r="AA241" s="14">
        <f>BooksData[[#This Row],[Revenue]]*0.2</f>
        <v>26358.574000000001</v>
      </c>
      <c r="AB241" s="13" t="str" cm="1">
        <f t="array" ref="AB241">_xlfn.IFS(BooksData[[#This Row],[Price(USD)]]&lt;10, "Low", BooksData[[#This Row],[Price(USD)]]&lt;20, "Mid", TRUE, "High")</f>
        <v>High</v>
      </c>
      <c r="AC241" s="13" t="str">
        <f>IF(BooksData[[#This Row],[Total Sales]] &gt; 4000, "Top Seller", "Other")</f>
        <v>Other</v>
      </c>
    </row>
    <row r="242" spans="1:29" x14ac:dyDescent="0.3">
      <c r="A242" s="7" t="s">
        <v>258</v>
      </c>
      <c r="B242" s="7" t="s">
        <v>1257</v>
      </c>
      <c r="C242" s="7" t="s">
        <v>2017</v>
      </c>
      <c r="D242" s="7" t="s">
        <v>2250</v>
      </c>
      <c r="E242" s="7" t="s">
        <v>2250</v>
      </c>
      <c r="F242" s="7" t="s">
        <v>2921</v>
      </c>
      <c r="G242" s="7" t="s">
        <v>2924</v>
      </c>
      <c r="H242" s="7">
        <v>0</v>
      </c>
      <c r="I242" s="10" t="s">
        <v>2944</v>
      </c>
      <c r="J242" s="7" t="s">
        <v>2956</v>
      </c>
      <c r="K242" s="7" t="s">
        <v>3237</v>
      </c>
      <c r="L242" s="11" t="s">
        <v>4235</v>
      </c>
      <c r="M242" s="11" t="s">
        <v>5235</v>
      </c>
      <c r="N242" s="9">
        <v>2096</v>
      </c>
      <c r="O242" s="7" t="s">
        <v>5997</v>
      </c>
      <c r="P242" s="7" t="s">
        <v>6001</v>
      </c>
      <c r="Q242" s="9">
        <v>145</v>
      </c>
      <c r="R242" s="6">
        <v>45677</v>
      </c>
      <c r="S242" s="8">
        <f>ROUND((VALUE(SUBSTITUTE(SUBSTITUTE(BooksData[[#This Row],[Price (Incl. Tax)]], "Â", ""), "£", "")) *1.3),2)</f>
        <v>72.59</v>
      </c>
      <c r="T242" s="7" cm="1">
        <f t="array" ref="T242">_xlfn.SWITCH(I242, "One",1,"Two",2,"Three",3,"Four",4,"Five",5,"")</f>
        <v>4</v>
      </c>
      <c r="U242" s="12">
        <f>BooksData[[#This Row],[Price(USD)]]*BooksData[[#This Row],[Total Sales]]</f>
        <v>152148.64000000001</v>
      </c>
      <c r="V242" s="7" t="str">
        <f>IF(BooksData[[#This Row],[Title]]="","Missing","OK")</f>
        <v>OK</v>
      </c>
      <c r="W242" s="7" t="str">
        <f ca="1">IF(BooksData[[#This Row],[Last Purchase]] &gt;= TODAY() - 30, "Recent", "Old")</f>
        <v>Old</v>
      </c>
      <c r="X242" s="7">
        <f>IFERROR(
  --MID(BooksData[[#This Row],[Availability]],
        FIND("(", BooksData[[#This Row],[Availability]]) + 1,
        FIND(" ", BooksData[[#This Row],[Availability]], FIND("(", BooksData[[#This Row],[Availability]])) - FIND("(", BooksData[[#This Row],[Availability]]) - 1),
  0)</f>
        <v>14</v>
      </c>
      <c r="Y242" s="13" t="str">
        <f>IF(ISNUMBER(SEARCH("In stock", BooksData[[#This Row],[Availability]])), "In Stock", "Out of Stock")</f>
        <v>In Stock</v>
      </c>
      <c r="Z242" s="13" t="str">
        <f>IF(BooksData[[#This Row],[Stock Count]] &lt; 5, "⚠️ Low", "OK")</f>
        <v>OK</v>
      </c>
      <c r="AA242" s="14">
        <f>BooksData[[#This Row],[Revenue]]*0.2</f>
        <v>30429.728000000003</v>
      </c>
      <c r="AB242" s="13" t="str" cm="1">
        <f t="array" ref="AB242">_xlfn.IFS(BooksData[[#This Row],[Price(USD)]]&lt;10, "Low", BooksData[[#This Row],[Price(USD)]]&lt;20, "Mid", TRUE, "High")</f>
        <v>High</v>
      </c>
      <c r="AC242" s="13" t="str">
        <f>IF(BooksData[[#This Row],[Total Sales]] &gt; 4000, "Top Seller", "Other")</f>
        <v>Other</v>
      </c>
    </row>
    <row r="243" spans="1:29" x14ac:dyDescent="0.3">
      <c r="A243" s="7" t="s">
        <v>259</v>
      </c>
      <c r="B243" s="7" t="s">
        <v>1258</v>
      </c>
      <c r="C243" s="7" t="s">
        <v>2017</v>
      </c>
      <c r="D243" s="7" t="s">
        <v>2251</v>
      </c>
      <c r="E243" s="7" t="s">
        <v>2251</v>
      </c>
      <c r="F243" s="7" t="s">
        <v>2921</v>
      </c>
      <c r="G243" s="7" t="s">
        <v>2924</v>
      </c>
      <c r="H243" s="7">
        <v>0</v>
      </c>
      <c r="I243" s="10" t="s">
        <v>2946</v>
      </c>
      <c r="J243" s="7" t="s">
        <v>2956</v>
      </c>
      <c r="K243" s="7" t="s">
        <v>3238</v>
      </c>
      <c r="L243" s="11" t="s">
        <v>4236</v>
      </c>
      <c r="M243" s="11" t="s">
        <v>5236</v>
      </c>
      <c r="N243" s="9">
        <v>667</v>
      </c>
      <c r="O243" s="7" t="s">
        <v>5995</v>
      </c>
      <c r="P243" s="7" t="s">
        <v>6002</v>
      </c>
      <c r="Q243" s="9">
        <v>1081</v>
      </c>
      <c r="R243" s="6">
        <v>45844</v>
      </c>
      <c r="S243" s="8">
        <f>ROUND((VALUE(SUBSTITUTE(SUBSTITUTE(BooksData[[#This Row],[Price (Incl. Tax)]], "Â", ""), "£", "")) *1.3),2)</f>
        <v>54.03</v>
      </c>
      <c r="T243" s="7" cm="1">
        <f t="array" ref="T243">_xlfn.SWITCH(I243, "One",1,"Two",2,"Three",3,"Four",4,"Five",5,"")</f>
        <v>1</v>
      </c>
      <c r="U243" s="12">
        <f>BooksData[[#This Row],[Price(USD)]]*BooksData[[#This Row],[Total Sales]]</f>
        <v>36038.01</v>
      </c>
      <c r="V243" s="7" t="str">
        <f>IF(BooksData[[#This Row],[Title]]="","Missing","OK")</f>
        <v>OK</v>
      </c>
      <c r="W243" s="7" t="str">
        <f ca="1">IF(BooksData[[#This Row],[Last Purchase]] &gt;= TODAY() - 30, "Recent", "Old")</f>
        <v>Recent</v>
      </c>
      <c r="X243" s="7">
        <f>IFERROR(
  --MID(BooksData[[#This Row],[Availability]],
        FIND("(", BooksData[[#This Row],[Availability]]) + 1,
        FIND(" ", BooksData[[#This Row],[Availability]], FIND("(", BooksData[[#This Row],[Availability]])) - FIND("(", BooksData[[#This Row],[Availability]]) - 1),
  0)</f>
        <v>14</v>
      </c>
      <c r="Y243" s="13" t="str">
        <f>IF(ISNUMBER(SEARCH("In stock", BooksData[[#This Row],[Availability]])), "In Stock", "Out of Stock")</f>
        <v>In Stock</v>
      </c>
      <c r="Z243" s="13" t="str">
        <f>IF(BooksData[[#This Row],[Stock Count]] &lt; 5, "⚠️ Low", "OK")</f>
        <v>OK</v>
      </c>
      <c r="AA243" s="14">
        <f>BooksData[[#This Row],[Revenue]]*0.2</f>
        <v>7207.6020000000008</v>
      </c>
      <c r="AB243" s="13" t="str" cm="1">
        <f t="array" ref="AB243">_xlfn.IFS(BooksData[[#This Row],[Price(USD)]]&lt;10, "Low", BooksData[[#This Row],[Price(USD)]]&lt;20, "Mid", TRUE, "High")</f>
        <v>High</v>
      </c>
      <c r="AC243" s="13" t="str">
        <f>IF(BooksData[[#This Row],[Total Sales]] &gt; 4000, "Top Seller", "Other")</f>
        <v>Other</v>
      </c>
    </row>
    <row r="244" spans="1:29" x14ac:dyDescent="0.3">
      <c r="A244" s="7" t="s">
        <v>260</v>
      </c>
      <c r="B244" s="7" t="s">
        <v>1259</v>
      </c>
      <c r="C244" s="7" t="s">
        <v>2017</v>
      </c>
      <c r="D244" s="7" t="s">
        <v>2252</v>
      </c>
      <c r="E244" s="7" t="s">
        <v>2252</v>
      </c>
      <c r="F244" s="7" t="s">
        <v>2921</v>
      </c>
      <c r="G244" s="7" t="s">
        <v>2924</v>
      </c>
      <c r="H244" s="7">
        <v>0</v>
      </c>
      <c r="I244" s="10" t="s">
        <v>2945</v>
      </c>
      <c r="J244" s="7" t="s">
        <v>2956</v>
      </c>
      <c r="K244" s="7" t="s">
        <v>3239</v>
      </c>
      <c r="L244" s="11" t="s">
        <v>4237</v>
      </c>
      <c r="M244" s="11" t="s">
        <v>5237</v>
      </c>
      <c r="N244" s="9">
        <v>3680</v>
      </c>
      <c r="O244" s="7" t="s">
        <v>6000</v>
      </c>
      <c r="P244" s="7" t="s">
        <v>6001</v>
      </c>
      <c r="Q244" s="9">
        <v>1820</v>
      </c>
      <c r="R244" s="6">
        <v>45790</v>
      </c>
      <c r="S244" s="8">
        <f>ROUND((VALUE(SUBSTITUTE(SUBSTITUTE(BooksData[[#This Row],[Price (Incl. Tax)]], "Â", ""), "£", "")) *1.3),2)</f>
        <v>31.82</v>
      </c>
      <c r="T244" s="7" cm="1">
        <f t="array" ref="T244">_xlfn.SWITCH(I244, "One",1,"Two",2,"Three",3,"Four",4,"Five",5,"")</f>
        <v>3</v>
      </c>
      <c r="U244" s="12">
        <f>BooksData[[#This Row],[Price(USD)]]*BooksData[[#This Row],[Total Sales]]</f>
        <v>117097.60000000001</v>
      </c>
      <c r="V244" s="7" t="str">
        <f>IF(BooksData[[#This Row],[Title]]="","Missing","OK")</f>
        <v>OK</v>
      </c>
      <c r="W244" s="7" t="str">
        <f ca="1">IF(BooksData[[#This Row],[Last Purchase]] &gt;= TODAY() - 30, "Recent", "Old")</f>
        <v>Old</v>
      </c>
      <c r="X244" s="7">
        <f>IFERROR(
  --MID(BooksData[[#This Row],[Availability]],
        FIND("(", BooksData[[#This Row],[Availability]]) + 1,
        FIND(" ", BooksData[[#This Row],[Availability]], FIND("(", BooksData[[#This Row],[Availability]])) - FIND("(", BooksData[[#This Row],[Availability]]) - 1),
  0)</f>
        <v>14</v>
      </c>
      <c r="Y244" s="13" t="str">
        <f>IF(ISNUMBER(SEARCH("In stock", BooksData[[#This Row],[Availability]])), "In Stock", "Out of Stock")</f>
        <v>In Stock</v>
      </c>
      <c r="Z244" s="13" t="str">
        <f>IF(BooksData[[#This Row],[Stock Count]] &lt; 5, "⚠️ Low", "OK")</f>
        <v>OK</v>
      </c>
      <c r="AA244" s="14">
        <f>BooksData[[#This Row],[Revenue]]*0.2</f>
        <v>23419.520000000004</v>
      </c>
      <c r="AB244" s="13" t="str" cm="1">
        <f t="array" ref="AB244">_xlfn.IFS(BooksData[[#This Row],[Price(USD)]]&lt;10, "Low", BooksData[[#This Row],[Price(USD)]]&lt;20, "Mid", TRUE, "High")</f>
        <v>High</v>
      </c>
      <c r="AC244" s="13" t="str">
        <f>IF(BooksData[[#This Row],[Total Sales]] &gt; 4000, "Top Seller", "Other")</f>
        <v>Other</v>
      </c>
    </row>
    <row r="245" spans="1:29" x14ac:dyDescent="0.3">
      <c r="A245" s="7" t="s">
        <v>261</v>
      </c>
      <c r="B245" s="7" t="s">
        <v>1260</v>
      </c>
      <c r="C245" s="7" t="s">
        <v>2017</v>
      </c>
      <c r="D245" s="7" t="s">
        <v>2253</v>
      </c>
      <c r="E245" s="7" t="s">
        <v>2253</v>
      </c>
      <c r="F245" s="7" t="s">
        <v>2921</v>
      </c>
      <c r="G245" s="7" t="s">
        <v>2924</v>
      </c>
      <c r="H245" s="7">
        <v>0</v>
      </c>
      <c r="I245" s="10" t="s">
        <v>2946</v>
      </c>
      <c r="J245" s="7" t="s">
        <v>2956</v>
      </c>
      <c r="K245" s="7" t="s">
        <v>3240</v>
      </c>
      <c r="L245" s="11" t="s">
        <v>4238</v>
      </c>
      <c r="M245" s="11" t="s">
        <v>5238</v>
      </c>
      <c r="N245" s="9">
        <v>4558</v>
      </c>
      <c r="O245" s="7" t="s">
        <v>5996</v>
      </c>
      <c r="P245" s="7" t="s">
        <v>6002</v>
      </c>
      <c r="Q245" s="9">
        <v>24</v>
      </c>
      <c r="R245" s="6">
        <v>45756</v>
      </c>
      <c r="S245" s="8">
        <f>ROUND((VALUE(SUBSTITUTE(SUBSTITUTE(BooksData[[#This Row],[Price (Incl. Tax)]], "Â", ""), "£", "")) *1.3),2)</f>
        <v>37.57</v>
      </c>
      <c r="T245" s="7" cm="1">
        <f t="array" ref="T245">_xlfn.SWITCH(I245, "One",1,"Two",2,"Three",3,"Four",4,"Five",5,"")</f>
        <v>1</v>
      </c>
      <c r="U245" s="12">
        <f>BooksData[[#This Row],[Price(USD)]]*BooksData[[#This Row],[Total Sales]]</f>
        <v>171244.06</v>
      </c>
      <c r="V245" s="7" t="str">
        <f>IF(BooksData[[#This Row],[Title]]="","Missing","OK")</f>
        <v>OK</v>
      </c>
      <c r="W245" s="7" t="str">
        <f ca="1">IF(BooksData[[#This Row],[Last Purchase]] &gt;= TODAY() - 30, "Recent", "Old")</f>
        <v>Old</v>
      </c>
      <c r="X245" s="7">
        <f>IFERROR(
  --MID(BooksData[[#This Row],[Availability]],
        FIND("(", BooksData[[#This Row],[Availability]]) + 1,
        FIND(" ", BooksData[[#This Row],[Availability]], FIND("(", BooksData[[#This Row],[Availability]])) - FIND("(", BooksData[[#This Row],[Availability]]) - 1),
  0)</f>
        <v>14</v>
      </c>
      <c r="Y245" s="13" t="str">
        <f>IF(ISNUMBER(SEARCH("In stock", BooksData[[#This Row],[Availability]])), "In Stock", "Out of Stock")</f>
        <v>In Stock</v>
      </c>
      <c r="Z245" s="13" t="str">
        <f>IF(BooksData[[#This Row],[Stock Count]] &lt; 5, "⚠️ Low", "OK")</f>
        <v>OK</v>
      </c>
      <c r="AA245" s="14">
        <f>BooksData[[#This Row],[Revenue]]*0.2</f>
        <v>34248.811999999998</v>
      </c>
      <c r="AB245" s="13" t="str" cm="1">
        <f t="array" ref="AB245">_xlfn.IFS(BooksData[[#This Row],[Price(USD)]]&lt;10, "Low", BooksData[[#This Row],[Price(USD)]]&lt;20, "Mid", TRUE, "High")</f>
        <v>High</v>
      </c>
      <c r="AC245" s="13" t="str">
        <f>IF(BooksData[[#This Row],[Total Sales]] &gt; 4000, "Top Seller", "Other")</f>
        <v>Top Seller</v>
      </c>
    </row>
    <row r="246" spans="1:29" x14ac:dyDescent="0.3">
      <c r="A246" s="7" t="s">
        <v>262</v>
      </c>
      <c r="B246" s="7" t="s">
        <v>1261</v>
      </c>
      <c r="C246" s="7" t="s">
        <v>2017</v>
      </c>
      <c r="D246" s="7" t="s">
        <v>2254</v>
      </c>
      <c r="E246" s="7" t="s">
        <v>2254</v>
      </c>
      <c r="F246" s="7" t="s">
        <v>2921</v>
      </c>
      <c r="G246" s="7" t="s">
        <v>2924</v>
      </c>
      <c r="H246" s="7">
        <v>0</v>
      </c>
      <c r="I246" s="10" t="s">
        <v>2944</v>
      </c>
      <c r="J246" s="7" t="s">
        <v>2956</v>
      </c>
      <c r="K246" s="7" t="s">
        <v>3241</v>
      </c>
      <c r="L246" s="11" t="s">
        <v>4239</v>
      </c>
      <c r="M246" s="11" t="s">
        <v>5239</v>
      </c>
      <c r="N246" s="9">
        <v>852</v>
      </c>
      <c r="O246" s="7" t="s">
        <v>5995</v>
      </c>
      <c r="P246" s="7" t="s">
        <v>6002</v>
      </c>
      <c r="Q246" s="9">
        <v>739</v>
      </c>
      <c r="R246" s="6">
        <v>45726</v>
      </c>
      <c r="S246" s="8">
        <f>ROUND((VALUE(SUBSTITUTE(SUBSTITUTE(BooksData[[#This Row],[Price (Incl. Tax)]], "Â", ""), "£", "")) *1.3),2)</f>
        <v>13.78</v>
      </c>
      <c r="T246" s="7" cm="1">
        <f t="array" ref="T246">_xlfn.SWITCH(I246, "One",1,"Two",2,"Three",3,"Four",4,"Five",5,"")</f>
        <v>4</v>
      </c>
      <c r="U246" s="12">
        <f>BooksData[[#This Row],[Price(USD)]]*BooksData[[#This Row],[Total Sales]]</f>
        <v>11740.56</v>
      </c>
      <c r="V246" s="7" t="str">
        <f>IF(BooksData[[#This Row],[Title]]="","Missing","OK")</f>
        <v>OK</v>
      </c>
      <c r="W246" s="7" t="str">
        <f ca="1">IF(BooksData[[#This Row],[Last Purchase]] &gt;= TODAY() - 30, "Recent", "Old")</f>
        <v>Old</v>
      </c>
      <c r="X246" s="7">
        <f>IFERROR(
  --MID(BooksData[[#This Row],[Availability]],
        FIND("(", BooksData[[#This Row],[Availability]]) + 1,
        FIND(" ", BooksData[[#This Row],[Availability]], FIND("(", BooksData[[#This Row],[Availability]])) - FIND("(", BooksData[[#This Row],[Availability]]) - 1),
  0)</f>
        <v>14</v>
      </c>
      <c r="Y246" s="13" t="str">
        <f>IF(ISNUMBER(SEARCH("In stock", BooksData[[#This Row],[Availability]])), "In Stock", "Out of Stock")</f>
        <v>In Stock</v>
      </c>
      <c r="Z246" s="13" t="str">
        <f>IF(BooksData[[#This Row],[Stock Count]] &lt; 5, "⚠️ Low", "OK")</f>
        <v>OK</v>
      </c>
      <c r="AA246" s="14">
        <f>BooksData[[#This Row],[Revenue]]*0.2</f>
        <v>2348.1120000000001</v>
      </c>
      <c r="AB246" s="13" t="str" cm="1">
        <f t="array" ref="AB246">_xlfn.IFS(BooksData[[#This Row],[Price(USD)]]&lt;10, "Low", BooksData[[#This Row],[Price(USD)]]&lt;20, "Mid", TRUE, "High")</f>
        <v>Mid</v>
      </c>
      <c r="AC246" s="13" t="str">
        <f>IF(BooksData[[#This Row],[Total Sales]] &gt; 4000, "Top Seller", "Other")</f>
        <v>Other</v>
      </c>
    </row>
    <row r="247" spans="1:29" x14ac:dyDescent="0.3">
      <c r="A247" s="7" t="s">
        <v>263</v>
      </c>
      <c r="B247" s="7" t="s">
        <v>1262</v>
      </c>
      <c r="C247" s="7" t="s">
        <v>2017</v>
      </c>
      <c r="D247" s="7" t="s">
        <v>2255</v>
      </c>
      <c r="E247" s="7" t="s">
        <v>2255</v>
      </c>
      <c r="F247" s="7" t="s">
        <v>2921</v>
      </c>
      <c r="G247" s="7" t="s">
        <v>2924</v>
      </c>
      <c r="H247" s="7">
        <v>0</v>
      </c>
      <c r="I247" s="10" t="s">
        <v>2945</v>
      </c>
      <c r="J247" s="7" t="s">
        <v>2956</v>
      </c>
      <c r="K247" s="7" t="s">
        <v>3242</v>
      </c>
      <c r="L247" s="11" t="s">
        <v>4240</v>
      </c>
      <c r="M247" s="11" t="s">
        <v>5240</v>
      </c>
      <c r="N247" s="9">
        <v>464</v>
      </c>
      <c r="O247" s="7" t="s">
        <v>5998</v>
      </c>
      <c r="P247" s="7" t="s">
        <v>6002</v>
      </c>
      <c r="Q247" s="9">
        <v>1912</v>
      </c>
      <c r="R247" s="6">
        <v>45699</v>
      </c>
      <c r="S247" s="8">
        <f>ROUND((VALUE(SUBSTITUTE(SUBSTITUTE(BooksData[[#This Row],[Price (Incl. Tax)]], "Â", ""), "£", "")) *1.3),2)</f>
        <v>35.22</v>
      </c>
      <c r="T247" s="7" cm="1">
        <f t="array" ref="T247">_xlfn.SWITCH(I247, "One",1,"Two",2,"Three",3,"Four",4,"Five",5,"")</f>
        <v>3</v>
      </c>
      <c r="U247" s="12">
        <f>BooksData[[#This Row],[Price(USD)]]*BooksData[[#This Row],[Total Sales]]</f>
        <v>16342.08</v>
      </c>
      <c r="V247" s="7" t="str">
        <f>IF(BooksData[[#This Row],[Title]]="","Missing","OK")</f>
        <v>OK</v>
      </c>
      <c r="W247" s="7" t="str">
        <f ca="1">IF(BooksData[[#This Row],[Last Purchase]] &gt;= TODAY() - 30, "Recent", "Old")</f>
        <v>Old</v>
      </c>
      <c r="X247" s="7">
        <f>IFERROR(
  --MID(BooksData[[#This Row],[Availability]],
        FIND("(", BooksData[[#This Row],[Availability]]) + 1,
        FIND(" ", BooksData[[#This Row],[Availability]], FIND("(", BooksData[[#This Row],[Availability]])) - FIND("(", BooksData[[#This Row],[Availability]]) - 1),
  0)</f>
        <v>14</v>
      </c>
      <c r="Y247" s="13" t="str">
        <f>IF(ISNUMBER(SEARCH("In stock", BooksData[[#This Row],[Availability]])), "In Stock", "Out of Stock")</f>
        <v>In Stock</v>
      </c>
      <c r="Z247" s="13" t="str">
        <f>IF(BooksData[[#This Row],[Stock Count]] &lt; 5, "⚠️ Low", "OK")</f>
        <v>OK</v>
      </c>
      <c r="AA247" s="14">
        <f>BooksData[[#This Row],[Revenue]]*0.2</f>
        <v>3268.4160000000002</v>
      </c>
      <c r="AB247" s="13" t="str" cm="1">
        <f t="array" ref="AB247">_xlfn.IFS(BooksData[[#This Row],[Price(USD)]]&lt;10, "Low", BooksData[[#This Row],[Price(USD)]]&lt;20, "Mid", TRUE, "High")</f>
        <v>High</v>
      </c>
      <c r="AC247" s="13" t="str">
        <f>IF(BooksData[[#This Row],[Total Sales]] &gt; 4000, "Top Seller", "Other")</f>
        <v>Other</v>
      </c>
    </row>
    <row r="248" spans="1:29" x14ac:dyDescent="0.3">
      <c r="A248" s="7" t="s">
        <v>264</v>
      </c>
      <c r="B248" s="7" t="s">
        <v>1263</v>
      </c>
      <c r="C248" s="7" t="s">
        <v>2017</v>
      </c>
      <c r="D248" s="7" t="s">
        <v>2256</v>
      </c>
      <c r="E248" s="7" t="s">
        <v>2256</v>
      </c>
      <c r="F248" s="7" t="s">
        <v>2921</v>
      </c>
      <c r="G248" s="7" t="s">
        <v>2924</v>
      </c>
      <c r="H248" s="7">
        <v>0</v>
      </c>
      <c r="I248" s="10" t="s">
        <v>2944</v>
      </c>
      <c r="J248" s="7" t="s">
        <v>2956</v>
      </c>
      <c r="K248" s="7" t="s">
        <v>3243</v>
      </c>
      <c r="L248" s="11" t="s">
        <v>4241</v>
      </c>
      <c r="M248" s="11" t="s">
        <v>5241</v>
      </c>
      <c r="N248" s="9">
        <v>4478</v>
      </c>
      <c r="O248" s="7" t="s">
        <v>5995</v>
      </c>
      <c r="P248" s="7" t="s">
        <v>6002</v>
      </c>
      <c r="Q248" s="9">
        <v>648</v>
      </c>
      <c r="R248" s="6">
        <v>45737</v>
      </c>
      <c r="S248" s="8">
        <f>ROUND((VALUE(SUBSTITUTE(SUBSTITUTE(BooksData[[#This Row],[Price (Incl. Tax)]], "Â", ""), "£", "")) *1.3),2)</f>
        <v>18.71</v>
      </c>
      <c r="T248" s="7" cm="1">
        <f t="array" ref="T248">_xlfn.SWITCH(I248, "One",1,"Two",2,"Three",3,"Four",4,"Five",5,"")</f>
        <v>4</v>
      </c>
      <c r="U248" s="12">
        <f>BooksData[[#This Row],[Price(USD)]]*BooksData[[#This Row],[Total Sales]]</f>
        <v>83783.38</v>
      </c>
      <c r="V248" s="7" t="str">
        <f>IF(BooksData[[#This Row],[Title]]="","Missing","OK")</f>
        <v>OK</v>
      </c>
      <c r="W248" s="7" t="str">
        <f ca="1">IF(BooksData[[#This Row],[Last Purchase]] &gt;= TODAY() - 30, "Recent", "Old")</f>
        <v>Old</v>
      </c>
      <c r="X248" s="7">
        <f>IFERROR(
  --MID(BooksData[[#This Row],[Availability]],
        FIND("(", BooksData[[#This Row],[Availability]]) + 1,
        FIND(" ", BooksData[[#This Row],[Availability]], FIND("(", BooksData[[#This Row],[Availability]])) - FIND("(", BooksData[[#This Row],[Availability]]) - 1),
  0)</f>
        <v>14</v>
      </c>
      <c r="Y248" s="13" t="str">
        <f>IF(ISNUMBER(SEARCH("In stock", BooksData[[#This Row],[Availability]])), "In Stock", "Out of Stock")</f>
        <v>In Stock</v>
      </c>
      <c r="Z248" s="13" t="str">
        <f>IF(BooksData[[#This Row],[Stock Count]] &lt; 5, "⚠️ Low", "OK")</f>
        <v>OK</v>
      </c>
      <c r="AA248" s="14">
        <f>BooksData[[#This Row],[Revenue]]*0.2</f>
        <v>16756.676000000003</v>
      </c>
      <c r="AB248" s="13" t="str" cm="1">
        <f t="array" ref="AB248">_xlfn.IFS(BooksData[[#This Row],[Price(USD)]]&lt;10, "Low", BooksData[[#This Row],[Price(USD)]]&lt;20, "Mid", TRUE, "High")</f>
        <v>Mid</v>
      </c>
      <c r="AC248" s="13" t="str">
        <f>IF(BooksData[[#This Row],[Total Sales]] &gt; 4000, "Top Seller", "Other")</f>
        <v>Top Seller</v>
      </c>
    </row>
    <row r="249" spans="1:29" x14ac:dyDescent="0.3">
      <c r="A249" s="7" t="s">
        <v>265</v>
      </c>
      <c r="B249" s="7" t="s">
        <v>1264</v>
      </c>
      <c r="C249" s="7" t="s">
        <v>2017</v>
      </c>
      <c r="D249" s="7" t="s">
        <v>2257</v>
      </c>
      <c r="E249" s="7" t="s">
        <v>2257</v>
      </c>
      <c r="F249" s="7" t="s">
        <v>2921</v>
      </c>
      <c r="G249" s="7" t="s">
        <v>2924</v>
      </c>
      <c r="H249" s="7">
        <v>0</v>
      </c>
      <c r="I249" s="10" t="s">
        <v>2947</v>
      </c>
      <c r="J249" s="7" t="s">
        <v>2956</v>
      </c>
      <c r="K249" s="7" t="s">
        <v>3244</v>
      </c>
      <c r="L249" s="11" t="s">
        <v>4242</v>
      </c>
      <c r="M249" s="11" t="s">
        <v>5242</v>
      </c>
      <c r="N249" s="9">
        <v>170</v>
      </c>
      <c r="O249" s="7" t="s">
        <v>5999</v>
      </c>
      <c r="P249" s="7" t="s">
        <v>6002</v>
      </c>
      <c r="Q249" s="9">
        <v>270</v>
      </c>
      <c r="R249" s="6">
        <v>45806</v>
      </c>
      <c r="S249" s="8">
        <f>ROUND((VALUE(SUBSTITUTE(SUBSTITUTE(BooksData[[#This Row],[Price (Incl. Tax)]], "Â", ""), "£", "")) *1.3),2)</f>
        <v>14.57</v>
      </c>
      <c r="T249" s="7" cm="1">
        <f t="array" ref="T249">_xlfn.SWITCH(I249, "One",1,"Two",2,"Three",3,"Four",4,"Five",5,"")</f>
        <v>5</v>
      </c>
      <c r="U249" s="12">
        <f>BooksData[[#This Row],[Price(USD)]]*BooksData[[#This Row],[Total Sales]]</f>
        <v>2476.9</v>
      </c>
      <c r="V249" s="7" t="str">
        <f>IF(BooksData[[#This Row],[Title]]="","Missing","OK")</f>
        <v>OK</v>
      </c>
      <c r="W249" s="7" t="str">
        <f ca="1">IF(BooksData[[#This Row],[Last Purchase]] &gt;= TODAY() - 30, "Recent", "Old")</f>
        <v>Old</v>
      </c>
      <c r="X249" s="7">
        <f>IFERROR(
  --MID(BooksData[[#This Row],[Availability]],
        FIND("(", BooksData[[#This Row],[Availability]]) + 1,
        FIND(" ", BooksData[[#This Row],[Availability]], FIND("(", BooksData[[#This Row],[Availability]])) - FIND("(", BooksData[[#This Row],[Availability]]) - 1),
  0)</f>
        <v>14</v>
      </c>
      <c r="Y249" s="13" t="str">
        <f>IF(ISNUMBER(SEARCH("In stock", BooksData[[#This Row],[Availability]])), "In Stock", "Out of Stock")</f>
        <v>In Stock</v>
      </c>
      <c r="Z249" s="13" t="str">
        <f>IF(BooksData[[#This Row],[Stock Count]] &lt; 5, "⚠️ Low", "OK")</f>
        <v>OK</v>
      </c>
      <c r="AA249" s="14">
        <f>BooksData[[#This Row],[Revenue]]*0.2</f>
        <v>495.38000000000005</v>
      </c>
      <c r="AB249" s="13" t="str" cm="1">
        <f t="array" ref="AB249">_xlfn.IFS(BooksData[[#This Row],[Price(USD)]]&lt;10, "Low", BooksData[[#This Row],[Price(USD)]]&lt;20, "Mid", TRUE, "High")</f>
        <v>Mid</v>
      </c>
      <c r="AC249" s="13" t="str">
        <f>IF(BooksData[[#This Row],[Total Sales]] &gt; 4000, "Top Seller", "Other")</f>
        <v>Other</v>
      </c>
    </row>
    <row r="250" spans="1:29" x14ac:dyDescent="0.3">
      <c r="A250" s="7" t="s">
        <v>266</v>
      </c>
      <c r="B250" s="7" t="s">
        <v>1265</v>
      </c>
      <c r="C250" s="7" t="s">
        <v>2017</v>
      </c>
      <c r="D250" s="7" t="s">
        <v>2258</v>
      </c>
      <c r="E250" s="7" t="s">
        <v>2258</v>
      </c>
      <c r="F250" s="7" t="s">
        <v>2921</v>
      </c>
      <c r="G250" s="7" t="s">
        <v>2924</v>
      </c>
      <c r="H250" s="7">
        <v>0</v>
      </c>
      <c r="I250" s="10" t="s">
        <v>2945</v>
      </c>
      <c r="J250" s="7" t="s">
        <v>2956</v>
      </c>
      <c r="K250" s="7" t="s">
        <v>3245</v>
      </c>
      <c r="L250" s="11" t="s">
        <v>4243</v>
      </c>
      <c r="M250" s="11" t="s">
        <v>5243</v>
      </c>
      <c r="N250" s="9">
        <v>814</v>
      </c>
      <c r="O250" s="7" t="s">
        <v>5996</v>
      </c>
      <c r="P250" s="7" t="s">
        <v>6002</v>
      </c>
      <c r="Q250" s="9">
        <v>792</v>
      </c>
      <c r="R250" s="6">
        <v>45730</v>
      </c>
      <c r="S250" s="8">
        <f>ROUND((VALUE(SUBSTITUTE(SUBSTITUTE(BooksData[[#This Row],[Price (Incl. Tax)]], "Â", ""), "£", "")) *1.3),2)</f>
        <v>32.51</v>
      </c>
      <c r="T250" s="7" cm="1">
        <f t="array" ref="T250">_xlfn.SWITCH(I250, "One",1,"Two",2,"Three",3,"Four",4,"Five",5,"")</f>
        <v>3</v>
      </c>
      <c r="U250" s="12">
        <f>BooksData[[#This Row],[Price(USD)]]*BooksData[[#This Row],[Total Sales]]</f>
        <v>26463.14</v>
      </c>
      <c r="V250" s="7" t="str">
        <f>IF(BooksData[[#This Row],[Title]]="","Missing","OK")</f>
        <v>OK</v>
      </c>
      <c r="W250" s="7" t="str">
        <f ca="1">IF(BooksData[[#This Row],[Last Purchase]] &gt;= TODAY() - 30, "Recent", "Old")</f>
        <v>Old</v>
      </c>
      <c r="X250" s="7">
        <f>IFERROR(
  --MID(BooksData[[#This Row],[Availability]],
        FIND("(", BooksData[[#This Row],[Availability]]) + 1,
        FIND(" ", BooksData[[#This Row],[Availability]], FIND("(", BooksData[[#This Row],[Availability]])) - FIND("(", BooksData[[#This Row],[Availability]]) - 1),
  0)</f>
        <v>14</v>
      </c>
      <c r="Y250" s="13" t="str">
        <f>IF(ISNUMBER(SEARCH("In stock", BooksData[[#This Row],[Availability]])), "In Stock", "Out of Stock")</f>
        <v>In Stock</v>
      </c>
      <c r="Z250" s="13" t="str">
        <f>IF(BooksData[[#This Row],[Stock Count]] &lt; 5, "⚠️ Low", "OK")</f>
        <v>OK</v>
      </c>
      <c r="AA250" s="14">
        <f>BooksData[[#This Row],[Revenue]]*0.2</f>
        <v>5292.6280000000006</v>
      </c>
      <c r="AB250" s="13" t="str" cm="1">
        <f t="array" ref="AB250">_xlfn.IFS(BooksData[[#This Row],[Price(USD)]]&lt;10, "Low", BooksData[[#This Row],[Price(USD)]]&lt;20, "Mid", TRUE, "High")</f>
        <v>High</v>
      </c>
      <c r="AC250" s="13" t="str">
        <f>IF(BooksData[[#This Row],[Total Sales]] &gt; 4000, "Top Seller", "Other")</f>
        <v>Other</v>
      </c>
    </row>
    <row r="251" spans="1:29" x14ac:dyDescent="0.3">
      <c r="A251" s="7" t="s">
        <v>267</v>
      </c>
      <c r="B251" s="7" t="s">
        <v>1266</v>
      </c>
      <c r="C251" s="7" t="s">
        <v>2017</v>
      </c>
      <c r="D251" s="7" t="s">
        <v>2259</v>
      </c>
      <c r="E251" s="7" t="s">
        <v>2259</v>
      </c>
      <c r="F251" s="7" t="s">
        <v>2921</v>
      </c>
      <c r="G251" s="7" t="s">
        <v>2924</v>
      </c>
      <c r="H251" s="7">
        <v>0</v>
      </c>
      <c r="I251" s="10" t="s">
        <v>2945</v>
      </c>
      <c r="J251" s="7" t="s">
        <v>2956</v>
      </c>
      <c r="K251" s="7" t="s">
        <v>3246</v>
      </c>
      <c r="L251" s="11" t="s">
        <v>4244</v>
      </c>
      <c r="M251" s="11" t="s">
        <v>5244</v>
      </c>
      <c r="N251" s="9">
        <v>1986</v>
      </c>
      <c r="O251" s="7" t="s">
        <v>6000</v>
      </c>
      <c r="P251" s="7" t="s">
        <v>6001</v>
      </c>
      <c r="Q251" s="9">
        <v>1762</v>
      </c>
      <c r="R251" s="6">
        <v>45701</v>
      </c>
      <c r="S251" s="8">
        <f>ROUND((VALUE(SUBSTITUTE(SUBSTITUTE(BooksData[[#This Row],[Price (Incl. Tax)]], "Â", ""), "£", "")) *1.3),2)</f>
        <v>22.14</v>
      </c>
      <c r="T251" s="7" cm="1">
        <f t="array" ref="T251">_xlfn.SWITCH(I251, "One",1,"Two",2,"Three",3,"Four",4,"Five",5,"")</f>
        <v>3</v>
      </c>
      <c r="U251" s="12">
        <f>BooksData[[#This Row],[Price(USD)]]*BooksData[[#This Row],[Total Sales]]</f>
        <v>43970.04</v>
      </c>
      <c r="V251" s="7" t="str">
        <f>IF(BooksData[[#This Row],[Title]]="","Missing","OK")</f>
        <v>OK</v>
      </c>
      <c r="W251" s="7" t="str">
        <f ca="1">IF(BooksData[[#This Row],[Last Purchase]] &gt;= TODAY() - 30, "Recent", "Old")</f>
        <v>Old</v>
      </c>
      <c r="X251" s="7">
        <f>IFERROR(
  --MID(BooksData[[#This Row],[Availability]],
        FIND("(", BooksData[[#This Row],[Availability]]) + 1,
        FIND(" ", BooksData[[#This Row],[Availability]], FIND("(", BooksData[[#This Row],[Availability]])) - FIND("(", BooksData[[#This Row],[Availability]]) - 1),
  0)</f>
        <v>14</v>
      </c>
      <c r="Y251" s="13" t="str">
        <f>IF(ISNUMBER(SEARCH("In stock", BooksData[[#This Row],[Availability]])), "In Stock", "Out of Stock")</f>
        <v>In Stock</v>
      </c>
      <c r="Z251" s="13" t="str">
        <f>IF(BooksData[[#This Row],[Stock Count]] &lt; 5, "⚠️ Low", "OK")</f>
        <v>OK</v>
      </c>
      <c r="AA251" s="14">
        <f>BooksData[[#This Row],[Revenue]]*0.2</f>
        <v>8794.0079999999998</v>
      </c>
      <c r="AB251" s="13" t="str" cm="1">
        <f t="array" ref="AB251">_xlfn.IFS(BooksData[[#This Row],[Price(USD)]]&lt;10, "Low", BooksData[[#This Row],[Price(USD)]]&lt;20, "Mid", TRUE, "High")</f>
        <v>High</v>
      </c>
      <c r="AC251" s="13" t="str">
        <f>IF(BooksData[[#This Row],[Total Sales]] &gt; 4000, "Top Seller", "Other")</f>
        <v>Other</v>
      </c>
    </row>
    <row r="252" spans="1:29" x14ac:dyDescent="0.3">
      <c r="A252" s="7" t="s">
        <v>268</v>
      </c>
      <c r="B252" s="7" t="s">
        <v>1267</v>
      </c>
      <c r="C252" s="7" t="s">
        <v>2017</v>
      </c>
      <c r="D252" s="7" t="s">
        <v>2260</v>
      </c>
      <c r="E252" s="7" t="s">
        <v>2260</v>
      </c>
      <c r="F252" s="7" t="s">
        <v>2921</v>
      </c>
      <c r="G252" s="7" t="s">
        <v>2924</v>
      </c>
      <c r="H252" s="7">
        <v>0</v>
      </c>
      <c r="I252" s="10" t="s">
        <v>2946</v>
      </c>
      <c r="J252" s="7" t="s">
        <v>2956</v>
      </c>
      <c r="K252" s="7" t="s">
        <v>3247</v>
      </c>
      <c r="L252" s="11" t="s">
        <v>4245</v>
      </c>
      <c r="M252" s="11" t="s">
        <v>5245</v>
      </c>
      <c r="N252" s="9">
        <v>1412</v>
      </c>
      <c r="O252" s="7" t="s">
        <v>5999</v>
      </c>
      <c r="P252" s="7" t="s">
        <v>6001</v>
      </c>
      <c r="Q252" s="9">
        <v>1718</v>
      </c>
      <c r="R252" s="6">
        <v>45710</v>
      </c>
      <c r="S252" s="8">
        <f>ROUND((VALUE(SUBSTITUTE(SUBSTITUTE(BooksData[[#This Row],[Price (Incl. Tax)]], "Â", ""), "£", "")) *1.3),2)</f>
        <v>51.64</v>
      </c>
      <c r="T252" s="7" cm="1">
        <f t="array" ref="T252">_xlfn.SWITCH(I252, "One",1,"Two",2,"Three",3,"Four",4,"Five",5,"")</f>
        <v>1</v>
      </c>
      <c r="U252" s="12">
        <f>BooksData[[#This Row],[Price(USD)]]*BooksData[[#This Row],[Total Sales]]</f>
        <v>72915.680000000008</v>
      </c>
      <c r="V252" s="7" t="str">
        <f>IF(BooksData[[#This Row],[Title]]="","Missing","OK")</f>
        <v>OK</v>
      </c>
      <c r="W252" s="7" t="str">
        <f ca="1">IF(BooksData[[#This Row],[Last Purchase]] &gt;= TODAY() - 30, "Recent", "Old")</f>
        <v>Old</v>
      </c>
      <c r="X252" s="7">
        <f>IFERROR(
  --MID(BooksData[[#This Row],[Availability]],
        FIND("(", BooksData[[#This Row],[Availability]]) + 1,
        FIND(" ", BooksData[[#This Row],[Availability]], FIND("(", BooksData[[#This Row],[Availability]])) - FIND("(", BooksData[[#This Row],[Availability]]) - 1),
  0)</f>
        <v>14</v>
      </c>
      <c r="Y252" s="13" t="str">
        <f>IF(ISNUMBER(SEARCH("In stock", BooksData[[#This Row],[Availability]])), "In Stock", "Out of Stock")</f>
        <v>In Stock</v>
      </c>
      <c r="Z252" s="13" t="str">
        <f>IF(BooksData[[#This Row],[Stock Count]] &lt; 5, "⚠️ Low", "OK")</f>
        <v>OK</v>
      </c>
      <c r="AA252" s="14">
        <f>BooksData[[#This Row],[Revenue]]*0.2</f>
        <v>14583.136000000002</v>
      </c>
      <c r="AB252" s="13" t="str" cm="1">
        <f t="array" ref="AB252">_xlfn.IFS(BooksData[[#This Row],[Price(USD)]]&lt;10, "Low", BooksData[[#This Row],[Price(USD)]]&lt;20, "Mid", TRUE, "High")</f>
        <v>High</v>
      </c>
      <c r="AC252" s="13" t="str">
        <f>IF(BooksData[[#This Row],[Total Sales]] &gt; 4000, "Top Seller", "Other")</f>
        <v>Other</v>
      </c>
    </row>
    <row r="253" spans="1:29" x14ac:dyDescent="0.3">
      <c r="A253" s="7" t="s">
        <v>269</v>
      </c>
      <c r="B253" s="7" t="s">
        <v>1268</v>
      </c>
      <c r="C253" s="7" t="s">
        <v>2017</v>
      </c>
      <c r="D253" s="7" t="s">
        <v>2261</v>
      </c>
      <c r="E253" s="7" t="s">
        <v>2261</v>
      </c>
      <c r="F253" s="7" t="s">
        <v>2921</v>
      </c>
      <c r="G253" s="7" t="s">
        <v>2933</v>
      </c>
      <c r="H253" s="7">
        <v>0</v>
      </c>
      <c r="I253" s="10" t="s">
        <v>2947</v>
      </c>
      <c r="J253" s="7" t="s">
        <v>2956</v>
      </c>
      <c r="K253" s="7" t="s">
        <v>3248</v>
      </c>
      <c r="L253" s="11" t="s">
        <v>4246</v>
      </c>
      <c r="M253" s="11" t="s">
        <v>5246</v>
      </c>
      <c r="N253" s="9">
        <v>3379</v>
      </c>
      <c r="O253" s="7" t="s">
        <v>5997</v>
      </c>
      <c r="P253" s="7" t="s">
        <v>6001</v>
      </c>
      <c r="Q253" s="9">
        <v>1164</v>
      </c>
      <c r="R253" s="6">
        <v>45762</v>
      </c>
      <c r="S253" s="8">
        <f>ROUND((VALUE(SUBSTITUTE(SUBSTITUTE(BooksData[[#This Row],[Price (Incl. Tax)]], "Â", ""), "£", "")) *1.3),2)</f>
        <v>60.18</v>
      </c>
      <c r="T253" s="7" cm="1">
        <f t="array" ref="T253">_xlfn.SWITCH(I253, "One",1,"Two",2,"Three",3,"Four",4,"Five",5,"")</f>
        <v>5</v>
      </c>
      <c r="U253" s="12">
        <f>BooksData[[#This Row],[Price(USD)]]*BooksData[[#This Row],[Total Sales]]</f>
        <v>203348.22</v>
      </c>
      <c r="V253" s="7" t="str">
        <f>IF(BooksData[[#This Row],[Title]]="","Missing","OK")</f>
        <v>OK</v>
      </c>
      <c r="W253" s="7" t="str">
        <f ca="1">IF(BooksData[[#This Row],[Last Purchase]] &gt;= TODAY() - 30, "Recent", "Old")</f>
        <v>Old</v>
      </c>
      <c r="X253" s="7">
        <f>IFERROR(
  --MID(BooksData[[#This Row],[Availability]],
        FIND("(", BooksData[[#This Row],[Availability]]) + 1,
        FIND(" ", BooksData[[#This Row],[Availability]], FIND("(", BooksData[[#This Row],[Availability]])) - FIND("(", BooksData[[#This Row],[Availability]]) - 1),
  0)</f>
        <v>12</v>
      </c>
      <c r="Y253" s="13" t="str">
        <f>IF(ISNUMBER(SEARCH("In stock", BooksData[[#This Row],[Availability]])), "In Stock", "Out of Stock")</f>
        <v>In Stock</v>
      </c>
      <c r="Z253" s="13" t="str">
        <f>IF(BooksData[[#This Row],[Stock Count]] &lt; 5, "⚠️ Low", "OK")</f>
        <v>OK</v>
      </c>
      <c r="AA253" s="14">
        <f>BooksData[[#This Row],[Revenue]]*0.2</f>
        <v>40669.644</v>
      </c>
      <c r="AB253" s="13" t="str" cm="1">
        <f t="array" ref="AB253">_xlfn.IFS(BooksData[[#This Row],[Price(USD)]]&lt;10, "Low", BooksData[[#This Row],[Price(USD)]]&lt;20, "Mid", TRUE, "High")</f>
        <v>High</v>
      </c>
      <c r="AC253" s="13" t="str">
        <f>IF(BooksData[[#This Row],[Total Sales]] &gt; 4000, "Top Seller", "Other")</f>
        <v>Other</v>
      </c>
    </row>
    <row r="254" spans="1:29" x14ac:dyDescent="0.3">
      <c r="A254" s="7" t="s">
        <v>270</v>
      </c>
      <c r="B254" s="7" t="s">
        <v>1269</v>
      </c>
      <c r="C254" s="7" t="s">
        <v>2017</v>
      </c>
      <c r="D254" s="7" t="s">
        <v>2262</v>
      </c>
      <c r="E254" s="7" t="s">
        <v>2262</v>
      </c>
      <c r="F254" s="7" t="s">
        <v>2921</v>
      </c>
      <c r="G254" s="7" t="s">
        <v>2933</v>
      </c>
      <c r="H254" s="7">
        <v>0</v>
      </c>
      <c r="I254" s="10" t="s">
        <v>2943</v>
      </c>
      <c r="J254" s="7" t="s">
        <v>2956</v>
      </c>
      <c r="K254" s="7" t="s">
        <v>3249</v>
      </c>
      <c r="L254" s="11" t="s">
        <v>4247</v>
      </c>
      <c r="M254" s="11" t="s">
        <v>5247</v>
      </c>
      <c r="N254" s="9">
        <v>4028</v>
      </c>
      <c r="O254" s="7" t="s">
        <v>5995</v>
      </c>
      <c r="P254" s="7" t="s">
        <v>6002</v>
      </c>
      <c r="Q254" s="9">
        <v>861</v>
      </c>
      <c r="R254" s="6">
        <v>45763</v>
      </c>
      <c r="S254" s="8">
        <f>ROUND((VALUE(SUBSTITUTE(SUBSTITUTE(BooksData[[#This Row],[Price (Incl. Tax)]], "Â", ""), "£", "")) *1.3),2)</f>
        <v>73.5</v>
      </c>
      <c r="T254" s="7" cm="1">
        <f t="array" ref="T254">_xlfn.SWITCH(I254, "One",1,"Two",2,"Three",3,"Four",4,"Five",5,"")</f>
        <v>2</v>
      </c>
      <c r="U254" s="12">
        <f>BooksData[[#This Row],[Price(USD)]]*BooksData[[#This Row],[Total Sales]]</f>
        <v>296058</v>
      </c>
      <c r="V254" s="7" t="str">
        <f>IF(BooksData[[#This Row],[Title]]="","Missing","OK")</f>
        <v>OK</v>
      </c>
      <c r="W254" s="7" t="str">
        <f ca="1">IF(BooksData[[#This Row],[Last Purchase]] &gt;= TODAY() - 30, "Recent", "Old")</f>
        <v>Old</v>
      </c>
      <c r="X254" s="7">
        <f>IFERROR(
  --MID(BooksData[[#This Row],[Availability]],
        FIND("(", BooksData[[#This Row],[Availability]]) + 1,
        FIND(" ", BooksData[[#This Row],[Availability]], FIND("(", BooksData[[#This Row],[Availability]])) - FIND("(", BooksData[[#This Row],[Availability]]) - 1),
  0)</f>
        <v>12</v>
      </c>
      <c r="Y254" s="13" t="str">
        <f>IF(ISNUMBER(SEARCH("In stock", BooksData[[#This Row],[Availability]])), "In Stock", "Out of Stock")</f>
        <v>In Stock</v>
      </c>
      <c r="Z254" s="13" t="str">
        <f>IF(BooksData[[#This Row],[Stock Count]] &lt; 5, "⚠️ Low", "OK")</f>
        <v>OK</v>
      </c>
      <c r="AA254" s="14">
        <f>BooksData[[#This Row],[Revenue]]*0.2</f>
        <v>59211.600000000006</v>
      </c>
      <c r="AB254" s="13" t="str" cm="1">
        <f t="array" ref="AB254">_xlfn.IFS(BooksData[[#This Row],[Price(USD)]]&lt;10, "Low", BooksData[[#This Row],[Price(USD)]]&lt;20, "Mid", TRUE, "High")</f>
        <v>High</v>
      </c>
      <c r="AC254" s="13" t="str">
        <f>IF(BooksData[[#This Row],[Total Sales]] &gt; 4000, "Top Seller", "Other")</f>
        <v>Top Seller</v>
      </c>
    </row>
    <row r="255" spans="1:29" x14ac:dyDescent="0.3">
      <c r="A255" s="7" t="s">
        <v>271</v>
      </c>
      <c r="B255" s="7" t="s">
        <v>1270</v>
      </c>
      <c r="C255" s="7" t="s">
        <v>2017</v>
      </c>
      <c r="D255" s="7" t="s">
        <v>2263</v>
      </c>
      <c r="E255" s="7" t="s">
        <v>2263</v>
      </c>
      <c r="F255" s="7" t="s">
        <v>2921</v>
      </c>
      <c r="G255" s="7" t="s">
        <v>2934</v>
      </c>
      <c r="H255" s="7">
        <v>0</v>
      </c>
      <c r="I255" s="10" t="s">
        <v>2946</v>
      </c>
      <c r="J255" s="7" t="s">
        <v>2956</v>
      </c>
      <c r="K255" s="7" t="s">
        <v>3250</v>
      </c>
      <c r="L255" s="11" t="s">
        <v>4248</v>
      </c>
      <c r="M255" s="11" t="s">
        <v>5248</v>
      </c>
      <c r="N255" s="9">
        <v>3993</v>
      </c>
      <c r="O255" s="7" t="s">
        <v>5995</v>
      </c>
      <c r="P255" s="7" t="s">
        <v>6001</v>
      </c>
      <c r="Q255" s="9">
        <v>748</v>
      </c>
      <c r="R255" s="6">
        <v>45810</v>
      </c>
      <c r="S255" s="8">
        <f>ROUND((VALUE(SUBSTITUTE(SUBSTITUTE(BooksData[[#This Row],[Price (Incl. Tax)]], "Â", ""), "£", "")) *1.3),2)</f>
        <v>77.290000000000006</v>
      </c>
      <c r="T255" s="7" cm="1">
        <f t="array" ref="T255">_xlfn.SWITCH(I255, "One",1,"Two",2,"Three",3,"Four",4,"Five",5,"")</f>
        <v>1</v>
      </c>
      <c r="U255" s="12">
        <f>BooksData[[#This Row],[Price(USD)]]*BooksData[[#This Row],[Total Sales]]</f>
        <v>308618.97000000003</v>
      </c>
      <c r="V255" s="7" t="str">
        <f>IF(BooksData[[#This Row],[Title]]="","Missing","OK")</f>
        <v>OK</v>
      </c>
      <c r="W255" s="7" t="str">
        <f ca="1">IF(BooksData[[#This Row],[Last Purchase]] &gt;= TODAY() - 30, "Recent", "Old")</f>
        <v>Old</v>
      </c>
      <c r="X255" s="7">
        <f>IFERROR(
  --MID(BooksData[[#This Row],[Availability]],
        FIND("(", BooksData[[#This Row],[Availability]]) + 1,
        FIND(" ", BooksData[[#This Row],[Availability]], FIND("(", BooksData[[#This Row],[Availability]])) - FIND("(", BooksData[[#This Row],[Availability]]) - 1),
  0)</f>
        <v>11</v>
      </c>
      <c r="Y255" s="13" t="str">
        <f>IF(ISNUMBER(SEARCH("In stock", BooksData[[#This Row],[Availability]])), "In Stock", "Out of Stock")</f>
        <v>In Stock</v>
      </c>
      <c r="Z255" s="13" t="str">
        <f>IF(BooksData[[#This Row],[Stock Count]] &lt; 5, "⚠️ Low", "OK")</f>
        <v>OK</v>
      </c>
      <c r="AA255" s="14">
        <f>BooksData[[#This Row],[Revenue]]*0.2</f>
        <v>61723.794000000009</v>
      </c>
      <c r="AB255" s="13" t="str" cm="1">
        <f t="array" ref="AB255">_xlfn.IFS(BooksData[[#This Row],[Price(USD)]]&lt;10, "Low", BooksData[[#This Row],[Price(USD)]]&lt;20, "Mid", TRUE, "High")</f>
        <v>High</v>
      </c>
      <c r="AC255" s="13" t="str">
        <f>IF(BooksData[[#This Row],[Total Sales]] &gt; 4000, "Top Seller", "Other")</f>
        <v>Other</v>
      </c>
    </row>
    <row r="256" spans="1:29" x14ac:dyDescent="0.3">
      <c r="A256" s="7" t="s">
        <v>272</v>
      </c>
      <c r="B256" s="7" t="s">
        <v>1271</v>
      </c>
      <c r="C256" s="7" t="s">
        <v>2017</v>
      </c>
      <c r="D256" s="7" t="s">
        <v>2264</v>
      </c>
      <c r="E256" s="7" t="s">
        <v>2264</v>
      </c>
      <c r="F256" s="7" t="s">
        <v>2921</v>
      </c>
      <c r="G256" s="7" t="s">
        <v>2934</v>
      </c>
      <c r="H256" s="7">
        <v>0</v>
      </c>
      <c r="I256" s="10" t="s">
        <v>2943</v>
      </c>
      <c r="J256" s="7" t="s">
        <v>2956</v>
      </c>
      <c r="K256" s="7" t="s">
        <v>3251</v>
      </c>
      <c r="L256" s="11" t="s">
        <v>4249</v>
      </c>
      <c r="M256" s="11" t="s">
        <v>5249</v>
      </c>
      <c r="N256" s="9">
        <v>1801</v>
      </c>
      <c r="O256" s="7" t="s">
        <v>5997</v>
      </c>
      <c r="P256" s="7" t="s">
        <v>6002</v>
      </c>
      <c r="Q256" s="9">
        <v>1118</v>
      </c>
      <c r="R256" s="6">
        <v>45785</v>
      </c>
      <c r="S256" s="8">
        <f>ROUND((VALUE(SUBSTITUTE(SUBSTITUTE(BooksData[[#This Row],[Price (Incl. Tax)]], "Â", ""), "£", "")) *1.3),2)</f>
        <v>17.34</v>
      </c>
      <c r="T256" s="7" cm="1">
        <f t="array" ref="T256">_xlfn.SWITCH(I256, "One",1,"Two",2,"Three",3,"Four",4,"Five",5,"")</f>
        <v>2</v>
      </c>
      <c r="U256" s="12">
        <f>BooksData[[#This Row],[Price(USD)]]*BooksData[[#This Row],[Total Sales]]</f>
        <v>31229.34</v>
      </c>
      <c r="V256" s="7" t="str">
        <f>IF(BooksData[[#This Row],[Title]]="","Missing","OK")</f>
        <v>OK</v>
      </c>
      <c r="W256" s="7" t="str">
        <f ca="1">IF(BooksData[[#This Row],[Last Purchase]] &gt;= TODAY() - 30, "Recent", "Old")</f>
        <v>Old</v>
      </c>
      <c r="X256" s="7">
        <f>IFERROR(
  --MID(BooksData[[#This Row],[Availability]],
        FIND("(", BooksData[[#This Row],[Availability]]) + 1,
        FIND(" ", BooksData[[#This Row],[Availability]], FIND("(", BooksData[[#This Row],[Availability]])) - FIND("(", BooksData[[#This Row],[Availability]]) - 1),
  0)</f>
        <v>11</v>
      </c>
      <c r="Y256" s="13" t="str">
        <f>IF(ISNUMBER(SEARCH("In stock", BooksData[[#This Row],[Availability]])), "In Stock", "Out of Stock")</f>
        <v>In Stock</v>
      </c>
      <c r="Z256" s="13" t="str">
        <f>IF(BooksData[[#This Row],[Stock Count]] &lt; 5, "⚠️ Low", "OK")</f>
        <v>OK</v>
      </c>
      <c r="AA256" s="14">
        <f>BooksData[[#This Row],[Revenue]]*0.2</f>
        <v>6245.8680000000004</v>
      </c>
      <c r="AB256" s="13" t="str" cm="1">
        <f t="array" ref="AB256">_xlfn.IFS(BooksData[[#This Row],[Price(USD)]]&lt;10, "Low", BooksData[[#This Row],[Price(USD)]]&lt;20, "Mid", TRUE, "High")</f>
        <v>Mid</v>
      </c>
      <c r="AC256" s="13" t="str">
        <f>IF(BooksData[[#This Row],[Total Sales]] &gt; 4000, "Top Seller", "Other")</f>
        <v>Other</v>
      </c>
    </row>
    <row r="257" spans="1:29" x14ac:dyDescent="0.3">
      <c r="A257" s="7" t="s">
        <v>273</v>
      </c>
      <c r="B257" s="7" t="s">
        <v>1272</v>
      </c>
      <c r="C257" s="7" t="s">
        <v>2017</v>
      </c>
      <c r="D257" s="7" t="s">
        <v>2265</v>
      </c>
      <c r="E257" s="7" t="s">
        <v>2265</v>
      </c>
      <c r="F257" s="7" t="s">
        <v>2921</v>
      </c>
      <c r="G257" s="7" t="s">
        <v>2934</v>
      </c>
      <c r="H257" s="7">
        <v>0</v>
      </c>
      <c r="I257" s="10" t="s">
        <v>2946</v>
      </c>
      <c r="J257" s="7" t="s">
        <v>2956</v>
      </c>
      <c r="K257" s="7" t="s">
        <v>3252</v>
      </c>
      <c r="L257" s="11" t="s">
        <v>4250</v>
      </c>
      <c r="M257" s="11" t="s">
        <v>5250</v>
      </c>
      <c r="N257" s="9">
        <v>3335</v>
      </c>
      <c r="O257" s="7" t="s">
        <v>5999</v>
      </c>
      <c r="P257" s="7" t="s">
        <v>6001</v>
      </c>
      <c r="Q257" s="9">
        <v>1398</v>
      </c>
      <c r="R257" s="6">
        <v>45675</v>
      </c>
      <c r="S257" s="8">
        <f>ROUND((VALUE(SUBSTITUTE(SUBSTITUTE(BooksData[[#This Row],[Price (Incl. Tax)]], "Â", ""), "£", "")) *1.3),2)</f>
        <v>58.68</v>
      </c>
      <c r="T257" s="7" cm="1">
        <f t="array" ref="T257">_xlfn.SWITCH(I257, "One",1,"Two",2,"Three",3,"Four",4,"Five",5,"")</f>
        <v>1</v>
      </c>
      <c r="U257" s="12">
        <f>BooksData[[#This Row],[Price(USD)]]*BooksData[[#This Row],[Total Sales]]</f>
        <v>195697.8</v>
      </c>
      <c r="V257" s="7" t="str">
        <f>IF(BooksData[[#This Row],[Title]]="","Missing","OK")</f>
        <v>OK</v>
      </c>
      <c r="W257" s="7" t="str">
        <f ca="1">IF(BooksData[[#This Row],[Last Purchase]] &gt;= TODAY() - 30, "Recent", "Old")</f>
        <v>Old</v>
      </c>
      <c r="X257" s="7">
        <f>IFERROR(
  --MID(BooksData[[#This Row],[Availability]],
        FIND("(", BooksData[[#This Row],[Availability]]) + 1,
        FIND(" ", BooksData[[#This Row],[Availability]], FIND("(", BooksData[[#This Row],[Availability]])) - FIND("(", BooksData[[#This Row],[Availability]]) - 1),
  0)</f>
        <v>11</v>
      </c>
      <c r="Y257" s="13" t="str">
        <f>IF(ISNUMBER(SEARCH("In stock", BooksData[[#This Row],[Availability]])), "In Stock", "Out of Stock")</f>
        <v>In Stock</v>
      </c>
      <c r="Z257" s="13" t="str">
        <f>IF(BooksData[[#This Row],[Stock Count]] &lt; 5, "⚠️ Low", "OK")</f>
        <v>OK</v>
      </c>
      <c r="AA257" s="14">
        <f>BooksData[[#This Row],[Revenue]]*0.2</f>
        <v>39139.56</v>
      </c>
      <c r="AB257" s="13" t="str" cm="1">
        <f t="array" ref="AB257">_xlfn.IFS(BooksData[[#This Row],[Price(USD)]]&lt;10, "Low", BooksData[[#This Row],[Price(USD)]]&lt;20, "Mid", TRUE, "High")</f>
        <v>High</v>
      </c>
      <c r="AC257" s="13" t="str">
        <f>IF(BooksData[[#This Row],[Total Sales]] &gt; 4000, "Top Seller", "Other")</f>
        <v>Other</v>
      </c>
    </row>
    <row r="258" spans="1:29" x14ac:dyDescent="0.3">
      <c r="A258" s="7" t="s">
        <v>274</v>
      </c>
      <c r="B258" s="7" t="s">
        <v>1273</v>
      </c>
      <c r="C258" s="7" t="s">
        <v>2017</v>
      </c>
      <c r="D258" s="7" t="s">
        <v>2266</v>
      </c>
      <c r="E258" s="7" t="s">
        <v>2266</v>
      </c>
      <c r="F258" s="7" t="s">
        <v>2921</v>
      </c>
      <c r="G258" s="7" t="s">
        <v>2934</v>
      </c>
      <c r="H258" s="7">
        <v>0</v>
      </c>
      <c r="I258" s="10" t="s">
        <v>2945</v>
      </c>
      <c r="J258" s="7" t="s">
        <v>2956</v>
      </c>
      <c r="K258" s="7" t="s">
        <v>3253</v>
      </c>
      <c r="L258" s="11" t="s">
        <v>4251</v>
      </c>
      <c r="M258" s="11" t="s">
        <v>5251</v>
      </c>
      <c r="N258" s="9">
        <v>530</v>
      </c>
      <c r="O258" s="7" t="s">
        <v>5996</v>
      </c>
      <c r="P258" s="7" t="s">
        <v>6001</v>
      </c>
      <c r="Q258" s="9">
        <v>353</v>
      </c>
      <c r="R258" s="6">
        <v>45828</v>
      </c>
      <c r="S258" s="8">
        <f>ROUND((VALUE(SUBSTITUTE(SUBSTITUTE(BooksData[[#This Row],[Price (Incl. Tax)]], "Â", ""), "£", "")) *1.3),2)</f>
        <v>21.24</v>
      </c>
      <c r="T258" s="7" cm="1">
        <f t="array" ref="T258">_xlfn.SWITCH(I258, "One",1,"Two",2,"Three",3,"Four",4,"Five",5,"")</f>
        <v>3</v>
      </c>
      <c r="U258" s="12">
        <f>BooksData[[#This Row],[Price(USD)]]*BooksData[[#This Row],[Total Sales]]</f>
        <v>11257.199999999999</v>
      </c>
      <c r="V258" s="7" t="str">
        <f>IF(BooksData[[#This Row],[Title]]="","Missing","OK")</f>
        <v>OK</v>
      </c>
      <c r="W258" s="7" t="str">
        <f ca="1">IF(BooksData[[#This Row],[Last Purchase]] &gt;= TODAY() - 30, "Recent", "Old")</f>
        <v>Recent</v>
      </c>
      <c r="X258" s="7">
        <f>IFERROR(
  --MID(BooksData[[#This Row],[Availability]],
        FIND("(", BooksData[[#This Row],[Availability]]) + 1,
        FIND(" ", BooksData[[#This Row],[Availability]], FIND("(", BooksData[[#This Row],[Availability]])) - FIND("(", BooksData[[#This Row],[Availability]]) - 1),
  0)</f>
        <v>11</v>
      </c>
      <c r="Y258" s="13" t="str">
        <f>IF(ISNUMBER(SEARCH("In stock", BooksData[[#This Row],[Availability]])), "In Stock", "Out of Stock")</f>
        <v>In Stock</v>
      </c>
      <c r="Z258" s="13" t="str">
        <f>IF(BooksData[[#This Row],[Stock Count]] &lt; 5, "⚠️ Low", "OK")</f>
        <v>OK</v>
      </c>
      <c r="AA258" s="14">
        <f>BooksData[[#This Row],[Revenue]]*0.2</f>
        <v>2251.44</v>
      </c>
      <c r="AB258" s="13" t="str" cm="1">
        <f t="array" ref="AB258">_xlfn.IFS(BooksData[[#This Row],[Price(USD)]]&lt;10, "Low", BooksData[[#This Row],[Price(USD)]]&lt;20, "Mid", TRUE, "High")</f>
        <v>High</v>
      </c>
      <c r="AC258" s="13" t="str">
        <f>IF(BooksData[[#This Row],[Total Sales]] &gt; 4000, "Top Seller", "Other")</f>
        <v>Other</v>
      </c>
    </row>
    <row r="259" spans="1:29" x14ac:dyDescent="0.3">
      <c r="A259" s="7" t="s">
        <v>275</v>
      </c>
      <c r="B259" s="7" t="s">
        <v>1274</v>
      </c>
      <c r="C259" s="7" t="s">
        <v>2017</v>
      </c>
      <c r="D259" s="7" t="s">
        <v>2267</v>
      </c>
      <c r="E259" s="7" t="s">
        <v>2267</v>
      </c>
      <c r="F259" s="7" t="s">
        <v>2921</v>
      </c>
      <c r="G259" s="7" t="s">
        <v>2934</v>
      </c>
      <c r="H259" s="7">
        <v>0</v>
      </c>
      <c r="I259" s="10" t="s">
        <v>2945</v>
      </c>
      <c r="J259" s="7" t="s">
        <v>2956</v>
      </c>
      <c r="K259" s="7" t="s">
        <v>3254</v>
      </c>
      <c r="L259" s="11" t="s">
        <v>4252</v>
      </c>
      <c r="M259" s="11" t="s">
        <v>5252</v>
      </c>
      <c r="N259" s="9">
        <v>1398</v>
      </c>
      <c r="O259" s="7" t="s">
        <v>6000</v>
      </c>
      <c r="P259" s="7" t="s">
        <v>6002</v>
      </c>
      <c r="Q259" s="9">
        <v>1562</v>
      </c>
      <c r="R259" s="6">
        <v>45779</v>
      </c>
      <c r="S259" s="8">
        <f>ROUND((VALUE(SUBSTITUTE(SUBSTITUTE(BooksData[[#This Row],[Price (Incl. Tax)]], "Â", ""), "£", "")) *1.3),2)</f>
        <v>63.02</v>
      </c>
      <c r="T259" s="7" cm="1">
        <f t="array" ref="T259">_xlfn.SWITCH(I259, "One",1,"Two",2,"Three",3,"Four",4,"Five",5,"")</f>
        <v>3</v>
      </c>
      <c r="U259" s="12">
        <f>BooksData[[#This Row],[Price(USD)]]*BooksData[[#This Row],[Total Sales]]</f>
        <v>88101.96</v>
      </c>
      <c r="V259" s="7" t="str">
        <f>IF(BooksData[[#This Row],[Title]]="","Missing","OK")</f>
        <v>OK</v>
      </c>
      <c r="W259" s="7" t="str">
        <f ca="1">IF(BooksData[[#This Row],[Last Purchase]] &gt;= TODAY() - 30, "Recent", "Old")</f>
        <v>Old</v>
      </c>
      <c r="X259" s="7">
        <f>IFERROR(
  --MID(BooksData[[#This Row],[Availability]],
        FIND("(", BooksData[[#This Row],[Availability]]) + 1,
        FIND(" ", BooksData[[#This Row],[Availability]], FIND("(", BooksData[[#This Row],[Availability]])) - FIND("(", BooksData[[#This Row],[Availability]]) - 1),
  0)</f>
        <v>11</v>
      </c>
      <c r="Y259" s="13" t="str">
        <f>IF(ISNUMBER(SEARCH("In stock", BooksData[[#This Row],[Availability]])), "In Stock", "Out of Stock")</f>
        <v>In Stock</v>
      </c>
      <c r="Z259" s="13" t="str">
        <f>IF(BooksData[[#This Row],[Stock Count]] &lt; 5, "⚠️ Low", "OK")</f>
        <v>OK</v>
      </c>
      <c r="AA259" s="14">
        <f>BooksData[[#This Row],[Revenue]]*0.2</f>
        <v>17620.392000000003</v>
      </c>
      <c r="AB259" s="13" t="str" cm="1">
        <f t="array" ref="AB259">_xlfn.IFS(BooksData[[#This Row],[Price(USD)]]&lt;10, "Low", BooksData[[#This Row],[Price(USD)]]&lt;20, "Mid", TRUE, "High")</f>
        <v>High</v>
      </c>
      <c r="AC259" s="13" t="str">
        <f>IF(BooksData[[#This Row],[Total Sales]] &gt; 4000, "Top Seller", "Other")</f>
        <v>Other</v>
      </c>
    </row>
    <row r="260" spans="1:29" x14ac:dyDescent="0.3">
      <c r="A260" s="7" t="s">
        <v>276</v>
      </c>
      <c r="B260" s="7" t="s">
        <v>1275</v>
      </c>
      <c r="C260" s="7" t="s">
        <v>2017</v>
      </c>
      <c r="D260" s="7" t="s">
        <v>2268</v>
      </c>
      <c r="E260" s="7" t="s">
        <v>2268</v>
      </c>
      <c r="F260" s="7" t="s">
        <v>2921</v>
      </c>
      <c r="G260" s="7" t="s">
        <v>2937</v>
      </c>
      <c r="H260" s="7">
        <v>0</v>
      </c>
      <c r="I260" s="10" t="s">
        <v>2946</v>
      </c>
      <c r="J260" s="7" t="s">
        <v>2956</v>
      </c>
      <c r="K260" s="7" t="s">
        <v>3255</v>
      </c>
      <c r="L260" s="11" t="s">
        <v>4253</v>
      </c>
      <c r="M260" s="11" t="s">
        <v>5253</v>
      </c>
      <c r="N260" s="9">
        <v>3154</v>
      </c>
      <c r="O260" s="7" t="s">
        <v>5999</v>
      </c>
      <c r="P260" s="7" t="s">
        <v>6002</v>
      </c>
      <c r="Q260" s="9">
        <v>964</v>
      </c>
      <c r="R260" s="6">
        <v>45844</v>
      </c>
      <c r="S260" s="8">
        <f>ROUND((VALUE(SUBSTITUTE(SUBSTITUTE(BooksData[[#This Row],[Price (Incl. Tax)]], "Â", ""), "£", "")) *1.3),2)</f>
        <v>36.44</v>
      </c>
      <c r="T260" s="7" cm="1">
        <f t="array" ref="T260">_xlfn.SWITCH(I260, "One",1,"Two",2,"Three",3,"Four",4,"Five",5,"")</f>
        <v>1</v>
      </c>
      <c r="U260" s="12">
        <f>BooksData[[#This Row],[Price(USD)]]*BooksData[[#This Row],[Total Sales]]</f>
        <v>114931.76</v>
      </c>
      <c r="V260" s="7" t="str">
        <f>IF(BooksData[[#This Row],[Title]]="","Missing","OK")</f>
        <v>OK</v>
      </c>
      <c r="W260" s="7" t="str">
        <f ca="1">IF(BooksData[[#This Row],[Last Purchase]] &gt;= TODAY() - 30, "Recent", "Old")</f>
        <v>Recent</v>
      </c>
      <c r="X260" s="7">
        <f>IFERROR(
  --MID(BooksData[[#This Row],[Availability]],
        FIND("(", BooksData[[#This Row],[Availability]]) + 1,
        FIND(" ", BooksData[[#This Row],[Availability]], FIND("(", BooksData[[#This Row],[Availability]])) - FIND("(", BooksData[[#This Row],[Availability]]) - 1),
  0)</f>
        <v>9</v>
      </c>
      <c r="Y260" s="13" t="str">
        <f>IF(ISNUMBER(SEARCH("In stock", BooksData[[#This Row],[Availability]])), "In Stock", "Out of Stock")</f>
        <v>In Stock</v>
      </c>
      <c r="Z260" s="13" t="str">
        <f>IF(BooksData[[#This Row],[Stock Count]] &lt; 5, "⚠️ Low", "OK")</f>
        <v>OK</v>
      </c>
      <c r="AA260" s="14">
        <f>BooksData[[#This Row],[Revenue]]*0.2</f>
        <v>22986.351999999999</v>
      </c>
      <c r="AB260" s="13" t="str" cm="1">
        <f t="array" ref="AB260">_xlfn.IFS(BooksData[[#This Row],[Price(USD)]]&lt;10, "Low", BooksData[[#This Row],[Price(USD)]]&lt;20, "Mid", TRUE, "High")</f>
        <v>High</v>
      </c>
      <c r="AC260" s="13" t="str">
        <f>IF(BooksData[[#This Row],[Total Sales]] &gt; 4000, "Top Seller", "Other")</f>
        <v>Other</v>
      </c>
    </row>
    <row r="261" spans="1:29" x14ac:dyDescent="0.3">
      <c r="A261" s="7" t="s">
        <v>277</v>
      </c>
      <c r="B261" s="7" t="s">
        <v>1276</v>
      </c>
      <c r="C261" s="7" t="s">
        <v>2017</v>
      </c>
      <c r="D261" s="7" t="s">
        <v>2269</v>
      </c>
      <c r="E261" s="7" t="s">
        <v>2269</v>
      </c>
      <c r="F261" s="7" t="s">
        <v>2921</v>
      </c>
      <c r="G261" s="7" t="s">
        <v>2925</v>
      </c>
      <c r="H261" s="7">
        <v>0</v>
      </c>
      <c r="I261" s="10" t="s">
        <v>2946</v>
      </c>
      <c r="J261" s="7" t="s">
        <v>2956</v>
      </c>
      <c r="K261" s="7" t="s">
        <v>3256</v>
      </c>
      <c r="L261" s="11" t="s">
        <v>4254</v>
      </c>
      <c r="M261" s="11" t="s">
        <v>5254</v>
      </c>
      <c r="N261" s="9">
        <v>67</v>
      </c>
      <c r="O261" s="7" t="s">
        <v>5998</v>
      </c>
      <c r="P261" s="7" t="s">
        <v>6002</v>
      </c>
      <c r="Q261" s="9">
        <v>1954</v>
      </c>
      <c r="R261" s="6">
        <v>45753</v>
      </c>
      <c r="S261" s="8">
        <f>ROUND((VALUE(SUBSTITUTE(SUBSTITUTE(BooksData[[#This Row],[Price (Incl. Tax)]], "Â", ""), "£", "")) *1.3),2)</f>
        <v>66.5</v>
      </c>
      <c r="T261" s="7" cm="1">
        <f t="array" ref="T261">_xlfn.SWITCH(I261, "One",1,"Two",2,"Three",3,"Four",4,"Five",5,"")</f>
        <v>1</v>
      </c>
      <c r="U261" s="12">
        <f>BooksData[[#This Row],[Price(USD)]]*BooksData[[#This Row],[Total Sales]]</f>
        <v>4455.5</v>
      </c>
      <c r="V261" s="7" t="str">
        <f>IF(BooksData[[#This Row],[Title]]="","Missing","OK")</f>
        <v>OK</v>
      </c>
      <c r="W261" s="7" t="str">
        <f ca="1">IF(BooksData[[#This Row],[Last Purchase]] &gt;= TODAY() - 30, "Recent", "Old")</f>
        <v>Old</v>
      </c>
      <c r="X261" s="7">
        <f>IFERROR(
  --MID(BooksData[[#This Row],[Availability]],
        FIND("(", BooksData[[#This Row],[Availability]]) + 1,
        FIND(" ", BooksData[[#This Row],[Availability]], FIND("(", BooksData[[#This Row],[Availability]])) - FIND("(", BooksData[[#This Row],[Availability]]) - 1),
  0)</f>
        <v>8</v>
      </c>
      <c r="Y261" s="13" t="str">
        <f>IF(ISNUMBER(SEARCH("In stock", BooksData[[#This Row],[Availability]])), "In Stock", "Out of Stock")</f>
        <v>In Stock</v>
      </c>
      <c r="Z261" s="13" t="str">
        <f>IF(BooksData[[#This Row],[Stock Count]] &lt; 5, "⚠️ Low", "OK")</f>
        <v>OK</v>
      </c>
      <c r="AA261" s="14">
        <f>BooksData[[#This Row],[Revenue]]*0.2</f>
        <v>891.1</v>
      </c>
      <c r="AB261" s="13" t="str" cm="1">
        <f t="array" ref="AB261">_xlfn.IFS(BooksData[[#This Row],[Price(USD)]]&lt;10, "Low", BooksData[[#This Row],[Price(USD)]]&lt;20, "Mid", TRUE, "High")</f>
        <v>High</v>
      </c>
      <c r="AC261" s="13" t="str">
        <f>IF(BooksData[[#This Row],[Total Sales]] &gt; 4000, "Top Seller", "Other")</f>
        <v>Other</v>
      </c>
    </row>
    <row r="262" spans="1:29" x14ac:dyDescent="0.3">
      <c r="A262" s="7" t="s">
        <v>278</v>
      </c>
      <c r="B262" s="7" t="s">
        <v>1277</v>
      </c>
      <c r="C262" s="7" t="s">
        <v>2017</v>
      </c>
      <c r="D262" s="7" t="s">
        <v>2270</v>
      </c>
      <c r="E262" s="7" t="s">
        <v>2270</v>
      </c>
      <c r="F262" s="7" t="s">
        <v>2921</v>
      </c>
      <c r="G262" s="7" t="s">
        <v>2925</v>
      </c>
      <c r="H262" s="7">
        <v>0</v>
      </c>
      <c r="I262" s="10" t="s">
        <v>2943</v>
      </c>
      <c r="J262" s="7" t="s">
        <v>2956</v>
      </c>
      <c r="K262" s="7" t="s">
        <v>3257</v>
      </c>
      <c r="L262" s="11" t="s">
        <v>4255</v>
      </c>
      <c r="M262" s="11" t="s">
        <v>5255</v>
      </c>
      <c r="N262" s="9">
        <v>3248</v>
      </c>
      <c r="O262" s="7" t="s">
        <v>6000</v>
      </c>
      <c r="P262" s="7" t="s">
        <v>6001</v>
      </c>
      <c r="Q262" s="9">
        <v>1577</v>
      </c>
      <c r="R262" s="6">
        <v>45839</v>
      </c>
      <c r="S262" s="8">
        <f>ROUND((VALUE(SUBSTITUTE(SUBSTITUTE(BooksData[[#This Row],[Price (Incl. Tax)]], "Â", ""), "£", "")) *1.3),2)</f>
        <v>76.099999999999994</v>
      </c>
      <c r="T262" s="7" cm="1">
        <f t="array" ref="T262">_xlfn.SWITCH(I262, "One",1,"Two",2,"Three",3,"Four",4,"Five",5,"")</f>
        <v>2</v>
      </c>
      <c r="U262" s="12">
        <f>BooksData[[#This Row],[Price(USD)]]*BooksData[[#This Row],[Total Sales]]</f>
        <v>247172.8</v>
      </c>
      <c r="V262" s="7" t="str">
        <f>IF(BooksData[[#This Row],[Title]]="","Missing","OK")</f>
        <v>OK</v>
      </c>
      <c r="W262" s="7" t="str">
        <f ca="1">IF(BooksData[[#This Row],[Last Purchase]] &gt;= TODAY() - 30, "Recent", "Old")</f>
        <v>Recent</v>
      </c>
      <c r="X262" s="7">
        <f>IFERROR(
  --MID(BooksData[[#This Row],[Availability]],
        FIND("(", BooksData[[#This Row],[Availability]]) + 1,
        FIND(" ", BooksData[[#This Row],[Availability]], FIND("(", BooksData[[#This Row],[Availability]])) - FIND("(", BooksData[[#This Row],[Availability]]) - 1),
  0)</f>
        <v>8</v>
      </c>
      <c r="Y262" s="13" t="str">
        <f>IF(ISNUMBER(SEARCH("In stock", BooksData[[#This Row],[Availability]])), "In Stock", "Out of Stock")</f>
        <v>In Stock</v>
      </c>
      <c r="Z262" s="13" t="str">
        <f>IF(BooksData[[#This Row],[Stock Count]] &lt; 5, "⚠️ Low", "OK")</f>
        <v>OK</v>
      </c>
      <c r="AA262" s="14">
        <f>BooksData[[#This Row],[Revenue]]*0.2</f>
        <v>49434.559999999998</v>
      </c>
      <c r="AB262" s="13" t="str" cm="1">
        <f t="array" ref="AB262">_xlfn.IFS(BooksData[[#This Row],[Price(USD)]]&lt;10, "Low", BooksData[[#This Row],[Price(USD)]]&lt;20, "Mid", TRUE, "High")</f>
        <v>High</v>
      </c>
      <c r="AC262" s="13" t="str">
        <f>IF(BooksData[[#This Row],[Total Sales]] &gt; 4000, "Top Seller", "Other")</f>
        <v>Other</v>
      </c>
    </row>
    <row r="263" spans="1:29" x14ac:dyDescent="0.3">
      <c r="A263" s="7" t="s">
        <v>279</v>
      </c>
      <c r="B263" s="7" t="s">
        <v>1278</v>
      </c>
      <c r="C263" s="7" t="s">
        <v>2017</v>
      </c>
      <c r="D263" s="7" t="s">
        <v>2190</v>
      </c>
      <c r="E263" s="7" t="s">
        <v>2190</v>
      </c>
      <c r="F263" s="7" t="s">
        <v>2921</v>
      </c>
      <c r="G263" s="7" t="s">
        <v>2925</v>
      </c>
      <c r="H263" s="7">
        <v>0</v>
      </c>
      <c r="I263" s="10" t="s">
        <v>2944</v>
      </c>
      <c r="J263" s="7" t="s">
        <v>2956</v>
      </c>
      <c r="K263" s="7" t="s">
        <v>3258</v>
      </c>
      <c r="L263" s="11" t="s">
        <v>4256</v>
      </c>
      <c r="M263" s="11" t="s">
        <v>5256</v>
      </c>
      <c r="N263" s="9">
        <v>2222</v>
      </c>
      <c r="O263" s="7" t="s">
        <v>5999</v>
      </c>
      <c r="P263" s="7" t="s">
        <v>6001</v>
      </c>
      <c r="Q263" s="9">
        <v>149</v>
      </c>
      <c r="R263" s="6">
        <v>45810</v>
      </c>
      <c r="S263" s="8">
        <f>ROUND((VALUE(SUBSTITUTE(SUBSTITUTE(BooksData[[#This Row],[Price (Incl. Tax)]], "Â", ""), "£", "")) *1.3),2)</f>
        <v>28.55</v>
      </c>
      <c r="T263" s="7" cm="1">
        <f t="array" ref="T263">_xlfn.SWITCH(I263, "One",1,"Two",2,"Three",3,"Four",4,"Five",5,"")</f>
        <v>4</v>
      </c>
      <c r="U263" s="12">
        <f>BooksData[[#This Row],[Price(USD)]]*BooksData[[#This Row],[Total Sales]]</f>
        <v>63438.1</v>
      </c>
      <c r="V263" s="7" t="str">
        <f>IF(BooksData[[#This Row],[Title]]="","Missing","OK")</f>
        <v>OK</v>
      </c>
      <c r="W263" s="7" t="str">
        <f ca="1">IF(BooksData[[#This Row],[Last Purchase]] &gt;= TODAY() - 30, "Recent", "Old")</f>
        <v>Old</v>
      </c>
      <c r="X263" s="7">
        <f>IFERROR(
  --MID(BooksData[[#This Row],[Availability]],
        FIND("(", BooksData[[#This Row],[Availability]]) + 1,
        FIND(" ", BooksData[[#This Row],[Availability]], FIND("(", BooksData[[#This Row],[Availability]])) - FIND("(", BooksData[[#This Row],[Availability]]) - 1),
  0)</f>
        <v>8</v>
      </c>
      <c r="Y263" s="13" t="str">
        <f>IF(ISNUMBER(SEARCH("In stock", BooksData[[#This Row],[Availability]])), "In Stock", "Out of Stock")</f>
        <v>In Stock</v>
      </c>
      <c r="Z263" s="13" t="str">
        <f>IF(BooksData[[#This Row],[Stock Count]] &lt; 5, "⚠️ Low", "OK")</f>
        <v>OK</v>
      </c>
      <c r="AA263" s="14">
        <f>BooksData[[#This Row],[Revenue]]*0.2</f>
        <v>12687.62</v>
      </c>
      <c r="AB263" s="13" t="str" cm="1">
        <f t="array" ref="AB263">_xlfn.IFS(BooksData[[#This Row],[Price(USD)]]&lt;10, "Low", BooksData[[#This Row],[Price(USD)]]&lt;20, "Mid", TRUE, "High")</f>
        <v>High</v>
      </c>
      <c r="AC263" s="13" t="str">
        <f>IF(BooksData[[#This Row],[Total Sales]] &gt; 4000, "Top Seller", "Other")</f>
        <v>Other</v>
      </c>
    </row>
    <row r="264" spans="1:29" x14ac:dyDescent="0.3">
      <c r="A264" s="7" t="s">
        <v>280</v>
      </c>
      <c r="B264" s="7" t="s">
        <v>1279</v>
      </c>
      <c r="C264" s="7" t="s">
        <v>2017</v>
      </c>
      <c r="D264" s="7" t="s">
        <v>2271</v>
      </c>
      <c r="E264" s="7" t="s">
        <v>2271</v>
      </c>
      <c r="F264" s="7" t="s">
        <v>2921</v>
      </c>
      <c r="G264" s="7" t="s">
        <v>2926</v>
      </c>
      <c r="H264" s="7">
        <v>0</v>
      </c>
      <c r="I264" s="10" t="s">
        <v>2944</v>
      </c>
      <c r="J264" s="7" t="s">
        <v>2956</v>
      </c>
      <c r="K264" s="7" t="s">
        <v>3259</v>
      </c>
      <c r="L264" s="11" t="s">
        <v>4257</v>
      </c>
      <c r="M264" s="11" t="s">
        <v>5257</v>
      </c>
      <c r="N264" s="9">
        <v>3777</v>
      </c>
      <c r="O264" s="7" t="s">
        <v>5996</v>
      </c>
      <c r="P264" s="7" t="s">
        <v>6001</v>
      </c>
      <c r="Q264" s="9">
        <v>34</v>
      </c>
      <c r="R264" s="6">
        <v>45705</v>
      </c>
      <c r="S264" s="8">
        <f>ROUND((VALUE(SUBSTITUTE(SUBSTITUTE(BooksData[[#This Row],[Price (Incl. Tax)]], "Â", ""), "£", "")) *1.3),2)</f>
        <v>55.61</v>
      </c>
      <c r="T264" s="7" cm="1">
        <f t="array" ref="T264">_xlfn.SWITCH(I264, "One",1,"Two",2,"Three",3,"Four",4,"Five",5,"")</f>
        <v>4</v>
      </c>
      <c r="U264" s="12">
        <f>BooksData[[#This Row],[Price(USD)]]*BooksData[[#This Row],[Total Sales]]</f>
        <v>210038.97</v>
      </c>
      <c r="V264" s="7" t="str">
        <f>IF(BooksData[[#This Row],[Title]]="","Missing","OK")</f>
        <v>OK</v>
      </c>
      <c r="W264" s="7" t="str">
        <f ca="1">IF(BooksData[[#This Row],[Last Purchase]] &gt;= TODAY() - 30, "Recent", "Old")</f>
        <v>Old</v>
      </c>
      <c r="X264" s="7">
        <f>IFERROR(
  --MID(BooksData[[#This Row],[Availability]],
        FIND("(", BooksData[[#This Row],[Availability]]) + 1,
        FIND(" ", BooksData[[#This Row],[Availability]], FIND("(", BooksData[[#This Row],[Availability]])) - FIND("(", BooksData[[#This Row],[Availability]]) - 1),
  0)</f>
        <v>7</v>
      </c>
      <c r="Y264" s="13" t="str">
        <f>IF(ISNUMBER(SEARCH("In stock", BooksData[[#This Row],[Availability]])), "In Stock", "Out of Stock")</f>
        <v>In Stock</v>
      </c>
      <c r="Z264" s="13" t="str">
        <f>IF(BooksData[[#This Row],[Stock Count]] &lt; 5, "⚠️ Low", "OK")</f>
        <v>OK</v>
      </c>
      <c r="AA264" s="14">
        <f>BooksData[[#This Row],[Revenue]]*0.2</f>
        <v>42007.794000000002</v>
      </c>
      <c r="AB264" s="13" t="str" cm="1">
        <f t="array" ref="AB264">_xlfn.IFS(BooksData[[#This Row],[Price(USD)]]&lt;10, "Low", BooksData[[#This Row],[Price(USD)]]&lt;20, "Mid", TRUE, "High")</f>
        <v>High</v>
      </c>
      <c r="AC264" s="13" t="str">
        <f>IF(BooksData[[#This Row],[Total Sales]] &gt; 4000, "Top Seller", "Other")</f>
        <v>Other</v>
      </c>
    </row>
    <row r="265" spans="1:29" x14ac:dyDescent="0.3">
      <c r="A265" s="7" t="s">
        <v>281</v>
      </c>
      <c r="B265" s="7" t="s">
        <v>1280</v>
      </c>
      <c r="C265" s="7" t="s">
        <v>2017</v>
      </c>
      <c r="D265" s="7" t="s">
        <v>2272</v>
      </c>
      <c r="E265" s="7" t="s">
        <v>2272</v>
      </c>
      <c r="F265" s="7" t="s">
        <v>2921</v>
      </c>
      <c r="G265" s="7" t="s">
        <v>2926</v>
      </c>
      <c r="H265" s="7">
        <v>0</v>
      </c>
      <c r="I265" s="10" t="s">
        <v>2944</v>
      </c>
      <c r="J265" s="7" t="s">
        <v>2956</v>
      </c>
      <c r="K265" s="7" t="s">
        <v>3260</v>
      </c>
      <c r="L265" s="11" t="s">
        <v>4258</v>
      </c>
      <c r="M265" s="11" t="s">
        <v>5258</v>
      </c>
      <c r="N265" s="9">
        <v>2386</v>
      </c>
      <c r="O265" s="7" t="s">
        <v>5995</v>
      </c>
      <c r="P265" s="7" t="s">
        <v>6001</v>
      </c>
      <c r="Q265" s="9">
        <v>1202</v>
      </c>
      <c r="R265" s="6">
        <v>45797</v>
      </c>
      <c r="S265" s="8">
        <f>ROUND((VALUE(SUBSTITUTE(SUBSTITUTE(BooksData[[#This Row],[Price (Incl. Tax)]], "Â", ""), "£", "")) *1.3),2)</f>
        <v>52.26</v>
      </c>
      <c r="T265" s="7" cm="1">
        <f t="array" ref="T265">_xlfn.SWITCH(I265, "One",1,"Two",2,"Three",3,"Four",4,"Five",5,"")</f>
        <v>4</v>
      </c>
      <c r="U265" s="12">
        <f>BooksData[[#This Row],[Price(USD)]]*BooksData[[#This Row],[Total Sales]]</f>
        <v>124692.36</v>
      </c>
      <c r="V265" s="7" t="str">
        <f>IF(BooksData[[#This Row],[Title]]="","Missing","OK")</f>
        <v>OK</v>
      </c>
      <c r="W265" s="7" t="str">
        <f ca="1">IF(BooksData[[#This Row],[Last Purchase]] &gt;= TODAY() - 30, "Recent", "Old")</f>
        <v>Old</v>
      </c>
      <c r="X265" s="7">
        <f>IFERROR(
  --MID(BooksData[[#This Row],[Availability]],
        FIND("(", BooksData[[#This Row],[Availability]]) + 1,
        FIND(" ", BooksData[[#This Row],[Availability]], FIND("(", BooksData[[#This Row],[Availability]])) - FIND("(", BooksData[[#This Row],[Availability]]) - 1),
  0)</f>
        <v>7</v>
      </c>
      <c r="Y265" s="13" t="str">
        <f>IF(ISNUMBER(SEARCH("In stock", BooksData[[#This Row],[Availability]])), "In Stock", "Out of Stock")</f>
        <v>In Stock</v>
      </c>
      <c r="Z265" s="13" t="str">
        <f>IF(BooksData[[#This Row],[Stock Count]] &lt; 5, "⚠️ Low", "OK")</f>
        <v>OK</v>
      </c>
      <c r="AA265" s="14">
        <f>BooksData[[#This Row],[Revenue]]*0.2</f>
        <v>24938.472000000002</v>
      </c>
      <c r="AB265" s="13" t="str" cm="1">
        <f t="array" ref="AB265">_xlfn.IFS(BooksData[[#This Row],[Price(USD)]]&lt;10, "Low", BooksData[[#This Row],[Price(USD)]]&lt;20, "Mid", TRUE, "High")</f>
        <v>High</v>
      </c>
      <c r="AC265" s="13" t="str">
        <f>IF(BooksData[[#This Row],[Total Sales]] &gt; 4000, "Top Seller", "Other")</f>
        <v>Other</v>
      </c>
    </row>
    <row r="266" spans="1:29" x14ac:dyDescent="0.3">
      <c r="A266" s="7" t="s">
        <v>282</v>
      </c>
      <c r="B266" s="7" t="s">
        <v>1281</v>
      </c>
      <c r="C266" s="7" t="s">
        <v>2017</v>
      </c>
      <c r="D266" s="7" t="s">
        <v>2273</v>
      </c>
      <c r="E266" s="7" t="s">
        <v>2273</v>
      </c>
      <c r="F266" s="7" t="s">
        <v>2921</v>
      </c>
      <c r="G266" s="7" t="s">
        <v>2926</v>
      </c>
      <c r="H266" s="7">
        <v>0</v>
      </c>
      <c r="I266" s="10" t="s">
        <v>2945</v>
      </c>
      <c r="J266" s="7" t="s">
        <v>2956</v>
      </c>
      <c r="K266" s="7" t="s">
        <v>3261</v>
      </c>
      <c r="L266" s="11" t="s">
        <v>4259</v>
      </c>
      <c r="M266" s="11" t="s">
        <v>5259</v>
      </c>
      <c r="N266" s="9">
        <v>3515</v>
      </c>
      <c r="O266" s="7" t="s">
        <v>5999</v>
      </c>
      <c r="P266" s="7" t="s">
        <v>6002</v>
      </c>
      <c r="Q266" s="9">
        <v>138</v>
      </c>
      <c r="R266" s="6">
        <v>45795</v>
      </c>
      <c r="S266" s="8">
        <f>ROUND((VALUE(SUBSTITUTE(SUBSTITUTE(BooksData[[#This Row],[Price (Incl. Tax)]], "Â", ""), "£", "")) *1.3),2)</f>
        <v>64.569999999999993</v>
      </c>
      <c r="T266" s="7" cm="1">
        <f t="array" ref="T266">_xlfn.SWITCH(I266, "One",1,"Two",2,"Three",3,"Four",4,"Five",5,"")</f>
        <v>3</v>
      </c>
      <c r="U266" s="12">
        <f>BooksData[[#This Row],[Price(USD)]]*BooksData[[#This Row],[Total Sales]]</f>
        <v>226963.55</v>
      </c>
      <c r="V266" s="7" t="str">
        <f>IF(BooksData[[#This Row],[Title]]="","Missing","OK")</f>
        <v>OK</v>
      </c>
      <c r="W266" s="7" t="str">
        <f ca="1">IF(BooksData[[#This Row],[Last Purchase]] &gt;= TODAY() - 30, "Recent", "Old")</f>
        <v>Old</v>
      </c>
      <c r="X266" s="7">
        <f>IFERROR(
  --MID(BooksData[[#This Row],[Availability]],
        FIND("(", BooksData[[#This Row],[Availability]]) + 1,
        FIND(" ", BooksData[[#This Row],[Availability]], FIND("(", BooksData[[#This Row],[Availability]])) - FIND("(", BooksData[[#This Row],[Availability]]) - 1),
  0)</f>
        <v>7</v>
      </c>
      <c r="Y266" s="13" t="str">
        <f>IF(ISNUMBER(SEARCH("In stock", BooksData[[#This Row],[Availability]])), "In Stock", "Out of Stock")</f>
        <v>In Stock</v>
      </c>
      <c r="Z266" s="13" t="str">
        <f>IF(BooksData[[#This Row],[Stock Count]] &lt; 5, "⚠️ Low", "OK")</f>
        <v>OK</v>
      </c>
      <c r="AA266" s="14">
        <f>BooksData[[#This Row],[Revenue]]*0.2</f>
        <v>45392.71</v>
      </c>
      <c r="AB266" s="13" t="str" cm="1">
        <f t="array" ref="AB266">_xlfn.IFS(BooksData[[#This Row],[Price(USD)]]&lt;10, "Low", BooksData[[#This Row],[Price(USD)]]&lt;20, "Mid", TRUE, "High")</f>
        <v>High</v>
      </c>
      <c r="AC266" s="13" t="str">
        <f>IF(BooksData[[#This Row],[Total Sales]] &gt; 4000, "Top Seller", "Other")</f>
        <v>Other</v>
      </c>
    </row>
    <row r="267" spans="1:29" x14ac:dyDescent="0.3">
      <c r="A267" s="7" t="s">
        <v>283</v>
      </c>
      <c r="B267" s="7" t="s">
        <v>1282</v>
      </c>
      <c r="C267" s="7" t="s">
        <v>2017</v>
      </c>
      <c r="D267" s="7" t="s">
        <v>2274</v>
      </c>
      <c r="E267" s="7" t="s">
        <v>2274</v>
      </c>
      <c r="F267" s="7" t="s">
        <v>2921</v>
      </c>
      <c r="G267" s="7" t="s">
        <v>2927</v>
      </c>
      <c r="H267" s="7">
        <v>0</v>
      </c>
      <c r="I267" s="10" t="s">
        <v>2946</v>
      </c>
      <c r="J267" s="7" t="s">
        <v>2956</v>
      </c>
      <c r="K267" s="7" t="s">
        <v>3262</v>
      </c>
      <c r="L267" s="11" t="s">
        <v>4260</v>
      </c>
      <c r="M267" s="11" t="s">
        <v>5260</v>
      </c>
      <c r="N267" s="9">
        <v>4602</v>
      </c>
      <c r="O267" s="7" t="s">
        <v>5997</v>
      </c>
      <c r="P267" s="7" t="s">
        <v>6001</v>
      </c>
      <c r="Q267" s="9">
        <v>28</v>
      </c>
      <c r="R267" s="6">
        <v>45686</v>
      </c>
      <c r="S267" s="8">
        <f>ROUND((VALUE(SUBSTITUTE(SUBSTITUTE(BooksData[[#This Row],[Price (Incl. Tax)]], "Â", ""), "£", "")) *1.3),2)</f>
        <v>24.73</v>
      </c>
      <c r="T267" s="7" cm="1">
        <f t="array" ref="T267">_xlfn.SWITCH(I267, "One",1,"Two",2,"Three",3,"Four",4,"Five",5,"")</f>
        <v>1</v>
      </c>
      <c r="U267" s="12">
        <f>BooksData[[#This Row],[Price(USD)]]*BooksData[[#This Row],[Total Sales]]</f>
        <v>113807.46</v>
      </c>
      <c r="V267" s="7" t="str">
        <f>IF(BooksData[[#This Row],[Title]]="","Missing","OK")</f>
        <v>OK</v>
      </c>
      <c r="W267" s="7" t="str">
        <f ca="1">IF(BooksData[[#This Row],[Last Purchase]] &gt;= TODAY() - 30, "Recent", "Old")</f>
        <v>Old</v>
      </c>
      <c r="X267" s="7">
        <f>IFERROR(
  --MID(BooksData[[#This Row],[Availability]],
        FIND("(", BooksData[[#This Row],[Availability]]) + 1,
        FIND(" ", BooksData[[#This Row],[Availability]], FIND("(", BooksData[[#This Row],[Availability]])) - FIND("(", BooksData[[#This Row],[Availability]]) - 1),
  0)</f>
        <v>6</v>
      </c>
      <c r="Y267" s="13" t="str">
        <f>IF(ISNUMBER(SEARCH("In stock", BooksData[[#This Row],[Availability]])), "In Stock", "Out of Stock")</f>
        <v>In Stock</v>
      </c>
      <c r="Z267" s="13" t="str">
        <f>IF(BooksData[[#This Row],[Stock Count]] &lt; 5, "⚠️ Low", "OK")</f>
        <v>OK</v>
      </c>
      <c r="AA267" s="14">
        <f>BooksData[[#This Row],[Revenue]]*0.2</f>
        <v>22761.492000000002</v>
      </c>
      <c r="AB267" s="13" t="str" cm="1">
        <f t="array" ref="AB267">_xlfn.IFS(BooksData[[#This Row],[Price(USD)]]&lt;10, "Low", BooksData[[#This Row],[Price(USD)]]&lt;20, "Mid", TRUE, "High")</f>
        <v>High</v>
      </c>
      <c r="AC267" s="13" t="str">
        <f>IF(BooksData[[#This Row],[Total Sales]] &gt; 4000, "Top Seller", "Other")</f>
        <v>Top Seller</v>
      </c>
    </row>
    <row r="268" spans="1:29" x14ac:dyDescent="0.3">
      <c r="A268" s="7" t="s">
        <v>284</v>
      </c>
      <c r="B268" s="7" t="s">
        <v>1283</v>
      </c>
      <c r="C268" s="7" t="s">
        <v>2017</v>
      </c>
      <c r="D268" s="7" t="s">
        <v>2275</v>
      </c>
      <c r="E268" s="7" t="s">
        <v>2275</v>
      </c>
      <c r="F268" s="7" t="s">
        <v>2921</v>
      </c>
      <c r="G268" s="7" t="s">
        <v>2927</v>
      </c>
      <c r="H268" s="7">
        <v>0</v>
      </c>
      <c r="I268" s="10" t="s">
        <v>2944</v>
      </c>
      <c r="J268" s="7" t="s">
        <v>2956</v>
      </c>
      <c r="K268" s="7" t="s">
        <v>3263</v>
      </c>
      <c r="L268" s="11" t="s">
        <v>4261</v>
      </c>
      <c r="M268" s="11" t="s">
        <v>5261</v>
      </c>
      <c r="N268" s="9">
        <v>4036</v>
      </c>
      <c r="O268" s="7" t="s">
        <v>5996</v>
      </c>
      <c r="P268" s="7" t="s">
        <v>6001</v>
      </c>
      <c r="Q268" s="9">
        <v>536</v>
      </c>
      <c r="R268" s="6">
        <v>45794</v>
      </c>
      <c r="S268" s="8">
        <f>ROUND((VALUE(SUBSTITUTE(SUBSTITUTE(BooksData[[#This Row],[Price (Incl. Tax)]], "Â", ""), "£", "")) *1.3),2)</f>
        <v>52.42</v>
      </c>
      <c r="T268" s="7" cm="1">
        <f t="array" ref="T268">_xlfn.SWITCH(I268, "One",1,"Two",2,"Three",3,"Four",4,"Five",5,"")</f>
        <v>4</v>
      </c>
      <c r="U268" s="12">
        <f>BooksData[[#This Row],[Price(USD)]]*BooksData[[#This Row],[Total Sales]]</f>
        <v>211567.12</v>
      </c>
      <c r="V268" s="7" t="str">
        <f>IF(BooksData[[#This Row],[Title]]="","Missing","OK")</f>
        <v>OK</v>
      </c>
      <c r="W268" s="7" t="str">
        <f ca="1">IF(BooksData[[#This Row],[Last Purchase]] &gt;= TODAY() - 30, "Recent", "Old")</f>
        <v>Old</v>
      </c>
      <c r="X268" s="7">
        <f>IFERROR(
  --MID(BooksData[[#This Row],[Availability]],
        FIND("(", BooksData[[#This Row],[Availability]]) + 1,
        FIND(" ", BooksData[[#This Row],[Availability]], FIND("(", BooksData[[#This Row],[Availability]])) - FIND("(", BooksData[[#This Row],[Availability]]) - 1),
  0)</f>
        <v>6</v>
      </c>
      <c r="Y268" s="13" t="str">
        <f>IF(ISNUMBER(SEARCH("In stock", BooksData[[#This Row],[Availability]])), "In Stock", "Out of Stock")</f>
        <v>In Stock</v>
      </c>
      <c r="Z268" s="13" t="str">
        <f>IF(BooksData[[#This Row],[Stock Count]] &lt; 5, "⚠️ Low", "OK")</f>
        <v>OK</v>
      </c>
      <c r="AA268" s="14">
        <f>BooksData[[#This Row],[Revenue]]*0.2</f>
        <v>42313.423999999999</v>
      </c>
      <c r="AB268" s="13" t="str" cm="1">
        <f t="array" ref="AB268">_xlfn.IFS(BooksData[[#This Row],[Price(USD)]]&lt;10, "Low", BooksData[[#This Row],[Price(USD)]]&lt;20, "Mid", TRUE, "High")</f>
        <v>High</v>
      </c>
      <c r="AC268" s="13" t="str">
        <f>IF(BooksData[[#This Row],[Total Sales]] &gt; 4000, "Top Seller", "Other")</f>
        <v>Top Seller</v>
      </c>
    </row>
    <row r="269" spans="1:29" x14ac:dyDescent="0.3">
      <c r="A269" s="7" t="s">
        <v>285</v>
      </c>
      <c r="B269" s="7" t="s">
        <v>1284</v>
      </c>
      <c r="C269" s="7" t="s">
        <v>2017</v>
      </c>
      <c r="D269" s="7" t="s">
        <v>2276</v>
      </c>
      <c r="E269" s="7" t="s">
        <v>2276</v>
      </c>
      <c r="F269" s="7" t="s">
        <v>2921</v>
      </c>
      <c r="G269" s="7" t="s">
        <v>2935</v>
      </c>
      <c r="H269" s="7">
        <v>0</v>
      </c>
      <c r="I269" s="10" t="s">
        <v>2945</v>
      </c>
      <c r="J269" s="7" t="s">
        <v>2956</v>
      </c>
      <c r="K269" s="7" t="s">
        <v>3264</v>
      </c>
      <c r="L269" s="11" t="s">
        <v>4262</v>
      </c>
      <c r="M269" s="11" t="s">
        <v>5262</v>
      </c>
      <c r="N269" s="9">
        <v>1318</v>
      </c>
      <c r="O269" s="7" t="s">
        <v>5995</v>
      </c>
      <c r="P269" s="7" t="s">
        <v>6001</v>
      </c>
      <c r="Q269" s="9">
        <v>441</v>
      </c>
      <c r="R269" s="6">
        <v>45678</v>
      </c>
      <c r="S269" s="8">
        <f>ROUND((VALUE(SUBSTITUTE(SUBSTITUTE(BooksData[[#This Row],[Price (Incl. Tax)]], "Â", ""), "£", "")) *1.3),2)</f>
        <v>32.15</v>
      </c>
      <c r="T269" s="7" cm="1">
        <f t="array" ref="T269">_xlfn.SWITCH(I269, "One",1,"Two",2,"Three",3,"Four",4,"Five",5,"")</f>
        <v>3</v>
      </c>
      <c r="U269" s="12">
        <f>BooksData[[#This Row],[Price(USD)]]*BooksData[[#This Row],[Total Sales]]</f>
        <v>42373.7</v>
      </c>
      <c r="V269" s="7" t="str">
        <f>IF(BooksData[[#This Row],[Title]]="","Missing","OK")</f>
        <v>OK</v>
      </c>
      <c r="W269" s="7" t="str">
        <f ca="1">IF(BooksData[[#This Row],[Last Purchase]] &gt;= TODAY() - 30, "Recent", "Old")</f>
        <v>Old</v>
      </c>
      <c r="X269" s="7">
        <f>IFERROR(
  --MID(BooksData[[#This Row],[Availability]],
        FIND("(", BooksData[[#This Row],[Availability]]) + 1,
        FIND(" ", BooksData[[#This Row],[Availability]], FIND("(", BooksData[[#This Row],[Availability]])) - FIND("(", BooksData[[#This Row],[Availability]]) - 1),
  0)</f>
        <v>5</v>
      </c>
      <c r="Y269" s="13" t="str">
        <f>IF(ISNUMBER(SEARCH("In stock", BooksData[[#This Row],[Availability]])), "In Stock", "Out of Stock")</f>
        <v>In Stock</v>
      </c>
      <c r="Z269" s="13" t="str">
        <f>IF(BooksData[[#This Row],[Stock Count]] &lt; 5, "⚠️ Low", "OK")</f>
        <v>OK</v>
      </c>
      <c r="AA269" s="14">
        <f>BooksData[[#This Row],[Revenue]]*0.2</f>
        <v>8474.74</v>
      </c>
      <c r="AB269" s="13" t="str" cm="1">
        <f t="array" ref="AB269">_xlfn.IFS(BooksData[[#This Row],[Price(USD)]]&lt;10, "Low", BooksData[[#This Row],[Price(USD)]]&lt;20, "Mid", TRUE, "High")</f>
        <v>High</v>
      </c>
      <c r="AC269" s="13" t="str">
        <f>IF(BooksData[[#This Row],[Total Sales]] &gt; 4000, "Top Seller", "Other")</f>
        <v>Other</v>
      </c>
    </row>
    <row r="270" spans="1:29" x14ac:dyDescent="0.3">
      <c r="A270" s="7" t="s">
        <v>286</v>
      </c>
      <c r="B270" s="7" t="s">
        <v>1285</v>
      </c>
      <c r="C270" s="7" t="s">
        <v>2017</v>
      </c>
      <c r="D270" s="7" t="s">
        <v>2277</v>
      </c>
      <c r="E270" s="7" t="s">
        <v>2277</v>
      </c>
      <c r="F270" s="7" t="s">
        <v>2921</v>
      </c>
      <c r="G270" s="7" t="s">
        <v>2935</v>
      </c>
      <c r="H270" s="7">
        <v>0</v>
      </c>
      <c r="I270" s="10" t="s">
        <v>2945</v>
      </c>
      <c r="J270" s="7" t="s">
        <v>2956</v>
      </c>
      <c r="K270" s="7" t="s">
        <v>3265</v>
      </c>
      <c r="L270" s="11" t="s">
        <v>4263</v>
      </c>
      <c r="M270" s="11" t="s">
        <v>5263</v>
      </c>
      <c r="N270" s="9">
        <v>1605</v>
      </c>
      <c r="O270" s="7" t="s">
        <v>5996</v>
      </c>
      <c r="P270" s="7" t="s">
        <v>6001</v>
      </c>
      <c r="Q270" s="9">
        <v>81</v>
      </c>
      <c r="R270" s="6">
        <v>45799</v>
      </c>
      <c r="S270" s="8">
        <f>ROUND((VALUE(SUBSTITUTE(SUBSTITUTE(BooksData[[#This Row],[Price (Incl. Tax)]], "Â", ""), "£", "")) *1.3),2)</f>
        <v>59.23</v>
      </c>
      <c r="T270" s="7" cm="1">
        <f t="array" ref="T270">_xlfn.SWITCH(I270, "One",1,"Two",2,"Three",3,"Four",4,"Five",5,"")</f>
        <v>3</v>
      </c>
      <c r="U270" s="12">
        <f>BooksData[[#This Row],[Price(USD)]]*BooksData[[#This Row],[Total Sales]]</f>
        <v>95064.15</v>
      </c>
      <c r="V270" s="7" t="str">
        <f>IF(BooksData[[#This Row],[Title]]="","Missing","OK")</f>
        <v>OK</v>
      </c>
      <c r="W270" s="7" t="str">
        <f ca="1">IF(BooksData[[#This Row],[Last Purchase]] &gt;= TODAY() - 30, "Recent", "Old")</f>
        <v>Old</v>
      </c>
      <c r="X270" s="7">
        <f>IFERROR(
  --MID(BooksData[[#This Row],[Availability]],
        FIND("(", BooksData[[#This Row],[Availability]]) + 1,
        FIND(" ", BooksData[[#This Row],[Availability]], FIND("(", BooksData[[#This Row],[Availability]])) - FIND("(", BooksData[[#This Row],[Availability]]) - 1),
  0)</f>
        <v>5</v>
      </c>
      <c r="Y270" s="13" t="str">
        <f>IF(ISNUMBER(SEARCH("In stock", BooksData[[#This Row],[Availability]])), "In Stock", "Out of Stock")</f>
        <v>In Stock</v>
      </c>
      <c r="Z270" s="13" t="str">
        <f>IF(BooksData[[#This Row],[Stock Count]] &lt; 5, "⚠️ Low", "OK")</f>
        <v>OK</v>
      </c>
      <c r="AA270" s="14">
        <f>BooksData[[#This Row],[Revenue]]*0.2</f>
        <v>19012.829999999998</v>
      </c>
      <c r="AB270" s="13" t="str" cm="1">
        <f t="array" ref="AB270">_xlfn.IFS(BooksData[[#This Row],[Price(USD)]]&lt;10, "Low", BooksData[[#This Row],[Price(USD)]]&lt;20, "Mid", TRUE, "High")</f>
        <v>High</v>
      </c>
      <c r="AC270" s="13" t="str">
        <f>IF(BooksData[[#This Row],[Total Sales]] &gt; 4000, "Top Seller", "Other")</f>
        <v>Other</v>
      </c>
    </row>
    <row r="271" spans="1:29" x14ac:dyDescent="0.3">
      <c r="A271" s="7" t="s">
        <v>287</v>
      </c>
      <c r="B271" s="7" t="s">
        <v>1286</v>
      </c>
      <c r="C271" s="7" t="s">
        <v>2017</v>
      </c>
      <c r="D271" s="7" t="s">
        <v>2278</v>
      </c>
      <c r="E271" s="7" t="s">
        <v>2278</v>
      </c>
      <c r="F271" s="7" t="s">
        <v>2921</v>
      </c>
      <c r="G271" s="7" t="s">
        <v>2935</v>
      </c>
      <c r="H271" s="7">
        <v>0</v>
      </c>
      <c r="I271" s="10" t="s">
        <v>2943</v>
      </c>
      <c r="J271" s="7" t="s">
        <v>2956</v>
      </c>
      <c r="K271" s="7" t="s">
        <v>3266</v>
      </c>
      <c r="L271" s="11" t="s">
        <v>4264</v>
      </c>
      <c r="M271" s="11" t="s">
        <v>5264</v>
      </c>
      <c r="N271" s="9">
        <v>2480</v>
      </c>
      <c r="O271" s="7" t="s">
        <v>6000</v>
      </c>
      <c r="P271" s="7" t="s">
        <v>6001</v>
      </c>
      <c r="Q271" s="9">
        <v>1889</v>
      </c>
      <c r="R271" s="6">
        <v>45783</v>
      </c>
      <c r="S271" s="8">
        <f>ROUND((VALUE(SUBSTITUTE(SUBSTITUTE(BooksData[[#This Row],[Price (Incl. Tax)]], "Â", ""), "£", "")) *1.3),2)</f>
        <v>57.95</v>
      </c>
      <c r="T271" s="7" cm="1">
        <f t="array" ref="T271">_xlfn.SWITCH(I271, "One",1,"Two",2,"Three",3,"Four",4,"Five",5,"")</f>
        <v>2</v>
      </c>
      <c r="U271" s="12">
        <f>BooksData[[#This Row],[Price(USD)]]*BooksData[[#This Row],[Total Sales]]</f>
        <v>143716</v>
      </c>
      <c r="V271" s="7" t="str">
        <f>IF(BooksData[[#This Row],[Title]]="","Missing","OK")</f>
        <v>OK</v>
      </c>
      <c r="W271" s="7" t="str">
        <f ca="1">IF(BooksData[[#This Row],[Last Purchase]] &gt;= TODAY() - 30, "Recent", "Old")</f>
        <v>Old</v>
      </c>
      <c r="X271" s="7">
        <f>IFERROR(
  --MID(BooksData[[#This Row],[Availability]],
        FIND("(", BooksData[[#This Row],[Availability]]) + 1,
        FIND(" ", BooksData[[#This Row],[Availability]], FIND("(", BooksData[[#This Row],[Availability]])) - FIND("(", BooksData[[#This Row],[Availability]]) - 1),
  0)</f>
        <v>5</v>
      </c>
      <c r="Y271" s="13" t="str">
        <f>IF(ISNUMBER(SEARCH("In stock", BooksData[[#This Row],[Availability]])), "In Stock", "Out of Stock")</f>
        <v>In Stock</v>
      </c>
      <c r="Z271" s="13" t="str">
        <f>IF(BooksData[[#This Row],[Stock Count]] &lt; 5, "⚠️ Low", "OK")</f>
        <v>OK</v>
      </c>
      <c r="AA271" s="14">
        <f>BooksData[[#This Row],[Revenue]]*0.2</f>
        <v>28743.200000000001</v>
      </c>
      <c r="AB271" s="13" t="str" cm="1">
        <f t="array" ref="AB271">_xlfn.IFS(BooksData[[#This Row],[Price(USD)]]&lt;10, "Low", BooksData[[#This Row],[Price(USD)]]&lt;20, "Mid", TRUE, "High")</f>
        <v>High</v>
      </c>
      <c r="AC271" s="13" t="str">
        <f>IF(BooksData[[#This Row],[Total Sales]] &gt; 4000, "Top Seller", "Other")</f>
        <v>Other</v>
      </c>
    </row>
    <row r="272" spans="1:29" x14ac:dyDescent="0.3">
      <c r="A272" s="7" t="s">
        <v>288</v>
      </c>
      <c r="B272" s="7" t="s">
        <v>1287</v>
      </c>
      <c r="C272" s="7" t="s">
        <v>2017</v>
      </c>
      <c r="D272" s="7" t="s">
        <v>2279</v>
      </c>
      <c r="E272" s="7" t="s">
        <v>2279</v>
      </c>
      <c r="F272" s="7" t="s">
        <v>2921</v>
      </c>
      <c r="G272" s="7" t="s">
        <v>2935</v>
      </c>
      <c r="H272" s="7">
        <v>0</v>
      </c>
      <c r="I272" s="10" t="s">
        <v>2947</v>
      </c>
      <c r="J272" s="7" t="s">
        <v>2956</v>
      </c>
      <c r="K272" s="7" t="s">
        <v>3267</v>
      </c>
      <c r="L272" s="11" t="s">
        <v>4265</v>
      </c>
      <c r="M272" s="11" t="s">
        <v>5265</v>
      </c>
      <c r="N272" s="9">
        <v>1833</v>
      </c>
      <c r="O272" s="7" t="s">
        <v>5997</v>
      </c>
      <c r="P272" s="7" t="s">
        <v>6002</v>
      </c>
      <c r="Q272" s="9">
        <v>123</v>
      </c>
      <c r="R272" s="6">
        <v>45685</v>
      </c>
      <c r="S272" s="8">
        <f>ROUND((VALUE(SUBSTITUTE(SUBSTITUTE(BooksData[[#This Row],[Price (Incl. Tax)]], "Â", ""), "£", "")) *1.3),2)</f>
        <v>44.49</v>
      </c>
      <c r="T272" s="7" cm="1">
        <f t="array" ref="T272">_xlfn.SWITCH(I272, "One",1,"Two",2,"Three",3,"Four",4,"Five",5,"")</f>
        <v>5</v>
      </c>
      <c r="U272" s="12">
        <f>BooksData[[#This Row],[Price(USD)]]*BooksData[[#This Row],[Total Sales]]</f>
        <v>81550.17</v>
      </c>
      <c r="V272" s="7" t="str">
        <f>IF(BooksData[[#This Row],[Title]]="","Missing","OK")</f>
        <v>OK</v>
      </c>
      <c r="W272" s="7" t="str">
        <f ca="1">IF(BooksData[[#This Row],[Last Purchase]] &gt;= TODAY() - 30, "Recent", "Old")</f>
        <v>Old</v>
      </c>
      <c r="X272" s="7">
        <f>IFERROR(
  --MID(BooksData[[#This Row],[Availability]],
        FIND("(", BooksData[[#This Row],[Availability]]) + 1,
        FIND(" ", BooksData[[#This Row],[Availability]], FIND("(", BooksData[[#This Row],[Availability]])) - FIND("(", BooksData[[#This Row],[Availability]]) - 1),
  0)</f>
        <v>5</v>
      </c>
      <c r="Y272" s="13" t="str">
        <f>IF(ISNUMBER(SEARCH("In stock", BooksData[[#This Row],[Availability]])), "In Stock", "Out of Stock")</f>
        <v>In Stock</v>
      </c>
      <c r="Z272" s="13" t="str">
        <f>IF(BooksData[[#This Row],[Stock Count]] &lt; 5, "⚠️ Low", "OK")</f>
        <v>OK</v>
      </c>
      <c r="AA272" s="14">
        <f>BooksData[[#This Row],[Revenue]]*0.2</f>
        <v>16310.034</v>
      </c>
      <c r="AB272" s="13" t="str" cm="1">
        <f t="array" ref="AB272">_xlfn.IFS(BooksData[[#This Row],[Price(USD)]]&lt;10, "Low", BooksData[[#This Row],[Price(USD)]]&lt;20, "Mid", TRUE, "High")</f>
        <v>High</v>
      </c>
      <c r="AC272" s="13" t="str">
        <f>IF(BooksData[[#This Row],[Total Sales]] &gt; 4000, "Top Seller", "Other")</f>
        <v>Other</v>
      </c>
    </row>
    <row r="273" spans="1:29" x14ac:dyDescent="0.3">
      <c r="A273" s="7" t="s">
        <v>289</v>
      </c>
      <c r="B273" s="7" t="s">
        <v>1288</v>
      </c>
      <c r="C273" s="7" t="s">
        <v>2017</v>
      </c>
      <c r="D273" s="7" t="s">
        <v>2280</v>
      </c>
      <c r="E273" s="7" t="s">
        <v>2280</v>
      </c>
      <c r="F273" s="7" t="s">
        <v>2921</v>
      </c>
      <c r="G273" s="7" t="s">
        <v>2935</v>
      </c>
      <c r="H273" s="7">
        <v>0</v>
      </c>
      <c r="I273" s="10" t="s">
        <v>2945</v>
      </c>
      <c r="J273" s="7" t="s">
        <v>2956</v>
      </c>
      <c r="K273" s="7" t="s">
        <v>3268</v>
      </c>
      <c r="L273" s="11" t="s">
        <v>4266</v>
      </c>
      <c r="M273" s="11" t="s">
        <v>5266</v>
      </c>
      <c r="N273" s="9">
        <v>529</v>
      </c>
      <c r="O273" s="7" t="s">
        <v>6000</v>
      </c>
      <c r="P273" s="7" t="s">
        <v>6002</v>
      </c>
      <c r="Q273" s="9">
        <v>1942</v>
      </c>
      <c r="R273" s="6">
        <v>45747</v>
      </c>
      <c r="S273" s="8">
        <f>ROUND((VALUE(SUBSTITUTE(SUBSTITUTE(BooksData[[#This Row],[Price (Incl. Tax)]], "Â", ""), "£", "")) *1.3),2)</f>
        <v>77.97</v>
      </c>
      <c r="T273" s="7" cm="1">
        <f t="array" ref="T273">_xlfn.SWITCH(I273, "One",1,"Two",2,"Three",3,"Four",4,"Five",5,"")</f>
        <v>3</v>
      </c>
      <c r="U273" s="12">
        <f>BooksData[[#This Row],[Price(USD)]]*BooksData[[#This Row],[Total Sales]]</f>
        <v>41246.129999999997</v>
      </c>
      <c r="V273" s="7" t="str">
        <f>IF(BooksData[[#This Row],[Title]]="","Missing","OK")</f>
        <v>OK</v>
      </c>
      <c r="W273" s="7" t="str">
        <f ca="1">IF(BooksData[[#This Row],[Last Purchase]] &gt;= TODAY() - 30, "Recent", "Old")</f>
        <v>Old</v>
      </c>
      <c r="X273" s="7">
        <f>IFERROR(
  --MID(BooksData[[#This Row],[Availability]],
        FIND("(", BooksData[[#This Row],[Availability]]) + 1,
        FIND(" ", BooksData[[#This Row],[Availability]], FIND("(", BooksData[[#This Row],[Availability]])) - FIND("(", BooksData[[#This Row],[Availability]]) - 1),
  0)</f>
        <v>5</v>
      </c>
      <c r="Y273" s="13" t="str">
        <f>IF(ISNUMBER(SEARCH("In stock", BooksData[[#This Row],[Availability]])), "In Stock", "Out of Stock")</f>
        <v>In Stock</v>
      </c>
      <c r="Z273" s="13" t="str">
        <f>IF(BooksData[[#This Row],[Stock Count]] &lt; 5, "⚠️ Low", "OK")</f>
        <v>OK</v>
      </c>
      <c r="AA273" s="14">
        <f>BooksData[[#This Row],[Revenue]]*0.2</f>
        <v>8249.2260000000006</v>
      </c>
      <c r="AB273" s="13" t="str" cm="1">
        <f t="array" ref="AB273">_xlfn.IFS(BooksData[[#This Row],[Price(USD)]]&lt;10, "Low", BooksData[[#This Row],[Price(USD)]]&lt;20, "Mid", TRUE, "High")</f>
        <v>High</v>
      </c>
      <c r="AC273" s="13" t="str">
        <f>IF(BooksData[[#This Row],[Total Sales]] &gt; 4000, "Top Seller", "Other")</f>
        <v>Other</v>
      </c>
    </row>
    <row r="274" spans="1:29" x14ac:dyDescent="0.3">
      <c r="A274" s="7" t="s">
        <v>290</v>
      </c>
      <c r="B274" s="7" t="s">
        <v>1289</v>
      </c>
      <c r="C274" s="7" t="s">
        <v>2017</v>
      </c>
      <c r="D274" s="7" t="s">
        <v>2281</v>
      </c>
      <c r="E274" s="7" t="s">
        <v>2281</v>
      </c>
      <c r="F274" s="7" t="s">
        <v>2921</v>
      </c>
      <c r="G274" s="7" t="s">
        <v>2935</v>
      </c>
      <c r="H274" s="7">
        <v>0</v>
      </c>
      <c r="I274" s="10" t="s">
        <v>2947</v>
      </c>
      <c r="J274" s="7" t="s">
        <v>2956</v>
      </c>
      <c r="K274" s="7" t="s">
        <v>3269</v>
      </c>
      <c r="L274" s="11" t="s">
        <v>4267</v>
      </c>
      <c r="M274" s="11" t="s">
        <v>5267</v>
      </c>
      <c r="N274" s="9">
        <v>4794</v>
      </c>
      <c r="O274" s="7" t="s">
        <v>6000</v>
      </c>
      <c r="P274" s="7" t="s">
        <v>6001</v>
      </c>
      <c r="Q274" s="9">
        <v>1616</v>
      </c>
      <c r="R274" s="6">
        <v>45720</v>
      </c>
      <c r="S274" s="8">
        <f>ROUND((VALUE(SUBSTITUTE(SUBSTITUTE(BooksData[[#This Row],[Price (Incl. Tax)]], "Â", ""), "£", "")) *1.3),2)</f>
        <v>75.400000000000006</v>
      </c>
      <c r="T274" s="7" cm="1">
        <f t="array" ref="T274">_xlfn.SWITCH(I274, "One",1,"Two",2,"Three",3,"Four",4,"Five",5,"")</f>
        <v>5</v>
      </c>
      <c r="U274" s="12">
        <f>BooksData[[#This Row],[Price(USD)]]*BooksData[[#This Row],[Total Sales]]</f>
        <v>361467.60000000003</v>
      </c>
      <c r="V274" s="7" t="str">
        <f>IF(BooksData[[#This Row],[Title]]="","Missing","OK")</f>
        <v>OK</v>
      </c>
      <c r="W274" s="7" t="str">
        <f ca="1">IF(BooksData[[#This Row],[Last Purchase]] &gt;= TODAY() - 30, "Recent", "Old")</f>
        <v>Old</v>
      </c>
      <c r="X274" s="7">
        <f>IFERROR(
  --MID(BooksData[[#This Row],[Availability]],
        FIND("(", BooksData[[#This Row],[Availability]]) + 1,
        FIND(" ", BooksData[[#This Row],[Availability]], FIND("(", BooksData[[#This Row],[Availability]])) - FIND("(", BooksData[[#This Row],[Availability]]) - 1),
  0)</f>
        <v>5</v>
      </c>
      <c r="Y274" s="13" t="str">
        <f>IF(ISNUMBER(SEARCH("In stock", BooksData[[#This Row],[Availability]])), "In Stock", "Out of Stock")</f>
        <v>In Stock</v>
      </c>
      <c r="Z274" s="13" t="str">
        <f>IF(BooksData[[#This Row],[Stock Count]] &lt; 5, "⚠️ Low", "OK")</f>
        <v>OK</v>
      </c>
      <c r="AA274" s="14">
        <f>BooksData[[#This Row],[Revenue]]*0.2</f>
        <v>72293.52</v>
      </c>
      <c r="AB274" s="13" t="str" cm="1">
        <f t="array" ref="AB274">_xlfn.IFS(BooksData[[#This Row],[Price(USD)]]&lt;10, "Low", BooksData[[#This Row],[Price(USD)]]&lt;20, "Mid", TRUE, "High")</f>
        <v>High</v>
      </c>
      <c r="AC274" s="13" t="str">
        <f>IF(BooksData[[#This Row],[Total Sales]] &gt; 4000, "Top Seller", "Other")</f>
        <v>Top Seller</v>
      </c>
    </row>
    <row r="275" spans="1:29" x14ac:dyDescent="0.3">
      <c r="A275" s="7" t="s">
        <v>291</v>
      </c>
      <c r="B275" s="7" t="s">
        <v>1290</v>
      </c>
      <c r="C275" s="7" t="s">
        <v>2017</v>
      </c>
      <c r="D275" s="7" t="s">
        <v>2282</v>
      </c>
      <c r="E275" s="7" t="s">
        <v>2282</v>
      </c>
      <c r="F275" s="7" t="s">
        <v>2921</v>
      </c>
      <c r="G275" s="7" t="s">
        <v>2936</v>
      </c>
      <c r="H275" s="7">
        <v>0</v>
      </c>
      <c r="I275" s="10" t="s">
        <v>2947</v>
      </c>
      <c r="J275" s="7" t="s">
        <v>2956</v>
      </c>
      <c r="K275" s="7" t="s">
        <v>3270</v>
      </c>
      <c r="L275" s="11" t="s">
        <v>4268</v>
      </c>
      <c r="M275" s="11" t="s">
        <v>5268</v>
      </c>
      <c r="N275" s="9">
        <v>4491</v>
      </c>
      <c r="O275" s="7" t="s">
        <v>5998</v>
      </c>
      <c r="P275" s="7" t="s">
        <v>6001</v>
      </c>
      <c r="Q275" s="9">
        <v>815</v>
      </c>
      <c r="R275" s="6">
        <v>45846</v>
      </c>
      <c r="S275" s="8">
        <f>ROUND((VALUE(SUBSTITUTE(SUBSTITUTE(BooksData[[#This Row],[Price (Incl. Tax)]], "Â", ""), "£", "")) *1.3),2)</f>
        <v>34.549999999999997</v>
      </c>
      <c r="T275" s="7" cm="1">
        <f t="array" ref="T275">_xlfn.SWITCH(I275, "One",1,"Two",2,"Three",3,"Four",4,"Five",5,"")</f>
        <v>5</v>
      </c>
      <c r="U275" s="12">
        <f>BooksData[[#This Row],[Price(USD)]]*BooksData[[#This Row],[Total Sales]]</f>
        <v>155164.04999999999</v>
      </c>
      <c r="V275" s="7" t="str">
        <f>IF(BooksData[[#This Row],[Title]]="","Missing","OK")</f>
        <v>OK</v>
      </c>
      <c r="W275" s="7" t="str">
        <f ca="1">IF(BooksData[[#This Row],[Last Purchase]] &gt;= TODAY() - 30, "Recent", "Old")</f>
        <v>Recent</v>
      </c>
      <c r="X275" s="7">
        <f>IFERROR(
  --MID(BooksData[[#This Row],[Availability]],
        FIND("(", BooksData[[#This Row],[Availability]]) + 1,
        FIND(" ", BooksData[[#This Row],[Availability]], FIND("(", BooksData[[#This Row],[Availability]])) - FIND("(", BooksData[[#This Row],[Availability]]) - 1),
  0)</f>
        <v>4</v>
      </c>
      <c r="Y275" s="13" t="str">
        <f>IF(ISNUMBER(SEARCH("In stock", BooksData[[#This Row],[Availability]])), "In Stock", "Out of Stock")</f>
        <v>In Stock</v>
      </c>
      <c r="Z275" s="13" t="str">
        <f>IF(BooksData[[#This Row],[Stock Count]] &lt; 5, "⚠️ Low", "OK")</f>
        <v>⚠️ Low</v>
      </c>
      <c r="AA275" s="14">
        <f>BooksData[[#This Row],[Revenue]]*0.2</f>
        <v>31032.809999999998</v>
      </c>
      <c r="AB275" s="13" t="str" cm="1">
        <f t="array" ref="AB275">_xlfn.IFS(BooksData[[#This Row],[Price(USD)]]&lt;10, "Low", BooksData[[#This Row],[Price(USD)]]&lt;20, "Mid", TRUE, "High")</f>
        <v>High</v>
      </c>
      <c r="AC275" s="13" t="str">
        <f>IF(BooksData[[#This Row],[Total Sales]] &gt; 4000, "Top Seller", "Other")</f>
        <v>Top Seller</v>
      </c>
    </row>
    <row r="276" spans="1:29" x14ac:dyDescent="0.3">
      <c r="A276" s="7" t="s">
        <v>292</v>
      </c>
      <c r="B276" s="7" t="s">
        <v>1291</v>
      </c>
      <c r="C276" s="7" t="s">
        <v>2017</v>
      </c>
      <c r="D276" s="7" t="s">
        <v>2026</v>
      </c>
      <c r="E276" s="7" t="s">
        <v>2026</v>
      </c>
      <c r="F276" s="7" t="s">
        <v>2921</v>
      </c>
      <c r="G276" s="7" t="s">
        <v>2928</v>
      </c>
      <c r="H276" s="7">
        <v>0</v>
      </c>
      <c r="I276" s="10" t="s">
        <v>2945</v>
      </c>
      <c r="J276" s="7" t="s">
        <v>2956</v>
      </c>
      <c r="K276" s="7" t="s">
        <v>3271</v>
      </c>
      <c r="L276" s="11" t="s">
        <v>4269</v>
      </c>
      <c r="M276" s="11" t="s">
        <v>5269</v>
      </c>
      <c r="N276" s="9">
        <v>549</v>
      </c>
      <c r="O276" s="7" t="s">
        <v>5996</v>
      </c>
      <c r="P276" s="7" t="s">
        <v>6002</v>
      </c>
      <c r="Q276" s="9">
        <v>1037</v>
      </c>
      <c r="R276" s="6">
        <v>45677</v>
      </c>
      <c r="S276" s="8">
        <f>ROUND((VALUE(SUBSTITUTE(SUBSTITUTE(BooksData[[#This Row],[Price (Incl. Tax)]], "Â", ""), "£", "")) *1.3),2)</f>
        <v>30.17</v>
      </c>
      <c r="T276" s="7" cm="1">
        <f t="array" ref="T276">_xlfn.SWITCH(I276, "One",1,"Two",2,"Three",3,"Four",4,"Five",5,"")</f>
        <v>3</v>
      </c>
      <c r="U276" s="12">
        <f>BooksData[[#This Row],[Price(USD)]]*BooksData[[#This Row],[Total Sales]]</f>
        <v>16563.330000000002</v>
      </c>
      <c r="V276" s="7" t="str">
        <f>IF(BooksData[[#This Row],[Title]]="","Missing","OK")</f>
        <v>OK</v>
      </c>
      <c r="W276" s="7" t="str">
        <f ca="1">IF(BooksData[[#This Row],[Last Purchase]] &gt;= TODAY() - 30, "Recent", "Old")</f>
        <v>Old</v>
      </c>
      <c r="X276" s="7">
        <f>IFERROR(
  --MID(BooksData[[#This Row],[Availability]],
        FIND("(", BooksData[[#This Row],[Availability]]) + 1,
        FIND(" ", BooksData[[#This Row],[Availability]], FIND("(", BooksData[[#This Row],[Availability]])) - FIND("(", BooksData[[#This Row],[Availability]]) - 1),
  0)</f>
        <v>3</v>
      </c>
      <c r="Y276" s="13" t="str">
        <f>IF(ISNUMBER(SEARCH("In stock", BooksData[[#This Row],[Availability]])), "In Stock", "Out of Stock")</f>
        <v>In Stock</v>
      </c>
      <c r="Z276" s="13" t="str">
        <f>IF(BooksData[[#This Row],[Stock Count]] &lt; 5, "⚠️ Low", "OK")</f>
        <v>⚠️ Low</v>
      </c>
      <c r="AA276" s="14">
        <f>BooksData[[#This Row],[Revenue]]*0.2</f>
        <v>3312.6660000000006</v>
      </c>
      <c r="AB276" s="13" t="str" cm="1">
        <f t="array" ref="AB276">_xlfn.IFS(BooksData[[#This Row],[Price(USD)]]&lt;10, "Low", BooksData[[#This Row],[Price(USD)]]&lt;20, "Mid", TRUE, "High")</f>
        <v>High</v>
      </c>
      <c r="AC276" s="13" t="str">
        <f>IF(BooksData[[#This Row],[Total Sales]] &gt; 4000, "Top Seller", "Other")</f>
        <v>Other</v>
      </c>
    </row>
    <row r="277" spans="1:29" x14ac:dyDescent="0.3">
      <c r="A277" s="7" t="s">
        <v>293</v>
      </c>
      <c r="B277" s="7" t="s">
        <v>1292</v>
      </c>
      <c r="C277" s="7" t="s">
        <v>2017</v>
      </c>
      <c r="D277" s="7" t="s">
        <v>2283</v>
      </c>
      <c r="E277" s="7" t="s">
        <v>2283</v>
      </c>
      <c r="F277" s="7" t="s">
        <v>2921</v>
      </c>
      <c r="G277" s="7" t="s">
        <v>2928</v>
      </c>
      <c r="H277" s="7">
        <v>0</v>
      </c>
      <c r="I277" s="10" t="s">
        <v>2944</v>
      </c>
      <c r="J277" s="7" t="s">
        <v>2956</v>
      </c>
      <c r="K277" s="7" t="s">
        <v>3272</v>
      </c>
      <c r="L277" s="11" t="s">
        <v>4270</v>
      </c>
      <c r="M277" s="11" t="s">
        <v>5270</v>
      </c>
      <c r="N277" s="9">
        <v>2619</v>
      </c>
      <c r="O277" s="7" t="s">
        <v>5996</v>
      </c>
      <c r="P277" s="7" t="s">
        <v>6001</v>
      </c>
      <c r="Q277" s="9">
        <v>586</v>
      </c>
      <c r="R277" s="6">
        <v>45849</v>
      </c>
      <c r="S277" s="8">
        <f>ROUND((VALUE(SUBSTITUTE(SUBSTITUTE(BooksData[[#This Row],[Price (Incl. Tax)]], "Â", ""), "£", "")) *1.3),2)</f>
        <v>34.14</v>
      </c>
      <c r="T277" s="7" cm="1">
        <f t="array" ref="T277">_xlfn.SWITCH(I277, "One",1,"Two",2,"Three",3,"Four",4,"Five",5,"")</f>
        <v>4</v>
      </c>
      <c r="U277" s="12">
        <f>BooksData[[#This Row],[Price(USD)]]*BooksData[[#This Row],[Total Sales]]</f>
        <v>89412.66</v>
      </c>
      <c r="V277" s="7" t="str">
        <f>IF(BooksData[[#This Row],[Title]]="","Missing","OK")</f>
        <v>OK</v>
      </c>
      <c r="W277" s="7" t="str">
        <f ca="1">IF(BooksData[[#This Row],[Last Purchase]] &gt;= TODAY() - 30, "Recent", "Old")</f>
        <v>Recent</v>
      </c>
      <c r="X277" s="7">
        <f>IFERROR(
  --MID(BooksData[[#This Row],[Availability]],
        FIND("(", BooksData[[#This Row],[Availability]]) + 1,
        FIND(" ", BooksData[[#This Row],[Availability]], FIND("(", BooksData[[#This Row],[Availability]])) - FIND("(", BooksData[[#This Row],[Availability]]) - 1),
  0)</f>
        <v>3</v>
      </c>
      <c r="Y277" s="13" t="str">
        <f>IF(ISNUMBER(SEARCH("In stock", BooksData[[#This Row],[Availability]])), "In Stock", "Out of Stock")</f>
        <v>In Stock</v>
      </c>
      <c r="Z277" s="13" t="str">
        <f>IF(BooksData[[#This Row],[Stock Count]] &lt; 5, "⚠️ Low", "OK")</f>
        <v>⚠️ Low</v>
      </c>
      <c r="AA277" s="14">
        <f>BooksData[[#This Row],[Revenue]]*0.2</f>
        <v>17882.532000000003</v>
      </c>
      <c r="AB277" s="13" t="str" cm="1">
        <f t="array" ref="AB277">_xlfn.IFS(BooksData[[#This Row],[Price(USD)]]&lt;10, "Low", BooksData[[#This Row],[Price(USD)]]&lt;20, "Mid", TRUE, "High")</f>
        <v>High</v>
      </c>
      <c r="AC277" s="13" t="str">
        <f>IF(BooksData[[#This Row],[Total Sales]] &gt; 4000, "Top Seller", "Other")</f>
        <v>Other</v>
      </c>
    </row>
    <row r="278" spans="1:29" x14ac:dyDescent="0.3">
      <c r="A278" s="7" t="s">
        <v>294</v>
      </c>
      <c r="B278" s="7" t="s">
        <v>1293</v>
      </c>
      <c r="C278" s="7" t="s">
        <v>2017</v>
      </c>
      <c r="D278" s="7" t="s">
        <v>2209</v>
      </c>
      <c r="E278" s="7" t="s">
        <v>2209</v>
      </c>
      <c r="F278" s="7" t="s">
        <v>2921</v>
      </c>
      <c r="G278" s="7" t="s">
        <v>2928</v>
      </c>
      <c r="H278" s="7">
        <v>0</v>
      </c>
      <c r="I278" s="10" t="s">
        <v>2946</v>
      </c>
      <c r="J278" s="7" t="s">
        <v>2956</v>
      </c>
      <c r="K278" s="7" t="s">
        <v>3273</v>
      </c>
      <c r="L278" s="11" t="s">
        <v>4271</v>
      </c>
      <c r="M278" s="11" t="s">
        <v>5271</v>
      </c>
      <c r="N278" s="9">
        <v>518</v>
      </c>
      <c r="O278" s="7" t="s">
        <v>5999</v>
      </c>
      <c r="P278" s="7" t="s">
        <v>6001</v>
      </c>
      <c r="Q278" s="9">
        <v>1287</v>
      </c>
      <c r="R278" s="6">
        <v>45730</v>
      </c>
      <c r="S278" s="8">
        <f>ROUND((VALUE(SUBSTITUTE(SUBSTITUTE(BooksData[[#This Row],[Price (Incl. Tax)]], "Â", ""), "£", "")) *1.3),2)</f>
        <v>35.630000000000003</v>
      </c>
      <c r="T278" s="7" cm="1">
        <f t="array" ref="T278">_xlfn.SWITCH(I278, "One",1,"Two",2,"Three",3,"Four",4,"Five",5,"")</f>
        <v>1</v>
      </c>
      <c r="U278" s="12">
        <f>BooksData[[#This Row],[Price(USD)]]*BooksData[[#This Row],[Total Sales]]</f>
        <v>18456.34</v>
      </c>
      <c r="V278" s="7" t="str">
        <f>IF(BooksData[[#This Row],[Title]]="","Missing","OK")</f>
        <v>OK</v>
      </c>
      <c r="W278" s="7" t="str">
        <f ca="1">IF(BooksData[[#This Row],[Last Purchase]] &gt;= TODAY() - 30, "Recent", "Old")</f>
        <v>Old</v>
      </c>
      <c r="X278" s="7">
        <f>IFERROR(
  --MID(BooksData[[#This Row],[Availability]],
        FIND("(", BooksData[[#This Row],[Availability]]) + 1,
        FIND(" ", BooksData[[#This Row],[Availability]], FIND("(", BooksData[[#This Row],[Availability]])) - FIND("(", BooksData[[#This Row],[Availability]]) - 1),
  0)</f>
        <v>3</v>
      </c>
      <c r="Y278" s="13" t="str">
        <f>IF(ISNUMBER(SEARCH("In stock", BooksData[[#This Row],[Availability]])), "In Stock", "Out of Stock")</f>
        <v>In Stock</v>
      </c>
      <c r="Z278" s="13" t="str">
        <f>IF(BooksData[[#This Row],[Stock Count]] &lt; 5, "⚠️ Low", "OK")</f>
        <v>⚠️ Low</v>
      </c>
      <c r="AA278" s="14">
        <f>BooksData[[#This Row],[Revenue]]*0.2</f>
        <v>3691.268</v>
      </c>
      <c r="AB278" s="13" t="str" cm="1">
        <f t="array" ref="AB278">_xlfn.IFS(BooksData[[#This Row],[Price(USD)]]&lt;10, "Low", BooksData[[#This Row],[Price(USD)]]&lt;20, "Mid", TRUE, "High")</f>
        <v>High</v>
      </c>
      <c r="AC278" s="13" t="str">
        <f>IF(BooksData[[#This Row],[Total Sales]] &gt; 4000, "Top Seller", "Other")</f>
        <v>Other</v>
      </c>
    </row>
    <row r="279" spans="1:29" x14ac:dyDescent="0.3">
      <c r="A279" s="7" t="s">
        <v>295</v>
      </c>
      <c r="B279" s="7" t="s">
        <v>1294</v>
      </c>
      <c r="C279" s="7" t="s">
        <v>2017</v>
      </c>
      <c r="D279" s="7" t="s">
        <v>2284</v>
      </c>
      <c r="E279" s="7" t="s">
        <v>2284</v>
      </c>
      <c r="F279" s="7" t="s">
        <v>2921</v>
      </c>
      <c r="G279" s="7" t="s">
        <v>2928</v>
      </c>
      <c r="H279" s="7">
        <v>0</v>
      </c>
      <c r="I279" s="10" t="s">
        <v>2947</v>
      </c>
      <c r="J279" s="7" t="s">
        <v>2956</v>
      </c>
      <c r="K279" s="7" t="s">
        <v>3274</v>
      </c>
      <c r="L279" s="11" t="s">
        <v>4272</v>
      </c>
      <c r="M279" s="11" t="s">
        <v>5272</v>
      </c>
      <c r="N279" s="9">
        <v>460</v>
      </c>
      <c r="O279" s="7" t="s">
        <v>5997</v>
      </c>
      <c r="P279" s="7" t="s">
        <v>6002</v>
      </c>
      <c r="Q279" s="9">
        <v>1459</v>
      </c>
      <c r="R279" s="6">
        <v>45818</v>
      </c>
      <c r="S279" s="8">
        <f>ROUND((VALUE(SUBSTITUTE(SUBSTITUTE(BooksData[[#This Row],[Price (Incl. Tax)]], "Â", ""), "£", "")) *1.3),2)</f>
        <v>68.260000000000005</v>
      </c>
      <c r="T279" s="7" cm="1">
        <f t="array" ref="T279">_xlfn.SWITCH(I279, "One",1,"Two",2,"Three",3,"Four",4,"Five",5,"")</f>
        <v>5</v>
      </c>
      <c r="U279" s="12">
        <f>BooksData[[#This Row],[Price(USD)]]*BooksData[[#This Row],[Total Sales]]</f>
        <v>31399.600000000002</v>
      </c>
      <c r="V279" s="7" t="str">
        <f>IF(BooksData[[#This Row],[Title]]="","Missing","OK")</f>
        <v>OK</v>
      </c>
      <c r="W279" s="7" t="str">
        <f ca="1">IF(BooksData[[#This Row],[Last Purchase]] &gt;= TODAY() - 30, "Recent", "Old")</f>
        <v>Old</v>
      </c>
      <c r="X279" s="7">
        <f>IFERROR(
  --MID(BooksData[[#This Row],[Availability]],
        FIND("(", BooksData[[#This Row],[Availability]]) + 1,
        FIND(" ", BooksData[[#This Row],[Availability]], FIND("(", BooksData[[#This Row],[Availability]])) - FIND("(", BooksData[[#This Row],[Availability]]) - 1),
  0)</f>
        <v>3</v>
      </c>
      <c r="Y279" s="13" t="str">
        <f>IF(ISNUMBER(SEARCH("In stock", BooksData[[#This Row],[Availability]])), "In Stock", "Out of Stock")</f>
        <v>In Stock</v>
      </c>
      <c r="Z279" s="13" t="str">
        <f>IF(BooksData[[#This Row],[Stock Count]] &lt; 5, "⚠️ Low", "OK")</f>
        <v>⚠️ Low</v>
      </c>
      <c r="AA279" s="14">
        <f>BooksData[[#This Row],[Revenue]]*0.2</f>
        <v>6279.920000000001</v>
      </c>
      <c r="AB279" s="13" t="str" cm="1">
        <f t="array" ref="AB279">_xlfn.IFS(BooksData[[#This Row],[Price(USD)]]&lt;10, "Low", BooksData[[#This Row],[Price(USD)]]&lt;20, "Mid", TRUE, "High")</f>
        <v>High</v>
      </c>
      <c r="AC279" s="13" t="str">
        <f>IF(BooksData[[#This Row],[Total Sales]] &gt; 4000, "Top Seller", "Other")</f>
        <v>Other</v>
      </c>
    </row>
    <row r="280" spans="1:29" x14ac:dyDescent="0.3">
      <c r="A280" s="7" t="s">
        <v>296</v>
      </c>
      <c r="B280" s="7" t="s">
        <v>1295</v>
      </c>
      <c r="C280" s="7" t="s">
        <v>2017</v>
      </c>
      <c r="D280" s="7" t="s">
        <v>2285</v>
      </c>
      <c r="E280" s="7" t="s">
        <v>2285</v>
      </c>
      <c r="F280" s="7" t="s">
        <v>2921</v>
      </c>
      <c r="G280" s="7" t="s">
        <v>2928</v>
      </c>
      <c r="H280" s="7">
        <v>0</v>
      </c>
      <c r="I280" s="10" t="s">
        <v>2943</v>
      </c>
      <c r="J280" s="7" t="s">
        <v>2956</v>
      </c>
      <c r="K280" s="7" t="s">
        <v>3275</v>
      </c>
      <c r="L280" s="11" t="s">
        <v>4273</v>
      </c>
      <c r="M280" s="11" t="s">
        <v>5273</v>
      </c>
      <c r="N280" s="9">
        <v>4835</v>
      </c>
      <c r="O280" s="7" t="s">
        <v>5997</v>
      </c>
      <c r="P280" s="7" t="s">
        <v>6001</v>
      </c>
      <c r="Q280" s="9">
        <v>1026</v>
      </c>
      <c r="R280" s="6">
        <v>45686</v>
      </c>
      <c r="S280" s="8">
        <f>ROUND((VALUE(SUBSTITUTE(SUBSTITUTE(BooksData[[#This Row],[Price (Incl. Tax)]], "Â", ""), "£", "")) *1.3),2)</f>
        <v>29.85</v>
      </c>
      <c r="T280" s="7" cm="1">
        <f t="array" ref="T280">_xlfn.SWITCH(I280, "One",1,"Two",2,"Three",3,"Four",4,"Five",5,"")</f>
        <v>2</v>
      </c>
      <c r="U280" s="12">
        <f>BooksData[[#This Row],[Price(USD)]]*BooksData[[#This Row],[Total Sales]]</f>
        <v>144324.75</v>
      </c>
      <c r="V280" s="7" t="str">
        <f>IF(BooksData[[#This Row],[Title]]="","Missing","OK")</f>
        <v>OK</v>
      </c>
      <c r="W280" s="7" t="str">
        <f ca="1">IF(BooksData[[#This Row],[Last Purchase]] &gt;= TODAY() - 30, "Recent", "Old")</f>
        <v>Old</v>
      </c>
      <c r="X280" s="7">
        <f>IFERROR(
  --MID(BooksData[[#This Row],[Availability]],
        FIND("(", BooksData[[#This Row],[Availability]]) + 1,
        FIND(" ", BooksData[[#This Row],[Availability]], FIND("(", BooksData[[#This Row],[Availability]])) - FIND("(", BooksData[[#This Row],[Availability]]) - 1),
  0)</f>
        <v>3</v>
      </c>
      <c r="Y280" s="13" t="str">
        <f>IF(ISNUMBER(SEARCH("In stock", BooksData[[#This Row],[Availability]])), "In Stock", "Out of Stock")</f>
        <v>In Stock</v>
      </c>
      <c r="Z280" s="13" t="str">
        <f>IF(BooksData[[#This Row],[Stock Count]] &lt; 5, "⚠️ Low", "OK")</f>
        <v>⚠️ Low</v>
      </c>
      <c r="AA280" s="14">
        <f>BooksData[[#This Row],[Revenue]]*0.2</f>
        <v>28864.95</v>
      </c>
      <c r="AB280" s="13" t="str" cm="1">
        <f t="array" ref="AB280">_xlfn.IFS(BooksData[[#This Row],[Price(USD)]]&lt;10, "Low", BooksData[[#This Row],[Price(USD)]]&lt;20, "Mid", TRUE, "High")</f>
        <v>High</v>
      </c>
      <c r="AC280" s="13" t="str">
        <f>IF(BooksData[[#This Row],[Total Sales]] &gt; 4000, "Top Seller", "Other")</f>
        <v>Top Seller</v>
      </c>
    </row>
    <row r="281" spans="1:29" x14ac:dyDescent="0.3">
      <c r="A281" s="7" t="s">
        <v>297</v>
      </c>
      <c r="B281" s="7" t="s">
        <v>1296</v>
      </c>
      <c r="C281" s="7" t="s">
        <v>2017</v>
      </c>
      <c r="D281" s="7" t="s">
        <v>2286</v>
      </c>
      <c r="E281" s="7" t="s">
        <v>2286</v>
      </c>
      <c r="F281" s="7" t="s">
        <v>2921</v>
      </c>
      <c r="G281" s="7" t="s">
        <v>2928</v>
      </c>
      <c r="H281" s="7">
        <v>0</v>
      </c>
      <c r="I281" s="10" t="s">
        <v>2946</v>
      </c>
      <c r="J281" s="7" t="s">
        <v>2956</v>
      </c>
      <c r="K281" s="7" t="s">
        <v>3276</v>
      </c>
      <c r="L281" s="11" t="s">
        <v>4274</v>
      </c>
      <c r="M281" s="11" t="s">
        <v>5274</v>
      </c>
      <c r="N281" s="9">
        <v>3955</v>
      </c>
      <c r="O281" s="7" t="s">
        <v>5998</v>
      </c>
      <c r="P281" s="7" t="s">
        <v>6001</v>
      </c>
      <c r="Q281" s="9">
        <v>1571</v>
      </c>
      <c r="R281" s="6">
        <v>45807</v>
      </c>
      <c r="S281" s="8">
        <f>ROUND((VALUE(SUBSTITUTE(SUBSTITUTE(BooksData[[#This Row],[Price (Incl. Tax)]], "Â", ""), "£", "")) *1.3),2)</f>
        <v>28.73</v>
      </c>
      <c r="T281" s="7" cm="1">
        <f t="array" ref="T281">_xlfn.SWITCH(I281, "One",1,"Two",2,"Three",3,"Four",4,"Five",5,"")</f>
        <v>1</v>
      </c>
      <c r="U281" s="12">
        <f>BooksData[[#This Row],[Price(USD)]]*BooksData[[#This Row],[Total Sales]]</f>
        <v>113627.15000000001</v>
      </c>
      <c r="V281" s="7" t="str">
        <f>IF(BooksData[[#This Row],[Title]]="","Missing","OK")</f>
        <v>OK</v>
      </c>
      <c r="W281" s="7" t="str">
        <f ca="1">IF(BooksData[[#This Row],[Last Purchase]] &gt;= TODAY() - 30, "Recent", "Old")</f>
        <v>Old</v>
      </c>
      <c r="X281" s="7">
        <f>IFERROR(
  --MID(BooksData[[#This Row],[Availability]],
        FIND("(", BooksData[[#This Row],[Availability]]) + 1,
        FIND(" ", BooksData[[#This Row],[Availability]], FIND("(", BooksData[[#This Row],[Availability]])) - FIND("(", BooksData[[#This Row],[Availability]]) - 1),
  0)</f>
        <v>3</v>
      </c>
      <c r="Y281" s="13" t="str">
        <f>IF(ISNUMBER(SEARCH("In stock", BooksData[[#This Row],[Availability]])), "In Stock", "Out of Stock")</f>
        <v>In Stock</v>
      </c>
      <c r="Z281" s="13" t="str">
        <f>IF(BooksData[[#This Row],[Stock Count]] &lt; 5, "⚠️ Low", "OK")</f>
        <v>⚠️ Low</v>
      </c>
      <c r="AA281" s="14">
        <f>BooksData[[#This Row],[Revenue]]*0.2</f>
        <v>22725.430000000004</v>
      </c>
      <c r="AB281" s="13" t="str" cm="1">
        <f t="array" ref="AB281">_xlfn.IFS(BooksData[[#This Row],[Price(USD)]]&lt;10, "Low", BooksData[[#This Row],[Price(USD)]]&lt;20, "Mid", TRUE, "High")</f>
        <v>High</v>
      </c>
      <c r="AC281" s="13" t="str">
        <f>IF(BooksData[[#This Row],[Total Sales]] &gt; 4000, "Top Seller", "Other")</f>
        <v>Other</v>
      </c>
    </row>
    <row r="282" spans="1:29" x14ac:dyDescent="0.3">
      <c r="A282" s="7" t="s">
        <v>298</v>
      </c>
      <c r="B282" s="7" t="s">
        <v>1297</v>
      </c>
      <c r="C282" s="7" t="s">
        <v>2017</v>
      </c>
      <c r="D282" s="7" t="s">
        <v>2287</v>
      </c>
      <c r="E282" s="7" t="s">
        <v>2287</v>
      </c>
      <c r="F282" s="7" t="s">
        <v>2921</v>
      </c>
      <c r="G282" s="7" t="s">
        <v>2928</v>
      </c>
      <c r="H282" s="7">
        <v>0</v>
      </c>
      <c r="I282" s="10" t="s">
        <v>2945</v>
      </c>
      <c r="J282" s="7" t="s">
        <v>2956</v>
      </c>
      <c r="K282" s="7" t="s">
        <v>3277</v>
      </c>
      <c r="L282" s="11" t="s">
        <v>4275</v>
      </c>
      <c r="M282" s="11" t="s">
        <v>5275</v>
      </c>
      <c r="N282" s="9">
        <v>4169</v>
      </c>
      <c r="O282" s="7" t="s">
        <v>5997</v>
      </c>
      <c r="P282" s="7" t="s">
        <v>6001</v>
      </c>
      <c r="Q282" s="9">
        <v>850</v>
      </c>
      <c r="R282" s="6">
        <v>45698</v>
      </c>
      <c r="S282" s="8">
        <f>ROUND((VALUE(SUBSTITUTE(SUBSTITUTE(BooksData[[#This Row],[Price (Incl. Tax)]], "Â", ""), "£", "")) *1.3),2)</f>
        <v>16.21</v>
      </c>
      <c r="T282" s="7" cm="1">
        <f t="array" ref="T282">_xlfn.SWITCH(I282, "One",1,"Two",2,"Three",3,"Four",4,"Five",5,"")</f>
        <v>3</v>
      </c>
      <c r="U282" s="12">
        <f>BooksData[[#This Row],[Price(USD)]]*BooksData[[#This Row],[Total Sales]]</f>
        <v>67579.490000000005</v>
      </c>
      <c r="V282" s="7" t="str">
        <f>IF(BooksData[[#This Row],[Title]]="","Missing","OK")</f>
        <v>OK</v>
      </c>
      <c r="W282" s="7" t="str">
        <f ca="1">IF(BooksData[[#This Row],[Last Purchase]] &gt;= TODAY() - 30, "Recent", "Old")</f>
        <v>Old</v>
      </c>
      <c r="X282" s="7">
        <f>IFERROR(
  --MID(BooksData[[#This Row],[Availability]],
        FIND("(", BooksData[[#This Row],[Availability]]) + 1,
        FIND(" ", BooksData[[#This Row],[Availability]], FIND("(", BooksData[[#This Row],[Availability]])) - FIND("(", BooksData[[#This Row],[Availability]]) - 1),
  0)</f>
        <v>3</v>
      </c>
      <c r="Y282" s="13" t="str">
        <f>IF(ISNUMBER(SEARCH("In stock", BooksData[[#This Row],[Availability]])), "In Stock", "Out of Stock")</f>
        <v>In Stock</v>
      </c>
      <c r="Z282" s="13" t="str">
        <f>IF(BooksData[[#This Row],[Stock Count]] &lt; 5, "⚠️ Low", "OK")</f>
        <v>⚠️ Low</v>
      </c>
      <c r="AA282" s="14">
        <f>BooksData[[#This Row],[Revenue]]*0.2</f>
        <v>13515.898000000001</v>
      </c>
      <c r="AB282" s="13" t="str" cm="1">
        <f t="array" ref="AB282">_xlfn.IFS(BooksData[[#This Row],[Price(USD)]]&lt;10, "Low", BooksData[[#This Row],[Price(USD)]]&lt;20, "Mid", TRUE, "High")</f>
        <v>Mid</v>
      </c>
      <c r="AC282" s="13" t="str">
        <f>IF(BooksData[[#This Row],[Total Sales]] &gt; 4000, "Top Seller", "Other")</f>
        <v>Top Seller</v>
      </c>
    </row>
    <row r="283" spans="1:29" x14ac:dyDescent="0.3">
      <c r="A283" s="7" t="s">
        <v>299</v>
      </c>
      <c r="B283" s="7" t="s">
        <v>1298</v>
      </c>
      <c r="C283" s="7" t="s">
        <v>2017</v>
      </c>
      <c r="D283" s="7" t="s">
        <v>2288</v>
      </c>
      <c r="E283" s="7" t="s">
        <v>2288</v>
      </c>
      <c r="F283" s="7" t="s">
        <v>2921</v>
      </c>
      <c r="G283" s="7" t="s">
        <v>2928</v>
      </c>
      <c r="H283" s="7">
        <v>0</v>
      </c>
      <c r="I283" s="10" t="s">
        <v>2946</v>
      </c>
      <c r="J283" s="7" t="s">
        <v>2956</v>
      </c>
      <c r="K283" s="7" t="s">
        <v>3278</v>
      </c>
      <c r="L283" s="11" t="s">
        <v>4276</v>
      </c>
      <c r="M283" s="11" t="s">
        <v>5276</v>
      </c>
      <c r="N283" s="9">
        <v>4400</v>
      </c>
      <c r="O283" s="7" t="s">
        <v>5996</v>
      </c>
      <c r="P283" s="7" t="s">
        <v>6001</v>
      </c>
      <c r="Q283" s="9">
        <v>867</v>
      </c>
      <c r="R283" s="6">
        <v>45849</v>
      </c>
      <c r="S283" s="8">
        <f>ROUND((VALUE(SUBSTITUTE(SUBSTITUTE(BooksData[[#This Row],[Price (Incl. Tax)]], "Â", ""), "£", "")) *1.3),2)</f>
        <v>58.46</v>
      </c>
      <c r="T283" s="7" cm="1">
        <f t="array" ref="T283">_xlfn.SWITCH(I283, "One",1,"Two",2,"Three",3,"Four",4,"Five",5,"")</f>
        <v>1</v>
      </c>
      <c r="U283" s="12">
        <f>BooksData[[#This Row],[Price(USD)]]*BooksData[[#This Row],[Total Sales]]</f>
        <v>257224</v>
      </c>
      <c r="V283" s="7" t="str">
        <f>IF(BooksData[[#This Row],[Title]]="","Missing","OK")</f>
        <v>OK</v>
      </c>
      <c r="W283" s="7" t="str">
        <f ca="1">IF(BooksData[[#This Row],[Last Purchase]] &gt;= TODAY() - 30, "Recent", "Old")</f>
        <v>Recent</v>
      </c>
      <c r="X283" s="7">
        <f>IFERROR(
  --MID(BooksData[[#This Row],[Availability]],
        FIND("(", BooksData[[#This Row],[Availability]]) + 1,
        FIND(" ", BooksData[[#This Row],[Availability]], FIND("(", BooksData[[#This Row],[Availability]])) - FIND("(", BooksData[[#This Row],[Availability]]) - 1),
  0)</f>
        <v>3</v>
      </c>
      <c r="Y283" s="13" t="str">
        <f>IF(ISNUMBER(SEARCH("In stock", BooksData[[#This Row],[Availability]])), "In Stock", "Out of Stock")</f>
        <v>In Stock</v>
      </c>
      <c r="Z283" s="13" t="str">
        <f>IF(BooksData[[#This Row],[Stock Count]] &lt; 5, "⚠️ Low", "OK")</f>
        <v>⚠️ Low</v>
      </c>
      <c r="AA283" s="14">
        <f>BooksData[[#This Row],[Revenue]]*0.2</f>
        <v>51444.800000000003</v>
      </c>
      <c r="AB283" s="13" t="str" cm="1">
        <f t="array" ref="AB283">_xlfn.IFS(BooksData[[#This Row],[Price(USD)]]&lt;10, "Low", BooksData[[#This Row],[Price(USD)]]&lt;20, "Mid", TRUE, "High")</f>
        <v>High</v>
      </c>
      <c r="AC283" s="13" t="str">
        <f>IF(BooksData[[#This Row],[Total Sales]] &gt; 4000, "Top Seller", "Other")</f>
        <v>Top Seller</v>
      </c>
    </row>
    <row r="284" spans="1:29" x14ac:dyDescent="0.3">
      <c r="A284" s="7" t="s">
        <v>300</v>
      </c>
      <c r="B284" s="7" t="s">
        <v>1299</v>
      </c>
      <c r="C284" s="7" t="s">
        <v>2017</v>
      </c>
      <c r="D284" s="7" t="s">
        <v>2289</v>
      </c>
      <c r="E284" s="7" t="s">
        <v>2289</v>
      </c>
      <c r="F284" s="7" t="s">
        <v>2921</v>
      </c>
      <c r="G284" s="7" t="s">
        <v>2928</v>
      </c>
      <c r="H284" s="7">
        <v>0</v>
      </c>
      <c r="I284" s="10" t="s">
        <v>2947</v>
      </c>
      <c r="J284" s="7" t="s">
        <v>2956</v>
      </c>
      <c r="K284" s="7" t="s">
        <v>3279</v>
      </c>
      <c r="L284" s="11" t="s">
        <v>4277</v>
      </c>
      <c r="M284" s="11" t="s">
        <v>5277</v>
      </c>
      <c r="N284" s="9">
        <v>1339</v>
      </c>
      <c r="O284" s="7" t="s">
        <v>5998</v>
      </c>
      <c r="P284" s="7" t="s">
        <v>6001</v>
      </c>
      <c r="Q284" s="9">
        <v>1437</v>
      </c>
      <c r="R284" s="6">
        <v>45794</v>
      </c>
      <c r="S284" s="8">
        <f>ROUND((VALUE(SUBSTITUTE(SUBSTITUTE(BooksData[[#This Row],[Price (Incl. Tax)]], "Â", ""), "£", "")) *1.3),2)</f>
        <v>53.3</v>
      </c>
      <c r="T284" s="7" cm="1">
        <f t="array" ref="T284">_xlfn.SWITCH(I284, "One",1,"Two",2,"Three",3,"Four",4,"Five",5,"")</f>
        <v>5</v>
      </c>
      <c r="U284" s="12">
        <f>BooksData[[#This Row],[Price(USD)]]*BooksData[[#This Row],[Total Sales]]</f>
        <v>71368.7</v>
      </c>
      <c r="V284" s="7" t="str">
        <f>IF(BooksData[[#This Row],[Title]]="","Missing","OK")</f>
        <v>OK</v>
      </c>
      <c r="W284" s="7" t="str">
        <f ca="1">IF(BooksData[[#This Row],[Last Purchase]] &gt;= TODAY() - 30, "Recent", "Old")</f>
        <v>Old</v>
      </c>
      <c r="X284" s="7">
        <f>IFERROR(
  --MID(BooksData[[#This Row],[Availability]],
        FIND("(", BooksData[[#This Row],[Availability]]) + 1,
        FIND(" ", BooksData[[#This Row],[Availability]], FIND("(", BooksData[[#This Row],[Availability]])) - FIND("(", BooksData[[#This Row],[Availability]]) - 1),
  0)</f>
        <v>3</v>
      </c>
      <c r="Y284" s="13" t="str">
        <f>IF(ISNUMBER(SEARCH("In stock", BooksData[[#This Row],[Availability]])), "In Stock", "Out of Stock")</f>
        <v>In Stock</v>
      </c>
      <c r="Z284" s="13" t="str">
        <f>IF(BooksData[[#This Row],[Stock Count]] &lt; 5, "⚠️ Low", "OK")</f>
        <v>⚠️ Low</v>
      </c>
      <c r="AA284" s="14">
        <f>BooksData[[#This Row],[Revenue]]*0.2</f>
        <v>14273.74</v>
      </c>
      <c r="AB284" s="13" t="str" cm="1">
        <f t="array" ref="AB284">_xlfn.IFS(BooksData[[#This Row],[Price(USD)]]&lt;10, "Low", BooksData[[#This Row],[Price(USD)]]&lt;20, "Mid", TRUE, "High")</f>
        <v>High</v>
      </c>
      <c r="AC284" s="13" t="str">
        <f>IF(BooksData[[#This Row],[Total Sales]] &gt; 4000, "Top Seller", "Other")</f>
        <v>Other</v>
      </c>
    </row>
    <row r="285" spans="1:29" x14ac:dyDescent="0.3">
      <c r="A285" s="7" t="s">
        <v>301</v>
      </c>
      <c r="B285" s="7" t="s">
        <v>1300</v>
      </c>
      <c r="C285" s="7" t="s">
        <v>2017</v>
      </c>
      <c r="D285" s="7" t="s">
        <v>2290</v>
      </c>
      <c r="E285" s="7" t="s">
        <v>2290</v>
      </c>
      <c r="F285" s="7" t="s">
        <v>2921</v>
      </c>
      <c r="G285" s="7" t="s">
        <v>2928</v>
      </c>
      <c r="H285" s="7">
        <v>0</v>
      </c>
      <c r="I285" s="10" t="s">
        <v>2947</v>
      </c>
      <c r="J285" s="7" t="s">
        <v>2956</v>
      </c>
      <c r="K285" s="7" t="s">
        <v>3280</v>
      </c>
      <c r="L285" s="11" t="s">
        <v>4278</v>
      </c>
      <c r="M285" s="11" t="s">
        <v>5278</v>
      </c>
      <c r="N285" s="9">
        <v>515</v>
      </c>
      <c r="O285" s="7" t="s">
        <v>5997</v>
      </c>
      <c r="P285" s="7" t="s">
        <v>6001</v>
      </c>
      <c r="Q285" s="9">
        <v>823</v>
      </c>
      <c r="R285" s="6">
        <v>45787</v>
      </c>
      <c r="S285" s="8">
        <f>ROUND((VALUE(SUBSTITUTE(SUBSTITUTE(BooksData[[#This Row],[Price (Incl. Tax)]], "Â", ""), "£", "")) *1.3),2)</f>
        <v>63.87</v>
      </c>
      <c r="T285" s="7" cm="1">
        <f t="array" ref="T285">_xlfn.SWITCH(I285, "One",1,"Two",2,"Three",3,"Four",4,"Five",5,"")</f>
        <v>5</v>
      </c>
      <c r="U285" s="12">
        <f>BooksData[[#This Row],[Price(USD)]]*BooksData[[#This Row],[Total Sales]]</f>
        <v>32893.049999999996</v>
      </c>
      <c r="V285" s="7" t="str">
        <f>IF(BooksData[[#This Row],[Title]]="","Missing","OK")</f>
        <v>OK</v>
      </c>
      <c r="W285" s="7" t="str">
        <f ca="1">IF(BooksData[[#This Row],[Last Purchase]] &gt;= TODAY() - 30, "Recent", "Old")</f>
        <v>Old</v>
      </c>
      <c r="X285" s="7">
        <f>IFERROR(
  --MID(BooksData[[#This Row],[Availability]],
        FIND("(", BooksData[[#This Row],[Availability]]) + 1,
        FIND(" ", BooksData[[#This Row],[Availability]], FIND("(", BooksData[[#This Row],[Availability]])) - FIND("(", BooksData[[#This Row],[Availability]]) - 1),
  0)</f>
        <v>3</v>
      </c>
      <c r="Y285" s="13" t="str">
        <f>IF(ISNUMBER(SEARCH("In stock", BooksData[[#This Row],[Availability]])), "In Stock", "Out of Stock")</f>
        <v>In Stock</v>
      </c>
      <c r="Z285" s="13" t="str">
        <f>IF(BooksData[[#This Row],[Stock Count]] &lt; 5, "⚠️ Low", "OK")</f>
        <v>⚠️ Low</v>
      </c>
      <c r="AA285" s="14">
        <f>BooksData[[#This Row],[Revenue]]*0.2</f>
        <v>6578.61</v>
      </c>
      <c r="AB285" s="13" t="str" cm="1">
        <f t="array" ref="AB285">_xlfn.IFS(BooksData[[#This Row],[Price(USD)]]&lt;10, "Low", BooksData[[#This Row],[Price(USD)]]&lt;20, "Mid", TRUE, "High")</f>
        <v>High</v>
      </c>
      <c r="AC285" s="13" t="str">
        <f>IF(BooksData[[#This Row],[Total Sales]] &gt; 4000, "Top Seller", "Other")</f>
        <v>Other</v>
      </c>
    </row>
    <row r="286" spans="1:29" x14ac:dyDescent="0.3">
      <c r="A286" s="7" t="s">
        <v>302</v>
      </c>
      <c r="B286" s="7" t="s">
        <v>1301</v>
      </c>
      <c r="C286" s="7" t="s">
        <v>2017</v>
      </c>
      <c r="D286" s="7" t="s">
        <v>2103</v>
      </c>
      <c r="E286" s="7" t="s">
        <v>2103</v>
      </c>
      <c r="F286" s="7" t="s">
        <v>2921</v>
      </c>
      <c r="G286" s="7" t="s">
        <v>2928</v>
      </c>
      <c r="H286" s="7">
        <v>0</v>
      </c>
      <c r="I286" s="10" t="s">
        <v>2946</v>
      </c>
      <c r="J286" s="7" t="s">
        <v>2956</v>
      </c>
      <c r="K286" s="7" t="s">
        <v>3281</v>
      </c>
      <c r="L286" s="11" t="s">
        <v>4279</v>
      </c>
      <c r="M286" s="11" t="s">
        <v>5279</v>
      </c>
      <c r="N286" s="9">
        <v>4210</v>
      </c>
      <c r="O286" s="7" t="s">
        <v>5998</v>
      </c>
      <c r="P286" s="7" t="s">
        <v>6002</v>
      </c>
      <c r="Q286" s="9">
        <v>168</v>
      </c>
      <c r="R286" s="6">
        <v>45696</v>
      </c>
      <c r="S286" s="8">
        <f>ROUND((VALUE(SUBSTITUTE(SUBSTITUTE(BooksData[[#This Row],[Price (Incl. Tax)]], "Â", ""), "£", "")) *1.3),2)</f>
        <v>28.74</v>
      </c>
      <c r="T286" s="7" cm="1">
        <f t="array" ref="T286">_xlfn.SWITCH(I286, "One",1,"Two",2,"Three",3,"Four",4,"Five",5,"")</f>
        <v>1</v>
      </c>
      <c r="U286" s="12">
        <f>BooksData[[#This Row],[Price(USD)]]*BooksData[[#This Row],[Total Sales]]</f>
        <v>120995.4</v>
      </c>
      <c r="V286" s="7" t="str">
        <f>IF(BooksData[[#This Row],[Title]]="","Missing","OK")</f>
        <v>OK</v>
      </c>
      <c r="W286" s="7" t="str">
        <f ca="1">IF(BooksData[[#This Row],[Last Purchase]] &gt;= TODAY() - 30, "Recent", "Old")</f>
        <v>Old</v>
      </c>
      <c r="X286" s="7">
        <f>IFERROR(
  --MID(BooksData[[#This Row],[Availability]],
        FIND("(", BooksData[[#This Row],[Availability]]) + 1,
        FIND(" ", BooksData[[#This Row],[Availability]], FIND("(", BooksData[[#This Row],[Availability]])) - FIND("(", BooksData[[#This Row],[Availability]]) - 1),
  0)</f>
        <v>3</v>
      </c>
      <c r="Y286" s="13" t="str">
        <f>IF(ISNUMBER(SEARCH("In stock", BooksData[[#This Row],[Availability]])), "In Stock", "Out of Stock")</f>
        <v>In Stock</v>
      </c>
      <c r="Z286" s="13" t="str">
        <f>IF(BooksData[[#This Row],[Stock Count]] &lt; 5, "⚠️ Low", "OK")</f>
        <v>⚠️ Low</v>
      </c>
      <c r="AA286" s="14">
        <f>BooksData[[#This Row],[Revenue]]*0.2</f>
        <v>24199.08</v>
      </c>
      <c r="AB286" s="13" t="str" cm="1">
        <f t="array" ref="AB286">_xlfn.IFS(BooksData[[#This Row],[Price(USD)]]&lt;10, "Low", BooksData[[#This Row],[Price(USD)]]&lt;20, "Mid", TRUE, "High")</f>
        <v>High</v>
      </c>
      <c r="AC286" s="13" t="str">
        <f>IF(BooksData[[#This Row],[Total Sales]] &gt; 4000, "Top Seller", "Other")</f>
        <v>Top Seller</v>
      </c>
    </row>
    <row r="287" spans="1:29" x14ac:dyDescent="0.3">
      <c r="A287" s="7" t="s">
        <v>303</v>
      </c>
      <c r="B287" s="7" t="s">
        <v>1302</v>
      </c>
      <c r="C287" s="7" t="s">
        <v>2017</v>
      </c>
      <c r="D287" s="7" t="s">
        <v>2291</v>
      </c>
      <c r="E287" s="7" t="s">
        <v>2291</v>
      </c>
      <c r="F287" s="7" t="s">
        <v>2921</v>
      </c>
      <c r="G287" s="7" t="s">
        <v>2938</v>
      </c>
      <c r="H287" s="7">
        <v>0</v>
      </c>
      <c r="I287" s="10" t="s">
        <v>2945</v>
      </c>
      <c r="J287" s="7" t="s">
        <v>2956</v>
      </c>
      <c r="K287" s="7" t="s">
        <v>3282</v>
      </c>
      <c r="L287" s="11" t="s">
        <v>4280</v>
      </c>
      <c r="M287" s="11" t="s">
        <v>5280</v>
      </c>
      <c r="N287" s="9">
        <v>706</v>
      </c>
      <c r="O287" s="7" t="s">
        <v>5997</v>
      </c>
      <c r="P287" s="7" t="s">
        <v>6001</v>
      </c>
      <c r="Q287" s="9">
        <v>1311</v>
      </c>
      <c r="R287" s="6">
        <v>45773</v>
      </c>
      <c r="S287" s="8">
        <f>ROUND((VALUE(SUBSTITUTE(SUBSTITUTE(BooksData[[#This Row],[Price (Incl. Tax)]], "Â", ""), "£", "")) *1.3),2)</f>
        <v>21.81</v>
      </c>
      <c r="T287" s="7" cm="1">
        <f t="array" ref="T287">_xlfn.SWITCH(I287, "One",1,"Two",2,"Three",3,"Four",4,"Five",5,"")</f>
        <v>3</v>
      </c>
      <c r="U287" s="12">
        <f>BooksData[[#This Row],[Price(USD)]]*BooksData[[#This Row],[Total Sales]]</f>
        <v>15397.859999999999</v>
      </c>
      <c r="V287" s="7" t="str">
        <f>IF(BooksData[[#This Row],[Title]]="","Missing","OK")</f>
        <v>OK</v>
      </c>
      <c r="W287" s="7" t="str">
        <f ca="1">IF(BooksData[[#This Row],[Last Purchase]] &gt;= TODAY() - 30, "Recent", "Old")</f>
        <v>Old</v>
      </c>
      <c r="X287" s="7">
        <f>IFERROR(
  --MID(BooksData[[#This Row],[Availability]],
        FIND("(", BooksData[[#This Row],[Availability]]) + 1,
        FIND(" ", BooksData[[#This Row],[Availability]], FIND("(", BooksData[[#This Row],[Availability]])) - FIND("(", BooksData[[#This Row],[Availability]]) - 1),
  0)</f>
        <v>2</v>
      </c>
      <c r="Y287" s="13" t="str">
        <f>IF(ISNUMBER(SEARCH("In stock", BooksData[[#This Row],[Availability]])), "In Stock", "Out of Stock")</f>
        <v>In Stock</v>
      </c>
      <c r="Z287" s="13" t="str">
        <f>IF(BooksData[[#This Row],[Stock Count]] &lt; 5, "⚠️ Low", "OK")</f>
        <v>⚠️ Low</v>
      </c>
      <c r="AA287" s="14">
        <f>BooksData[[#This Row],[Revenue]]*0.2</f>
        <v>3079.5720000000001</v>
      </c>
      <c r="AB287" s="13" t="str" cm="1">
        <f t="array" ref="AB287">_xlfn.IFS(BooksData[[#This Row],[Price(USD)]]&lt;10, "Low", BooksData[[#This Row],[Price(USD)]]&lt;20, "Mid", TRUE, "High")</f>
        <v>High</v>
      </c>
      <c r="AC287" s="13" t="str">
        <f>IF(BooksData[[#This Row],[Total Sales]] &gt; 4000, "Top Seller", "Other")</f>
        <v>Other</v>
      </c>
    </row>
    <row r="288" spans="1:29" x14ac:dyDescent="0.3">
      <c r="A288" s="7" t="s">
        <v>304</v>
      </c>
      <c r="B288" s="7" t="s">
        <v>1303</v>
      </c>
      <c r="C288" s="7" t="s">
        <v>2017</v>
      </c>
      <c r="D288" s="7" t="s">
        <v>2292</v>
      </c>
      <c r="E288" s="7" t="s">
        <v>2292</v>
      </c>
      <c r="F288" s="7" t="s">
        <v>2921</v>
      </c>
      <c r="G288" s="7" t="s">
        <v>2929</v>
      </c>
      <c r="H288" s="7">
        <v>0</v>
      </c>
      <c r="I288" s="10" t="s">
        <v>2945</v>
      </c>
      <c r="J288" s="7" t="s">
        <v>2956</v>
      </c>
      <c r="K288" s="7" t="s">
        <v>3283</v>
      </c>
      <c r="L288" s="11" t="s">
        <v>4281</v>
      </c>
      <c r="M288" s="11" t="s">
        <v>5281</v>
      </c>
      <c r="N288" s="9">
        <v>1572</v>
      </c>
      <c r="O288" s="7" t="s">
        <v>5997</v>
      </c>
      <c r="P288" s="7" t="s">
        <v>6001</v>
      </c>
      <c r="Q288" s="9">
        <v>1098</v>
      </c>
      <c r="R288" s="6">
        <v>45687</v>
      </c>
      <c r="S288" s="8">
        <f>ROUND((VALUE(SUBSTITUTE(SUBSTITUTE(BooksData[[#This Row],[Price (Incl. Tax)]], "Â", ""), "£", "")) *1.3),2)</f>
        <v>67.55</v>
      </c>
      <c r="T288" s="7" cm="1">
        <f t="array" ref="T288">_xlfn.SWITCH(I288, "One",1,"Two",2,"Three",3,"Four",4,"Five",5,"")</f>
        <v>3</v>
      </c>
      <c r="U288" s="12">
        <f>BooksData[[#This Row],[Price(USD)]]*BooksData[[#This Row],[Total Sales]]</f>
        <v>106188.59999999999</v>
      </c>
      <c r="V288" s="7" t="str">
        <f>IF(BooksData[[#This Row],[Title]]="","Missing","OK")</f>
        <v>OK</v>
      </c>
      <c r="W288" s="7" t="str">
        <f ca="1">IF(BooksData[[#This Row],[Last Purchase]] &gt;= TODAY() - 30, "Recent", "Old")</f>
        <v>Old</v>
      </c>
      <c r="X288" s="7">
        <f>IFERROR(
  --MID(BooksData[[#This Row],[Availability]],
        FIND("(", BooksData[[#This Row],[Availability]]) + 1,
        FIND(" ", BooksData[[#This Row],[Availability]], FIND("(", BooksData[[#This Row],[Availability]])) - FIND("(", BooksData[[#This Row],[Availability]]) - 1),
  0)</f>
        <v>1</v>
      </c>
      <c r="Y288" s="13" t="str">
        <f>IF(ISNUMBER(SEARCH("In stock", BooksData[[#This Row],[Availability]])), "In Stock", "Out of Stock")</f>
        <v>In Stock</v>
      </c>
      <c r="Z288" s="13" t="str">
        <f>IF(BooksData[[#This Row],[Stock Count]] &lt; 5, "⚠️ Low", "OK")</f>
        <v>⚠️ Low</v>
      </c>
      <c r="AA288" s="14">
        <f>BooksData[[#This Row],[Revenue]]*0.2</f>
        <v>21237.72</v>
      </c>
      <c r="AB288" s="13" t="str" cm="1">
        <f t="array" ref="AB288">_xlfn.IFS(BooksData[[#This Row],[Price(USD)]]&lt;10, "Low", BooksData[[#This Row],[Price(USD)]]&lt;20, "Mid", TRUE, "High")</f>
        <v>High</v>
      </c>
      <c r="AC288" s="13" t="str">
        <f>IF(BooksData[[#This Row],[Total Sales]] &gt; 4000, "Top Seller", "Other")</f>
        <v>Other</v>
      </c>
    </row>
    <row r="289" spans="1:29" x14ac:dyDescent="0.3">
      <c r="A289" s="7" t="s">
        <v>305</v>
      </c>
      <c r="B289" s="7" t="s">
        <v>1304</v>
      </c>
      <c r="C289" s="7" t="s">
        <v>2017</v>
      </c>
      <c r="D289" s="7" t="s">
        <v>2293</v>
      </c>
      <c r="E289" s="7" t="s">
        <v>2293</v>
      </c>
      <c r="F289" s="7" t="s">
        <v>2921</v>
      </c>
      <c r="G289" s="7" t="s">
        <v>2929</v>
      </c>
      <c r="H289" s="7">
        <v>0</v>
      </c>
      <c r="I289" s="10" t="s">
        <v>2947</v>
      </c>
      <c r="J289" s="7" t="s">
        <v>2956</v>
      </c>
      <c r="K289" s="7" t="s">
        <v>3284</v>
      </c>
      <c r="L289" s="11" t="s">
        <v>4282</v>
      </c>
      <c r="M289" s="11" t="s">
        <v>5282</v>
      </c>
      <c r="N289" s="9">
        <v>611</v>
      </c>
      <c r="O289" s="7" t="s">
        <v>5999</v>
      </c>
      <c r="P289" s="7" t="s">
        <v>6001</v>
      </c>
      <c r="Q289" s="9">
        <v>1101</v>
      </c>
      <c r="R289" s="6">
        <v>45781</v>
      </c>
      <c r="S289" s="8">
        <f>ROUND((VALUE(SUBSTITUTE(SUBSTITUTE(BooksData[[#This Row],[Price (Incl. Tax)]], "Â", ""), "£", "")) *1.3),2)</f>
        <v>16.04</v>
      </c>
      <c r="T289" s="7" cm="1">
        <f t="array" ref="T289">_xlfn.SWITCH(I289, "One",1,"Two",2,"Three",3,"Four",4,"Five",5,"")</f>
        <v>5</v>
      </c>
      <c r="U289" s="12">
        <f>BooksData[[#This Row],[Price(USD)]]*BooksData[[#This Row],[Total Sales]]</f>
        <v>9800.4399999999987</v>
      </c>
      <c r="V289" s="7" t="str">
        <f>IF(BooksData[[#This Row],[Title]]="","Missing","OK")</f>
        <v>OK</v>
      </c>
      <c r="W289" s="7" t="str">
        <f ca="1">IF(BooksData[[#This Row],[Last Purchase]] &gt;= TODAY() - 30, "Recent", "Old")</f>
        <v>Old</v>
      </c>
      <c r="X289" s="7">
        <f>IFERROR(
  --MID(BooksData[[#This Row],[Availability]],
        FIND("(", BooksData[[#This Row],[Availability]]) + 1,
        FIND(" ", BooksData[[#This Row],[Availability]], FIND("(", BooksData[[#This Row],[Availability]])) - FIND("(", BooksData[[#This Row],[Availability]]) - 1),
  0)</f>
        <v>1</v>
      </c>
      <c r="Y289" s="13" t="str">
        <f>IF(ISNUMBER(SEARCH("In stock", BooksData[[#This Row],[Availability]])), "In Stock", "Out of Stock")</f>
        <v>In Stock</v>
      </c>
      <c r="Z289" s="13" t="str">
        <f>IF(BooksData[[#This Row],[Stock Count]] &lt; 5, "⚠️ Low", "OK")</f>
        <v>⚠️ Low</v>
      </c>
      <c r="AA289" s="14">
        <f>BooksData[[#This Row],[Revenue]]*0.2</f>
        <v>1960.0879999999997</v>
      </c>
      <c r="AB289" s="13" t="str" cm="1">
        <f t="array" ref="AB289">_xlfn.IFS(BooksData[[#This Row],[Price(USD)]]&lt;10, "Low", BooksData[[#This Row],[Price(USD)]]&lt;20, "Mid", TRUE, "High")</f>
        <v>Mid</v>
      </c>
      <c r="AC289" s="13" t="str">
        <f>IF(BooksData[[#This Row],[Total Sales]] &gt; 4000, "Top Seller", "Other")</f>
        <v>Other</v>
      </c>
    </row>
    <row r="290" spans="1:29" x14ac:dyDescent="0.3">
      <c r="A290" s="7" t="s">
        <v>306</v>
      </c>
      <c r="B290" s="7" t="s">
        <v>1305</v>
      </c>
      <c r="C290" s="7" t="s">
        <v>2017</v>
      </c>
      <c r="D290" s="7" t="s">
        <v>2294</v>
      </c>
      <c r="E290" s="7" t="s">
        <v>2294</v>
      </c>
      <c r="F290" s="7" t="s">
        <v>2921</v>
      </c>
      <c r="G290" s="7" t="s">
        <v>2929</v>
      </c>
      <c r="H290" s="7">
        <v>0</v>
      </c>
      <c r="I290" s="10" t="s">
        <v>2945</v>
      </c>
      <c r="J290" s="7" t="s">
        <v>2956</v>
      </c>
      <c r="K290" s="7" t="s">
        <v>3285</v>
      </c>
      <c r="L290" s="11" t="s">
        <v>4283</v>
      </c>
      <c r="M290" s="11" t="s">
        <v>5283</v>
      </c>
      <c r="N290" s="9">
        <v>4924</v>
      </c>
      <c r="O290" s="7" t="s">
        <v>5997</v>
      </c>
      <c r="P290" s="7" t="s">
        <v>6002</v>
      </c>
      <c r="Q290" s="9">
        <v>1261</v>
      </c>
      <c r="R290" s="6">
        <v>45743</v>
      </c>
      <c r="S290" s="8">
        <f>ROUND((VALUE(SUBSTITUTE(SUBSTITUTE(BooksData[[#This Row],[Price (Incl. Tax)]], "Â", ""), "£", "")) *1.3),2)</f>
        <v>39.86</v>
      </c>
      <c r="T290" s="7" cm="1">
        <f t="array" ref="T290">_xlfn.SWITCH(I290, "One",1,"Two",2,"Three",3,"Four",4,"Five",5,"")</f>
        <v>3</v>
      </c>
      <c r="U290" s="12">
        <f>BooksData[[#This Row],[Price(USD)]]*BooksData[[#This Row],[Total Sales]]</f>
        <v>196270.63999999998</v>
      </c>
      <c r="V290" s="7" t="str">
        <f>IF(BooksData[[#This Row],[Title]]="","Missing","OK")</f>
        <v>OK</v>
      </c>
      <c r="W290" s="7" t="str">
        <f ca="1">IF(BooksData[[#This Row],[Last Purchase]] &gt;= TODAY() - 30, "Recent", "Old")</f>
        <v>Old</v>
      </c>
      <c r="X290" s="7">
        <f>IFERROR(
  --MID(BooksData[[#This Row],[Availability]],
        FIND("(", BooksData[[#This Row],[Availability]]) + 1,
        FIND(" ", BooksData[[#This Row],[Availability]], FIND("(", BooksData[[#This Row],[Availability]])) - FIND("(", BooksData[[#This Row],[Availability]]) - 1),
  0)</f>
        <v>1</v>
      </c>
      <c r="Y290" s="13" t="str">
        <f>IF(ISNUMBER(SEARCH("In stock", BooksData[[#This Row],[Availability]])), "In Stock", "Out of Stock")</f>
        <v>In Stock</v>
      </c>
      <c r="Z290" s="13" t="str">
        <f>IF(BooksData[[#This Row],[Stock Count]] &lt; 5, "⚠️ Low", "OK")</f>
        <v>⚠️ Low</v>
      </c>
      <c r="AA290" s="14">
        <f>BooksData[[#This Row],[Revenue]]*0.2</f>
        <v>39254.127999999997</v>
      </c>
      <c r="AB290" s="13" t="str" cm="1">
        <f t="array" ref="AB290">_xlfn.IFS(BooksData[[#This Row],[Price(USD)]]&lt;10, "Low", BooksData[[#This Row],[Price(USD)]]&lt;20, "Mid", TRUE, "High")</f>
        <v>High</v>
      </c>
      <c r="AC290" s="13" t="str">
        <f>IF(BooksData[[#This Row],[Total Sales]] &gt; 4000, "Top Seller", "Other")</f>
        <v>Top Seller</v>
      </c>
    </row>
    <row r="291" spans="1:29" x14ac:dyDescent="0.3">
      <c r="A291" s="7" t="s">
        <v>307</v>
      </c>
      <c r="B291" s="7" t="s">
        <v>1306</v>
      </c>
      <c r="C291" s="7" t="s">
        <v>2017</v>
      </c>
      <c r="D291" s="7" t="s">
        <v>2295</v>
      </c>
      <c r="E291" s="7" t="s">
        <v>2295</v>
      </c>
      <c r="F291" s="7" t="s">
        <v>2921</v>
      </c>
      <c r="G291" s="7" t="s">
        <v>2929</v>
      </c>
      <c r="H291" s="7">
        <v>0</v>
      </c>
      <c r="I291" s="10" t="s">
        <v>2947</v>
      </c>
      <c r="J291" s="7" t="s">
        <v>2956</v>
      </c>
      <c r="K291" s="7" t="s">
        <v>3286</v>
      </c>
      <c r="L291" s="11" t="s">
        <v>4284</v>
      </c>
      <c r="M291" s="11" t="s">
        <v>5284</v>
      </c>
      <c r="N291" s="9">
        <v>606</v>
      </c>
      <c r="O291" s="7" t="s">
        <v>5998</v>
      </c>
      <c r="P291" s="7" t="s">
        <v>6001</v>
      </c>
      <c r="Q291" s="9">
        <v>312</v>
      </c>
      <c r="R291" s="6">
        <v>45755</v>
      </c>
      <c r="S291" s="8">
        <f>ROUND((VALUE(SUBSTITUTE(SUBSTITUTE(BooksData[[#This Row],[Price (Incl. Tax)]], "Â", ""), "£", "")) *1.3),2)</f>
        <v>74.36</v>
      </c>
      <c r="T291" s="7" cm="1">
        <f t="array" ref="T291">_xlfn.SWITCH(I291, "One",1,"Two",2,"Three",3,"Four",4,"Five",5,"")</f>
        <v>5</v>
      </c>
      <c r="U291" s="12">
        <f>BooksData[[#This Row],[Price(USD)]]*BooksData[[#This Row],[Total Sales]]</f>
        <v>45062.159999999996</v>
      </c>
      <c r="V291" s="7" t="str">
        <f>IF(BooksData[[#This Row],[Title]]="","Missing","OK")</f>
        <v>OK</v>
      </c>
      <c r="W291" s="7" t="str">
        <f ca="1">IF(BooksData[[#This Row],[Last Purchase]] &gt;= TODAY() - 30, "Recent", "Old")</f>
        <v>Old</v>
      </c>
      <c r="X291" s="7">
        <f>IFERROR(
  --MID(BooksData[[#This Row],[Availability]],
        FIND("(", BooksData[[#This Row],[Availability]]) + 1,
        FIND(" ", BooksData[[#This Row],[Availability]], FIND("(", BooksData[[#This Row],[Availability]])) - FIND("(", BooksData[[#This Row],[Availability]]) - 1),
  0)</f>
        <v>1</v>
      </c>
      <c r="Y291" s="13" t="str">
        <f>IF(ISNUMBER(SEARCH("In stock", BooksData[[#This Row],[Availability]])), "In Stock", "Out of Stock")</f>
        <v>In Stock</v>
      </c>
      <c r="Z291" s="13" t="str">
        <f>IF(BooksData[[#This Row],[Stock Count]] &lt; 5, "⚠️ Low", "OK")</f>
        <v>⚠️ Low</v>
      </c>
      <c r="AA291" s="14">
        <f>BooksData[[#This Row],[Revenue]]*0.2</f>
        <v>9012.4319999999989</v>
      </c>
      <c r="AB291" s="13" t="str" cm="1">
        <f t="array" ref="AB291">_xlfn.IFS(BooksData[[#This Row],[Price(USD)]]&lt;10, "Low", BooksData[[#This Row],[Price(USD)]]&lt;20, "Mid", TRUE, "High")</f>
        <v>High</v>
      </c>
      <c r="AC291" s="13" t="str">
        <f>IF(BooksData[[#This Row],[Total Sales]] &gt; 4000, "Top Seller", "Other")</f>
        <v>Other</v>
      </c>
    </row>
    <row r="292" spans="1:29" x14ac:dyDescent="0.3">
      <c r="A292" s="7" t="s">
        <v>308</v>
      </c>
      <c r="B292" s="7" t="s">
        <v>1307</v>
      </c>
      <c r="C292" s="7" t="s">
        <v>2017</v>
      </c>
      <c r="D292" s="7" t="s">
        <v>2296</v>
      </c>
      <c r="E292" s="7" t="s">
        <v>2296</v>
      </c>
      <c r="F292" s="7" t="s">
        <v>2921</v>
      </c>
      <c r="G292" s="7" t="s">
        <v>2929</v>
      </c>
      <c r="H292" s="7">
        <v>0</v>
      </c>
      <c r="I292" s="10" t="s">
        <v>2947</v>
      </c>
      <c r="J292" s="7" t="s">
        <v>2956</v>
      </c>
      <c r="K292" s="7" t="s">
        <v>3287</v>
      </c>
      <c r="L292" s="11" t="s">
        <v>4285</v>
      </c>
      <c r="M292" s="11" t="s">
        <v>5285</v>
      </c>
      <c r="N292" s="9">
        <v>1976</v>
      </c>
      <c r="O292" s="7" t="s">
        <v>5996</v>
      </c>
      <c r="P292" s="7" t="s">
        <v>6002</v>
      </c>
      <c r="Q292" s="9">
        <v>568</v>
      </c>
      <c r="R292" s="6">
        <v>45762</v>
      </c>
      <c r="S292" s="8">
        <f>ROUND((VALUE(SUBSTITUTE(SUBSTITUTE(BooksData[[#This Row],[Price (Incl. Tax)]], "Â", ""), "£", "")) *1.3),2)</f>
        <v>50.79</v>
      </c>
      <c r="T292" s="7" cm="1">
        <f t="array" ref="T292">_xlfn.SWITCH(I292, "One",1,"Two",2,"Three",3,"Four",4,"Five",5,"")</f>
        <v>5</v>
      </c>
      <c r="U292" s="12">
        <f>BooksData[[#This Row],[Price(USD)]]*BooksData[[#This Row],[Total Sales]]</f>
        <v>100361.04</v>
      </c>
      <c r="V292" s="7" t="str">
        <f>IF(BooksData[[#This Row],[Title]]="","Missing","OK")</f>
        <v>OK</v>
      </c>
      <c r="W292" s="7" t="str">
        <f ca="1">IF(BooksData[[#This Row],[Last Purchase]] &gt;= TODAY() - 30, "Recent", "Old")</f>
        <v>Old</v>
      </c>
      <c r="X292" s="7">
        <f>IFERROR(
  --MID(BooksData[[#This Row],[Availability]],
        FIND("(", BooksData[[#This Row],[Availability]]) + 1,
        FIND(" ", BooksData[[#This Row],[Availability]], FIND("(", BooksData[[#This Row],[Availability]])) - FIND("(", BooksData[[#This Row],[Availability]]) - 1),
  0)</f>
        <v>1</v>
      </c>
      <c r="Y292" s="13" t="str">
        <f>IF(ISNUMBER(SEARCH("In stock", BooksData[[#This Row],[Availability]])), "In Stock", "Out of Stock")</f>
        <v>In Stock</v>
      </c>
      <c r="Z292" s="13" t="str">
        <f>IF(BooksData[[#This Row],[Stock Count]] &lt; 5, "⚠️ Low", "OK")</f>
        <v>⚠️ Low</v>
      </c>
      <c r="AA292" s="14">
        <f>BooksData[[#This Row],[Revenue]]*0.2</f>
        <v>20072.207999999999</v>
      </c>
      <c r="AB292" s="13" t="str" cm="1">
        <f t="array" ref="AB292">_xlfn.IFS(BooksData[[#This Row],[Price(USD)]]&lt;10, "Low", BooksData[[#This Row],[Price(USD)]]&lt;20, "Mid", TRUE, "High")</f>
        <v>High</v>
      </c>
      <c r="AC292" s="13" t="str">
        <f>IF(BooksData[[#This Row],[Total Sales]] &gt; 4000, "Top Seller", "Other")</f>
        <v>Other</v>
      </c>
    </row>
    <row r="293" spans="1:29" x14ac:dyDescent="0.3">
      <c r="A293" s="7" t="s">
        <v>309</v>
      </c>
      <c r="B293" s="7" t="s">
        <v>1308</v>
      </c>
      <c r="C293" s="7" t="s">
        <v>2017</v>
      </c>
      <c r="D293" s="7" t="s">
        <v>2297</v>
      </c>
      <c r="E293" s="7" t="s">
        <v>2297</v>
      </c>
      <c r="F293" s="7" t="s">
        <v>2921</v>
      </c>
      <c r="G293" s="7" t="s">
        <v>2922</v>
      </c>
      <c r="H293" s="7">
        <v>0</v>
      </c>
      <c r="I293" s="10" t="s">
        <v>2945</v>
      </c>
      <c r="J293" s="7" t="s">
        <v>2957</v>
      </c>
      <c r="K293" s="7" t="s">
        <v>3288</v>
      </c>
      <c r="L293" s="11" t="s">
        <v>4286</v>
      </c>
      <c r="M293" s="11" t="s">
        <v>5286</v>
      </c>
      <c r="N293" s="9">
        <v>3357</v>
      </c>
      <c r="O293" s="7" t="s">
        <v>5999</v>
      </c>
      <c r="P293" s="7" t="s">
        <v>6001</v>
      </c>
      <c r="Q293" s="9">
        <v>171</v>
      </c>
      <c r="R293" s="6">
        <v>45734</v>
      </c>
      <c r="S293" s="8">
        <f>ROUND((VALUE(SUBSTITUTE(SUBSTITUTE(BooksData[[#This Row],[Price (Incl. Tax)]], "Â", ""), "£", "")) *1.3),2)</f>
        <v>71.03</v>
      </c>
      <c r="T293" s="7" cm="1">
        <f t="array" ref="T293">_xlfn.SWITCH(I293, "One",1,"Two",2,"Three",3,"Four",4,"Five",5,"")</f>
        <v>3</v>
      </c>
      <c r="U293" s="12">
        <f>BooksData[[#This Row],[Price(USD)]]*BooksData[[#This Row],[Total Sales]]</f>
        <v>238447.71</v>
      </c>
      <c r="V293" s="7" t="str">
        <f>IF(BooksData[[#This Row],[Title]]="","Missing","OK")</f>
        <v>OK</v>
      </c>
      <c r="W293" s="7" t="str">
        <f ca="1">IF(BooksData[[#This Row],[Last Purchase]] &gt;= TODAY() - 30, "Recent", "Old")</f>
        <v>Old</v>
      </c>
      <c r="X293" s="7">
        <f>IFERROR(
  --MID(BooksData[[#This Row],[Availability]],
        FIND("(", BooksData[[#This Row],[Availability]]) + 1,
        FIND(" ", BooksData[[#This Row],[Availability]], FIND("(", BooksData[[#This Row],[Availability]])) - FIND("(", BooksData[[#This Row],[Availability]]) - 1),
  0)</f>
        <v>19</v>
      </c>
      <c r="Y293" s="13" t="str">
        <f>IF(ISNUMBER(SEARCH("In stock", BooksData[[#This Row],[Availability]])), "In Stock", "Out of Stock")</f>
        <v>In Stock</v>
      </c>
      <c r="Z293" s="13" t="str">
        <f>IF(BooksData[[#This Row],[Stock Count]] &lt; 5, "⚠️ Low", "OK")</f>
        <v>OK</v>
      </c>
      <c r="AA293" s="14">
        <f>BooksData[[#This Row],[Revenue]]*0.2</f>
        <v>47689.542000000001</v>
      </c>
      <c r="AB293" s="13" t="str" cm="1">
        <f t="array" ref="AB293">_xlfn.IFS(BooksData[[#This Row],[Price(USD)]]&lt;10, "Low", BooksData[[#This Row],[Price(USD)]]&lt;20, "Mid", TRUE, "High")</f>
        <v>High</v>
      </c>
      <c r="AC293" s="13" t="str">
        <f>IF(BooksData[[#This Row],[Total Sales]] &gt; 4000, "Top Seller", "Other")</f>
        <v>Other</v>
      </c>
    </row>
    <row r="294" spans="1:29" x14ac:dyDescent="0.3">
      <c r="A294" s="7" t="s">
        <v>310</v>
      </c>
      <c r="B294" s="7" t="s">
        <v>1309</v>
      </c>
      <c r="C294" s="7" t="s">
        <v>2017</v>
      </c>
      <c r="D294" s="7" t="s">
        <v>2298</v>
      </c>
      <c r="E294" s="7" t="s">
        <v>2298</v>
      </c>
      <c r="F294" s="7" t="s">
        <v>2921</v>
      </c>
      <c r="G294" s="7" t="s">
        <v>2931</v>
      </c>
      <c r="H294" s="7">
        <v>0</v>
      </c>
      <c r="I294" s="10" t="s">
        <v>2946</v>
      </c>
      <c r="J294" s="7" t="s">
        <v>2957</v>
      </c>
      <c r="K294" s="7" t="s">
        <v>3289</v>
      </c>
      <c r="L294" s="11" t="s">
        <v>4287</v>
      </c>
      <c r="M294" s="11" t="s">
        <v>5287</v>
      </c>
      <c r="N294" s="9">
        <v>1032</v>
      </c>
      <c r="O294" s="7" t="s">
        <v>5997</v>
      </c>
      <c r="P294" s="7" t="s">
        <v>6002</v>
      </c>
      <c r="Q294" s="9">
        <v>634</v>
      </c>
      <c r="R294" s="6">
        <v>45787</v>
      </c>
      <c r="S294" s="8">
        <f>ROUND((VALUE(SUBSTITUTE(SUBSTITUTE(BooksData[[#This Row],[Price (Incl. Tax)]], "Â", ""), "£", "")) *1.3),2)</f>
        <v>47.96</v>
      </c>
      <c r="T294" s="7" cm="1">
        <f t="array" ref="T294">_xlfn.SWITCH(I294, "One",1,"Two",2,"Three",3,"Four",4,"Five",5,"")</f>
        <v>1</v>
      </c>
      <c r="U294" s="12">
        <f>BooksData[[#This Row],[Price(USD)]]*BooksData[[#This Row],[Total Sales]]</f>
        <v>49494.720000000001</v>
      </c>
      <c r="V294" s="7" t="str">
        <f>IF(BooksData[[#This Row],[Title]]="","Missing","OK")</f>
        <v>OK</v>
      </c>
      <c r="W294" s="7" t="str">
        <f ca="1">IF(BooksData[[#This Row],[Last Purchase]] &gt;= TODAY() - 30, "Recent", "Old")</f>
        <v>Old</v>
      </c>
      <c r="X294" s="7">
        <f>IFERROR(
  --MID(BooksData[[#This Row],[Availability]],
        FIND("(", BooksData[[#This Row],[Availability]]) + 1,
        FIND(" ", BooksData[[#This Row],[Availability]], FIND("(", BooksData[[#This Row],[Availability]])) - FIND("(", BooksData[[#This Row],[Availability]]) - 1),
  0)</f>
        <v>18</v>
      </c>
      <c r="Y294" s="13" t="str">
        <f>IF(ISNUMBER(SEARCH("In stock", BooksData[[#This Row],[Availability]])), "In Stock", "Out of Stock")</f>
        <v>In Stock</v>
      </c>
      <c r="Z294" s="13" t="str">
        <f>IF(BooksData[[#This Row],[Stock Count]] &lt; 5, "⚠️ Low", "OK")</f>
        <v>OK</v>
      </c>
      <c r="AA294" s="14">
        <f>BooksData[[#This Row],[Revenue]]*0.2</f>
        <v>9898.9440000000013</v>
      </c>
      <c r="AB294" s="13" t="str" cm="1">
        <f t="array" ref="AB294">_xlfn.IFS(BooksData[[#This Row],[Price(USD)]]&lt;10, "Low", BooksData[[#This Row],[Price(USD)]]&lt;20, "Mid", TRUE, "High")</f>
        <v>High</v>
      </c>
      <c r="AC294" s="13" t="str">
        <f>IF(BooksData[[#This Row],[Total Sales]] &gt; 4000, "Top Seller", "Other")</f>
        <v>Other</v>
      </c>
    </row>
    <row r="295" spans="1:29" x14ac:dyDescent="0.3">
      <c r="A295" s="7" t="s">
        <v>311</v>
      </c>
      <c r="B295" s="7" t="s">
        <v>1310</v>
      </c>
      <c r="C295" s="7" t="s">
        <v>2017</v>
      </c>
      <c r="D295" s="7" t="s">
        <v>2299</v>
      </c>
      <c r="E295" s="7" t="s">
        <v>2299</v>
      </c>
      <c r="F295" s="7" t="s">
        <v>2921</v>
      </c>
      <c r="G295" s="7" t="s">
        <v>2932</v>
      </c>
      <c r="H295" s="7">
        <v>0</v>
      </c>
      <c r="I295" s="10" t="s">
        <v>2946</v>
      </c>
      <c r="J295" s="7" t="s">
        <v>2957</v>
      </c>
      <c r="K295" s="7" t="s">
        <v>3290</v>
      </c>
      <c r="L295" s="11" t="s">
        <v>4288</v>
      </c>
      <c r="M295" s="11" t="s">
        <v>5288</v>
      </c>
      <c r="N295" s="9">
        <v>4716</v>
      </c>
      <c r="O295" s="7" t="s">
        <v>5997</v>
      </c>
      <c r="P295" s="7" t="s">
        <v>6001</v>
      </c>
      <c r="Q295" s="9">
        <v>161</v>
      </c>
      <c r="R295" s="6">
        <v>45796</v>
      </c>
      <c r="S295" s="8">
        <f>ROUND((VALUE(SUBSTITUTE(SUBSTITUTE(BooksData[[#This Row],[Price (Incl. Tax)]], "Â", ""), "£", "")) *1.3),2)</f>
        <v>72.97</v>
      </c>
      <c r="T295" s="7" cm="1">
        <f t="array" ref="T295">_xlfn.SWITCH(I295, "One",1,"Two",2,"Three",3,"Four",4,"Five",5,"")</f>
        <v>1</v>
      </c>
      <c r="U295" s="12">
        <f>BooksData[[#This Row],[Price(USD)]]*BooksData[[#This Row],[Total Sales]]</f>
        <v>344126.52</v>
      </c>
      <c r="V295" s="7" t="str">
        <f>IF(BooksData[[#This Row],[Title]]="","Missing","OK")</f>
        <v>OK</v>
      </c>
      <c r="W295" s="7" t="str">
        <f ca="1">IF(BooksData[[#This Row],[Last Purchase]] &gt;= TODAY() - 30, "Recent", "Old")</f>
        <v>Old</v>
      </c>
      <c r="X295" s="7">
        <f>IFERROR(
  --MID(BooksData[[#This Row],[Availability]],
        FIND("(", BooksData[[#This Row],[Availability]]) + 1,
        FIND(" ", BooksData[[#This Row],[Availability]], FIND("(", BooksData[[#This Row],[Availability]])) - FIND("(", BooksData[[#This Row],[Availability]]) - 1),
  0)</f>
        <v>16</v>
      </c>
      <c r="Y295" s="13" t="str">
        <f>IF(ISNUMBER(SEARCH("In stock", BooksData[[#This Row],[Availability]])), "In Stock", "Out of Stock")</f>
        <v>In Stock</v>
      </c>
      <c r="Z295" s="13" t="str">
        <f>IF(BooksData[[#This Row],[Stock Count]] &lt; 5, "⚠️ Low", "OK")</f>
        <v>OK</v>
      </c>
      <c r="AA295" s="14">
        <f>BooksData[[#This Row],[Revenue]]*0.2</f>
        <v>68825.304000000004</v>
      </c>
      <c r="AB295" s="13" t="str" cm="1">
        <f t="array" ref="AB295">_xlfn.IFS(BooksData[[#This Row],[Price(USD)]]&lt;10, "Low", BooksData[[#This Row],[Price(USD)]]&lt;20, "Mid", TRUE, "High")</f>
        <v>High</v>
      </c>
      <c r="AC295" s="13" t="str">
        <f>IF(BooksData[[#This Row],[Total Sales]] &gt; 4000, "Top Seller", "Other")</f>
        <v>Top Seller</v>
      </c>
    </row>
    <row r="296" spans="1:29" x14ac:dyDescent="0.3">
      <c r="A296" s="7" t="s">
        <v>312</v>
      </c>
      <c r="B296" s="7" t="s">
        <v>1311</v>
      </c>
      <c r="C296" s="7" t="s">
        <v>2017</v>
      </c>
      <c r="D296" s="7" t="s">
        <v>2300</v>
      </c>
      <c r="E296" s="7" t="s">
        <v>2300</v>
      </c>
      <c r="F296" s="7" t="s">
        <v>2921</v>
      </c>
      <c r="G296" s="7" t="s">
        <v>2923</v>
      </c>
      <c r="H296" s="7">
        <v>0</v>
      </c>
      <c r="I296" s="10" t="s">
        <v>2944</v>
      </c>
      <c r="J296" s="7" t="s">
        <v>2957</v>
      </c>
      <c r="K296" s="7" t="s">
        <v>3291</v>
      </c>
      <c r="L296" s="11" t="s">
        <v>4289</v>
      </c>
      <c r="M296" s="11" t="s">
        <v>5289</v>
      </c>
      <c r="N296" s="9">
        <v>2066</v>
      </c>
      <c r="O296" s="7" t="s">
        <v>5998</v>
      </c>
      <c r="P296" s="7" t="s">
        <v>6001</v>
      </c>
      <c r="Q296" s="9">
        <v>1047</v>
      </c>
      <c r="R296" s="6">
        <v>45732</v>
      </c>
      <c r="S296" s="8">
        <f>ROUND((VALUE(SUBSTITUTE(SUBSTITUTE(BooksData[[#This Row],[Price (Incl. Tax)]], "Â", ""), "£", "")) *1.3),2)</f>
        <v>75.5</v>
      </c>
      <c r="T296" s="7" cm="1">
        <f t="array" ref="T296">_xlfn.SWITCH(I296, "One",1,"Two",2,"Three",3,"Four",4,"Five",5,"")</f>
        <v>4</v>
      </c>
      <c r="U296" s="12">
        <f>BooksData[[#This Row],[Price(USD)]]*BooksData[[#This Row],[Total Sales]]</f>
        <v>155983</v>
      </c>
      <c r="V296" s="7" t="str">
        <f>IF(BooksData[[#This Row],[Title]]="","Missing","OK")</f>
        <v>OK</v>
      </c>
      <c r="W296" s="7" t="str">
        <f ca="1">IF(BooksData[[#This Row],[Last Purchase]] &gt;= TODAY() - 30, "Recent", "Old")</f>
        <v>Old</v>
      </c>
      <c r="X296" s="7">
        <f>IFERROR(
  --MID(BooksData[[#This Row],[Availability]],
        FIND("(", BooksData[[#This Row],[Availability]]) + 1,
        FIND(" ", BooksData[[#This Row],[Availability]], FIND("(", BooksData[[#This Row],[Availability]])) - FIND("(", BooksData[[#This Row],[Availability]]) - 1),
  0)</f>
        <v>15</v>
      </c>
      <c r="Y296" s="13" t="str">
        <f>IF(ISNUMBER(SEARCH("In stock", BooksData[[#This Row],[Availability]])), "In Stock", "Out of Stock")</f>
        <v>In Stock</v>
      </c>
      <c r="Z296" s="13" t="str">
        <f>IF(BooksData[[#This Row],[Stock Count]] &lt; 5, "⚠️ Low", "OK")</f>
        <v>OK</v>
      </c>
      <c r="AA296" s="14">
        <f>BooksData[[#This Row],[Revenue]]*0.2</f>
        <v>31196.600000000002</v>
      </c>
      <c r="AB296" s="13" t="str" cm="1">
        <f t="array" ref="AB296">_xlfn.IFS(BooksData[[#This Row],[Price(USD)]]&lt;10, "Low", BooksData[[#This Row],[Price(USD)]]&lt;20, "Mid", TRUE, "High")</f>
        <v>High</v>
      </c>
      <c r="AC296" s="13" t="str">
        <f>IF(BooksData[[#This Row],[Total Sales]] &gt; 4000, "Top Seller", "Other")</f>
        <v>Other</v>
      </c>
    </row>
    <row r="297" spans="1:29" x14ac:dyDescent="0.3">
      <c r="A297" s="7" t="s">
        <v>313</v>
      </c>
      <c r="B297" s="7" t="s">
        <v>1312</v>
      </c>
      <c r="C297" s="7" t="s">
        <v>2017</v>
      </c>
      <c r="D297" s="7" t="s">
        <v>2301</v>
      </c>
      <c r="E297" s="7" t="s">
        <v>2301</v>
      </c>
      <c r="F297" s="7" t="s">
        <v>2921</v>
      </c>
      <c r="G297" s="7" t="s">
        <v>2923</v>
      </c>
      <c r="H297" s="7">
        <v>0</v>
      </c>
      <c r="I297" s="10" t="s">
        <v>2945</v>
      </c>
      <c r="J297" s="7" t="s">
        <v>2957</v>
      </c>
      <c r="K297" s="7" t="s">
        <v>3292</v>
      </c>
      <c r="L297" s="11" t="s">
        <v>4290</v>
      </c>
      <c r="M297" s="11" t="s">
        <v>5290</v>
      </c>
      <c r="N297" s="9">
        <v>4792</v>
      </c>
      <c r="O297" s="7" t="s">
        <v>5999</v>
      </c>
      <c r="P297" s="7" t="s">
        <v>6001</v>
      </c>
      <c r="Q297" s="9">
        <v>1886</v>
      </c>
      <c r="R297" s="6">
        <v>45774</v>
      </c>
      <c r="S297" s="8">
        <f>ROUND((VALUE(SUBSTITUTE(SUBSTITUTE(BooksData[[#This Row],[Price (Incl. Tax)]], "Â", ""), "£", "")) *1.3),2)</f>
        <v>17.510000000000002</v>
      </c>
      <c r="T297" s="7" cm="1">
        <f t="array" ref="T297">_xlfn.SWITCH(I297, "One",1,"Two",2,"Three",3,"Four",4,"Five",5,"")</f>
        <v>3</v>
      </c>
      <c r="U297" s="12">
        <f>BooksData[[#This Row],[Price(USD)]]*BooksData[[#This Row],[Total Sales]]</f>
        <v>83907.920000000013</v>
      </c>
      <c r="V297" s="7" t="str">
        <f>IF(BooksData[[#This Row],[Title]]="","Missing","OK")</f>
        <v>OK</v>
      </c>
      <c r="W297" s="7" t="str">
        <f ca="1">IF(BooksData[[#This Row],[Last Purchase]] &gt;= TODAY() - 30, "Recent", "Old")</f>
        <v>Old</v>
      </c>
      <c r="X297" s="7">
        <f>IFERROR(
  --MID(BooksData[[#This Row],[Availability]],
        FIND("(", BooksData[[#This Row],[Availability]]) + 1,
        FIND(" ", BooksData[[#This Row],[Availability]], FIND("(", BooksData[[#This Row],[Availability]])) - FIND("(", BooksData[[#This Row],[Availability]]) - 1),
  0)</f>
        <v>15</v>
      </c>
      <c r="Y297" s="13" t="str">
        <f>IF(ISNUMBER(SEARCH("In stock", BooksData[[#This Row],[Availability]])), "In Stock", "Out of Stock")</f>
        <v>In Stock</v>
      </c>
      <c r="Z297" s="13" t="str">
        <f>IF(BooksData[[#This Row],[Stock Count]] &lt; 5, "⚠️ Low", "OK")</f>
        <v>OK</v>
      </c>
      <c r="AA297" s="14">
        <f>BooksData[[#This Row],[Revenue]]*0.2</f>
        <v>16781.584000000003</v>
      </c>
      <c r="AB297" s="13" t="str" cm="1">
        <f t="array" ref="AB297">_xlfn.IFS(BooksData[[#This Row],[Price(USD)]]&lt;10, "Low", BooksData[[#This Row],[Price(USD)]]&lt;20, "Mid", TRUE, "High")</f>
        <v>Mid</v>
      </c>
      <c r="AC297" s="13" t="str">
        <f>IF(BooksData[[#This Row],[Total Sales]] &gt; 4000, "Top Seller", "Other")</f>
        <v>Top Seller</v>
      </c>
    </row>
    <row r="298" spans="1:29" x14ac:dyDescent="0.3">
      <c r="A298" s="7" t="s">
        <v>314</v>
      </c>
      <c r="B298" s="7" t="s">
        <v>1313</v>
      </c>
      <c r="C298" s="7" t="s">
        <v>2017</v>
      </c>
      <c r="D298" s="7" t="s">
        <v>2302</v>
      </c>
      <c r="E298" s="7" t="s">
        <v>2302</v>
      </c>
      <c r="F298" s="7" t="s">
        <v>2921</v>
      </c>
      <c r="G298" s="7" t="s">
        <v>2924</v>
      </c>
      <c r="H298" s="7">
        <v>0</v>
      </c>
      <c r="I298" s="10" t="s">
        <v>2947</v>
      </c>
      <c r="J298" s="7" t="s">
        <v>2957</v>
      </c>
      <c r="K298" s="7" t="s">
        <v>3293</v>
      </c>
      <c r="L298" s="11" t="s">
        <v>4291</v>
      </c>
      <c r="M298" s="11" t="s">
        <v>5291</v>
      </c>
      <c r="N298" s="9">
        <v>4920</v>
      </c>
      <c r="O298" s="7" t="s">
        <v>5997</v>
      </c>
      <c r="P298" s="7" t="s">
        <v>6001</v>
      </c>
      <c r="Q298" s="9">
        <v>416</v>
      </c>
      <c r="R298" s="6">
        <v>45678</v>
      </c>
      <c r="S298" s="8">
        <f>ROUND((VALUE(SUBSTITUTE(SUBSTITUTE(BooksData[[#This Row],[Price (Incl. Tax)]], "Â", ""), "£", "")) *1.3),2)</f>
        <v>16.850000000000001</v>
      </c>
      <c r="T298" s="7" cm="1">
        <f t="array" ref="T298">_xlfn.SWITCH(I298, "One",1,"Two",2,"Three",3,"Four",4,"Five",5,"")</f>
        <v>5</v>
      </c>
      <c r="U298" s="12">
        <f>BooksData[[#This Row],[Price(USD)]]*BooksData[[#This Row],[Total Sales]]</f>
        <v>82902</v>
      </c>
      <c r="V298" s="7" t="str">
        <f>IF(BooksData[[#This Row],[Title]]="","Missing","OK")</f>
        <v>OK</v>
      </c>
      <c r="W298" s="7" t="str">
        <f ca="1">IF(BooksData[[#This Row],[Last Purchase]] &gt;= TODAY() - 30, "Recent", "Old")</f>
        <v>Old</v>
      </c>
      <c r="X298" s="7">
        <f>IFERROR(
  --MID(BooksData[[#This Row],[Availability]],
        FIND("(", BooksData[[#This Row],[Availability]]) + 1,
        FIND(" ", BooksData[[#This Row],[Availability]], FIND("(", BooksData[[#This Row],[Availability]])) - FIND("(", BooksData[[#This Row],[Availability]]) - 1),
  0)</f>
        <v>14</v>
      </c>
      <c r="Y298" s="13" t="str">
        <f>IF(ISNUMBER(SEARCH("In stock", BooksData[[#This Row],[Availability]])), "In Stock", "Out of Stock")</f>
        <v>In Stock</v>
      </c>
      <c r="Z298" s="13" t="str">
        <f>IF(BooksData[[#This Row],[Stock Count]] &lt; 5, "⚠️ Low", "OK")</f>
        <v>OK</v>
      </c>
      <c r="AA298" s="14">
        <f>BooksData[[#This Row],[Revenue]]*0.2</f>
        <v>16580.400000000001</v>
      </c>
      <c r="AB298" s="13" t="str" cm="1">
        <f t="array" ref="AB298">_xlfn.IFS(BooksData[[#This Row],[Price(USD)]]&lt;10, "Low", BooksData[[#This Row],[Price(USD)]]&lt;20, "Mid", TRUE, "High")</f>
        <v>Mid</v>
      </c>
      <c r="AC298" s="13" t="str">
        <f>IF(BooksData[[#This Row],[Total Sales]] &gt; 4000, "Top Seller", "Other")</f>
        <v>Top Seller</v>
      </c>
    </row>
    <row r="299" spans="1:29" x14ac:dyDescent="0.3">
      <c r="A299" s="7" t="s">
        <v>315</v>
      </c>
      <c r="B299" s="7" t="s">
        <v>1314</v>
      </c>
      <c r="C299" s="7" t="s">
        <v>2017</v>
      </c>
      <c r="D299" s="7" t="s">
        <v>2303</v>
      </c>
      <c r="E299" s="7" t="s">
        <v>2303</v>
      </c>
      <c r="F299" s="7" t="s">
        <v>2921</v>
      </c>
      <c r="G299" s="7" t="s">
        <v>2924</v>
      </c>
      <c r="H299" s="7">
        <v>0</v>
      </c>
      <c r="I299" s="10" t="s">
        <v>2943</v>
      </c>
      <c r="J299" s="7" t="s">
        <v>2957</v>
      </c>
      <c r="K299" s="7" t="s">
        <v>3294</v>
      </c>
      <c r="L299" s="11" t="s">
        <v>4292</v>
      </c>
      <c r="M299" s="11" t="s">
        <v>5292</v>
      </c>
      <c r="N299" s="9">
        <v>375</v>
      </c>
      <c r="O299" s="7" t="s">
        <v>5996</v>
      </c>
      <c r="P299" s="7" t="s">
        <v>6002</v>
      </c>
      <c r="Q299" s="9">
        <v>1995</v>
      </c>
      <c r="R299" s="6">
        <v>45718</v>
      </c>
      <c r="S299" s="8">
        <f>ROUND((VALUE(SUBSTITUTE(SUBSTITUTE(BooksData[[#This Row],[Price (Incl. Tax)]], "Â", ""), "£", "")) *1.3),2)</f>
        <v>28.7</v>
      </c>
      <c r="T299" s="7" cm="1">
        <f t="array" ref="T299">_xlfn.SWITCH(I299, "One",1,"Two",2,"Three",3,"Four",4,"Five",5,"")</f>
        <v>2</v>
      </c>
      <c r="U299" s="12">
        <f>BooksData[[#This Row],[Price(USD)]]*BooksData[[#This Row],[Total Sales]]</f>
        <v>10762.5</v>
      </c>
      <c r="V299" s="7" t="str">
        <f>IF(BooksData[[#This Row],[Title]]="","Missing","OK")</f>
        <v>OK</v>
      </c>
      <c r="W299" s="7" t="str">
        <f ca="1">IF(BooksData[[#This Row],[Last Purchase]] &gt;= TODAY() - 30, "Recent", "Old")</f>
        <v>Old</v>
      </c>
      <c r="X299" s="7">
        <f>IFERROR(
  --MID(BooksData[[#This Row],[Availability]],
        FIND("(", BooksData[[#This Row],[Availability]]) + 1,
        FIND(" ", BooksData[[#This Row],[Availability]], FIND("(", BooksData[[#This Row],[Availability]])) - FIND("(", BooksData[[#This Row],[Availability]]) - 1),
  0)</f>
        <v>14</v>
      </c>
      <c r="Y299" s="13" t="str">
        <f>IF(ISNUMBER(SEARCH("In stock", BooksData[[#This Row],[Availability]])), "In Stock", "Out of Stock")</f>
        <v>In Stock</v>
      </c>
      <c r="Z299" s="13" t="str">
        <f>IF(BooksData[[#This Row],[Stock Count]] &lt; 5, "⚠️ Low", "OK")</f>
        <v>OK</v>
      </c>
      <c r="AA299" s="14">
        <f>BooksData[[#This Row],[Revenue]]*0.2</f>
        <v>2152.5</v>
      </c>
      <c r="AB299" s="13" t="str" cm="1">
        <f t="array" ref="AB299">_xlfn.IFS(BooksData[[#This Row],[Price(USD)]]&lt;10, "Low", BooksData[[#This Row],[Price(USD)]]&lt;20, "Mid", TRUE, "High")</f>
        <v>High</v>
      </c>
      <c r="AC299" s="13" t="str">
        <f>IF(BooksData[[#This Row],[Total Sales]] &gt; 4000, "Top Seller", "Other")</f>
        <v>Other</v>
      </c>
    </row>
    <row r="300" spans="1:29" x14ac:dyDescent="0.3">
      <c r="A300" s="7" t="s">
        <v>316</v>
      </c>
      <c r="B300" s="7" t="s">
        <v>1315</v>
      </c>
      <c r="C300" s="7" t="s">
        <v>2017</v>
      </c>
      <c r="D300" s="7" t="s">
        <v>2304</v>
      </c>
      <c r="E300" s="7" t="s">
        <v>2304</v>
      </c>
      <c r="F300" s="7" t="s">
        <v>2921</v>
      </c>
      <c r="G300" s="7" t="s">
        <v>2924</v>
      </c>
      <c r="H300" s="7">
        <v>0</v>
      </c>
      <c r="I300" s="10" t="s">
        <v>2945</v>
      </c>
      <c r="J300" s="7" t="s">
        <v>2957</v>
      </c>
      <c r="K300" s="7" t="s">
        <v>3295</v>
      </c>
      <c r="L300" s="11" t="s">
        <v>4293</v>
      </c>
      <c r="M300" s="11" t="s">
        <v>5293</v>
      </c>
      <c r="N300" s="9">
        <v>721</v>
      </c>
      <c r="O300" s="7" t="s">
        <v>6000</v>
      </c>
      <c r="P300" s="7" t="s">
        <v>6002</v>
      </c>
      <c r="Q300" s="9">
        <v>1654</v>
      </c>
      <c r="R300" s="6">
        <v>45692</v>
      </c>
      <c r="S300" s="8">
        <f>ROUND((VALUE(SUBSTITUTE(SUBSTITUTE(BooksData[[#This Row],[Price (Incl. Tax)]], "Â", ""), "£", "")) *1.3),2)</f>
        <v>30.64</v>
      </c>
      <c r="T300" s="7" cm="1">
        <f t="array" ref="T300">_xlfn.SWITCH(I300, "One",1,"Two",2,"Three",3,"Four",4,"Five",5,"")</f>
        <v>3</v>
      </c>
      <c r="U300" s="12">
        <f>BooksData[[#This Row],[Price(USD)]]*BooksData[[#This Row],[Total Sales]]</f>
        <v>22091.439999999999</v>
      </c>
      <c r="V300" s="7" t="str">
        <f>IF(BooksData[[#This Row],[Title]]="","Missing","OK")</f>
        <v>OK</v>
      </c>
      <c r="W300" s="7" t="str">
        <f ca="1">IF(BooksData[[#This Row],[Last Purchase]] &gt;= TODAY() - 30, "Recent", "Old")</f>
        <v>Old</v>
      </c>
      <c r="X300" s="7">
        <f>IFERROR(
  --MID(BooksData[[#This Row],[Availability]],
        FIND("(", BooksData[[#This Row],[Availability]]) + 1,
        FIND(" ", BooksData[[#This Row],[Availability]], FIND("(", BooksData[[#This Row],[Availability]])) - FIND("(", BooksData[[#This Row],[Availability]]) - 1),
  0)</f>
        <v>14</v>
      </c>
      <c r="Y300" s="13" t="str">
        <f>IF(ISNUMBER(SEARCH("In stock", BooksData[[#This Row],[Availability]])), "In Stock", "Out of Stock")</f>
        <v>In Stock</v>
      </c>
      <c r="Z300" s="13" t="str">
        <f>IF(BooksData[[#This Row],[Stock Count]] &lt; 5, "⚠️ Low", "OK")</f>
        <v>OK</v>
      </c>
      <c r="AA300" s="14">
        <f>BooksData[[#This Row],[Revenue]]*0.2</f>
        <v>4418.2879999999996</v>
      </c>
      <c r="AB300" s="13" t="str" cm="1">
        <f t="array" ref="AB300">_xlfn.IFS(BooksData[[#This Row],[Price(USD)]]&lt;10, "Low", BooksData[[#This Row],[Price(USD)]]&lt;20, "Mid", TRUE, "High")</f>
        <v>High</v>
      </c>
      <c r="AC300" s="13" t="str">
        <f>IF(BooksData[[#This Row],[Total Sales]] &gt; 4000, "Top Seller", "Other")</f>
        <v>Other</v>
      </c>
    </row>
    <row r="301" spans="1:29" x14ac:dyDescent="0.3">
      <c r="A301" s="7" t="s">
        <v>317</v>
      </c>
      <c r="B301" s="7" t="s">
        <v>1316</v>
      </c>
      <c r="C301" s="7" t="s">
        <v>2017</v>
      </c>
      <c r="D301" s="7" t="s">
        <v>2305</v>
      </c>
      <c r="E301" s="7" t="s">
        <v>2305</v>
      </c>
      <c r="F301" s="7" t="s">
        <v>2921</v>
      </c>
      <c r="G301" s="7" t="s">
        <v>2924</v>
      </c>
      <c r="H301" s="7">
        <v>0</v>
      </c>
      <c r="I301" s="10" t="s">
        <v>2943</v>
      </c>
      <c r="J301" s="7" t="s">
        <v>2957</v>
      </c>
      <c r="K301" s="7" t="s">
        <v>3296</v>
      </c>
      <c r="L301" s="11" t="s">
        <v>4294</v>
      </c>
      <c r="M301" s="11" t="s">
        <v>5294</v>
      </c>
      <c r="N301" s="9">
        <v>3484</v>
      </c>
      <c r="O301" s="7" t="s">
        <v>5996</v>
      </c>
      <c r="P301" s="7" t="s">
        <v>6001</v>
      </c>
      <c r="Q301" s="9">
        <v>318</v>
      </c>
      <c r="R301" s="6">
        <v>45750</v>
      </c>
      <c r="S301" s="8">
        <f>ROUND((VALUE(SUBSTITUTE(SUBSTITUTE(BooksData[[#This Row],[Price (Incl. Tax)]], "Â", ""), "£", "")) *1.3),2)</f>
        <v>23.76</v>
      </c>
      <c r="T301" s="7" cm="1">
        <f t="array" ref="T301">_xlfn.SWITCH(I301, "One",1,"Two",2,"Three",3,"Four",4,"Five",5,"")</f>
        <v>2</v>
      </c>
      <c r="U301" s="12">
        <f>BooksData[[#This Row],[Price(USD)]]*BooksData[[#This Row],[Total Sales]]</f>
        <v>82779.840000000011</v>
      </c>
      <c r="V301" s="7" t="str">
        <f>IF(BooksData[[#This Row],[Title]]="","Missing","OK")</f>
        <v>OK</v>
      </c>
      <c r="W301" s="7" t="str">
        <f ca="1">IF(BooksData[[#This Row],[Last Purchase]] &gt;= TODAY() - 30, "Recent", "Old")</f>
        <v>Old</v>
      </c>
      <c r="X301" s="7">
        <f>IFERROR(
  --MID(BooksData[[#This Row],[Availability]],
        FIND("(", BooksData[[#This Row],[Availability]]) + 1,
        FIND(" ", BooksData[[#This Row],[Availability]], FIND("(", BooksData[[#This Row],[Availability]])) - FIND("(", BooksData[[#This Row],[Availability]]) - 1),
  0)</f>
        <v>14</v>
      </c>
      <c r="Y301" s="13" t="str">
        <f>IF(ISNUMBER(SEARCH("In stock", BooksData[[#This Row],[Availability]])), "In Stock", "Out of Stock")</f>
        <v>In Stock</v>
      </c>
      <c r="Z301" s="13" t="str">
        <f>IF(BooksData[[#This Row],[Stock Count]] &lt; 5, "⚠️ Low", "OK")</f>
        <v>OK</v>
      </c>
      <c r="AA301" s="14">
        <f>BooksData[[#This Row],[Revenue]]*0.2</f>
        <v>16555.968000000004</v>
      </c>
      <c r="AB301" s="13" t="str" cm="1">
        <f t="array" ref="AB301">_xlfn.IFS(BooksData[[#This Row],[Price(USD)]]&lt;10, "Low", BooksData[[#This Row],[Price(USD)]]&lt;20, "Mid", TRUE, "High")</f>
        <v>High</v>
      </c>
      <c r="AC301" s="13" t="str">
        <f>IF(BooksData[[#This Row],[Total Sales]] &gt; 4000, "Top Seller", "Other")</f>
        <v>Other</v>
      </c>
    </row>
    <row r="302" spans="1:29" x14ac:dyDescent="0.3">
      <c r="A302" s="7" t="s">
        <v>318</v>
      </c>
      <c r="B302" s="7" t="s">
        <v>1317</v>
      </c>
      <c r="C302" s="7" t="s">
        <v>2017</v>
      </c>
      <c r="D302" s="7" t="s">
        <v>2306</v>
      </c>
      <c r="E302" s="7" t="s">
        <v>2306</v>
      </c>
      <c r="F302" s="7" t="s">
        <v>2921</v>
      </c>
      <c r="G302" s="7" t="s">
        <v>2924</v>
      </c>
      <c r="H302" s="7">
        <v>0</v>
      </c>
      <c r="I302" s="10" t="s">
        <v>2945</v>
      </c>
      <c r="J302" s="7" t="s">
        <v>2957</v>
      </c>
      <c r="K302" s="7" t="s">
        <v>3297</v>
      </c>
      <c r="L302" s="11" t="s">
        <v>4295</v>
      </c>
      <c r="M302" s="11" t="s">
        <v>5295</v>
      </c>
      <c r="N302" s="9">
        <v>4831</v>
      </c>
      <c r="O302" s="7" t="s">
        <v>5997</v>
      </c>
      <c r="P302" s="7" t="s">
        <v>6001</v>
      </c>
      <c r="Q302" s="9">
        <v>1098</v>
      </c>
      <c r="R302" s="6">
        <v>45702</v>
      </c>
      <c r="S302" s="8">
        <f>ROUND((VALUE(SUBSTITUTE(SUBSTITUTE(BooksData[[#This Row],[Price (Incl. Tax)]], "Â", ""), "£", "")) *1.3),2)</f>
        <v>70.14</v>
      </c>
      <c r="T302" s="7" cm="1">
        <f t="array" ref="T302">_xlfn.SWITCH(I302, "One",1,"Two",2,"Three",3,"Four",4,"Five",5,"")</f>
        <v>3</v>
      </c>
      <c r="U302" s="12">
        <f>BooksData[[#This Row],[Price(USD)]]*BooksData[[#This Row],[Total Sales]]</f>
        <v>338846.34</v>
      </c>
      <c r="V302" s="7" t="str">
        <f>IF(BooksData[[#This Row],[Title]]="","Missing","OK")</f>
        <v>OK</v>
      </c>
      <c r="W302" s="7" t="str">
        <f ca="1">IF(BooksData[[#This Row],[Last Purchase]] &gt;= TODAY() - 30, "Recent", "Old")</f>
        <v>Old</v>
      </c>
      <c r="X302" s="7">
        <f>IFERROR(
  --MID(BooksData[[#This Row],[Availability]],
        FIND("(", BooksData[[#This Row],[Availability]]) + 1,
        FIND(" ", BooksData[[#This Row],[Availability]], FIND("(", BooksData[[#This Row],[Availability]])) - FIND("(", BooksData[[#This Row],[Availability]]) - 1),
  0)</f>
        <v>14</v>
      </c>
      <c r="Y302" s="13" t="str">
        <f>IF(ISNUMBER(SEARCH("In stock", BooksData[[#This Row],[Availability]])), "In Stock", "Out of Stock")</f>
        <v>In Stock</v>
      </c>
      <c r="Z302" s="13" t="str">
        <f>IF(BooksData[[#This Row],[Stock Count]] &lt; 5, "⚠️ Low", "OK")</f>
        <v>OK</v>
      </c>
      <c r="AA302" s="14">
        <f>BooksData[[#This Row],[Revenue]]*0.2</f>
        <v>67769.268000000011</v>
      </c>
      <c r="AB302" s="13" t="str" cm="1">
        <f t="array" ref="AB302">_xlfn.IFS(BooksData[[#This Row],[Price(USD)]]&lt;10, "Low", BooksData[[#This Row],[Price(USD)]]&lt;20, "Mid", TRUE, "High")</f>
        <v>High</v>
      </c>
      <c r="AC302" s="13" t="str">
        <f>IF(BooksData[[#This Row],[Total Sales]] &gt; 4000, "Top Seller", "Other")</f>
        <v>Top Seller</v>
      </c>
    </row>
    <row r="303" spans="1:29" x14ac:dyDescent="0.3">
      <c r="A303" s="7" t="s">
        <v>319</v>
      </c>
      <c r="B303" s="7" t="s">
        <v>1318</v>
      </c>
      <c r="C303" s="7" t="s">
        <v>2017</v>
      </c>
      <c r="D303" s="7" t="s">
        <v>2307</v>
      </c>
      <c r="E303" s="7" t="s">
        <v>2307</v>
      </c>
      <c r="F303" s="7" t="s">
        <v>2921</v>
      </c>
      <c r="G303" s="7" t="s">
        <v>2937</v>
      </c>
      <c r="H303" s="7">
        <v>0</v>
      </c>
      <c r="I303" s="10" t="s">
        <v>2946</v>
      </c>
      <c r="J303" s="7" t="s">
        <v>2957</v>
      </c>
      <c r="K303" s="7" t="s">
        <v>3298</v>
      </c>
      <c r="L303" s="11" t="s">
        <v>4296</v>
      </c>
      <c r="M303" s="11" t="s">
        <v>5296</v>
      </c>
      <c r="N303" s="9">
        <v>4680</v>
      </c>
      <c r="O303" s="7" t="s">
        <v>5996</v>
      </c>
      <c r="P303" s="7" t="s">
        <v>6002</v>
      </c>
      <c r="Q303" s="9">
        <v>669</v>
      </c>
      <c r="R303" s="6">
        <v>45825</v>
      </c>
      <c r="S303" s="8">
        <f>ROUND((VALUE(SUBSTITUTE(SUBSTITUTE(BooksData[[#This Row],[Price (Incl. Tax)]], "Â", ""), "£", "")) *1.3),2)</f>
        <v>32.6</v>
      </c>
      <c r="T303" s="7" cm="1">
        <f t="array" ref="T303">_xlfn.SWITCH(I303, "One",1,"Two",2,"Three",3,"Four",4,"Five",5,"")</f>
        <v>1</v>
      </c>
      <c r="U303" s="12">
        <f>BooksData[[#This Row],[Price(USD)]]*BooksData[[#This Row],[Total Sales]]</f>
        <v>152568</v>
      </c>
      <c r="V303" s="7" t="str">
        <f>IF(BooksData[[#This Row],[Title]]="","Missing","OK")</f>
        <v>OK</v>
      </c>
      <c r="W303" s="7" t="str">
        <f ca="1">IF(BooksData[[#This Row],[Last Purchase]] &gt;= TODAY() - 30, "Recent", "Old")</f>
        <v>Recent</v>
      </c>
      <c r="X303" s="7">
        <f>IFERROR(
  --MID(BooksData[[#This Row],[Availability]],
        FIND("(", BooksData[[#This Row],[Availability]]) + 1,
        FIND(" ", BooksData[[#This Row],[Availability]], FIND("(", BooksData[[#This Row],[Availability]])) - FIND("(", BooksData[[#This Row],[Availability]]) - 1),
  0)</f>
        <v>9</v>
      </c>
      <c r="Y303" s="13" t="str">
        <f>IF(ISNUMBER(SEARCH("In stock", BooksData[[#This Row],[Availability]])), "In Stock", "Out of Stock")</f>
        <v>In Stock</v>
      </c>
      <c r="Z303" s="13" t="str">
        <f>IF(BooksData[[#This Row],[Stock Count]] &lt; 5, "⚠️ Low", "OK")</f>
        <v>OK</v>
      </c>
      <c r="AA303" s="14">
        <f>BooksData[[#This Row],[Revenue]]*0.2</f>
        <v>30513.600000000002</v>
      </c>
      <c r="AB303" s="13" t="str" cm="1">
        <f t="array" ref="AB303">_xlfn.IFS(BooksData[[#This Row],[Price(USD)]]&lt;10, "Low", BooksData[[#This Row],[Price(USD)]]&lt;20, "Mid", TRUE, "High")</f>
        <v>High</v>
      </c>
      <c r="AC303" s="13" t="str">
        <f>IF(BooksData[[#This Row],[Total Sales]] &gt; 4000, "Top Seller", "Other")</f>
        <v>Top Seller</v>
      </c>
    </row>
    <row r="304" spans="1:29" x14ac:dyDescent="0.3">
      <c r="A304" s="7" t="s">
        <v>320</v>
      </c>
      <c r="B304" s="7" t="s">
        <v>1319</v>
      </c>
      <c r="C304" s="7" t="s">
        <v>2017</v>
      </c>
      <c r="D304" s="7" t="s">
        <v>2308</v>
      </c>
      <c r="E304" s="7" t="s">
        <v>2308</v>
      </c>
      <c r="F304" s="7" t="s">
        <v>2921</v>
      </c>
      <c r="G304" s="7" t="s">
        <v>2926</v>
      </c>
      <c r="H304" s="7">
        <v>0</v>
      </c>
      <c r="I304" s="10" t="s">
        <v>2944</v>
      </c>
      <c r="J304" s="7" t="s">
        <v>2957</v>
      </c>
      <c r="K304" s="7" t="s">
        <v>3299</v>
      </c>
      <c r="L304" s="11" t="s">
        <v>4297</v>
      </c>
      <c r="M304" s="11" t="s">
        <v>5297</v>
      </c>
      <c r="N304" s="9">
        <v>4332</v>
      </c>
      <c r="O304" s="7" t="s">
        <v>5999</v>
      </c>
      <c r="P304" s="7" t="s">
        <v>6002</v>
      </c>
      <c r="Q304" s="9">
        <v>800</v>
      </c>
      <c r="R304" s="6">
        <v>45850</v>
      </c>
      <c r="S304" s="8">
        <f>ROUND((VALUE(SUBSTITUTE(SUBSTITUTE(BooksData[[#This Row],[Price (Incl. Tax)]], "Â", ""), "£", "")) *1.3),2)</f>
        <v>46.75</v>
      </c>
      <c r="T304" s="7" cm="1">
        <f t="array" ref="T304">_xlfn.SWITCH(I304, "One",1,"Two",2,"Three",3,"Four",4,"Five",5,"")</f>
        <v>4</v>
      </c>
      <c r="U304" s="12">
        <f>BooksData[[#This Row],[Price(USD)]]*BooksData[[#This Row],[Total Sales]]</f>
        <v>202521</v>
      </c>
      <c r="V304" s="7" t="str">
        <f>IF(BooksData[[#This Row],[Title]]="","Missing","OK")</f>
        <v>OK</v>
      </c>
      <c r="W304" s="7" t="str">
        <f ca="1">IF(BooksData[[#This Row],[Last Purchase]] &gt;= TODAY() - 30, "Recent", "Old")</f>
        <v>Recent</v>
      </c>
      <c r="X304" s="7">
        <f>IFERROR(
  --MID(BooksData[[#This Row],[Availability]],
        FIND("(", BooksData[[#This Row],[Availability]]) + 1,
        FIND(" ", BooksData[[#This Row],[Availability]], FIND("(", BooksData[[#This Row],[Availability]])) - FIND("(", BooksData[[#This Row],[Availability]]) - 1),
  0)</f>
        <v>7</v>
      </c>
      <c r="Y304" s="13" t="str">
        <f>IF(ISNUMBER(SEARCH("In stock", BooksData[[#This Row],[Availability]])), "In Stock", "Out of Stock")</f>
        <v>In Stock</v>
      </c>
      <c r="Z304" s="13" t="str">
        <f>IF(BooksData[[#This Row],[Stock Count]] &lt; 5, "⚠️ Low", "OK")</f>
        <v>OK</v>
      </c>
      <c r="AA304" s="14">
        <f>BooksData[[#This Row],[Revenue]]*0.2</f>
        <v>40504.200000000004</v>
      </c>
      <c r="AB304" s="13" t="str" cm="1">
        <f t="array" ref="AB304">_xlfn.IFS(BooksData[[#This Row],[Price(USD)]]&lt;10, "Low", BooksData[[#This Row],[Price(USD)]]&lt;20, "Mid", TRUE, "High")</f>
        <v>High</v>
      </c>
      <c r="AC304" s="13" t="str">
        <f>IF(BooksData[[#This Row],[Total Sales]] &gt; 4000, "Top Seller", "Other")</f>
        <v>Top Seller</v>
      </c>
    </row>
    <row r="305" spans="1:29" x14ac:dyDescent="0.3">
      <c r="A305" s="7" t="s">
        <v>321</v>
      </c>
      <c r="B305" s="7" t="s">
        <v>1320</v>
      </c>
      <c r="C305" s="7" t="s">
        <v>2017</v>
      </c>
      <c r="D305" s="7" t="s">
        <v>2309</v>
      </c>
      <c r="E305" s="7" t="s">
        <v>2309</v>
      </c>
      <c r="F305" s="7" t="s">
        <v>2921</v>
      </c>
      <c r="G305" s="7" t="s">
        <v>2926</v>
      </c>
      <c r="H305" s="7">
        <v>0</v>
      </c>
      <c r="I305" s="10" t="s">
        <v>2945</v>
      </c>
      <c r="J305" s="7" t="s">
        <v>2957</v>
      </c>
      <c r="K305" s="7" t="s">
        <v>3300</v>
      </c>
      <c r="L305" s="11" t="s">
        <v>4298</v>
      </c>
      <c r="M305" s="11" t="s">
        <v>5298</v>
      </c>
      <c r="N305" s="9">
        <v>2641</v>
      </c>
      <c r="O305" s="7" t="s">
        <v>5997</v>
      </c>
      <c r="P305" s="7" t="s">
        <v>6002</v>
      </c>
      <c r="Q305" s="9">
        <v>1201</v>
      </c>
      <c r="R305" s="6">
        <v>45721</v>
      </c>
      <c r="S305" s="8">
        <f>ROUND((VALUE(SUBSTITUTE(SUBSTITUTE(BooksData[[#This Row],[Price (Incl. Tax)]], "Â", ""), "£", "")) *1.3),2)</f>
        <v>68.73</v>
      </c>
      <c r="T305" s="7" cm="1">
        <f t="array" ref="T305">_xlfn.SWITCH(I305, "One",1,"Two",2,"Three",3,"Four",4,"Five",5,"")</f>
        <v>3</v>
      </c>
      <c r="U305" s="12">
        <f>BooksData[[#This Row],[Price(USD)]]*BooksData[[#This Row],[Total Sales]]</f>
        <v>181515.93000000002</v>
      </c>
      <c r="V305" s="7" t="str">
        <f>IF(BooksData[[#This Row],[Title]]="","Missing","OK")</f>
        <v>OK</v>
      </c>
      <c r="W305" s="7" t="str">
        <f ca="1">IF(BooksData[[#This Row],[Last Purchase]] &gt;= TODAY() - 30, "Recent", "Old")</f>
        <v>Old</v>
      </c>
      <c r="X305" s="7">
        <f>IFERROR(
  --MID(BooksData[[#This Row],[Availability]],
        FIND("(", BooksData[[#This Row],[Availability]]) + 1,
        FIND(" ", BooksData[[#This Row],[Availability]], FIND("(", BooksData[[#This Row],[Availability]])) - FIND("(", BooksData[[#This Row],[Availability]]) - 1),
  0)</f>
        <v>7</v>
      </c>
      <c r="Y305" s="13" t="str">
        <f>IF(ISNUMBER(SEARCH("In stock", BooksData[[#This Row],[Availability]])), "In Stock", "Out of Stock")</f>
        <v>In Stock</v>
      </c>
      <c r="Z305" s="13" t="str">
        <f>IF(BooksData[[#This Row],[Stock Count]] &lt; 5, "⚠️ Low", "OK")</f>
        <v>OK</v>
      </c>
      <c r="AA305" s="14">
        <f>BooksData[[#This Row],[Revenue]]*0.2</f>
        <v>36303.186000000009</v>
      </c>
      <c r="AB305" s="13" t="str" cm="1">
        <f t="array" ref="AB305">_xlfn.IFS(BooksData[[#This Row],[Price(USD)]]&lt;10, "Low", BooksData[[#This Row],[Price(USD)]]&lt;20, "Mid", TRUE, "High")</f>
        <v>High</v>
      </c>
      <c r="AC305" s="13" t="str">
        <f>IF(BooksData[[#This Row],[Total Sales]] &gt; 4000, "Top Seller", "Other")</f>
        <v>Other</v>
      </c>
    </row>
    <row r="306" spans="1:29" x14ac:dyDescent="0.3">
      <c r="A306" s="7" t="s">
        <v>322</v>
      </c>
      <c r="B306" s="7" t="s">
        <v>1321</v>
      </c>
      <c r="C306" s="7" t="s">
        <v>2017</v>
      </c>
      <c r="D306" s="7" t="s">
        <v>2310</v>
      </c>
      <c r="E306" s="7" t="s">
        <v>2310</v>
      </c>
      <c r="F306" s="7" t="s">
        <v>2921</v>
      </c>
      <c r="G306" s="7" t="s">
        <v>2926</v>
      </c>
      <c r="H306" s="7">
        <v>0</v>
      </c>
      <c r="I306" s="10" t="s">
        <v>2943</v>
      </c>
      <c r="J306" s="7" t="s">
        <v>2957</v>
      </c>
      <c r="K306" s="7" t="s">
        <v>3301</v>
      </c>
      <c r="L306" s="11" t="s">
        <v>4299</v>
      </c>
      <c r="M306" s="11" t="s">
        <v>5299</v>
      </c>
      <c r="N306" s="9">
        <v>2186</v>
      </c>
      <c r="O306" s="7" t="s">
        <v>5998</v>
      </c>
      <c r="P306" s="7" t="s">
        <v>6002</v>
      </c>
      <c r="Q306" s="9">
        <v>1299</v>
      </c>
      <c r="R306" s="6">
        <v>45682</v>
      </c>
      <c r="S306" s="8">
        <f>ROUND((VALUE(SUBSTITUTE(SUBSTITUTE(BooksData[[#This Row],[Price (Incl. Tax)]], "Â", ""), "£", "")) *1.3),2)</f>
        <v>44.73</v>
      </c>
      <c r="T306" s="7" cm="1">
        <f t="array" ref="T306">_xlfn.SWITCH(I306, "One",1,"Two",2,"Three",3,"Four",4,"Five",5,"")</f>
        <v>2</v>
      </c>
      <c r="U306" s="12">
        <f>BooksData[[#This Row],[Price(USD)]]*BooksData[[#This Row],[Total Sales]]</f>
        <v>97779.78</v>
      </c>
      <c r="V306" s="7" t="str">
        <f>IF(BooksData[[#This Row],[Title]]="","Missing","OK")</f>
        <v>OK</v>
      </c>
      <c r="W306" s="7" t="str">
        <f ca="1">IF(BooksData[[#This Row],[Last Purchase]] &gt;= TODAY() - 30, "Recent", "Old")</f>
        <v>Old</v>
      </c>
      <c r="X306" s="7">
        <f>IFERROR(
  --MID(BooksData[[#This Row],[Availability]],
        FIND("(", BooksData[[#This Row],[Availability]]) + 1,
        FIND(" ", BooksData[[#This Row],[Availability]], FIND("(", BooksData[[#This Row],[Availability]])) - FIND("(", BooksData[[#This Row],[Availability]]) - 1),
  0)</f>
        <v>7</v>
      </c>
      <c r="Y306" s="13" t="str">
        <f>IF(ISNUMBER(SEARCH("In stock", BooksData[[#This Row],[Availability]])), "In Stock", "Out of Stock")</f>
        <v>In Stock</v>
      </c>
      <c r="Z306" s="13" t="str">
        <f>IF(BooksData[[#This Row],[Stock Count]] &lt; 5, "⚠️ Low", "OK")</f>
        <v>OK</v>
      </c>
      <c r="AA306" s="14">
        <f>BooksData[[#This Row],[Revenue]]*0.2</f>
        <v>19555.956000000002</v>
      </c>
      <c r="AB306" s="13" t="str" cm="1">
        <f t="array" ref="AB306">_xlfn.IFS(BooksData[[#This Row],[Price(USD)]]&lt;10, "Low", BooksData[[#This Row],[Price(USD)]]&lt;20, "Mid", TRUE, "High")</f>
        <v>High</v>
      </c>
      <c r="AC306" s="13" t="str">
        <f>IF(BooksData[[#This Row],[Total Sales]] &gt; 4000, "Top Seller", "Other")</f>
        <v>Other</v>
      </c>
    </row>
    <row r="307" spans="1:29" x14ac:dyDescent="0.3">
      <c r="A307" s="7" t="s">
        <v>323</v>
      </c>
      <c r="B307" s="7" t="s">
        <v>1322</v>
      </c>
      <c r="C307" s="7" t="s">
        <v>2017</v>
      </c>
      <c r="D307" s="7" t="s">
        <v>2311</v>
      </c>
      <c r="E307" s="7" t="s">
        <v>2311</v>
      </c>
      <c r="F307" s="7" t="s">
        <v>2921</v>
      </c>
      <c r="G307" s="7" t="s">
        <v>2926</v>
      </c>
      <c r="H307" s="7">
        <v>0</v>
      </c>
      <c r="I307" s="10" t="s">
        <v>2946</v>
      </c>
      <c r="J307" s="7" t="s">
        <v>2957</v>
      </c>
      <c r="K307" s="7" t="s">
        <v>3302</v>
      </c>
      <c r="L307" s="11" t="s">
        <v>4300</v>
      </c>
      <c r="M307" s="11" t="s">
        <v>5300</v>
      </c>
      <c r="N307" s="9">
        <v>1723</v>
      </c>
      <c r="O307" s="7" t="s">
        <v>5999</v>
      </c>
      <c r="P307" s="7" t="s">
        <v>6002</v>
      </c>
      <c r="Q307" s="9">
        <v>1563</v>
      </c>
      <c r="R307" s="6">
        <v>45756</v>
      </c>
      <c r="S307" s="8">
        <f>ROUND((VALUE(SUBSTITUTE(SUBSTITUTE(BooksData[[#This Row],[Price (Incl. Tax)]], "Â", ""), "£", "")) *1.3),2)</f>
        <v>42.09</v>
      </c>
      <c r="T307" s="7" cm="1">
        <f t="array" ref="T307">_xlfn.SWITCH(I307, "One",1,"Two",2,"Three",3,"Four",4,"Five",5,"")</f>
        <v>1</v>
      </c>
      <c r="U307" s="12">
        <f>BooksData[[#This Row],[Price(USD)]]*BooksData[[#This Row],[Total Sales]]</f>
        <v>72521.070000000007</v>
      </c>
      <c r="V307" s="7" t="str">
        <f>IF(BooksData[[#This Row],[Title]]="","Missing","OK")</f>
        <v>OK</v>
      </c>
      <c r="W307" s="7" t="str">
        <f ca="1">IF(BooksData[[#This Row],[Last Purchase]] &gt;= TODAY() - 30, "Recent", "Old")</f>
        <v>Old</v>
      </c>
      <c r="X307" s="7">
        <f>IFERROR(
  --MID(BooksData[[#This Row],[Availability]],
        FIND("(", BooksData[[#This Row],[Availability]]) + 1,
        FIND(" ", BooksData[[#This Row],[Availability]], FIND("(", BooksData[[#This Row],[Availability]])) - FIND("(", BooksData[[#This Row],[Availability]]) - 1),
  0)</f>
        <v>7</v>
      </c>
      <c r="Y307" s="13" t="str">
        <f>IF(ISNUMBER(SEARCH("In stock", BooksData[[#This Row],[Availability]])), "In Stock", "Out of Stock")</f>
        <v>In Stock</v>
      </c>
      <c r="Z307" s="13" t="str">
        <f>IF(BooksData[[#This Row],[Stock Count]] &lt; 5, "⚠️ Low", "OK")</f>
        <v>OK</v>
      </c>
      <c r="AA307" s="14">
        <f>BooksData[[#This Row],[Revenue]]*0.2</f>
        <v>14504.214000000002</v>
      </c>
      <c r="AB307" s="13" t="str" cm="1">
        <f t="array" ref="AB307">_xlfn.IFS(BooksData[[#This Row],[Price(USD)]]&lt;10, "Low", BooksData[[#This Row],[Price(USD)]]&lt;20, "Mid", TRUE, "High")</f>
        <v>High</v>
      </c>
      <c r="AC307" s="13" t="str">
        <f>IF(BooksData[[#This Row],[Total Sales]] &gt; 4000, "Top Seller", "Other")</f>
        <v>Other</v>
      </c>
    </row>
    <row r="308" spans="1:29" x14ac:dyDescent="0.3">
      <c r="A308" s="7" t="s">
        <v>324</v>
      </c>
      <c r="B308" s="7" t="s">
        <v>1323</v>
      </c>
      <c r="C308" s="7" t="s">
        <v>2017</v>
      </c>
      <c r="D308" s="7" t="s">
        <v>2312</v>
      </c>
      <c r="E308" s="7" t="s">
        <v>2312</v>
      </c>
      <c r="F308" s="7" t="s">
        <v>2921</v>
      </c>
      <c r="G308" s="7" t="s">
        <v>2935</v>
      </c>
      <c r="H308" s="7">
        <v>0</v>
      </c>
      <c r="I308" s="10" t="s">
        <v>2946</v>
      </c>
      <c r="J308" s="7" t="s">
        <v>2957</v>
      </c>
      <c r="K308" s="7" t="s">
        <v>3303</v>
      </c>
      <c r="L308" s="11" t="s">
        <v>4301</v>
      </c>
      <c r="M308" s="11" t="s">
        <v>5301</v>
      </c>
      <c r="N308" s="9">
        <v>2623</v>
      </c>
      <c r="O308" s="7" t="s">
        <v>5996</v>
      </c>
      <c r="P308" s="7" t="s">
        <v>6002</v>
      </c>
      <c r="Q308" s="9">
        <v>1709</v>
      </c>
      <c r="R308" s="6">
        <v>45708</v>
      </c>
      <c r="S308" s="8">
        <f>ROUND((VALUE(SUBSTITUTE(SUBSTITUTE(BooksData[[#This Row],[Price (Incl. Tax)]], "Â", ""), "£", "")) *1.3),2)</f>
        <v>29.3</v>
      </c>
      <c r="T308" s="7" cm="1">
        <f t="array" ref="T308">_xlfn.SWITCH(I308, "One",1,"Two",2,"Three",3,"Four",4,"Five",5,"")</f>
        <v>1</v>
      </c>
      <c r="U308" s="12">
        <f>BooksData[[#This Row],[Price(USD)]]*BooksData[[#This Row],[Total Sales]]</f>
        <v>76853.900000000009</v>
      </c>
      <c r="V308" s="7" t="str">
        <f>IF(BooksData[[#This Row],[Title]]="","Missing","OK")</f>
        <v>OK</v>
      </c>
      <c r="W308" s="7" t="str">
        <f ca="1">IF(BooksData[[#This Row],[Last Purchase]] &gt;= TODAY() - 30, "Recent", "Old")</f>
        <v>Old</v>
      </c>
      <c r="X308" s="7">
        <f>IFERROR(
  --MID(BooksData[[#This Row],[Availability]],
        FIND("(", BooksData[[#This Row],[Availability]]) + 1,
        FIND(" ", BooksData[[#This Row],[Availability]], FIND("(", BooksData[[#This Row],[Availability]])) - FIND("(", BooksData[[#This Row],[Availability]]) - 1),
  0)</f>
        <v>5</v>
      </c>
      <c r="Y308" s="13" t="str">
        <f>IF(ISNUMBER(SEARCH("In stock", BooksData[[#This Row],[Availability]])), "In Stock", "Out of Stock")</f>
        <v>In Stock</v>
      </c>
      <c r="Z308" s="13" t="str">
        <f>IF(BooksData[[#This Row],[Stock Count]] &lt; 5, "⚠️ Low", "OK")</f>
        <v>OK</v>
      </c>
      <c r="AA308" s="14">
        <f>BooksData[[#This Row],[Revenue]]*0.2</f>
        <v>15370.780000000002</v>
      </c>
      <c r="AB308" s="13" t="str" cm="1">
        <f t="array" ref="AB308">_xlfn.IFS(BooksData[[#This Row],[Price(USD)]]&lt;10, "Low", BooksData[[#This Row],[Price(USD)]]&lt;20, "Mid", TRUE, "High")</f>
        <v>High</v>
      </c>
      <c r="AC308" s="13" t="str">
        <f>IF(BooksData[[#This Row],[Total Sales]] &gt; 4000, "Top Seller", "Other")</f>
        <v>Other</v>
      </c>
    </row>
    <row r="309" spans="1:29" x14ac:dyDescent="0.3">
      <c r="A309" s="7" t="s">
        <v>325</v>
      </c>
      <c r="B309" s="7" t="s">
        <v>1324</v>
      </c>
      <c r="C309" s="7" t="s">
        <v>2017</v>
      </c>
      <c r="D309" s="7" t="s">
        <v>2313</v>
      </c>
      <c r="E309" s="7" t="s">
        <v>2313</v>
      </c>
      <c r="F309" s="7" t="s">
        <v>2921</v>
      </c>
      <c r="G309" s="7" t="s">
        <v>2928</v>
      </c>
      <c r="H309" s="7">
        <v>0</v>
      </c>
      <c r="I309" s="10" t="s">
        <v>2945</v>
      </c>
      <c r="J309" s="7" t="s">
        <v>2957</v>
      </c>
      <c r="K309" s="7" t="s">
        <v>3304</v>
      </c>
      <c r="L309" s="11" t="s">
        <v>4302</v>
      </c>
      <c r="M309" s="11" t="s">
        <v>5302</v>
      </c>
      <c r="N309" s="9">
        <v>2005</v>
      </c>
      <c r="O309" s="7" t="s">
        <v>5997</v>
      </c>
      <c r="P309" s="7" t="s">
        <v>6002</v>
      </c>
      <c r="Q309" s="9">
        <v>1330</v>
      </c>
      <c r="R309" s="6">
        <v>45686</v>
      </c>
      <c r="S309" s="8">
        <f>ROUND((VALUE(SUBSTITUTE(SUBSTITUTE(BooksData[[#This Row],[Price (Incl. Tax)]], "Â", ""), "£", "")) *1.3),2)</f>
        <v>72.89</v>
      </c>
      <c r="T309" s="7" cm="1">
        <f t="array" ref="T309">_xlfn.SWITCH(I309, "One",1,"Two",2,"Three",3,"Four",4,"Five",5,"")</f>
        <v>3</v>
      </c>
      <c r="U309" s="12">
        <f>BooksData[[#This Row],[Price(USD)]]*BooksData[[#This Row],[Total Sales]]</f>
        <v>146144.45000000001</v>
      </c>
      <c r="V309" s="7" t="str">
        <f>IF(BooksData[[#This Row],[Title]]="","Missing","OK")</f>
        <v>OK</v>
      </c>
      <c r="W309" s="7" t="str">
        <f ca="1">IF(BooksData[[#This Row],[Last Purchase]] &gt;= TODAY() - 30, "Recent", "Old")</f>
        <v>Old</v>
      </c>
      <c r="X309" s="7">
        <f>IFERROR(
  --MID(BooksData[[#This Row],[Availability]],
        FIND("(", BooksData[[#This Row],[Availability]]) + 1,
        FIND(" ", BooksData[[#This Row],[Availability]], FIND("(", BooksData[[#This Row],[Availability]])) - FIND("(", BooksData[[#This Row],[Availability]]) - 1),
  0)</f>
        <v>3</v>
      </c>
      <c r="Y309" s="13" t="str">
        <f>IF(ISNUMBER(SEARCH("In stock", BooksData[[#This Row],[Availability]])), "In Stock", "Out of Stock")</f>
        <v>In Stock</v>
      </c>
      <c r="Z309" s="13" t="str">
        <f>IF(BooksData[[#This Row],[Stock Count]] &lt; 5, "⚠️ Low", "OK")</f>
        <v>⚠️ Low</v>
      </c>
      <c r="AA309" s="14">
        <f>BooksData[[#This Row],[Revenue]]*0.2</f>
        <v>29228.890000000003</v>
      </c>
      <c r="AB309" s="13" t="str" cm="1">
        <f t="array" ref="AB309">_xlfn.IFS(BooksData[[#This Row],[Price(USD)]]&lt;10, "Low", BooksData[[#This Row],[Price(USD)]]&lt;20, "Mid", TRUE, "High")</f>
        <v>High</v>
      </c>
      <c r="AC309" s="13" t="str">
        <f>IF(BooksData[[#This Row],[Total Sales]] &gt; 4000, "Top Seller", "Other")</f>
        <v>Other</v>
      </c>
    </row>
    <row r="310" spans="1:29" x14ac:dyDescent="0.3">
      <c r="A310" s="7" t="s">
        <v>326</v>
      </c>
      <c r="B310" s="7" t="s">
        <v>1325</v>
      </c>
      <c r="C310" s="7" t="s">
        <v>2017</v>
      </c>
      <c r="D310" s="7" t="s">
        <v>2314</v>
      </c>
      <c r="E310" s="7" t="s">
        <v>2314</v>
      </c>
      <c r="F310" s="7" t="s">
        <v>2921</v>
      </c>
      <c r="G310" s="7" t="s">
        <v>2928</v>
      </c>
      <c r="H310" s="7">
        <v>0</v>
      </c>
      <c r="I310" s="10" t="s">
        <v>2946</v>
      </c>
      <c r="J310" s="7" t="s">
        <v>2957</v>
      </c>
      <c r="K310" s="7" t="s">
        <v>3305</v>
      </c>
      <c r="L310" s="11" t="s">
        <v>4303</v>
      </c>
      <c r="M310" s="11" t="s">
        <v>5303</v>
      </c>
      <c r="N310" s="9">
        <v>2225</v>
      </c>
      <c r="O310" s="7" t="s">
        <v>5999</v>
      </c>
      <c r="P310" s="7" t="s">
        <v>6002</v>
      </c>
      <c r="Q310" s="9">
        <v>1394</v>
      </c>
      <c r="R310" s="6">
        <v>45699</v>
      </c>
      <c r="S310" s="8">
        <f>ROUND((VALUE(SUBSTITUTE(SUBSTITUTE(BooksData[[#This Row],[Price (Incl. Tax)]], "Â", ""), "£", "")) *1.3),2)</f>
        <v>63.4</v>
      </c>
      <c r="T310" s="7" cm="1">
        <f t="array" ref="T310">_xlfn.SWITCH(I310, "One",1,"Two",2,"Three",3,"Four",4,"Five",5,"")</f>
        <v>1</v>
      </c>
      <c r="U310" s="12">
        <f>BooksData[[#This Row],[Price(USD)]]*BooksData[[#This Row],[Total Sales]]</f>
        <v>141065</v>
      </c>
      <c r="V310" s="7" t="str">
        <f>IF(BooksData[[#This Row],[Title]]="","Missing","OK")</f>
        <v>OK</v>
      </c>
      <c r="W310" s="7" t="str">
        <f ca="1">IF(BooksData[[#This Row],[Last Purchase]] &gt;= TODAY() - 30, "Recent", "Old")</f>
        <v>Old</v>
      </c>
      <c r="X310" s="7">
        <f>IFERROR(
  --MID(BooksData[[#This Row],[Availability]],
        FIND("(", BooksData[[#This Row],[Availability]]) + 1,
        FIND(" ", BooksData[[#This Row],[Availability]], FIND("(", BooksData[[#This Row],[Availability]])) - FIND("(", BooksData[[#This Row],[Availability]]) - 1),
  0)</f>
        <v>3</v>
      </c>
      <c r="Y310" s="13" t="str">
        <f>IF(ISNUMBER(SEARCH("In stock", BooksData[[#This Row],[Availability]])), "In Stock", "Out of Stock")</f>
        <v>In Stock</v>
      </c>
      <c r="Z310" s="13" t="str">
        <f>IF(BooksData[[#This Row],[Stock Count]] &lt; 5, "⚠️ Low", "OK")</f>
        <v>⚠️ Low</v>
      </c>
      <c r="AA310" s="14">
        <f>BooksData[[#This Row],[Revenue]]*0.2</f>
        <v>28213</v>
      </c>
      <c r="AB310" s="13" t="str" cm="1">
        <f t="array" ref="AB310">_xlfn.IFS(BooksData[[#This Row],[Price(USD)]]&lt;10, "Low", BooksData[[#This Row],[Price(USD)]]&lt;20, "Mid", TRUE, "High")</f>
        <v>High</v>
      </c>
      <c r="AC310" s="13" t="str">
        <f>IF(BooksData[[#This Row],[Total Sales]] &gt; 4000, "Top Seller", "Other")</f>
        <v>Other</v>
      </c>
    </row>
    <row r="311" spans="1:29" x14ac:dyDescent="0.3">
      <c r="A311" s="7" t="s">
        <v>327</v>
      </c>
      <c r="B311" s="7" t="s">
        <v>1326</v>
      </c>
      <c r="C311" s="7" t="s">
        <v>2017</v>
      </c>
      <c r="D311" s="7" t="s">
        <v>2315</v>
      </c>
      <c r="E311" s="7" t="s">
        <v>2315</v>
      </c>
      <c r="F311" s="7" t="s">
        <v>2921</v>
      </c>
      <c r="G311" s="7" t="s">
        <v>2928</v>
      </c>
      <c r="H311" s="7">
        <v>0</v>
      </c>
      <c r="I311" s="10" t="s">
        <v>2947</v>
      </c>
      <c r="J311" s="7" t="s">
        <v>2957</v>
      </c>
      <c r="K311" s="7" t="s">
        <v>3306</v>
      </c>
      <c r="L311" s="11" t="s">
        <v>4304</v>
      </c>
      <c r="M311" s="11" t="s">
        <v>5304</v>
      </c>
      <c r="N311" s="9">
        <v>3292</v>
      </c>
      <c r="O311" s="7" t="s">
        <v>5996</v>
      </c>
      <c r="P311" s="7" t="s">
        <v>6002</v>
      </c>
      <c r="Q311" s="9">
        <v>1317</v>
      </c>
      <c r="R311" s="6">
        <v>45696</v>
      </c>
      <c r="S311" s="8">
        <f>ROUND((VALUE(SUBSTITUTE(SUBSTITUTE(BooksData[[#This Row],[Price (Incl. Tax)]], "Â", ""), "£", "")) *1.3),2)</f>
        <v>56.67</v>
      </c>
      <c r="T311" s="7" cm="1">
        <f t="array" ref="T311">_xlfn.SWITCH(I311, "One",1,"Two",2,"Three",3,"Four",4,"Five",5,"")</f>
        <v>5</v>
      </c>
      <c r="U311" s="12">
        <f>BooksData[[#This Row],[Price(USD)]]*BooksData[[#This Row],[Total Sales]]</f>
        <v>186557.64</v>
      </c>
      <c r="V311" s="7" t="str">
        <f>IF(BooksData[[#This Row],[Title]]="","Missing","OK")</f>
        <v>OK</v>
      </c>
      <c r="W311" s="7" t="str">
        <f ca="1">IF(BooksData[[#This Row],[Last Purchase]] &gt;= TODAY() - 30, "Recent", "Old")</f>
        <v>Old</v>
      </c>
      <c r="X311" s="7">
        <f>IFERROR(
  --MID(BooksData[[#This Row],[Availability]],
        FIND("(", BooksData[[#This Row],[Availability]]) + 1,
        FIND(" ", BooksData[[#This Row],[Availability]], FIND("(", BooksData[[#This Row],[Availability]])) - FIND("(", BooksData[[#This Row],[Availability]]) - 1),
  0)</f>
        <v>3</v>
      </c>
      <c r="Y311" s="13" t="str">
        <f>IF(ISNUMBER(SEARCH("In stock", BooksData[[#This Row],[Availability]])), "In Stock", "Out of Stock")</f>
        <v>In Stock</v>
      </c>
      <c r="Z311" s="13" t="str">
        <f>IF(BooksData[[#This Row],[Stock Count]] &lt; 5, "⚠️ Low", "OK")</f>
        <v>⚠️ Low</v>
      </c>
      <c r="AA311" s="14">
        <f>BooksData[[#This Row],[Revenue]]*0.2</f>
        <v>37311.528000000006</v>
      </c>
      <c r="AB311" s="13" t="str" cm="1">
        <f t="array" ref="AB311">_xlfn.IFS(BooksData[[#This Row],[Price(USD)]]&lt;10, "Low", BooksData[[#This Row],[Price(USD)]]&lt;20, "Mid", TRUE, "High")</f>
        <v>High</v>
      </c>
      <c r="AC311" s="13" t="str">
        <f>IF(BooksData[[#This Row],[Total Sales]] &gt; 4000, "Top Seller", "Other")</f>
        <v>Other</v>
      </c>
    </row>
    <row r="312" spans="1:29" x14ac:dyDescent="0.3">
      <c r="A312" s="7" t="s">
        <v>328</v>
      </c>
      <c r="B312" s="7" t="s">
        <v>1327</v>
      </c>
      <c r="C312" s="7" t="s">
        <v>2017</v>
      </c>
      <c r="D312" s="7" t="s">
        <v>2316</v>
      </c>
      <c r="E312" s="7" t="s">
        <v>2316</v>
      </c>
      <c r="F312" s="7" t="s">
        <v>2921</v>
      </c>
      <c r="G312" s="7" t="s">
        <v>2928</v>
      </c>
      <c r="H312" s="7">
        <v>0</v>
      </c>
      <c r="I312" s="10" t="s">
        <v>2947</v>
      </c>
      <c r="J312" s="7" t="s">
        <v>2957</v>
      </c>
      <c r="K312" s="7" t="s">
        <v>3307</v>
      </c>
      <c r="L312" s="11" t="s">
        <v>4305</v>
      </c>
      <c r="M312" s="11" t="s">
        <v>5305</v>
      </c>
      <c r="N312" s="9">
        <v>1122</v>
      </c>
      <c r="O312" s="7" t="s">
        <v>5997</v>
      </c>
      <c r="P312" s="7" t="s">
        <v>6001</v>
      </c>
      <c r="Q312" s="9">
        <v>135</v>
      </c>
      <c r="R312" s="6">
        <v>45779</v>
      </c>
      <c r="S312" s="8">
        <f>ROUND((VALUE(SUBSTITUTE(SUBSTITUTE(BooksData[[#This Row],[Price (Incl. Tax)]], "Â", ""), "£", "")) *1.3),2)</f>
        <v>34.229999999999997</v>
      </c>
      <c r="T312" s="7" cm="1">
        <f t="array" ref="T312">_xlfn.SWITCH(I312, "One",1,"Two",2,"Three",3,"Four",4,"Five",5,"")</f>
        <v>5</v>
      </c>
      <c r="U312" s="12">
        <f>BooksData[[#This Row],[Price(USD)]]*BooksData[[#This Row],[Total Sales]]</f>
        <v>38406.06</v>
      </c>
      <c r="V312" s="7" t="str">
        <f>IF(BooksData[[#This Row],[Title]]="","Missing","OK")</f>
        <v>OK</v>
      </c>
      <c r="W312" s="7" t="str">
        <f ca="1">IF(BooksData[[#This Row],[Last Purchase]] &gt;= TODAY() - 30, "Recent", "Old")</f>
        <v>Old</v>
      </c>
      <c r="X312" s="7">
        <f>IFERROR(
  --MID(BooksData[[#This Row],[Availability]],
        FIND("(", BooksData[[#This Row],[Availability]]) + 1,
        FIND(" ", BooksData[[#This Row],[Availability]], FIND("(", BooksData[[#This Row],[Availability]])) - FIND("(", BooksData[[#This Row],[Availability]]) - 1),
  0)</f>
        <v>3</v>
      </c>
      <c r="Y312" s="13" t="str">
        <f>IF(ISNUMBER(SEARCH("In stock", BooksData[[#This Row],[Availability]])), "In Stock", "Out of Stock")</f>
        <v>In Stock</v>
      </c>
      <c r="Z312" s="13" t="str">
        <f>IF(BooksData[[#This Row],[Stock Count]] &lt; 5, "⚠️ Low", "OK")</f>
        <v>⚠️ Low</v>
      </c>
      <c r="AA312" s="14">
        <f>BooksData[[#This Row],[Revenue]]*0.2</f>
        <v>7681.2119999999995</v>
      </c>
      <c r="AB312" s="13" t="str" cm="1">
        <f t="array" ref="AB312">_xlfn.IFS(BooksData[[#This Row],[Price(USD)]]&lt;10, "Low", BooksData[[#This Row],[Price(USD)]]&lt;20, "Mid", TRUE, "High")</f>
        <v>High</v>
      </c>
      <c r="AC312" s="13" t="str">
        <f>IF(BooksData[[#This Row],[Total Sales]] &gt; 4000, "Top Seller", "Other")</f>
        <v>Other</v>
      </c>
    </row>
    <row r="313" spans="1:29" x14ac:dyDescent="0.3">
      <c r="A313" s="7" t="s">
        <v>329</v>
      </c>
      <c r="B313" s="7" t="s">
        <v>1328</v>
      </c>
      <c r="C313" s="7" t="s">
        <v>2017</v>
      </c>
      <c r="D313" s="7" t="s">
        <v>2317</v>
      </c>
      <c r="E313" s="7" t="s">
        <v>2317</v>
      </c>
      <c r="F313" s="7" t="s">
        <v>2921</v>
      </c>
      <c r="G313" s="7" t="s">
        <v>2928</v>
      </c>
      <c r="H313" s="7">
        <v>0</v>
      </c>
      <c r="I313" s="10" t="s">
        <v>2943</v>
      </c>
      <c r="J313" s="7" t="s">
        <v>2957</v>
      </c>
      <c r="K313" s="7" t="s">
        <v>3308</v>
      </c>
      <c r="L313" s="11" t="s">
        <v>4306</v>
      </c>
      <c r="M313" s="11" t="s">
        <v>5306</v>
      </c>
      <c r="N313" s="9">
        <v>2507</v>
      </c>
      <c r="O313" s="7" t="s">
        <v>6000</v>
      </c>
      <c r="P313" s="7" t="s">
        <v>6001</v>
      </c>
      <c r="Q313" s="9">
        <v>635</v>
      </c>
      <c r="R313" s="6">
        <v>45775</v>
      </c>
      <c r="S313" s="8">
        <f>ROUND((VALUE(SUBSTITUTE(SUBSTITUTE(BooksData[[#This Row],[Price (Incl. Tax)]], "Â", ""), "£", "")) *1.3),2)</f>
        <v>21.14</v>
      </c>
      <c r="T313" s="7" cm="1">
        <f t="array" ref="T313">_xlfn.SWITCH(I313, "One",1,"Two",2,"Three",3,"Four",4,"Five",5,"")</f>
        <v>2</v>
      </c>
      <c r="U313" s="12">
        <f>BooksData[[#This Row],[Price(USD)]]*BooksData[[#This Row],[Total Sales]]</f>
        <v>52997.98</v>
      </c>
      <c r="V313" s="7" t="str">
        <f>IF(BooksData[[#This Row],[Title]]="","Missing","OK")</f>
        <v>OK</v>
      </c>
      <c r="W313" s="7" t="str">
        <f ca="1">IF(BooksData[[#This Row],[Last Purchase]] &gt;= TODAY() - 30, "Recent", "Old")</f>
        <v>Old</v>
      </c>
      <c r="X313" s="7">
        <f>IFERROR(
  --MID(BooksData[[#This Row],[Availability]],
        FIND("(", BooksData[[#This Row],[Availability]]) + 1,
        FIND(" ", BooksData[[#This Row],[Availability]], FIND("(", BooksData[[#This Row],[Availability]])) - FIND("(", BooksData[[#This Row],[Availability]]) - 1),
  0)</f>
        <v>3</v>
      </c>
      <c r="Y313" s="13" t="str">
        <f>IF(ISNUMBER(SEARCH("In stock", BooksData[[#This Row],[Availability]])), "In Stock", "Out of Stock")</f>
        <v>In Stock</v>
      </c>
      <c r="Z313" s="13" t="str">
        <f>IF(BooksData[[#This Row],[Stock Count]] &lt; 5, "⚠️ Low", "OK")</f>
        <v>⚠️ Low</v>
      </c>
      <c r="AA313" s="14">
        <f>BooksData[[#This Row],[Revenue]]*0.2</f>
        <v>10599.596000000001</v>
      </c>
      <c r="AB313" s="13" t="str" cm="1">
        <f t="array" ref="AB313">_xlfn.IFS(BooksData[[#This Row],[Price(USD)]]&lt;10, "Low", BooksData[[#This Row],[Price(USD)]]&lt;20, "Mid", TRUE, "High")</f>
        <v>High</v>
      </c>
      <c r="AC313" s="13" t="str">
        <f>IF(BooksData[[#This Row],[Total Sales]] &gt; 4000, "Top Seller", "Other")</f>
        <v>Other</v>
      </c>
    </row>
    <row r="314" spans="1:29" x14ac:dyDescent="0.3">
      <c r="A314" s="7" t="s">
        <v>330</v>
      </c>
      <c r="B314" s="7" t="s">
        <v>1329</v>
      </c>
      <c r="C314" s="7" t="s">
        <v>2017</v>
      </c>
      <c r="D314" s="7" t="s">
        <v>2318</v>
      </c>
      <c r="E314" s="7" t="s">
        <v>2318</v>
      </c>
      <c r="F314" s="7" t="s">
        <v>2921</v>
      </c>
      <c r="G314" s="7" t="s">
        <v>2928</v>
      </c>
      <c r="H314" s="7">
        <v>0</v>
      </c>
      <c r="I314" s="10" t="s">
        <v>2945</v>
      </c>
      <c r="J314" s="7" t="s">
        <v>2957</v>
      </c>
      <c r="K314" s="7" t="s">
        <v>3309</v>
      </c>
      <c r="L314" s="11" t="s">
        <v>4307</v>
      </c>
      <c r="M314" s="11" t="s">
        <v>5307</v>
      </c>
      <c r="N314" s="9">
        <v>3795</v>
      </c>
      <c r="O314" s="7" t="s">
        <v>5995</v>
      </c>
      <c r="P314" s="7" t="s">
        <v>6001</v>
      </c>
      <c r="Q314" s="9">
        <v>1430</v>
      </c>
      <c r="R314" s="6">
        <v>45676</v>
      </c>
      <c r="S314" s="8">
        <f>ROUND((VALUE(SUBSTITUTE(SUBSTITUTE(BooksData[[#This Row],[Price (Incl. Tax)]], "Â", ""), "£", "")) *1.3),2)</f>
        <v>37.1</v>
      </c>
      <c r="T314" s="7" cm="1">
        <f t="array" ref="T314">_xlfn.SWITCH(I314, "One",1,"Two",2,"Three",3,"Four",4,"Five",5,"")</f>
        <v>3</v>
      </c>
      <c r="U314" s="12">
        <f>BooksData[[#This Row],[Price(USD)]]*BooksData[[#This Row],[Total Sales]]</f>
        <v>140794.5</v>
      </c>
      <c r="V314" s="7" t="str">
        <f>IF(BooksData[[#This Row],[Title]]="","Missing","OK")</f>
        <v>OK</v>
      </c>
      <c r="W314" s="7" t="str">
        <f ca="1">IF(BooksData[[#This Row],[Last Purchase]] &gt;= TODAY() - 30, "Recent", "Old")</f>
        <v>Old</v>
      </c>
      <c r="X314" s="7">
        <f>IFERROR(
  --MID(BooksData[[#This Row],[Availability]],
        FIND("(", BooksData[[#This Row],[Availability]]) + 1,
        FIND(" ", BooksData[[#This Row],[Availability]], FIND("(", BooksData[[#This Row],[Availability]])) - FIND("(", BooksData[[#This Row],[Availability]]) - 1),
  0)</f>
        <v>3</v>
      </c>
      <c r="Y314" s="13" t="str">
        <f>IF(ISNUMBER(SEARCH("In stock", BooksData[[#This Row],[Availability]])), "In Stock", "Out of Stock")</f>
        <v>In Stock</v>
      </c>
      <c r="Z314" s="13" t="str">
        <f>IF(BooksData[[#This Row],[Stock Count]] &lt; 5, "⚠️ Low", "OK")</f>
        <v>⚠️ Low</v>
      </c>
      <c r="AA314" s="14">
        <f>BooksData[[#This Row],[Revenue]]*0.2</f>
        <v>28158.9</v>
      </c>
      <c r="AB314" s="13" t="str" cm="1">
        <f t="array" ref="AB314">_xlfn.IFS(BooksData[[#This Row],[Price(USD)]]&lt;10, "Low", BooksData[[#This Row],[Price(USD)]]&lt;20, "Mid", TRUE, "High")</f>
        <v>High</v>
      </c>
      <c r="AC314" s="13" t="str">
        <f>IF(BooksData[[#This Row],[Total Sales]] &gt; 4000, "Top Seller", "Other")</f>
        <v>Other</v>
      </c>
    </row>
    <row r="315" spans="1:29" x14ac:dyDescent="0.3">
      <c r="A315" s="7" t="s">
        <v>331</v>
      </c>
      <c r="B315" s="7" t="s">
        <v>1330</v>
      </c>
      <c r="C315" s="7" t="s">
        <v>2017</v>
      </c>
      <c r="D315" s="7" t="s">
        <v>2319</v>
      </c>
      <c r="E315" s="7" t="s">
        <v>2319</v>
      </c>
      <c r="F315" s="7" t="s">
        <v>2921</v>
      </c>
      <c r="G315" s="7" t="s">
        <v>2928</v>
      </c>
      <c r="H315" s="7">
        <v>0</v>
      </c>
      <c r="I315" s="10" t="s">
        <v>2943</v>
      </c>
      <c r="J315" s="7" t="s">
        <v>2957</v>
      </c>
      <c r="K315" s="7" t="s">
        <v>3310</v>
      </c>
      <c r="L315" s="11" t="s">
        <v>4308</v>
      </c>
      <c r="M315" s="11" t="s">
        <v>5308</v>
      </c>
      <c r="N315" s="9">
        <v>2640</v>
      </c>
      <c r="O315" s="7" t="s">
        <v>5998</v>
      </c>
      <c r="P315" s="7" t="s">
        <v>6002</v>
      </c>
      <c r="Q315" s="9">
        <v>895</v>
      </c>
      <c r="R315" s="6">
        <v>45824</v>
      </c>
      <c r="S315" s="8">
        <f>ROUND((VALUE(SUBSTITUTE(SUBSTITUTE(BooksData[[#This Row],[Price (Incl. Tax)]], "Â", ""), "£", "")) *1.3),2)</f>
        <v>48.78</v>
      </c>
      <c r="T315" s="7" cm="1">
        <f t="array" ref="T315">_xlfn.SWITCH(I315, "One",1,"Two",2,"Three",3,"Four",4,"Five",5,"")</f>
        <v>2</v>
      </c>
      <c r="U315" s="12">
        <f>BooksData[[#This Row],[Price(USD)]]*BooksData[[#This Row],[Total Sales]]</f>
        <v>128779.2</v>
      </c>
      <c r="V315" s="7" t="str">
        <f>IF(BooksData[[#This Row],[Title]]="","Missing","OK")</f>
        <v>OK</v>
      </c>
      <c r="W315" s="7" t="str">
        <f ca="1">IF(BooksData[[#This Row],[Last Purchase]] &gt;= TODAY() - 30, "Recent", "Old")</f>
        <v>Recent</v>
      </c>
      <c r="X315" s="7">
        <f>IFERROR(
  --MID(BooksData[[#This Row],[Availability]],
        FIND("(", BooksData[[#This Row],[Availability]]) + 1,
        FIND(" ", BooksData[[#This Row],[Availability]], FIND("(", BooksData[[#This Row],[Availability]])) - FIND("(", BooksData[[#This Row],[Availability]]) - 1),
  0)</f>
        <v>3</v>
      </c>
      <c r="Y315" s="13" t="str">
        <f>IF(ISNUMBER(SEARCH("In stock", BooksData[[#This Row],[Availability]])), "In Stock", "Out of Stock")</f>
        <v>In Stock</v>
      </c>
      <c r="Z315" s="13" t="str">
        <f>IF(BooksData[[#This Row],[Stock Count]] &lt; 5, "⚠️ Low", "OK")</f>
        <v>⚠️ Low</v>
      </c>
      <c r="AA315" s="14">
        <f>BooksData[[#This Row],[Revenue]]*0.2</f>
        <v>25755.84</v>
      </c>
      <c r="AB315" s="13" t="str" cm="1">
        <f t="array" ref="AB315">_xlfn.IFS(BooksData[[#This Row],[Price(USD)]]&lt;10, "Low", BooksData[[#This Row],[Price(USD)]]&lt;20, "Mid", TRUE, "High")</f>
        <v>High</v>
      </c>
      <c r="AC315" s="13" t="str">
        <f>IF(BooksData[[#This Row],[Total Sales]] &gt; 4000, "Top Seller", "Other")</f>
        <v>Other</v>
      </c>
    </row>
    <row r="316" spans="1:29" x14ac:dyDescent="0.3">
      <c r="A316" s="7" t="s">
        <v>332</v>
      </c>
      <c r="B316" s="7" t="s">
        <v>1331</v>
      </c>
      <c r="C316" s="7" t="s">
        <v>2017</v>
      </c>
      <c r="D316" s="7" t="s">
        <v>2320</v>
      </c>
      <c r="E316" s="7" t="s">
        <v>2320</v>
      </c>
      <c r="F316" s="7" t="s">
        <v>2921</v>
      </c>
      <c r="G316" s="7" t="s">
        <v>2928</v>
      </c>
      <c r="H316" s="7">
        <v>0</v>
      </c>
      <c r="I316" s="10" t="s">
        <v>2944</v>
      </c>
      <c r="J316" s="7" t="s">
        <v>2957</v>
      </c>
      <c r="K316" s="7" t="s">
        <v>3311</v>
      </c>
      <c r="L316" s="11" t="s">
        <v>4309</v>
      </c>
      <c r="M316" s="11" t="s">
        <v>5309</v>
      </c>
      <c r="N316" s="9">
        <v>644</v>
      </c>
      <c r="O316" s="7" t="s">
        <v>5996</v>
      </c>
      <c r="P316" s="7" t="s">
        <v>6002</v>
      </c>
      <c r="Q316" s="9">
        <v>1494</v>
      </c>
      <c r="R316" s="6">
        <v>45728</v>
      </c>
      <c r="S316" s="8">
        <f>ROUND((VALUE(SUBSTITUTE(SUBSTITUTE(BooksData[[#This Row],[Price (Incl. Tax)]], "Â", ""), "£", "")) *1.3),2)</f>
        <v>14.03</v>
      </c>
      <c r="T316" s="7" cm="1">
        <f t="array" ref="T316">_xlfn.SWITCH(I316, "One",1,"Two",2,"Three",3,"Four",4,"Five",5,"")</f>
        <v>4</v>
      </c>
      <c r="U316" s="12">
        <f>BooksData[[#This Row],[Price(USD)]]*BooksData[[#This Row],[Total Sales]]</f>
        <v>9035.32</v>
      </c>
      <c r="V316" s="7" t="str">
        <f>IF(BooksData[[#This Row],[Title]]="","Missing","OK")</f>
        <v>OK</v>
      </c>
      <c r="W316" s="7" t="str">
        <f ca="1">IF(BooksData[[#This Row],[Last Purchase]] &gt;= TODAY() - 30, "Recent", "Old")</f>
        <v>Old</v>
      </c>
      <c r="X316" s="7">
        <f>IFERROR(
  --MID(BooksData[[#This Row],[Availability]],
        FIND("(", BooksData[[#This Row],[Availability]]) + 1,
        FIND(" ", BooksData[[#This Row],[Availability]], FIND("(", BooksData[[#This Row],[Availability]])) - FIND("(", BooksData[[#This Row],[Availability]]) - 1),
  0)</f>
        <v>3</v>
      </c>
      <c r="Y316" s="13" t="str">
        <f>IF(ISNUMBER(SEARCH("In stock", BooksData[[#This Row],[Availability]])), "In Stock", "Out of Stock")</f>
        <v>In Stock</v>
      </c>
      <c r="Z316" s="13" t="str">
        <f>IF(BooksData[[#This Row],[Stock Count]] &lt; 5, "⚠️ Low", "OK")</f>
        <v>⚠️ Low</v>
      </c>
      <c r="AA316" s="14">
        <f>BooksData[[#This Row],[Revenue]]*0.2</f>
        <v>1807.0640000000001</v>
      </c>
      <c r="AB316" s="13" t="str" cm="1">
        <f t="array" ref="AB316">_xlfn.IFS(BooksData[[#This Row],[Price(USD)]]&lt;10, "Low", BooksData[[#This Row],[Price(USD)]]&lt;20, "Mid", TRUE, "High")</f>
        <v>Mid</v>
      </c>
      <c r="AC316" s="13" t="str">
        <f>IF(BooksData[[#This Row],[Total Sales]] &gt; 4000, "Top Seller", "Other")</f>
        <v>Other</v>
      </c>
    </row>
    <row r="317" spans="1:29" x14ac:dyDescent="0.3">
      <c r="A317" s="7" t="s">
        <v>333</v>
      </c>
      <c r="B317" s="7" t="s">
        <v>1332</v>
      </c>
      <c r="C317" s="7" t="s">
        <v>2017</v>
      </c>
      <c r="D317" s="7" t="s">
        <v>2321</v>
      </c>
      <c r="E317" s="7" t="s">
        <v>2321</v>
      </c>
      <c r="F317" s="7" t="s">
        <v>2921</v>
      </c>
      <c r="G317" s="7" t="s">
        <v>2928</v>
      </c>
      <c r="H317" s="7">
        <v>0</v>
      </c>
      <c r="I317" s="10" t="s">
        <v>2946</v>
      </c>
      <c r="J317" s="7" t="s">
        <v>2957</v>
      </c>
      <c r="K317" s="7" t="s">
        <v>3312</v>
      </c>
      <c r="L317" s="11" t="s">
        <v>4310</v>
      </c>
      <c r="M317" s="11" t="s">
        <v>5310</v>
      </c>
      <c r="N317" s="9">
        <v>126</v>
      </c>
      <c r="O317" s="7" t="s">
        <v>6000</v>
      </c>
      <c r="P317" s="7" t="s">
        <v>6002</v>
      </c>
      <c r="Q317" s="9">
        <v>1952</v>
      </c>
      <c r="R317" s="6">
        <v>45835</v>
      </c>
      <c r="S317" s="8">
        <f>ROUND((VALUE(SUBSTITUTE(SUBSTITUTE(BooksData[[#This Row],[Price (Incl. Tax)]], "Â", ""), "£", "")) *1.3),2)</f>
        <v>13.81</v>
      </c>
      <c r="T317" s="7" cm="1">
        <f t="array" ref="T317">_xlfn.SWITCH(I317, "One",1,"Two",2,"Three",3,"Four",4,"Five",5,"")</f>
        <v>1</v>
      </c>
      <c r="U317" s="12">
        <f>BooksData[[#This Row],[Price(USD)]]*BooksData[[#This Row],[Total Sales]]</f>
        <v>1740.0600000000002</v>
      </c>
      <c r="V317" s="7" t="str">
        <f>IF(BooksData[[#This Row],[Title]]="","Missing","OK")</f>
        <v>OK</v>
      </c>
      <c r="W317" s="7" t="str">
        <f ca="1">IF(BooksData[[#This Row],[Last Purchase]] &gt;= TODAY() - 30, "Recent", "Old")</f>
        <v>Recent</v>
      </c>
      <c r="X317" s="7">
        <f>IFERROR(
  --MID(BooksData[[#This Row],[Availability]],
        FIND("(", BooksData[[#This Row],[Availability]]) + 1,
        FIND(" ", BooksData[[#This Row],[Availability]], FIND("(", BooksData[[#This Row],[Availability]])) - FIND("(", BooksData[[#This Row],[Availability]]) - 1),
  0)</f>
        <v>3</v>
      </c>
      <c r="Y317" s="13" t="str">
        <f>IF(ISNUMBER(SEARCH("In stock", BooksData[[#This Row],[Availability]])), "In Stock", "Out of Stock")</f>
        <v>In Stock</v>
      </c>
      <c r="Z317" s="13" t="str">
        <f>IF(BooksData[[#This Row],[Stock Count]] &lt; 5, "⚠️ Low", "OK")</f>
        <v>⚠️ Low</v>
      </c>
      <c r="AA317" s="14">
        <f>BooksData[[#This Row],[Revenue]]*0.2</f>
        <v>348.01200000000006</v>
      </c>
      <c r="AB317" s="13" t="str" cm="1">
        <f t="array" ref="AB317">_xlfn.IFS(BooksData[[#This Row],[Price(USD)]]&lt;10, "Low", BooksData[[#This Row],[Price(USD)]]&lt;20, "Mid", TRUE, "High")</f>
        <v>Mid</v>
      </c>
      <c r="AC317" s="13" t="str">
        <f>IF(BooksData[[#This Row],[Total Sales]] &gt; 4000, "Top Seller", "Other")</f>
        <v>Other</v>
      </c>
    </row>
    <row r="318" spans="1:29" x14ac:dyDescent="0.3">
      <c r="A318" s="7" t="s">
        <v>334</v>
      </c>
      <c r="B318" s="7" t="s">
        <v>1333</v>
      </c>
      <c r="C318" s="7" t="s">
        <v>2017</v>
      </c>
      <c r="D318" s="7" t="s">
        <v>2322</v>
      </c>
      <c r="E318" s="7" t="s">
        <v>2322</v>
      </c>
      <c r="F318" s="7" t="s">
        <v>2921</v>
      </c>
      <c r="G318" s="7" t="s">
        <v>2928</v>
      </c>
      <c r="H318" s="7">
        <v>0</v>
      </c>
      <c r="I318" s="10" t="s">
        <v>2945</v>
      </c>
      <c r="J318" s="7" t="s">
        <v>2957</v>
      </c>
      <c r="K318" s="7" t="s">
        <v>3313</v>
      </c>
      <c r="L318" s="11" t="s">
        <v>4311</v>
      </c>
      <c r="M318" s="11" t="s">
        <v>5311</v>
      </c>
      <c r="N318" s="9">
        <v>3804</v>
      </c>
      <c r="O318" s="7" t="s">
        <v>5996</v>
      </c>
      <c r="P318" s="7" t="s">
        <v>6002</v>
      </c>
      <c r="Q318" s="9">
        <v>1733</v>
      </c>
      <c r="R318" s="6">
        <v>45765</v>
      </c>
      <c r="S318" s="8">
        <f>ROUND((VALUE(SUBSTITUTE(SUBSTITUTE(BooksData[[#This Row],[Price (Incl. Tax)]], "Â", ""), "£", "")) *1.3),2)</f>
        <v>13.86</v>
      </c>
      <c r="T318" s="7" cm="1">
        <f t="array" ref="T318">_xlfn.SWITCH(I318, "One",1,"Two",2,"Three",3,"Four",4,"Five",5,"")</f>
        <v>3</v>
      </c>
      <c r="U318" s="12">
        <f>BooksData[[#This Row],[Price(USD)]]*BooksData[[#This Row],[Total Sales]]</f>
        <v>52723.439999999995</v>
      </c>
      <c r="V318" s="7" t="str">
        <f>IF(BooksData[[#This Row],[Title]]="","Missing","OK")</f>
        <v>OK</v>
      </c>
      <c r="W318" s="7" t="str">
        <f ca="1">IF(BooksData[[#This Row],[Last Purchase]] &gt;= TODAY() - 30, "Recent", "Old")</f>
        <v>Old</v>
      </c>
      <c r="X318" s="7">
        <f>IFERROR(
  --MID(BooksData[[#This Row],[Availability]],
        FIND("(", BooksData[[#This Row],[Availability]]) + 1,
        FIND(" ", BooksData[[#This Row],[Availability]], FIND("(", BooksData[[#This Row],[Availability]])) - FIND("(", BooksData[[#This Row],[Availability]]) - 1),
  0)</f>
        <v>3</v>
      </c>
      <c r="Y318" s="13" t="str">
        <f>IF(ISNUMBER(SEARCH("In stock", BooksData[[#This Row],[Availability]])), "In Stock", "Out of Stock")</f>
        <v>In Stock</v>
      </c>
      <c r="Z318" s="13" t="str">
        <f>IF(BooksData[[#This Row],[Stock Count]] &lt; 5, "⚠️ Low", "OK")</f>
        <v>⚠️ Low</v>
      </c>
      <c r="AA318" s="14">
        <f>BooksData[[#This Row],[Revenue]]*0.2</f>
        <v>10544.688</v>
      </c>
      <c r="AB318" s="13" t="str" cm="1">
        <f t="array" ref="AB318">_xlfn.IFS(BooksData[[#This Row],[Price(USD)]]&lt;10, "Low", BooksData[[#This Row],[Price(USD)]]&lt;20, "Mid", TRUE, "High")</f>
        <v>Mid</v>
      </c>
      <c r="AC318" s="13" t="str">
        <f>IF(BooksData[[#This Row],[Total Sales]] &gt; 4000, "Top Seller", "Other")</f>
        <v>Other</v>
      </c>
    </row>
    <row r="319" spans="1:29" x14ac:dyDescent="0.3">
      <c r="A319" s="7" t="s">
        <v>335</v>
      </c>
      <c r="B319" s="7" t="s">
        <v>1334</v>
      </c>
      <c r="C319" s="7" t="s">
        <v>2017</v>
      </c>
      <c r="D319" s="7" t="s">
        <v>2323</v>
      </c>
      <c r="E319" s="7" t="s">
        <v>2323</v>
      </c>
      <c r="F319" s="7" t="s">
        <v>2921</v>
      </c>
      <c r="G319" s="7" t="s">
        <v>2938</v>
      </c>
      <c r="H319" s="7">
        <v>0</v>
      </c>
      <c r="I319" s="10" t="s">
        <v>2944</v>
      </c>
      <c r="J319" s="7" t="s">
        <v>2957</v>
      </c>
      <c r="K319" s="7" t="s">
        <v>3314</v>
      </c>
      <c r="L319" s="11" t="s">
        <v>4312</v>
      </c>
      <c r="M319" s="11" t="s">
        <v>5312</v>
      </c>
      <c r="N319" s="9">
        <v>4662</v>
      </c>
      <c r="O319" s="7" t="s">
        <v>5995</v>
      </c>
      <c r="P319" s="7" t="s">
        <v>6001</v>
      </c>
      <c r="Q319" s="9">
        <v>488</v>
      </c>
      <c r="R319" s="6">
        <v>45781</v>
      </c>
      <c r="S319" s="8">
        <f>ROUND((VALUE(SUBSTITUTE(SUBSTITUTE(BooksData[[#This Row],[Price (Incl. Tax)]], "Â", ""), "£", "")) *1.3),2)</f>
        <v>68.739999999999995</v>
      </c>
      <c r="T319" s="7" cm="1">
        <f t="array" ref="T319">_xlfn.SWITCH(I319, "One",1,"Two",2,"Three",3,"Four",4,"Five",5,"")</f>
        <v>4</v>
      </c>
      <c r="U319" s="12">
        <f>BooksData[[#This Row],[Price(USD)]]*BooksData[[#This Row],[Total Sales]]</f>
        <v>320465.88</v>
      </c>
      <c r="V319" s="7" t="str">
        <f>IF(BooksData[[#This Row],[Title]]="","Missing","OK")</f>
        <v>OK</v>
      </c>
      <c r="W319" s="7" t="str">
        <f ca="1">IF(BooksData[[#This Row],[Last Purchase]] &gt;= TODAY() - 30, "Recent", "Old")</f>
        <v>Old</v>
      </c>
      <c r="X319" s="7">
        <f>IFERROR(
  --MID(BooksData[[#This Row],[Availability]],
        FIND("(", BooksData[[#This Row],[Availability]]) + 1,
        FIND(" ", BooksData[[#This Row],[Availability]], FIND("(", BooksData[[#This Row],[Availability]])) - FIND("(", BooksData[[#This Row],[Availability]]) - 1),
  0)</f>
        <v>2</v>
      </c>
      <c r="Y319" s="13" t="str">
        <f>IF(ISNUMBER(SEARCH("In stock", BooksData[[#This Row],[Availability]])), "In Stock", "Out of Stock")</f>
        <v>In Stock</v>
      </c>
      <c r="Z319" s="13" t="str">
        <f>IF(BooksData[[#This Row],[Stock Count]] &lt; 5, "⚠️ Low", "OK")</f>
        <v>⚠️ Low</v>
      </c>
      <c r="AA319" s="14">
        <f>BooksData[[#This Row],[Revenue]]*0.2</f>
        <v>64093.176000000007</v>
      </c>
      <c r="AB319" s="13" t="str" cm="1">
        <f t="array" ref="AB319">_xlfn.IFS(BooksData[[#This Row],[Price(USD)]]&lt;10, "Low", BooksData[[#This Row],[Price(USD)]]&lt;20, "Mid", TRUE, "High")</f>
        <v>High</v>
      </c>
      <c r="AC319" s="13" t="str">
        <f>IF(BooksData[[#This Row],[Total Sales]] &gt; 4000, "Top Seller", "Other")</f>
        <v>Top Seller</v>
      </c>
    </row>
    <row r="320" spans="1:29" x14ac:dyDescent="0.3">
      <c r="A320" s="7" t="s">
        <v>336</v>
      </c>
      <c r="B320" s="7" t="s">
        <v>1335</v>
      </c>
      <c r="C320" s="7" t="s">
        <v>2017</v>
      </c>
      <c r="D320" s="7" t="s">
        <v>2212</v>
      </c>
      <c r="E320" s="7" t="s">
        <v>2212</v>
      </c>
      <c r="F320" s="7" t="s">
        <v>2921</v>
      </c>
      <c r="G320" s="7" t="s">
        <v>2929</v>
      </c>
      <c r="H320" s="7">
        <v>0</v>
      </c>
      <c r="I320" s="10" t="s">
        <v>2946</v>
      </c>
      <c r="J320" s="7" t="s">
        <v>2957</v>
      </c>
      <c r="K320" s="7" t="s">
        <v>3315</v>
      </c>
      <c r="L320" s="11" t="s">
        <v>4313</v>
      </c>
      <c r="M320" s="11" t="s">
        <v>5313</v>
      </c>
      <c r="N320" s="9">
        <v>869</v>
      </c>
      <c r="O320" s="7" t="s">
        <v>5995</v>
      </c>
      <c r="P320" s="7" t="s">
        <v>6001</v>
      </c>
      <c r="Q320" s="9">
        <v>118</v>
      </c>
      <c r="R320" s="6">
        <v>45688</v>
      </c>
      <c r="S320" s="8">
        <f>ROUND((VALUE(SUBSTITUTE(SUBSTITUTE(BooksData[[#This Row],[Price (Incl. Tax)]], "Â", ""), "£", "")) *1.3),2)</f>
        <v>36.840000000000003</v>
      </c>
      <c r="T320" s="7" cm="1">
        <f t="array" ref="T320">_xlfn.SWITCH(I320, "One",1,"Two",2,"Three",3,"Four",4,"Five",5,"")</f>
        <v>1</v>
      </c>
      <c r="U320" s="12">
        <f>BooksData[[#This Row],[Price(USD)]]*BooksData[[#This Row],[Total Sales]]</f>
        <v>32013.960000000003</v>
      </c>
      <c r="V320" s="7" t="str">
        <f>IF(BooksData[[#This Row],[Title]]="","Missing","OK")</f>
        <v>OK</v>
      </c>
      <c r="W320" s="7" t="str">
        <f ca="1">IF(BooksData[[#This Row],[Last Purchase]] &gt;= TODAY() - 30, "Recent", "Old")</f>
        <v>Old</v>
      </c>
      <c r="X320" s="7">
        <f>IFERROR(
  --MID(BooksData[[#This Row],[Availability]],
        FIND("(", BooksData[[#This Row],[Availability]]) + 1,
        FIND(" ", BooksData[[#This Row],[Availability]], FIND("(", BooksData[[#This Row],[Availability]])) - FIND("(", BooksData[[#This Row],[Availability]]) - 1),
  0)</f>
        <v>1</v>
      </c>
      <c r="Y320" s="13" t="str">
        <f>IF(ISNUMBER(SEARCH("In stock", BooksData[[#This Row],[Availability]])), "In Stock", "Out of Stock")</f>
        <v>In Stock</v>
      </c>
      <c r="Z320" s="13" t="str">
        <f>IF(BooksData[[#This Row],[Stock Count]] &lt; 5, "⚠️ Low", "OK")</f>
        <v>⚠️ Low</v>
      </c>
      <c r="AA320" s="14">
        <f>BooksData[[#This Row],[Revenue]]*0.2</f>
        <v>6402.7920000000013</v>
      </c>
      <c r="AB320" s="13" t="str" cm="1">
        <f t="array" ref="AB320">_xlfn.IFS(BooksData[[#This Row],[Price(USD)]]&lt;10, "Low", BooksData[[#This Row],[Price(USD)]]&lt;20, "Mid", TRUE, "High")</f>
        <v>High</v>
      </c>
      <c r="AC320" s="13" t="str">
        <f>IF(BooksData[[#This Row],[Total Sales]] &gt; 4000, "Top Seller", "Other")</f>
        <v>Other</v>
      </c>
    </row>
    <row r="321" spans="1:29" x14ac:dyDescent="0.3">
      <c r="A321" s="7" t="s">
        <v>337</v>
      </c>
      <c r="B321" s="7" t="s">
        <v>1336</v>
      </c>
      <c r="C321" s="7" t="s">
        <v>2017</v>
      </c>
      <c r="D321" s="7" t="s">
        <v>2324</v>
      </c>
      <c r="E321" s="7" t="s">
        <v>2324</v>
      </c>
      <c r="F321" s="7" t="s">
        <v>2921</v>
      </c>
      <c r="G321" s="7" t="s">
        <v>2929</v>
      </c>
      <c r="H321" s="7">
        <v>0</v>
      </c>
      <c r="I321" s="10" t="s">
        <v>2945</v>
      </c>
      <c r="J321" s="7" t="s">
        <v>2957</v>
      </c>
      <c r="K321" s="7" t="s">
        <v>3316</v>
      </c>
      <c r="L321" s="11" t="s">
        <v>4314</v>
      </c>
      <c r="M321" s="11" t="s">
        <v>5314</v>
      </c>
      <c r="N321" s="9">
        <v>650</v>
      </c>
      <c r="O321" s="7" t="s">
        <v>5999</v>
      </c>
      <c r="P321" s="7" t="s">
        <v>6001</v>
      </c>
      <c r="Q321" s="9">
        <v>500</v>
      </c>
      <c r="R321" s="6">
        <v>45768</v>
      </c>
      <c r="S321" s="8">
        <f>ROUND((VALUE(SUBSTITUTE(SUBSTITUTE(BooksData[[#This Row],[Price (Incl. Tax)]], "Â", ""), "£", "")) *1.3),2)</f>
        <v>29.71</v>
      </c>
      <c r="T321" s="7" cm="1">
        <f t="array" ref="T321">_xlfn.SWITCH(I321, "One",1,"Two",2,"Three",3,"Four",4,"Five",5,"")</f>
        <v>3</v>
      </c>
      <c r="U321" s="12">
        <f>BooksData[[#This Row],[Price(USD)]]*BooksData[[#This Row],[Total Sales]]</f>
        <v>19311.5</v>
      </c>
      <c r="V321" s="7" t="str">
        <f>IF(BooksData[[#This Row],[Title]]="","Missing","OK")</f>
        <v>OK</v>
      </c>
      <c r="W321" s="7" t="str">
        <f ca="1">IF(BooksData[[#This Row],[Last Purchase]] &gt;= TODAY() - 30, "Recent", "Old")</f>
        <v>Old</v>
      </c>
      <c r="X321" s="7">
        <f>IFERROR(
  --MID(BooksData[[#This Row],[Availability]],
        FIND("(", BooksData[[#This Row],[Availability]]) + 1,
        FIND(" ", BooksData[[#This Row],[Availability]], FIND("(", BooksData[[#This Row],[Availability]])) - FIND("(", BooksData[[#This Row],[Availability]]) - 1),
  0)</f>
        <v>1</v>
      </c>
      <c r="Y321" s="13" t="str">
        <f>IF(ISNUMBER(SEARCH("In stock", BooksData[[#This Row],[Availability]])), "In Stock", "Out of Stock")</f>
        <v>In Stock</v>
      </c>
      <c r="Z321" s="13" t="str">
        <f>IF(BooksData[[#This Row],[Stock Count]] &lt; 5, "⚠️ Low", "OK")</f>
        <v>⚠️ Low</v>
      </c>
      <c r="AA321" s="14">
        <f>BooksData[[#This Row],[Revenue]]*0.2</f>
        <v>3862.3</v>
      </c>
      <c r="AB321" s="13" t="str" cm="1">
        <f t="array" ref="AB321">_xlfn.IFS(BooksData[[#This Row],[Price(USD)]]&lt;10, "Low", BooksData[[#This Row],[Price(USD)]]&lt;20, "Mid", TRUE, "High")</f>
        <v>High</v>
      </c>
      <c r="AC321" s="13" t="str">
        <f>IF(BooksData[[#This Row],[Total Sales]] &gt; 4000, "Top Seller", "Other")</f>
        <v>Other</v>
      </c>
    </row>
    <row r="322" spans="1:29" x14ac:dyDescent="0.3">
      <c r="A322" s="7" t="s">
        <v>338</v>
      </c>
      <c r="B322" s="7" t="s">
        <v>1337</v>
      </c>
      <c r="C322" s="7" t="s">
        <v>2017</v>
      </c>
      <c r="D322" s="7" t="s">
        <v>2325</v>
      </c>
      <c r="E322" s="7" t="s">
        <v>2325</v>
      </c>
      <c r="F322" s="7" t="s">
        <v>2921</v>
      </c>
      <c r="G322" s="7" t="s">
        <v>2932</v>
      </c>
      <c r="H322" s="7">
        <v>0</v>
      </c>
      <c r="I322" s="10" t="s">
        <v>2943</v>
      </c>
      <c r="J322" s="7" t="s">
        <v>2958</v>
      </c>
      <c r="K322" s="7" t="s">
        <v>3317</v>
      </c>
      <c r="L322" s="11" t="s">
        <v>4315</v>
      </c>
      <c r="M322" s="11" t="s">
        <v>5315</v>
      </c>
      <c r="N322" s="9">
        <v>4454</v>
      </c>
      <c r="O322" s="7" t="s">
        <v>5998</v>
      </c>
      <c r="P322" s="7" t="s">
        <v>6002</v>
      </c>
      <c r="Q322" s="9">
        <v>176</v>
      </c>
      <c r="R322" s="6">
        <v>45781</v>
      </c>
      <c r="S322" s="8">
        <f>ROUND((VALUE(SUBSTITUTE(SUBSTITUTE(BooksData[[#This Row],[Price (Incl. Tax)]], "Â", ""), "£", "")) *1.3),2)</f>
        <v>49.36</v>
      </c>
      <c r="T322" s="7" cm="1">
        <f t="array" ref="T322">_xlfn.SWITCH(I322, "One",1,"Two",2,"Three",3,"Four",4,"Five",5,"")</f>
        <v>2</v>
      </c>
      <c r="U322" s="12">
        <f>BooksData[[#This Row],[Price(USD)]]*BooksData[[#This Row],[Total Sales]]</f>
        <v>219849.44</v>
      </c>
      <c r="V322" s="7" t="str">
        <f>IF(BooksData[[#This Row],[Title]]="","Missing","OK")</f>
        <v>OK</v>
      </c>
      <c r="W322" s="7" t="str">
        <f ca="1">IF(BooksData[[#This Row],[Last Purchase]] &gt;= TODAY() - 30, "Recent", "Old")</f>
        <v>Old</v>
      </c>
      <c r="X322" s="7">
        <f>IFERROR(
  --MID(BooksData[[#This Row],[Availability]],
        FIND("(", BooksData[[#This Row],[Availability]]) + 1,
        FIND(" ", BooksData[[#This Row],[Availability]], FIND("(", BooksData[[#This Row],[Availability]])) - FIND("(", BooksData[[#This Row],[Availability]]) - 1),
  0)</f>
        <v>16</v>
      </c>
      <c r="Y322" s="13" t="str">
        <f>IF(ISNUMBER(SEARCH("In stock", BooksData[[#This Row],[Availability]])), "In Stock", "Out of Stock")</f>
        <v>In Stock</v>
      </c>
      <c r="Z322" s="13" t="str">
        <f>IF(BooksData[[#This Row],[Stock Count]] &lt; 5, "⚠️ Low", "OK")</f>
        <v>OK</v>
      </c>
      <c r="AA322" s="14">
        <f>BooksData[[#This Row],[Revenue]]*0.2</f>
        <v>43969.888000000006</v>
      </c>
      <c r="AB322" s="13" t="str" cm="1">
        <f t="array" ref="AB322">_xlfn.IFS(BooksData[[#This Row],[Price(USD)]]&lt;10, "Low", BooksData[[#This Row],[Price(USD)]]&lt;20, "Mid", TRUE, "High")</f>
        <v>High</v>
      </c>
      <c r="AC322" s="13" t="str">
        <f>IF(BooksData[[#This Row],[Total Sales]] &gt; 4000, "Top Seller", "Other")</f>
        <v>Top Seller</v>
      </c>
    </row>
    <row r="323" spans="1:29" x14ac:dyDescent="0.3">
      <c r="A323" s="7" t="s">
        <v>339</v>
      </c>
      <c r="B323" s="7" t="s">
        <v>1338</v>
      </c>
      <c r="C323" s="7" t="s">
        <v>2017</v>
      </c>
      <c r="D323" s="7" t="s">
        <v>2326</v>
      </c>
      <c r="E323" s="7" t="s">
        <v>2326</v>
      </c>
      <c r="F323" s="7" t="s">
        <v>2921</v>
      </c>
      <c r="G323" s="7" t="s">
        <v>2923</v>
      </c>
      <c r="H323" s="7">
        <v>0</v>
      </c>
      <c r="I323" s="10" t="s">
        <v>2944</v>
      </c>
      <c r="J323" s="7" t="s">
        <v>2958</v>
      </c>
      <c r="K323" s="7" t="s">
        <v>3318</v>
      </c>
      <c r="L323" s="11" t="s">
        <v>4316</v>
      </c>
      <c r="M323" s="11" t="s">
        <v>5316</v>
      </c>
      <c r="N323" s="9">
        <v>1796</v>
      </c>
      <c r="O323" s="7" t="s">
        <v>5998</v>
      </c>
      <c r="P323" s="7" t="s">
        <v>6001</v>
      </c>
      <c r="Q323" s="9">
        <v>1893</v>
      </c>
      <c r="R323" s="6">
        <v>45785</v>
      </c>
      <c r="S323" s="8">
        <f>ROUND((VALUE(SUBSTITUTE(SUBSTITUTE(BooksData[[#This Row],[Price (Incl. Tax)]], "Â", ""), "£", "")) *1.3),2)</f>
        <v>28.43</v>
      </c>
      <c r="T323" s="7" cm="1">
        <f t="array" ref="T323">_xlfn.SWITCH(I323, "One",1,"Two",2,"Three",3,"Four",4,"Five",5,"")</f>
        <v>4</v>
      </c>
      <c r="U323" s="12">
        <f>BooksData[[#This Row],[Price(USD)]]*BooksData[[#This Row],[Total Sales]]</f>
        <v>51060.28</v>
      </c>
      <c r="V323" s="7" t="str">
        <f>IF(BooksData[[#This Row],[Title]]="","Missing","OK")</f>
        <v>OK</v>
      </c>
      <c r="W323" s="7" t="str">
        <f ca="1">IF(BooksData[[#This Row],[Last Purchase]] &gt;= TODAY() - 30, "Recent", "Old")</f>
        <v>Old</v>
      </c>
      <c r="X323" s="7">
        <f>IFERROR(
  --MID(BooksData[[#This Row],[Availability]],
        FIND("(", BooksData[[#This Row],[Availability]]) + 1,
        FIND(" ", BooksData[[#This Row],[Availability]], FIND("(", BooksData[[#This Row],[Availability]])) - FIND("(", BooksData[[#This Row],[Availability]]) - 1),
  0)</f>
        <v>15</v>
      </c>
      <c r="Y323" s="13" t="str">
        <f>IF(ISNUMBER(SEARCH("In stock", BooksData[[#This Row],[Availability]])), "In Stock", "Out of Stock")</f>
        <v>In Stock</v>
      </c>
      <c r="Z323" s="13" t="str">
        <f>IF(BooksData[[#This Row],[Stock Count]] &lt; 5, "⚠️ Low", "OK")</f>
        <v>OK</v>
      </c>
      <c r="AA323" s="14">
        <f>BooksData[[#This Row],[Revenue]]*0.2</f>
        <v>10212.056</v>
      </c>
      <c r="AB323" s="13" t="str" cm="1">
        <f t="array" ref="AB323">_xlfn.IFS(BooksData[[#This Row],[Price(USD)]]&lt;10, "Low", BooksData[[#This Row],[Price(USD)]]&lt;20, "Mid", TRUE, "High")</f>
        <v>High</v>
      </c>
      <c r="AC323" s="13" t="str">
        <f>IF(BooksData[[#This Row],[Total Sales]] &gt; 4000, "Top Seller", "Other")</f>
        <v>Other</v>
      </c>
    </row>
    <row r="324" spans="1:29" x14ac:dyDescent="0.3">
      <c r="A324" s="7" t="s">
        <v>340</v>
      </c>
      <c r="B324" s="7" t="s">
        <v>1339</v>
      </c>
      <c r="C324" s="7" t="s">
        <v>2017</v>
      </c>
      <c r="D324" s="7" t="s">
        <v>2327</v>
      </c>
      <c r="E324" s="7" t="s">
        <v>2327</v>
      </c>
      <c r="F324" s="7" t="s">
        <v>2921</v>
      </c>
      <c r="G324" s="7" t="s">
        <v>2924</v>
      </c>
      <c r="H324" s="7">
        <v>0</v>
      </c>
      <c r="I324" s="10" t="s">
        <v>2947</v>
      </c>
      <c r="J324" s="7" t="s">
        <v>2958</v>
      </c>
      <c r="K324" s="7" t="s">
        <v>3319</v>
      </c>
      <c r="L324" s="11" t="s">
        <v>4317</v>
      </c>
      <c r="M324" s="11" t="s">
        <v>5317</v>
      </c>
      <c r="N324" s="9">
        <v>4194</v>
      </c>
      <c r="O324" s="7" t="s">
        <v>5996</v>
      </c>
      <c r="P324" s="7" t="s">
        <v>6001</v>
      </c>
      <c r="Q324" s="9">
        <v>889</v>
      </c>
      <c r="R324" s="6">
        <v>45684</v>
      </c>
      <c r="S324" s="8">
        <f>ROUND((VALUE(SUBSTITUTE(SUBSTITUTE(BooksData[[#This Row],[Price (Incl. Tax)]], "Â", ""), "£", "")) *1.3),2)</f>
        <v>39.04</v>
      </c>
      <c r="T324" s="7" cm="1">
        <f t="array" ref="T324">_xlfn.SWITCH(I324, "One",1,"Two",2,"Three",3,"Four",4,"Five",5,"")</f>
        <v>5</v>
      </c>
      <c r="U324" s="12">
        <f>BooksData[[#This Row],[Price(USD)]]*BooksData[[#This Row],[Total Sales]]</f>
        <v>163733.76000000001</v>
      </c>
      <c r="V324" s="7" t="str">
        <f>IF(BooksData[[#This Row],[Title]]="","Missing","OK")</f>
        <v>OK</v>
      </c>
      <c r="W324" s="7" t="str">
        <f ca="1">IF(BooksData[[#This Row],[Last Purchase]] &gt;= TODAY() - 30, "Recent", "Old")</f>
        <v>Old</v>
      </c>
      <c r="X324" s="7">
        <f>IFERROR(
  --MID(BooksData[[#This Row],[Availability]],
        FIND("(", BooksData[[#This Row],[Availability]]) + 1,
        FIND(" ", BooksData[[#This Row],[Availability]], FIND("(", BooksData[[#This Row],[Availability]])) - FIND("(", BooksData[[#This Row],[Availability]]) - 1),
  0)</f>
        <v>14</v>
      </c>
      <c r="Y324" s="13" t="str">
        <f>IF(ISNUMBER(SEARCH("In stock", BooksData[[#This Row],[Availability]])), "In Stock", "Out of Stock")</f>
        <v>In Stock</v>
      </c>
      <c r="Z324" s="13" t="str">
        <f>IF(BooksData[[#This Row],[Stock Count]] &lt; 5, "⚠️ Low", "OK")</f>
        <v>OK</v>
      </c>
      <c r="AA324" s="14">
        <f>BooksData[[#This Row],[Revenue]]*0.2</f>
        <v>32746.752000000004</v>
      </c>
      <c r="AB324" s="13" t="str" cm="1">
        <f t="array" ref="AB324">_xlfn.IFS(BooksData[[#This Row],[Price(USD)]]&lt;10, "Low", BooksData[[#This Row],[Price(USD)]]&lt;20, "Mid", TRUE, "High")</f>
        <v>High</v>
      </c>
      <c r="AC324" s="13" t="str">
        <f>IF(BooksData[[#This Row],[Total Sales]] &gt; 4000, "Top Seller", "Other")</f>
        <v>Top Seller</v>
      </c>
    </row>
    <row r="325" spans="1:29" x14ac:dyDescent="0.3">
      <c r="A325" s="7" t="s">
        <v>341</v>
      </c>
      <c r="B325" s="7" t="s">
        <v>1340</v>
      </c>
      <c r="C325" s="7" t="s">
        <v>2017</v>
      </c>
      <c r="D325" s="7" t="s">
        <v>2328</v>
      </c>
      <c r="E325" s="7" t="s">
        <v>2328</v>
      </c>
      <c r="F325" s="7" t="s">
        <v>2921</v>
      </c>
      <c r="G325" s="7" t="s">
        <v>2937</v>
      </c>
      <c r="H325" s="7">
        <v>0</v>
      </c>
      <c r="I325" s="10" t="s">
        <v>2945</v>
      </c>
      <c r="J325" s="7" t="s">
        <v>2958</v>
      </c>
      <c r="K325" s="7" t="s">
        <v>3320</v>
      </c>
      <c r="L325" s="11" t="s">
        <v>4318</v>
      </c>
      <c r="M325" s="11" t="s">
        <v>5318</v>
      </c>
      <c r="N325" s="9">
        <v>2222</v>
      </c>
      <c r="O325" s="7" t="s">
        <v>5995</v>
      </c>
      <c r="P325" s="7" t="s">
        <v>6001</v>
      </c>
      <c r="Q325" s="9">
        <v>237</v>
      </c>
      <c r="R325" s="6">
        <v>45685</v>
      </c>
      <c r="S325" s="8">
        <f>ROUND((VALUE(SUBSTITUTE(SUBSTITUTE(BooksData[[#This Row],[Price (Incl. Tax)]], "Â", ""), "£", "")) *1.3),2)</f>
        <v>31.94</v>
      </c>
      <c r="T325" s="7" cm="1">
        <f t="array" ref="T325">_xlfn.SWITCH(I325, "One",1,"Two",2,"Three",3,"Four",4,"Five",5,"")</f>
        <v>3</v>
      </c>
      <c r="U325" s="12">
        <f>BooksData[[#This Row],[Price(USD)]]*BooksData[[#This Row],[Total Sales]]</f>
        <v>70970.680000000008</v>
      </c>
      <c r="V325" s="7" t="str">
        <f>IF(BooksData[[#This Row],[Title]]="","Missing","OK")</f>
        <v>OK</v>
      </c>
      <c r="W325" s="7" t="str">
        <f ca="1">IF(BooksData[[#This Row],[Last Purchase]] &gt;= TODAY() - 30, "Recent", "Old")</f>
        <v>Old</v>
      </c>
      <c r="X325" s="7">
        <f>IFERROR(
  --MID(BooksData[[#This Row],[Availability]],
        FIND("(", BooksData[[#This Row],[Availability]]) + 1,
        FIND(" ", BooksData[[#This Row],[Availability]], FIND("(", BooksData[[#This Row],[Availability]])) - FIND("(", BooksData[[#This Row],[Availability]]) - 1),
  0)</f>
        <v>9</v>
      </c>
      <c r="Y325" s="13" t="str">
        <f>IF(ISNUMBER(SEARCH("In stock", BooksData[[#This Row],[Availability]])), "In Stock", "Out of Stock")</f>
        <v>In Stock</v>
      </c>
      <c r="Z325" s="13" t="str">
        <f>IF(BooksData[[#This Row],[Stock Count]] &lt; 5, "⚠️ Low", "OK")</f>
        <v>OK</v>
      </c>
      <c r="AA325" s="14">
        <f>BooksData[[#This Row],[Revenue]]*0.2</f>
        <v>14194.136000000002</v>
      </c>
      <c r="AB325" s="13" t="str" cm="1">
        <f t="array" ref="AB325">_xlfn.IFS(BooksData[[#This Row],[Price(USD)]]&lt;10, "Low", BooksData[[#This Row],[Price(USD)]]&lt;20, "Mid", TRUE, "High")</f>
        <v>High</v>
      </c>
      <c r="AC325" s="13" t="str">
        <f>IF(BooksData[[#This Row],[Total Sales]] &gt; 4000, "Top Seller", "Other")</f>
        <v>Other</v>
      </c>
    </row>
    <row r="326" spans="1:29" x14ac:dyDescent="0.3">
      <c r="A326" s="7" t="s">
        <v>342</v>
      </c>
      <c r="B326" s="7" t="s">
        <v>1341</v>
      </c>
      <c r="C326" s="7" t="s">
        <v>2017</v>
      </c>
      <c r="D326" s="7" t="s">
        <v>2329</v>
      </c>
      <c r="E326" s="7" t="s">
        <v>2329</v>
      </c>
      <c r="F326" s="7" t="s">
        <v>2921</v>
      </c>
      <c r="G326" s="7" t="s">
        <v>2936</v>
      </c>
      <c r="H326" s="7">
        <v>0</v>
      </c>
      <c r="I326" s="10" t="s">
        <v>2946</v>
      </c>
      <c r="J326" s="7" t="s">
        <v>2958</v>
      </c>
      <c r="K326" s="7" t="s">
        <v>3321</v>
      </c>
      <c r="L326" s="11" t="s">
        <v>4319</v>
      </c>
      <c r="M326" s="11" t="s">
        <v>5319</v>
      </c>
      <c r="N326" s="9">
        <v>1135</v>
      </c>
      <c r="O326" s="7" t="s">
        <v>5998</v>
      </c>
      <c r="P326" s="7" t="s">
        <v>6002</v>
      </c>
      <c r="Q326" s="9">
        <v>928</v>
      </c>
      <c r="R326" s="6">
        <v>45775</v>
      </c>
      <c r="S326" s="8">
        <f>ROUND((VALUE(SUBSTITUTE(SUBSTITUTE(BooksData[[#This Row],[Price (Incl. Tax)]], "Â", ""), "£", "")) *1.3),2)</f>
        <v>35.909999999999997</v>
      </c>
      <c r="T326" s="7" cm="1">
        <f t="array" ref="T326">_xlfn.SWITCH(I326, "One",1,"Two",2,"Three",3,"Four",4,"Five",5,"")</f>
        <v>1</v>
      </c>
      <c r="U326" s="12">
        <f>BooksData[[#This Row],[Price(USD)]]*BooksData[[#This Row],[Total Sales]]</f>
        <v>40757.85</v>
      </c>
      <c r="V326" s="7" t="str">
        <f>IF(BooksData[[#This Row],[Title]]="","Missing","OK")</f>
        <v>OK</v>
      </c>
      <c r="W326" s="7" t="str">
        <f ca="1">IF(BooksData[[#This Row],[Last Purchase]] &gt;= TODAY() - 30, "Recent", "Old")</f>
        <v>Old</v>
      </c>
      <c r="X326" s="7">
        <f>IFERROR(
  --MID(BooksData[[#This Row],[Availability]],
        FIND("(", BooksData[[#This Row],[Availability]]) + 1,
        FIND(" ", BooksData[[#This Row],[Availability]], FIND("(", BooksData[[#This Row],[Availability]])) - FIND("(", BooksData[[#This Row],[Availability]]) - 1),
  0)</f>
        <v>4</v>
      </c>
      <c r="Y326" s="13" t="str">
        <f>IF(ISNUMBER(SEARCH("In stock", BooksData[[#This Row],[Availability]])), "In Stock", "Out of Stock")</f>
        <v>In Stock</v>
      </c>
      <c r="Z326" s="13" t="str">
        <f>IF(BooksData[[#This Row],[Stock Count]] &lt; 5, "⚠️ Low", "OK")</f>
        <v>⚠️ Low</v>
      </c>
      <c r="AA326" s="14">
        <f>BooksData[[#This Row],[Revenue]]*0.2</f>
        <v>8151.57</v>
      </c>
      <c r="AB326" s="13" t="str" cm="1">
        <f t="array" ref="AB326">_xlfn.IFS(BooksData[[#This Row],[Price(USD)]]&lt;10, "Low", BooksData[[#This Row],[Price(USD)]]&lt;20, "Mid", TRUE, "High")</f>
        <v>High</v>
      </c>
      <c r="AC326" s="13" t="str">
        <f>IF(BooksData[[#This Row],[Total Sales]] &gt; 4000, "Top Seller", "Other")</f>
        <v>Other</v>
      </c>
    </row>
    <row r="327" spans="1:29" x14ac:dyDescent="0.3">
      <c r="A327" s="7" t="s">
        <v>343</v>
      </c>
      <c r="B327" s="7" t="s">
        <v>1342</v>
      </c>
      <c r="C327" s="7" t="s">
        <v>2017</v>
      </c>
      <c r="D327" s="7" t="s">
        <v>2330</v>
      </c>
      <c r="E327" s="7" t="s">
        <v>2330</v>
      </c>
      <c r="F327" s="7" t="s">
        <v>2921</v>
      </c>
      <c r="G327" s="7" t="s">
        <v>2929</v>
      </c>
      <c r="H327" s="7">
        <v>0</v>
      </c>
      <c r="I327" s="10" t="s">
        <v>2945</v>
      </c>
      <c r="J327" s="7" t="s">
        <v>2958</v>
      </c>
      <c r="K327" s="7" t="s">
        <v>3322</v>
      </c>
      <c r="L327" s="11" t="s">
        <v>4320</v>
      </c>
      <c r="M327" s="11" t="s">
        <v>5320</v>
      </c>
      <c r="N327" s="9">
        <v>2909</v>
      </c>
      <c r="O327" s="7" t="s">
        <v>5997</v>
      </c>
      <c r="P327" s="7" t="s">
        <v>6002</v>
      </c>
      <c r="Q327" s="9">
        <v>1253</v>
      </c>
      <c r="R327" s="6">
        <v>45803</v>
      </c>
      <c r="S327" s="8">
        <f>ROUND((VALUE(SUBSTITUTE(SUBSTITUTE(BooksData[[#This Row],[Price (Incl. Tax)]], "Â", ""), "£", "")) *1.3),2)</f>
        <v>74.739999999999995</v>
      </c>
      <c r="T327" s="7" cm="1">
        <f t="array" ref="T327">_xlfn.SWITCH(I327, "One",1,"Two",2,"Three",3,"Four",4,"Five",5,"")</f>
        <v>3</v>
      </c>
      <c r="U327" s="12">
        <f>BooksData[[#This Row],[Price(USD)]]*BooksData[[#This Row],[Total Sales]]</f>
        <v>217418.65999999997</v>
      </c>
      <c r="V327" s="7" t="str">
        <f>IF(BooksData[[#This Row],[Title]]="","Missing","OK")</f>
        <v>OK</v>
      </c>
      <c r="W327" s="7" t="str">
        <f ca="1">IF(BooksData[[#This Row],[Last Purchase]] &gt;= TODAY() - 30, "Recent", "Old")</f>
        <v>Old</v>
      </c>
      <c r="X327" s="7">
        <f>IFERROR(
  --MID(BooksData[[#This Row],[Availability]],
        FIND("(", BooksData[[#This Row],[Availability]]) + 1,
        FIND(" ", BooksData[[#This Row],[Availability]], FIND("(", BooksData[[#This Row],[Availability]])) - FIND("(", BooksData[[#This Row],[Availability]]) - 1),
  0)</f>
        <v>1</v>
      </c>
      <c r="Y327" s="13" t="str">
        <f>IF(ISNUMBER(SEARCH("In stock", BooksData[[#This Row],[Availability]])), "In Stock", "Out of Stock")</f>
        <v>In Stock</v>
      </c>
      <c r="Z327" s="13" t="str">
        <f>IF(BooksData[[#This Row],[Stock Count]] &lt; 5, "⚠️ Low", "OK")</f>
        <v>⚠️ Low</v>
      </c>
      <c r="AA327" s="14">
        <f>BooksData[[#This Row],[Revenue]]*0.2</f>
        <v>43483.731999999996</v>
      </c>
      <c r="AB327" s="13" t="str" cm="1">
        <f t="array" ref="AB327">_xlfn.IFS(BooksData[[#This Row],[Price(USD)]]&lt;10, "Low", BooksData[[#This Row],[Price(USD)]]&lt;20, "Mid", TRUE, "High")</f>
        <v>High</v>
      </c>
      <c r="AC327" s="13" t="str">
        <f>IF(BooksData[[#This Row],[Total Sales]] &gt; 4000, "Top Seller", "Other")</f>
        <v>Other</v>
      </c>
    </row>
    <row r="328" spans="1:29" x14ac:dyDescent="0.3">
      <c r="A328" s="7" t="s">
        <v>344</v>
      </c>
      <c r="B328" s="7" t="s">
        <v>1343</v>
      </c>
      <c r="C328" s="7" t="s">
        <v>2017</v>
      </c>
      <c r="D328" s="7" t="s">
        <v>2331</v>
      </c>
      <c r="E328" s="7" t="s">
        <v>2331</v>
      </c>
      <c r="F328" s="7" t="s">
        <v>2921</v>
      </c>
      <c r="G328" s="7" t="s">
        <v>2929</v>
      </c>
      <c r="H328" s="7">
        <v>0</v>
      </c>
      <c r="I328" s="10" t="s">
        <v>2944</v>
      </c>
      <c r="J328" s="7" t="s">
        <v>2958</v>
      </c>
      <c r="K328" s="7" t="s">
        <v>3323</v>
      </c>
      <c r="L328" s="11" t="s">
        <v>4321</v>
      </c>
      <c r="M328" s="11" t="s">
        <v>5321</v>
      </c>
      <c r="N328" s="9">
        <v>613</v>
      </c>
      <c r="O328" s="7" t="s">
        <v>5998</v>
      </c>
      <c r="P328" s="7" t="s">
        <v>6002</v>
      </c>
      <c r="Q328" s="9">
        <v>1246</v>
      </c>
      <c r="R328" s="6">
        <v>45813</v>
      </c>
      <c r="S328" s="8">
        <f>ROUND((VALUE(SUBSTITUTE(SUBSTITUTE(BooksData[[#This Row],[Price (Incl. Tax)]], "Â", ""), "£", "")) *1.3),2)</f>
        <v>36.950000000000003</v>
      </c>
      <c r="T328" s="7" cm="1">
        <f t="array" ref="T328">_xlfn.SWITCH(I328, "One",1,"Two",2,"Three",3,"Four",4,"Five",5,"")</f>
        <v>4</v>
      </c>
      <c r="U328" s="12">
        <f>BooksData[[#This Row],[Price(USD)]]*BooksData[[#This Row],[Total Sales]]</f>
        <v>22650.350000000002</v>
      </c>
      <c r="V328" s="7" t="str">
        <f>IF(BooksData[[#This Row],[Title]]="","Missing","OK")</f>
        <v>OK</v>
      </c>
      <c r="W328" s="7" t="str">
        <f ca="1">IF(BooksData[[#This Row],[Last Purchase]] &gt;= TODAY() - 30, "Recent", "Old")</f>
        <v>Old</v>
      </c>
      <c r="X328" s="7">
        <f>IFERROR(
  --MID(BooksData[[#This Row],[Availability]],
        FIND("(", BooksData[[#This Row],[Availability]]) + 1,
        FIND(" ", BooksData[[#This Row],[Availability]], FIND("(", BooksData[[#This Row],[Availability]])) - FIND("(", BooksData[[#This Row],[Availability]]) - 1),
  0)</f>
        <v>1</v>
      </c>
      <c r="Y328" s="13" t="str">
        <f>IF(ISNUMBER(SEARCH("In stock", BooksData[[#This Row],[Availability]])), "In Stock", "Out of Stock")</f>
        <v>In Stock</v>
      </c>
      <c r="Z328" s="13" t="str">
        <f>IF(BooksData[[#This Row],[Stock Count]] &lt; 5, "⚠️ Low", "OK")</f>
        <v>⚠️ Low</v>
      </c>
      <c r="AA328" s="14">
        <f>BooksData[[#This Row],[Revenue]]*0.2</f>
        <v>4530.0700000000006</v>
      </c>
      <c r="AB328" s="13" t="str" cm="1">
        <f t="array" ref="AB328">_xlfn.IFS(BooksData[[#This Row],[Price(USD)]]&lt;10, "Low", BooksData[[#This Row],[Price(USD)]]&lt;20, "Mid", TRUE, "High")</f>
        <v>High</v>
      </c>
      <c r="AC328" s="13" t="str">
        <f>IF(BooksData[[#This Row],[Total Sales]] &gt; 4000, "Top Seller", "Other")</f>
        <v>Other</v>
      </c>
    </row>
    <row r="329" spans="1:29" x14ac:dyDescent="0.3">
      <c r="A329" s="7" t="s">
        <v>345</v>
      </c>
      <c r="B329" s="7" t="s">
        <v>1344</v>
      </c>
      <c r="C329" s="7" t="s">
        <v>2017</v>
      </c>
      <c r="D329" s="7" t="s">
        <v>2332</v>
      </c>
      <c r="E329" s="7" t="s">
        <v>2332</v>
      </c>
      <c r="F329" s="7" t="s">
        <v>2921</v>
      </c>
      <c r="G329" s="7" t="s">
        <v>2931</v>
      </c>
      <c r="H329" s="7">
        <v>0</v>
      </c>
      <c r="I329" s="10" t="s">
        <v>2947</v>
      </c>
      <c r="J329" s="7" t="s">
        <v>2959</v>
      </c>
      <c r="K329" s="7" t="s">
        <v>3324</v>
      </c>
      <c r="L329" s="11" t="s">
        <v>4322</v>
      </c>
      <c r="M329" s="11" t="s">
        <v>5322</v>
      </c>
      <c r="N329" s="9">
        <v>2051</v>
      </c>
      <c r="O329" s="7" t="s">
        <v>5996</v>
      </c>
      <c r="P329" s="7" t="s">
        <v>6002</v>
      </c>
      <c r="Q329" s="9">
        <v>112</v>
      </c>
      <c r="R329" s="6">
        <v>45719</v>
      </c>
      <c r="S329" s="8">
        <f>ROUND((VALUE(SUBSTITUTE(SUBSTITUTE(BooksData[[#This Row],[Price (Incl. Tax)]], "Â", ""), "£", "")) *1.3),2)</f>
        <v>52.39</v>
      </c>
      <c r="T329" s="7" cm="1">
        <f t="array" ref="T329">_xlfn.SWITCH(I329, "One",1,"Two",2,"Three",3,"Four",4,"Five",5,"")</f>
        <v>5</v>
      </c>
      <c r="U329" s="12">
        <f>BooksData[[#This Row],[Price(USD)]]*BooksData[[#This Row],[Total Sales]]</f>
        <v>107451.89</v>
      </c>
      <c r="V329" s="7" t="str">
        <f>IF(BooksData[[#This Row],[Title]]="","Missing","OK")</f>
        <v>OK</v>
      </c>
      <c r="W329" s="7" t="str">
        <f ca="1">IF(BooksData[[#This Row],[Last Purchase]] &gt;= TODAY() - 30, "Recent", "Old")</f>
        <v>Old</v>
      </c>
      <c r="X329" s="7">
        <f>IFERROR(
  --MID(BooksData[[#This Row],[Availability]],
        FIND("(", BooksData[[#This Row],[Availability]]) + 1,
        FIND(" ", BooksData[[#This Row],[Availability]], FIND("(", BooksData[[#This Row],[Availability]])) - FIND("(", BooksData[[#This Row],[Availability]]) - 1),
  0)</f>
        <v>18</v>
      </c>
      <c r="Y329" s="13" t="str">
        <f>IF(ISNUMBER(SEARCH("In stock", BooksData[[#This Row],[Availability]])), "In Stock", "Out of Stock")</f>
        <v>In Stock</v>
      </c>
      <c r="Z329" s="13" t="str">
        <f>IF(BooksData[[#This Row],[Stock Count]] &lt; 5, "⚠️ Low", "OK")</f>
        <v>OK</v>
      </c>
      <c r="AA329" s="14">
        <f>BooksData[[#This Row],[Revenue]]*0.2</f>
        <v>21490.378000000001</v>
      </c>
      <c r="AB329" s="13" t="str" cm="1">
        <f t="array" ref="AB329">_xlfn.IFS(BooksData[[#This Row],[Price(USD)]]&lt;10, "Low", BooksData[[#This Row],[Price(USD)]]&lt;20, "Mid", TRUE, "High")</f>
        <v>High</v>
      </c>
      <c r="AC329" s="13" t="str">
        <f>IF(BooksData[[#This Row],[Total Sales]] &gt; 4000, "Top Seller", "Other")</f>
        <v>Other</v>
      </c>
    </row>
    <row r="330" spans="1:29" x14ac:dyDescent="0.3">
      <c r="A330" s="7" t="s">
        <v>346</v>
      </c>
      <c r="B330" s="7" t="s">
        <v>1345</v>
      </c>
      <c r="C330" s="7" t="s">
        <v>2017</v>
      </c>
      <c r="D330" s="7" t="s">
        <v>2333</v>
      </c>
      <c r="E330" s="7" t="s">
        <v>2333</v>
      </c>
      <c r="F330" s="7" t="s">
        <v>2921</v>
      </c>
      <c r="G330" s="7" t="s">
        <v>2931</v>
      </c>
      <c r="H330" s="7">
        <v>0</v>
      </c>
      <c r="I330" s="10" t="s">
        <v>2945</v>
      </c>
      <c r="J330" s="7" t="s">
        <v>2959</v>
      </c>
      <c r="K330" s="7" t="s">
        <v>3325</v>
      </c>
      <c r="L330" s="11" t="s">
        <v>4323</v>
      </c>
      <c r="M330" s="11" t="s">
        <v>5323</v>
      </c>
      <c r="N330" s="9">
        <v>3077</v>
      </c>
      <c r="O330" s="7" t="s">
        <v>6000</v>
      </c>
      <c r="P330" s="7" t="s">
        <v>6002</v>
      </c>
      <c r="Q330" s="9">
        <v>633</v>
      </c>
      <c r="R330" s="6">
        <v>45790</v>
      </c>
      <c r="S330" s="8">
        <f>ROUND((VALUE(SUBSTITUTE(SUBSTITUTE(BooksData[[#This Row],[Price (Incl. Tax)]], "Â", ""), "£", "")) *1.3),2)</f>
        <v>40.369999999999997</v>
      </c>
      <c r="T330" s="7" cm="1">
        <f t="array" ref="T330">_xlfn.SWITCH(I330, "One",1,"Two",2,"Three",3,"Four",4,"Five",5,"")</f>
        <v>3</v>
      </c>
      <c r="U330" s="12">
        <f>BooksData[[#This Row],[Price(USD)]]*BooksData[[#This Row],[Total Sales]]</f>
        <v>124218.48999999999</v>
      </c>
      <c r="V330" s="7" t="str">
        <f>IF(BooksData[[#This Row],[Title]]="","Missing","OK")</f>
        <v>OK</v>
      </c>
      <c r="W330" s="7" t="str">
        <f ca="1">IF(BooksData[[#This Row],[Last Purchase]] &gt;= TODAY() - 30, "Recent", "Old")</f>
        <v>Old</v>
      </c>
      <c r="X330" s="7">
        <f>IFERROR(
  --MID(BooksData[[#This Row],[Availability]],
        FIND("(", BooksData[[#This Row],[Availability]]) + 1,
        FIND(" ", BooksData[[#This Row],[Availability]], FIND("(", BooksData[[#This Row],[Availability]])) - FIND("(", BooksData[[#This Row],[Availability]]) - 1),
  0)</f>
        <v>18</v>
      </c>
      <c r="Y330" s="13" t="str">
        <f>IF(ISNUMBER(SEARCH("In stock", BooksData[[#This Row],[Availability]])), "In Stock", "Out of Stock")</f>
        <v>In Stock</v>
      </c>
      <c r="Z330" s="13" t="str">
        <f>IF(BooksData[[#This Row],[Stock Count]] &lt; 5, "⚠️ Low", "OK")</f>
        <v>OK</v>
      </c>
      <c r="AA330" s="14">
        <f>BooksData[[#This Row],[Revenue]]*0.2</f>
        <v>24843.698</v>
      </c>
      <c r="AB330" s="13" t="str" cm="1">
        <f t="array" ref="AB330">_xlfn.IFS(BooksData[[#This Row],[Price(USD)]]&lt;10, "Low", BooksData[[#This Row],[Price(USD)]]&lt;20, "Mid", TRUE, "High")</f>
        <v>High</v>
      </c>
      <c r="AC330" s="13" t="str">
        <f>IF(BooksData[[#This Row],[Total Sales]] &gt; 4000, "Top Seller", "Other")</f>
        <v>Other</v>
      </c>
    </row>
    <row r="331" spans="1:29" x14ac:dyDescent="0.3">
      <c r="A331" s="7" t="s">
        <v>347</v>
      </c>
      <c r="B331" s="7" t="s">
        <v>1346</v>
      </c>
      <c r="C331" s="7" t="s">
        <v>2017</v>
      </c>
      <c r="D331" s="7" t="s">
        <v>2249</v>
      </c>
      <c r="E331" s="7" t="s">
        <v>2249</v>
      </c>
      <c r="F331" s="7" t="s">
        <v>2921</v>
      </c>
      <c r="G331" s="7" t="s">
        <v>2939</v>
      </c>
      <c r="H331" s="7">
        <v>0</v>
      </c>
      <c r="I331" s="10" t="s">
        <v>2943</v>
      </c>
      <c r="J331" s="7" t="s">
        <v>2959</v>
      </c>
      <c r="K331" s="7" t="s">
        <v>3326</v>
      </c>
      <c r="L331" s="11" t="s">
        <v>4324</v>
      </c>
      <c r="M331" s="11" t="s">
        <v>5324</v>
      </c>
      <c r="N331" s="9">
        <v>2384</v>
      </c>
      <c r="O331" s="7" t="s">
        <v>6000</v>
      </c>
      <c r="P331" s="7" t="s">
        <v>6001</v>
      </c>
      <c r="Q331" s="9">
        <v>1364</v>
      </c>
      <c r="R331" s="6">
        <v>45837</v>
      </c>
      <c r="S331" s="8">
        <f>ROUND((VALUE(SUBSTITUTE(SUBSTITUTE(BooksData[[#This Row],[Price (Incl. Tax)]], "Â", ""), "£", "")) *1.3),2)</f>
        <v>34.33</v>
      </c>
      <c r="T331" s="7" cm="1">
        <f t="array" ref="T331">_xlfn.SWITCH(I331, "One",1,"Two",2,"Three",3,"Four",4,"Five",5,"")</f>
        <v>2</v>
      </c>
      <c r="U331" s="12">
        <f>BooksData[[#This Row],[Price(USD)]]*BooksData[[#This Row],[Total Sales]]</f>
        <v>81842.720000000001</v>
      </c>
      <c r="V331" s="7" t="str">
        <f>IF(BooksData[[#This Row],[Title]]="","Missing","OK")</f>
        <v>OK</v>
      </c>
      <c r="W331" s="7" t="str">
        <f ca="1">IF(BooksData[[#This Row],[Last Purchase]] &gt;= TODAY() - 30, "Recent", "Old")</f>
        <v>Recent</v>
      </c>
      <c r="X331" s="7">
        <f>IFERROR(
  --MID(BooksData[[#This Row],[Availability]],
        FIND("(", BooksData[[#This Row],[Availability]]) + 1,
        FIND(" ", BooksData[[#This Row],[Availability]], FIND("(", BooksData[[#This Row],[Availability]])) - FIND("(", BooksData[[#This Row],[Availability]]) - 1),
  0)</f>
        <v>17</v>
      </c>
      <c r="Y331" s="13" t="str">
        <f>IF(ISNUMBER(SEARCH("In stock", BooksData[[#This Row],[Availability]])), "In Stock", "Out of Stock")</f>
        <v>In Stock</v>
      </c>
      <c r="Z331" s="13" t="str">
        <f>IF(BooksData[[#This Row],[Stock Count]] &lt; 5, "⚠️ Low", "OK")</f>
        <v>OK</v>
      </c>
      <c r="AA331" s="14">
        <f>BooksData[[#This Row],[Revenue]]*0.2</f>
        <v>16368.544000000002</v>
      </c>
      <c r="AB331" s="13" t="str" cm="1">
        <f t="array" ref="AB331">_xlfn.IFS(BooksData[[#This Row],[Price(USD)]]&lt;10, "Low", BooksData[[#This Row],[Price(USD)]]&lt;20, "Mid", TRUE, "High")</f>
        <v>High</v>
      </c>
      <c r="AC331" s="13" t="str">
        <f>IF(BooksData[[#This Row],[Total Sales]] &gt; 4000, "Top Seller", "Other")</f>
        <v>Other</v>
      </c>
    </row>
    <row r="332" spans="1:29" x14ac:dyDescent="0.3">
      <c r="A332" s="7" t="s">
        <v>348</v>
      </c>
      <c r="B332" s="7" t="s">
        <v>1347</v>
      </c>
      <c r="C332" s="7" t="s">
        <v>2017</v>
      </c>
      <c r="D332" s="7" t="s">
        <v>2334</v>
      </c>
      <c r="E332" s="7" t="s">
        <v>2334</v>
      </c>
      <c r="F332" s="7" t="s">
        <v>2921</v>
      </c>
      <c r="G332" s="7" t="s">
        <v>2939</v>
      </c>
      <c r="H332" s="7">
        <v>0</v>
      </c>
      <c r="I332" s="10" t="s">
        <v>2947</v>
      </c>
      <c r="J332" s="7" t="s">
        <v>2959</v>
      </c>
      <c r="K332" s="7" t="s">
        <v>3327</v>
      </c>
      <c r="L332" s="11" t="s">
        <v>4325</v>
      </c>
      <c r="M332" s="11" t="s">
        <v>5325</v>
      </c>
      <c r="N332" s="9">
        <v>1342</v>
      </c>
      <c r="O332" s="7" t="s">
        <v>5998</v>
      </c>
      <c r="P332" s="7" t="s">
        <v>6002</v>
      </c>
      <c r="Q332" s="9">
        <v>1518</v>
      </c>
      <c r="R332" s="6">
        <v>45698</v>
      </c>
      <c r="S332" s="8">
        <f>ROUND((VALUE(SUBSTITUTE(SUBSTITUTE(BooksData[[#This Row],[Price (Incl. Tax)]], "Â", ""), "£", "")) *1.3),2)</f>
        <v>30.04</v>
      </c>
      <c r="T332" s="7" cm="1">
        <f t="array" ref="T332">_xlfn.SWITCH(I332, "One",1,"Two",2,"Three",3,"Four",4,"Five",5,"")</f>
        <v>5</v>
      </c>
      <c r="U332" s="12">
        <f>BooksData[[#This Row],[Price(USD)]]*BooksData[[#This Row],[Total Sales]]</f>
        <v>40313.68</v>
      </c>
      <c r="V332" s="7" t="str">
        <f>IF(BooksData[[#This Row],[Title]]="","Missing","OK")</f>
        <v>OK</v>
      </c>
      <c r="W332" s="7" t="str">
        <f ca="1">IF(BooksData[[#This Row],[Last Purchase]] &gt;= TODAY() - 30, "Recent", "Old")</f>
        <v>Old</v>
      </c>
      <c r="X332" s="7">
        <f>IFERROR(
  --MID(BooksData[[#This Row],[Availability]],
        FIND("(", BooksData[[#This Row],[Availability]]) + 1,
        FIND(" ", BooksData[[#This Row],[Availability]], FIND("(", BooksData[[#This Row],[Availability]])) - FIND("(", BooksData[[#This Row],[Availability]]) - 1),
  0)</f>
        <v>17</v>
      </c>
      <c r="Y332" s="13" t="str">
        <f>IF(ISNUMBER(SEARCH("In stock", BooksData[[#This Row],[Availability]])), "In Stock", "Out of Stock")</f>
        <v>In Stock</v>
      </c>
      <c r="Z332" s="13" t="str">
        <f>IF(BooksData[[#This Row],[Stock Count]] &lt; 5, "⚠️ Low", "OK")</f>
        <v>OK</v>
      </c>
      <c r="AA332" s="14">
        <f>BooksData[[#This Row],[Revenue]]*0.2</f>
        <v>8062.7360000000008</v>
      </c>
      <c r="AB332" s="13" t="str" cm="1">
        <f t="array" ref="AB332">_xlfn.IFS(BooksData[[#This Row],[Price(USD)]]&lt;10, "Low", BooksData[[#This Row],[Price(USD)]]&lt;20, "Mid", TRUE, "High")</f>
        <v>High</v>
      </c>
      <c r="AC332" s="13" t="str">
        <f>IF(BooksData[[#This Row],[Total Sales]] &gt; 4000, "Top Seller", "Other")</f>
        <v>Other</v>
      </c>
    </row>
    <row r="333" spans="1:29" x14ac:dyDescent="0.3">
      <c r="A333" s="7" t="s">
        <v>349</v>
      </c>
      <c r="B333" s="7" t="s">
        <v>1348</v>
      </c>
      <c r="C333" s="7" t="s">
        <v>2017</v>
      </c>
      <c r="D333" s="7" t="s">
        <v>2335</v>
      </c>
      <c r="E333" s="7" t="s">
        <v>2335</v>
      </c>
      <c r="F333" s="7" t="s">
        <v>2921</v>
      </c>
      <c r="G333" s="7" t="s">
        <v>2932</v>
      </c>
      <c r="H333" s="7">
        <v>0</v>
      </c>
      <c r="I333" s="10" t="s">
        <v>2944</v>
      </c>
      <c r="J333" s="7" t="s">
        <v>2959</v>
      </c>
      <c r="K333" s="7" t="s">
        <v>3328</v>
      </c>
      <c r="L333" s="11" t="s">
        <v>4326</v>
      </c>
      <c r="M333" s="11" t="s">
        <v>5326</v>
      </c>
      <c r="N333" s="9">
        <v>3639</v>
      </c>
      <c r="O333" s="7" t="s">
        <v>5999</v>
      </c>
      <c r="P333" s="7" t="s">
        <v>6002</v>
      </c>
      <c r="Q333" s="9">
        <v>1347</v>
      </c>
      <c r="R333" s="6">
        <v>45748</v>
      </c>
      <c r="S333" s="8">
        <f>ROUND((VALUE(SUBSTITUTE(SUBSTITUTE(BooksData[[#This Row],[Price (Incl. Tax)]], "Â", ""), "£", "")) *1.3),2)</f>
        <v>57.43</v>
      </c>
      <c r="T333" s="7" cm="1">
        <f t="array" ref="T333">_xlfn.SWITCH(I333, "One",1,"Two",2,"Three",3,"Four",4,"Five",5,"")</f>
        <v>4</v>
      </c>
      <c r="U333" s="12">
        <f>BooksData[[#This Row],[Price(USD)]]*BooksData[[#This Row],[Total Sales]]</f>
        <v>208987.77</v>
      </c>
      <c r="V333" s="7" t="str">
        <f>IF(BooksData[[#This Row],[Title]]="","Missing","OK")</f>
        <v>OK</v>
      </c>
      <c r="W333" s="7" t="str">
        <f ca="1">IF(BooksData[[#This Row],[Last Purchase]] &gt;= TODAY() - 30, "Recent", "Old")</f>
        <v>Old</v>
      </c>
      <c r="X333" s="7">
        <f>IFERROR(
  --MID(BooksData[[#This Row],[Availability]],
        FIND("(", BooksData[[#This Row],[Availability]]) + 1,
        FIND(" ", BooksData[[#This Row],[Availability]], FIND("(", BooksData[[#This Row],[Availability]])) - FIND("(", BooksData[[#This Row],[Availability]]) - 1),
  0)</f>
        <v>16</v>
      </c>
      <c r="Y333" s="13" t="str">
        <f>IF(ISNUMBER(SEARCH("In stock", BooksData[[#This Row],[Availability]])), "In Stock", "Out of Stock")</f>
        <v>In Stock</v>
      </c>
      <c r="Z333" s="13" t="str">
        <f>IF(BooksData[[#This Row],[Stock Count]] &lt; 5, "⚠️ Low", "OK")</f>
        <v>OK</v>
      </c>
      <c r="AA333" s="14">
        <f>BooksData[[#This Row],[Revenue]]*0.2</f>
        <v>41797.554000000004</v>
      </c>
      <c r="AB333" s="13" t="str" cm="1">
        <f t="array" ref="AB333">_xlfn.IFS(BooksData[[#This Row],[Price(USD)]]&lt;10, "Low", BooksData[[#This Row],[Price(USD)]]&lt;20, "Mid", TRUE, "High")</f>
        <v>High</v>
      </c>
      <c r="AC333" s="13" t="str">
        <f>IF(BooksData[[#This Row],[Total Sales]] &gt; 4000, "Top Seller", "Other")</f>
        <v>Other</v>
      </c>
    </row>
    <row r="334" spans="1:29" x14ac:dyDescent="0.3">
      <c r="A334" s="7" t="s">
        <v>350</v>
      </c>
      <c r="B334" s="7" t="s">
        <v>1349</v>
      </c>
      <c r="C334" s="7" t="s">
        <v>2017</v>
      </c>
      <c r="D334" s="7" t="s">
        <v>2336</v>
      </c>
      <c r="E334" s="7" t="s">
        <v>2336</v>
      </c>
      <c r="F334" s="7" t="s">
        <v>2921</v>
      </c>
      <c r="G334" s="7" t="s">
        <v>2932</v>
      </c>
      <c r="H334" s="7">
        <v>0</v>
      </c>
      <c r="I334" s="10" t="s">
        <v>2945</v>
      </c>
      <c r="J334" s="7" t="s">
        <v>2959</v>
      </c>
      <c r="K334" s="7" t="s">
        <v>3329</v>
      </c>
      <c r="L334" s="11" t="s">
        <v>4327</v>
      </c>
      <c r="M334" s="11" t="s">
        <v>5327</v>
      </c>
      <c r="N334" s="9">
        <v>4500</v>
      </c>
      <c r="O334" s="7" t="s">
        <v>5995</v>
      </c>
      <c r="P334" s="7" t="s">
        <v>6001</v>
      </c>
      <c r="Q334" s="9">
        <v>1516</v>
      </c>
      <c r="R334" s="6">
        <v>45682</v>
      </c>
      <c r="S334" s="8">
        <f>ROUND((VALUE(SUBSTITUTE(SUBSTITUTE(BooksData[[#This Row],[Price (Incl. Tax)]], "Â", ""), "£", "")) *1.3),2)</f>
        <v>40.46</v>
      </c>
      <c r="T334" s="7" cm="1">
        <f t="array" ref="T334">_xlfn.SWITCH(I334, "One",1,"Two",2,"Three",3,"Four",4,"Five",5,"")</f>
        <v>3</v>
      </c>
      <c r="U334" s="12">
        <f>BooksData[[#This Row],[Price(USD)]]*BooksData[[#This Row],[Total Sales]]</f>
        <v>182070</v>
      </c>
      <c r="V334" s="7" t="str">
        <f>IF(BooksData[[#This Row],[Title]]="","Missing","OK")</f>
        <v>OK</v>
      </c>
      <c r="W334" s="7" t="str">
        <f ca="1">IF(BooksData[[#This Row],[Last Purchase]] &gt;= TODAY() - 30, "Recent", "Old")</f>
        <v>Old</v>
      </c>
      <c r="X334" s="7">
        <f>IFERROR(
  --MID(BooksData[[#This Row],[Availability]],
        FIND("(", BooksData[[#This Row],[Availability]]) + 1,
        FIND(" ", BooksData[[#This Row],[Availability]], FIND("(", BooksData[[#This Row],[Availability]])) - FIND("(", BooksData[[#This Row],[Availability]]) - 1),
  0)</f>
        <v>16</v>
      </c>
      <c r="Y334" s="13" t="str">
        <f>IF(ISNUMBER(SEARCH("In stock", BooksData[[#This Row],[Availability]])), "In Stock", "Out of Stock")</f>
        <v>In Stock</v>
      </c>
      <c r="Z334" s="13" t="str">
        <f>IF(BooksData[[#This Row],[Stock Count]] &lt; 5, "⚠️ Low", "OK")</f>
        <v>OK</v>
      </c>
      <c r="AA334" s="14">
        <f>BooksData[[#This Row],[Revenue]]*0.2</f>
        <v>36414</v>
      </c>
      <c r="AB334" s="13" t="str" cm="1">
        <f t="array" ref="AB334">_xlfn.IFS(BooksData[[#This Row],[Price(USD)]]&lt;10, "Low", BooksData[[#This Row],[Price(USD)]]&lt;20, "Mid", TRUE, "High")</f>
        <v>High</v>
      </c>
      <c r="AC334" s="13" t="str">
        <f>IF(BooksData[[#This Row],[Total Sales]] &gt; 4000, "Top Seller", "Other")</f>
        <v>Top Seller</v>
      </c>
    </row>
    <row r="335" spans="1:29" x14ac:dyDescent="0.3">
      <c r="A335" s="7" t="s">
        <v>351</v>
      </c>
      <c r="B335" s="7" t="s">
        <v>1350</v>
      </c>
      <c r="C335" s="7" t="s">
        <v>2017</v>
      </c>
      <c r="D335" s="7" t="s">
        <v>2337</v>
      </c>
      <c r="E335" s="7" t="s">
        <v>2337</v>
      </c>
      <c r="F335" s="7" t="s">
        <v>2921</v>
      </c>
      <c r="G335" s="7" t="s">
        <v>2932</v>
      </c>
      <c r="H335" s="7">
        <v>0</v>
      </c>
      <c r="I335" s="10" t="s">
        <v>2945</v>
      </c>
      <c r="J335" s="7" t="s">
        <v>2959</v>
      </c>
      <c r="K335" s="7" t="s">
        <v>3330</v>
      </c>
      <c r="L335" s="11" t="s">
        <v>4328</v>
      </c>
      <c r="M335" s="11" t="s">
        <v>5328</v>
      </c>
      <c r="N335" s="9">
        <v>2528</v>
      </c>
      <c r="O335" s="7" t="s">
        <v>6000</v>
      </c>
      <c r="P335" s="7" t="s">
        <v>6001</v>
      </c>
      <c r="Q335" s="9">
        <v>359</v>
      </c>
      <c r="R335" s="6">
        <v>45770</v>
      </c>
      <c r="S335" s="8">
        <f>ROUND((VALUE(SUBSTITUTE(SUBSTITUTE(BooksData[[#This Row],[Price (Incl. Tax)]], "Â", ""), "£", "")) *1.3),2)</f>
        <v>21.8</v>
      </c>
      <c r="T335" s="7" cm="1">
        <f t="array" ref="T335">_xlfn.SWITCH(I335, "One",1,"Two",2,"Three",3,"Four",4,"Five",5,"")</f>
        <v>3</v>
      </c>
      <c r="U335" s="12">
        <f>BooksData[[#This Row],[Price(USD)]]*BooksData[[#This Row],[Total Sales]]</f>
        <v>55110.400000000001</v>
      </c>
      <c r="V335" s="7" t="str">
        <f>IF(BooksData[[#This Row],[Title]]="","Missing","OK")</f>
        <v>OK</v>
      </c>
      <c r="W335" s="7" t="str">
        <f ca="1">IF(BooksData[[#This Row],[Last Purchase]] &gt;= TODAY() - 30, "Recent", "Old")</f>
        <v>Old</v>
      </c>
      <c r="X335" s="7">
        <f>IFERROR(
  --MID(BooksData[[#This Row],[Availability]],
        FIND("(", BooksData[[#This Row],[Availability]]) + 1,
        FIND(" ", BooksData[[#This Row],[Availability]], FIND("(", BooksData[[#This Row],[Availability]])) - FIND("(", BooksData[[#This Row],[Availability]]) - 1),
  0)</f>
        <v>16</v>
      </c>
      <c r="Y335" s="13" t="str">
        <f>IF(ISNUMBER(SEARCH("In stock", BooksData[[#This Row],[Availability]])), "In Stock", "Out of Stock")</f>
        <v>In Stock</v>
      </c>
      <c r="Z335" s="13" t="str">
        <f>IF(BooksData[[#This Row],[Stock Count]] &lt; 5, "⚠️ Low", "OK")</f>
        <v>OK</v>
      </c>
      <c r="AA335" s="14">
        <f>BooksData[[#This Row],[Revenue]]*0.2</f>
        <v>11022.080000000002</v>
      </c>
      <c r="AB335" s="13" t="str" cm="1">
        <f t="array" ref="AB335">_xlfn.IFS(BooksData[[#This Row],[Price(USD)]]&lt;10, "Low", BooksData[[#This Row],[Price(USD)]]&lt;20, "Mid", TRUE, "High")</f>
        <v>High</v>
      </c>
      <c r="AC335" s="13" t="str">
        <f>IF(BooksData[[#This Row],[Total Sales]] &gt; 4000, "Top Seller", "Other")</f>
        <v>Other</v>
      </c>
    </row>
    <row r="336" spans="1:29" x14ac:dyDescent="0.3">
      <c r="A336" s="7" t="s">
        <v>352</v>
      </c>
      <c r="B336" s="7" t="s">
        <v>1351</v>
      </c>
      <c r="C336" s="7" t="s">
        <v>2017</v>
      </c>
      <c r="D336" s="7" t="s">
        <v>2338</v>
      </c>
      <c r="E336" s="7" t="s">
        <v>2338</v>
      </c>
      <c r="F336" s="7" t="s">
        <v>2921</v>
      </c>
      <c r="G336" s="7" t="s">
        <v>2932</v>
      </c>
      <c r="H336" s="7">
        <v>0</v>
      </c>
      <c r="I336" s="10" t="s">
        <v>2946</v>
      </c>
      <c r="J336" s="7" t="s">
        <v>2959</v>
      </c>
      <c r="K336" s="7" t="s">
        <v>3331</v>
      </c>
      <c r="L336" s="11" t="s">
        <v>4329</v>
      </c>
      <c r="M336" s="11" t="s">
        <v>5329</v>
      </c>
      <c r="N336" s="9">
        <v>4383</v>
      </c>
      <c r="O336" s="7" t="s">
        <v>5996</v>
      </c>
      <c r="P336" s="7" t="s">
        <v>6002</v>
      </c>
      <c r="Q336" s="9">
        <v>244</v>
      </c>
      <c r="R336" s="6">
        <v>45677</v>
      </c>
      <c r="S336" s="8">
        <f>ROUND((VALUE(SUBSTITUTE(SUBSTITUTE(BooksData[[#This Row],[Price (Incl. Tax)]], "Â", ""), "£", "")) *1.3),2)</f>
        <v>48.27</v>
      </c>
      <c r="T336" s="7" cm="1">
        <f t="array" ref="T336">_xlfn.SWITCH(I336, "One",1,"Two",2,"Three",3,"Four",4,"Five",5,"")</f>
        <v>1</v>
      </c>
      <c r="U336" s="12">
        <f>BooksData[[#This Row],[Price(USD)]]*BooksData[[#This Row],[Total Sales]]</f>
        <v>211567.41</v>
      </c>
      <c r="V336" s="7" t="str">
        <f>IF(BooksData[[#This Row],[Title]]="","Missing","OK")</f>
        <v>OK</v>
      </c>
      <c r="W336" s="7" t="str">
        <f ca="1">IF(BooksData[[#This Row],[Last Purchase]] &gt;= TODAY() - 30, "Recent", "Old")</f>
        <v>Old</v>
      </c>
      <c r="X336" s="7">
        <f>IFERROR(
  --MID(BooksData[[#This Row],[Availability]],
        FIND("(", BooksData[[#This Row],[Availability]]) + 1,
        FIND(" ", BooksData[[#This Row],[Availability]], FIND("(", BooksData[[#This Row],[Availability]])) - FIND("(", BooksData[[#This Row],[Availability]]) - 1),
  0)</f>
        <v>16</v>
      </c>
      <c r="Y336" s="13" t="str">
        <f>IF(ISNUMBER(SEARCH("In stock", BooksData[[#This Row],[Availability]])), "In Stock", "Out of Stock")</f>
        <v>In Stock</v>
      </c>
      <c r="Z336" s="13" t="str">
        <f>IF(BooksData[[#This Row],[Stock Count]] &lt; 5, "⚠️ Low", "OK")</f>
        <v>OK</v>
      </c>
      <c r="AA336" s="14">
        <f>BooksData[[#This Row],[Revenue]]*0.2</f>
        <v>42313.482000000004</v>
      </c>
      <c r="AB336" s="13" t="str" cm="1">
        <f t="array" ref="AB336">_xlfn.IFS(BooksData[[#This Row],[Price(USD)]]&lt;10, "Low", BooksData[[#This Row],[Price(USD)]]&lt;20, "Mid", TRUE, "High")</f>
        <v>High</v>
      </c>
      <c r="AC336" s="13" t="str">
        <f>IF(BooksData[[#This Row],[Total Sales]] &gt; 4000, "Top Seller", "Other")</f>
        <v>Top Seller</v>
      </c>
    </row>
    <row r="337" spans="1:29" x14ac:dyDescent="0.3">
      <c r="A337" s="7" t="s">
        <v>353</v>
      </c>
      <c r="B337" s="7" t="s">
        <v>1352</v>
      </c>
      <c r="C337" s="7" t="s">
        <v>2017</v>
      </c>
      <c r="D337" s="7" t="s">
        <v>2339</v>
      </c>
      <c r="E337" s="7" t="s">
        <v>2339</v>
      </c>
      <c r="F337" s="7" t="s">
        <v>2921</v>
      </c>
      <c r="G337" s="7" t="s">
        <v>2932</v>
      </c>
      <c r="H337" s="7">
        <v>0</v>
      </c>
      <c r="I337" s="10" t="s">
        <v>2946</v>
      </c>
      <c r="J337" s="7" t="s">
        <v>2959</v>
      </c>
      <c r="K337" s="7" t="s">
        <v>3332</v>
      </c>
      <c r="L337" s="11" t="s">
        <v>4330</v>
      </c>
      <c r="M337" s="11" t="s">
        <v>5330</v>
      </c>
      <c r="N337" s="9">
        <v>114</v>
      </c>
      <c r="O337" s="7" t="s">
        <v>5996</v>
      </c>
      <c r="P337" s="7" t="s">
        <v>6001</v>
      </c>
      <c r="Q337" s="9">
        <v>25</v>
      </c>
      <c r="R337" s="6">
        <v>45816</v>
      </c>
      <c r="S337" s="8">
        <f>ROUND((VALUE(SUBSTITUTE(SUBSTITUTE(BooksData[[#This Row],[Price (Incl. Tax)]], "Â", ""), "£", "")) *1.3),2)</f>
        <v>72.88</v>
      </c>
      <c r="T337" s="7" cm="1">
        <f t="array" ref="T337">_xlfn.SWITCH(I337, "One",1,"Two",2,"Three",3,"Four",4,"Five",5,"")</f>
        <v>1</v>
      </c>
      <c r="U337" s="12">
        <f>BooksData[[#This Row],[Price(USD)]]*BooksData[[#This Row],[Total Sales]]</f>
        <v>8308.32</v>
      </c>
      <c r="V337" s="7" t="str">
        <f>IF(BooksData[[#This Row],[Title]]="","Missing","OK")</f>
        <v>OK</v>
      </c>
      <c r="W337" s="7" t="str">
        <f ca="1">IF(BooksData[[#This Row],[Last Purchase]] &gt;= TODAY() - 30, "Recent", "Old")</f>
        <v>Old</v>
      </c>
      <c r="X337" s="7">
        <f>IFERROR(
  --MID(BooksData[[#This Row],[Availability]],
        FIND("(", BooksData[[#This Row],[Availability]]) + 1,
        FIND(" ", BooksData[[#This Row],[Availability]], FIND("(", BooksData[[#This Row],[Availability]])) - FIND("(", BooksData[[#This Row],[Availability]]) - 1),
  0)</f>
        <v>16</v>
      </c>
      <c r="Y337" s="13" t="str">
        <f>IF(ISNUMBER(SEARCH("In stock", BooksData[[#This Row],[Availability]])), "In Stock", "Out of Stock")</f>
        <v>In Stock</v>
      </c>
      <c r="Z337" s="13" t="str">
        <f>IF(BooksData[[#This Row],[Stock Count]] &lt; 5, "⚠️ Low", "OK")</f>
        <v>OK</v>
      </c>
      <c r="AA337" s="14">
        <f>BooksData[[#This Row],[Revenue]]*0.2</f>
        <v>1661.664</v>
      </c>
      <c r="AB337" s="13" t="str" cm="1">
        <f t="array" ref="AB337">_xlfn.IFS(BooksData[[#This Row],[Price(USD)]]&lt;10, "Low", BooksData[[#This Row],[Price(USD)]]&lt;20, "Mid", TRUE, "High")</f>
        <v>High</v>
      </c>
      <c r="AC337" s="13" t="str">
        <f>IF(BooksData[[#This Row],[Total Sales]] &gt; 4000, "Top Seller", "Other")</f>
        <v>Other</v>
      </c>
    </row>
    <row r="338" spans="1:29" x14ac:dyDescent="0.3">
      <c r="A338" s="7" t="s">
        <v>354</v>
      </c>
      <c r="B338" s="7" t="s">
        <v>1353</v>
      </c>
      <c r="C338" s="7" t="s">
        <v>2017</v>
      </c>
      <c r="D338" s="7" t="s">
        <v>2340</v>
      </c>
      <c r="E338" s="7" t="s">
        <v>2340</v>
      </c>
      <c r="F338" s="7" t="s">
        <v>2921</v>
      </c>
      <c r="G338" s="7" t="s">
        <v>2932</v>
      </c>
      <c r="H338" s="7">
        <v>0</v>
      </c>
      <c r="I338" s="10" t="s">
        <v>2944</v>
      </c>
      <c r="J338" s="7" t="s">
        <v>2959</v>
      </c>
      <c r="K338" s="7" t="s">
        <v>3333</v>
      </c>
      <c r="L338" s="11" t="s">
        <v>4331</v>
      </c>
      <c r="M338" s="11" t="s">
        <v>5331</v>
      </c>
      <c r="N338" s="9">
        <v>4593</v>
      </c>
      <c r="O338" s="7" t="s">
        <v>5995</v>
      </c>
      <c r="P338" s="7" t="s">
        <v>6002</v>
      </c>
      <c r="Q338" s="9">
        <v>1449</v>
      </c>
      <c r="R338" s="6">
        <v>45845</v>
      </c>
      <c r="S338" s="8">
        <f>ROUND((VALUE(SUBSTITUTE(SUBSTITUTE(BooksData[[#This Row],[Price (Incl. Tax)]], "Â", ""), "£", "")) *1.3),2)</f>
        <v>54.38</v>
      </c>
      <c r="T338" s="7" cm="1">
        <f t="array" ref="T338">_xlfn.SWITCH(I338, "One",1,"Two",2,"Three",3,"Four",4,"Five",5,"")</f>
        <v>4</v>
      </c>
      <c r="U338" s="12">
        <f>BooksData[[#This Row],[Price(USD)]]*BooksData[[#This Row],[Total Sales]]</f>
        <v>249767.34000000003</v>
      </c>
      <c r="V338" s="7" t="str">
        <f>IF(BooksData[[#This Row],[Title]]="","Missing","OK")</f>
        <v>OK</v>
      </c>
      <c r="W338" s="7" t="str">
        <f ca="1">IF(BooksData[[#This Row],[Last Purchase]] &gt;= TODAY() - 30, "Recent", "Old")</f>
        <v>Recent</v>
      </c>
      <c r="X338" s="7">
        <f>IFERROR(
  --MID(BooksData[[#This Row],[Availability]],
        FIND("(", BooksData[[#This Row],[Availability]]) + 1,
        FIND(" ", BooksData[[#This Row],[Availability]], FIND("(", BooksData[[#This Row],[Availability]])) - FIND("(", BooksData[[#This Row],[Availability]]) - 1),
  0)</f>
        <v>16</v>
      </c>
      <c r="Y338" s="13" t="str">
        <f>IF(ISNUMBER(SEARCH("In stock", BooksData[[#This Row],[Availability]])), "In Stock", "Out of Stock")</f>
        <v>In Stock</v>
      </c>
      <c r="Z338" s="13" t="str">
        <f>IF(BooksData[[#This Row],[Stock Count]] &lt; 5, "⚠️ Low", "OK")</f>
        <v>OK</v>
      </c>
      <c r="AA338" s="14">
        <f>BooksData[[#This Row],[Revenue]]*0.2</f>
        <v>49953.468000000008</v>
      </c>
      <c r="AB338" s="13" t="str" cm="1">
        <f t="array" ref="AB338">_xlfn.IFS(BooksData[[#This Row],[Price(USD)]]&lt;10, "Low", BooksData[[#This Row],[Price(USD)]]&lt;20, "Mid", TRUE, "High")</f>
        <v>High</v>
      </c>
      <c r="AC338" s="13" t="str">
        <f>IF(BooksData[[#This Row],[Total Sales]] &gt; 4000, "Top Seller", "Other")</f>
        <v>Top Seller</v>
      </c>
    </row>
    <row r="339" spans="1:29" x14ac:dyDescent="0.3">
      <c r="A339" s="7" t="s">
        <v>355</v>
      </c>
      <c r="B339" s="7" t="s">
        <v>1354</v>
      </c>
      <c r="C339" s="7" t="s">
        <v>2017</v>
      </c>
      <c r="D339" s="7" t="s">
        <v>2341</v>
      </c>
      <c r="E339" s="7" t="s">
        <v>2341</v>
      </c>
      <c r="F339" s="7" t="s">
        <v>2921</v>
      </c>
      <c r="G339" s="7" t="s">
        <v>2932</v>
      </c>
      <c r="H339" s="7">
        <v>0</v>
      </c>
      <c r="I339" s="10" t="s">
        <v>2943</v>
      </c>
      <c r="J339" s="7" t="s">
        <v>2959</v>
      </c>
      <c r="K339" s="7" t="s">
        <v>3334</v>
      </c>
      <c r="L339" s="11" t="s">
        <v>4332</v>
      </c>
      <c r="M339" s="11" t="s">
        <v>5332</v>
      </c>
      <c r="N339" s="9">
        <v>2502</v>
      </c>
      <c r="O339" s="7" t="s">
        <v>5995</v>
      </c>
      <c r="P339" s="7" t="s">
        <v>6002</v>
      </c>
      <c r="Q339" s="9">
        <v>281</v>
      </c>
      <c r="R339" s="6">
        <v>45684</v>
      </c>
      <c r="S339" s="8">
        <f>ROUND((VALUE(SUBSTITUTE(SUBSTITUTE(BooksData[[#This Row],[Price (Incl. Tax)]], "Â", ""), "£", "")) *1.3),2)</f>
        <v>25.78</v>
      </c>
      <c r="T339" s="7" cm="1">
        <f t="array" ref="T339">_xlfn.SWITCH(I339, "One",1,"Two",2,"Three",3,"Four",4,"Five",5,"")</f>
        <v>2</v>
      </c>
      <c r="U339" s="12">
        <f>BooksData[[#This Row],[Price(USD)]]*BooksData[[#This Row],[Total Sales]]</f>
        <v>64501.560000000005</v>
      </c>
      <c r="V339" s="7" t="str">
        <f>IF(BooksData[[#This Row],[Title]]="","Missing","OK")</f>
        <v>OK</v>
      </c>
      <c r="W339" s="7" t="str">
        <f ca="1">IF(BooksData[[#This Row],[Last Purchase]] &gt;= TODAY() - 30, "Recent", "Old")</f>
        <v>Old</v>
      </c>
      <c r="X339" s="7">
        <f>IFERROR(
  --MID(BooksData[[#This Row],[Availability]],
        FIND("(", BooksData[[#This Row],[Availability]]) + 1,
        FIND(" ", BooksData[[#This Row],[Availability]], FIND("(", BooksData[[#This Row],[Availability]])) - FIND("(", BooksData[[#This Row],[Availability]]) - 1),
  0)</f>
        <v>16</v>
      </c>
      <c r="Y339" s="13" t="str">
        <f>IF(ISNUMBER(SEARCH("In stock", BooksData[[#This Row],[Availability]])), "In Stock", "Out of Stock")</f>
        <v>In Stock</v>
      </c>
      <c r="Z339" s="13" t="str">
        <f>IF(BooksData[[#This Row],[Stock Count]] &lt; 5, "⚠️ Low", "OK")</f>
        <v>OK</v>
      </c>
      <c r="AA339" s="14">
        <f>BooksData[[#This Row],[Revenue]]*0.2</f>
        <v>12900.312000000002</v>
      </c>
      <c r="AB339" s="13" t="str" cm="1">
        <f t="array" ref="AB339">_xlfn.IFS(BooksData[[#This Row],[Price(USD)]]&lt;10, "Low", BooksData[[#This Row],[Price(USD)]]&lt;20, "Mid", TRUE, "High")</f>
        <v>High</v>
      </c>
      <c r="AC339" s="13" t="str">
        <f>IF(BooksData[[#This Row],[Total Sales]] &gt; 4000, "Top Seller", "Other")</f>
        <v>Other</v>
      </c>
    </row>
    <row r="340" spans="1:29" x14ac:dyDescent="0.3">
      <c r="A340" s="7" t="s">
        <v>356</v>
      </c>
      <c r="B340" s="7" t="s">
        <v>1355</v>
      </c>
      <c r="C340" s="7" t="s">
        <v>2017</v>
      </c>
      <c r="D340" s="7" t="s">
        <v>2342</v>
      </c>
      <c r="E340" s="7" t="s">
        <v>2342</v>
      </c>
      <c r="F340" s="7" t="s">
        <v>2921</v>
      </c>
      <c r="G340" s="7" t="s">
        <v>2932</v>
      </c>
      <c r="H340" s="7">
        <v>0</v>
      </c>
      <c r="I340" s="10" t="s">
        <v>2944</v>
      </c>
      <c r="J340" s="7" t="s">
        <v>2959</v>
      </c>
      <c r="K340" s="7" t="s">
        <v>3335</v>
      </c>
      <c r="L340" s="11" t="s">
        <v>4333</v>
      </c>
      <c r="M340" s="11" t="s">
        <v>5333</v>
      </c>
      <c r="N340" s="9">
        <v>898</v>
      </c>
      <c r="O340" s="7" t="s">
        <v>5995</v>
      </c>
      <c r="P340" s="7" t="s">
        <v>6001</v>
      </c>
      <c r="Q340" s="9">
        <v>1436</v>
      </c>
      <c r="R340" s="6">
        <v>45724</v>
      </c>
      <c r="S340" s="8">
        <f>ROUND((VALUE(SUBSTITUTE(SUBSTITUTE(BooksData[[#This Row],[Price (Incl. Tax)]], "Â", ""), "£", "")) *1.3),2)</f>
        <v>28.6</v>
      </c>
      <c r="T340" s="7" cm="1">
        <f t="array" ref="T340">_xlfn.SWITCH(I340, "One",1,"Two",2,"Three",3,"Four",4,"Five",5,"")</f>
        <v>4</v>
      </c>
      <c r="U340" s="12">
        <f>BooksData[[#This Row],[Price(USD)]]*BooksData[[#This Row],[Total Sales]]</f>
        <v>25682.800000000003</v>
      </c>
      <c r="V340" s="7" t="str">
        <f>IF(BooksData[[#This Row],[Title]]="","Missing","OK")</f>
        <v>OK</v>
      </c>
      <c r="W340" s="7" t="str">
        <f ca="1">IF(BooksData[[#This Row],[Last Purchase]] &gt;= TODAY() - 30, "Recent", "Old")</f>
        <v>Old</v>
      </c>
      <c r="X340" s="7">
        <f>IFERROR(
  --MID(BooksData[[#This Row],[Availability]],
        FIND("(", BooksData[[#This Row],[Availability]]) + 1,
        FIND(" ", BooksData[[#This Row],[Availability]], FIND("(", BooksData[[#This Row],[Availability]])) - FIND("(", BooksData[[#This Row],[Availability]]) - 1),
  0)</f>
        <v>16</v>
      </c>
      <c r="Y340" s="13" t="str">
        <f>IF(ISNUMBER(SEARCH("In stock", BooksData[[#This Row],[Availability]])), "In Stock", "Out of Stock")</f>
        <v>In Stock</v>
      </c>
      <c r="Z340" s="13" t="str">
        <f>IF(BooksData[[#This Row],[Stock Count]] &lt; 5, "⚠️ Low", "OK")</f>
        <v>OK</v>
      </c>
      <c r="AA340" s="14">
        <f>BooksData[[#This Row],[Revenue]]*0.2</f>
        <v>5136.5600000000013</v>
      </c>
      <c r="AB340" s="13" t="str" cm="1">
        <f t="array" ref="AB340">_xlfn.IFS(BooksData[[#This Row],[Price(USD)]]&lt;10, "Low", BooksData[[#This Row],[Price(USD)]]&lt;20, "Mid", TRUE, "High")</f>
        <v>High</v>
      </c>
      <c r="AC340" s="13" t="str">
        <f>IF(BooksData[[#This Row],[Total Sales]] &gt; 4000, "Top Seller", "Other")</f>
        <v>Other</v>
      </c>
    </row>
    <row r="341" spans="1:29" x14ac:dyDescent="0.3">
      <c r="A341" s="7" t="s">
        <v>357</v>
      </c>
      <c r="B341" s="7" t="s">
        <v>1356</v>
      </c>
      <c r="C341" s="7" t="s">
        <v>2017</v>
      </c>
      <c r="D341" s="7" t="s">
        <v>2343</v>
      </c>
      <c r="E341" s="7" t="s">
        <v>2343</v>
      </c>
      <c r="F341" s="7" t="s">
        <v>2921</v>
      </c>
      <c r="G341" s="7" t="s">
        <v>2932</v>
      </c>
      <c r="H341" s="7">
        <v>0</v>
      </c>
      <c r="I341" s="10" t="s">
        <v>2943</v>
      </c>
      <c r="J341" s="7" t="s">
        <v>2959</v>
      </c>
      <c r="K341" s="7" t="s">
        <v>3336</v>
      </c>
      <c r="L341" s="11" t="s">
        <v>4334</v>
      </c>
      <c r="M341" s="11" t="s">
        <v>5334</v>
      </c>
      <c r="N341" s="9">
        <v>1150</v>
      </c>
      <c r="O341" s="7" t="s">
        <v>6000</v>
      </c>
      <c r="P341" s="7" t="s">
        <v>6002</v>
      </c>
      <c r="Q341" s="9">
        <v>23</v>
      </c>
      <c r="R341" s="6">
        <v>45776</v>
      </c>
      <c r="S341" s="8">
        <f>ROUND((VALUE(SUBSTITUTE(SUBSTITUTE(BooksData[[#This Row],[Price (Incl. Tax)]], "Â", ""), "£", "")) *1.3),2)</f>
        <v>70.66</v>
      </c>
      <c r="T341" s="7" cm="1">
        <f t="array" ref="T341">_xlfn.SWITCH(I341, "One",1,"Two",2,"Three",3,"Four",4,"Five",5,"")</f>
        <v>2</v>
      </c>
      <c r="U341" s="12">
        <f>BooksData[[#This Row],[Price(USD)]]*BooksData[[#This Row],[Total Sales]]</f>
        <v>81259</v>
      </c>
      <c r="V341" s="7" t="str">
        <f>IF(BooksData[[#This Row],[Title]]="","Missing","OK")</f>
        <v>OK</v>
      </c>
      <c r="W341" s="7" t="str">
        <f ca="1">IF(BooksData[[#This Row],[Last Purchase]] &gt;= TODAY() - 30, "Recent", "Old")</f>
        <v>Old</v>
      </c>
      <c r="X341" s="7">
        <f>IFERROR(
  --MID(BooksData[[#This Row],[Availability]],
        FIND("(", BooksData[[#This Row],[Availability]]) + 1,
        FIND(" ", BooksData[[#This Row],[Availability]], FIND("(", BooksData[[#This Row],[Availability]])) - FIND("(", BooksData[[#This Row],[Availability]]) - 1),
  0)</f>
        <v>16</v>
      </c>
      <c r="Y341" s="13" t="str">
        <f>IF(ISNUMBER(SEARCH("In stock", BooksData[[#This Row],[Availability]])), "In Stock", "Out of Stock")</f>
        <v>In Stock</v>
      </c>
      <c r="Z341" s="13" t="str">
        <f>IF(BooksData[[#This Row],[Stock Count]] &lt; 5, "⚠️ Low", "OK")</f>
        <v>OK</v>
      </c>
      <c r="AA341" s="14">
        <f>BooksData[[#This Row],[Revenue]]*0.2</f>
        <v>16251.800000000001</v>
      </c>
      <c r="AB341" s="13" t="str" cm="1">
        <f t="array" ref="AB341">_xlfn.IFS(BooksData[[#This Row],[Price(USD)]]&lt;10, "Low", BooksData[[#This Row],[Price(USD)]]&lt;20, "Mid", TRUE, "High")</f>
        <v>High</v>
      </c>
      <c r="AC341" s="13" t="str">
        <f>IF(BooksData[[#This Row],[Total Sales]] &gt; 4000, "Top Seller", "Other")</f>
        <v>Other</v>
      </c>
    </row>
    <row r="342" spans="1:29" x14ac:dyDescent="0.3">
      <c r="A342" s="7" t="s">
        <v>358</v>
      </c>
      <c r="B342" s="7" t="s">
        <v>1357</v>
      </c>
      <c r="C342" s="7" t="s">
        <v>2017</v>
      </c>
      <c r="D342" s="7" t="s">
        <v>2344</v>
      </c>
      <c r="E342" s="7" t="s">
        <v>2344</v>
      </c>
      <c r="F342" s="7" t="s">
        <v>2921</v>
      </c>
      <c r="G342" s="7" t="s">
        <v>2932</v>
      </c>
      <c r="H342" s="7">
        <v>0</v>
      </c>
      <c r="I342" s="10" t="s">
        <v>2947</v>
      </c>
      <c r="J342" s="7" t="s">
        <v>2959</v>
      </c>
      <c r="K342" s="7" t="s">
        <v>3337</v>
      </c>
      <c r="L342" s="11" t="s">
        <v>4335</v>
      </c>
      <c r="M342" s="11" t="s">
        <v>5335</v>
      </c>
      <c r="N342" s="9">
        <v>2216</v>
      </c>
      <c r="O342" s="7" t="s">
        <v>5996</v>
      </c>
      <c r="P342" s="7" t="s">
        <v>6001</v>
      </c>
      <c r="Q342" s="9">
        <v>335</v>
      </c>
      <c r="R342" s="6">
        <v>45785</v>
      </c>
      <c r="S342" s="8">
        <f>ROUND((VALUE(SUBSTITUTE(SUBSTITUTE(BooksData[[#This Row],[Price (Incl. Tax)]], "Â", ""), "£", "")) *1.3),2)</f>
        <v>37.880000000000003</v>
      </c>
      <c r="T342" s="7" cm="1">
        <f t="array" ref="T342">_xlfn.SWITCH(I342, "One",1,"Two",2,"Three",3,"Four",4,"Five",5,"")</f>
        <v>5</v>
      </c>
      <c r="U342" s="12">
        <f>BooksData[[#This Row],[Price(USD)]]*BooksData[[#This Row],[Total Sales]]</f>
        <v>83942.080000000002</v>
      </c>
      <c r="V342" s="7" t="str">
        <f>IF(BooksData[[#This Row],[Title]]="","Missing","OK")</f>
        <v>OK</v>
      </c>
      <c r="W342" s="7" t="str">
        <f ca="1">IF(BooksData[[#This Row],[Last Purchase]] &gt;= TODAY() - 30, "Recent", "Old")</f>
        <v>Old</v>
      </c>
      <c r="X342" s="7">
        <f>IFERROR(
  --MID(BooksData[[#This Row],[Availability]],
        FIND("(", BooksData[[#This Row],[Availability]]) + 1,
        FIND(" ", BooksData[[#This Row],[Availability]], FIND("(", BooksData[[#This Row],[Availability]])) - FIND("(", BooksData[[#This Row],[Availability]]) - 1),
  0)</f>
        <v>16</v>
      </c>
      <c r="Y342" s="13" t="str">
        <f>IF(ISNUMBER(SEARCH("In stock", BooksData[[#This Row],[Availability]])), "In Stock", "Out of Stock")</f>
        <v>In Stock</v>
      </c>
      <c r="Z342" s="13" t="str">
        <f>IF(BooksData[[#This Row],[Stock Count]] &lt; 5, "⚠️ Low", "OK")</f>
        <v>OK</v>
      </c>
      <c r="AA342" s="14">
        <f>BooksData[[#This Row],[Revenue]]*0.2</f>
        <v>16788.416000000001</v>
      </c>
      <c r="AB342" s="13" t="str" cm="1">
        <f t="array" ref="AB342">_xlfn.IFS(BooksData[[#This Row],[Price(USD)]]&lt;10, "Low", BooksData[[#This Row],[Price(USD)]]&lt;20, "Mid", TRUE, "High")</f>
        <v>High</v>
      </c>
      <c r="AC342" s="13" t="str">
        <f>IF(BooksData[[#This Row],[Total Sales]] &gt; 4000, "Top Seller", "Other")</f>
        <v>Other</v>
      </c>
    </row>
    <row r="343" spans="1:29" x14ac:dyDescent="0.3">
      <c r="A343" s="7" t="s">
        <v>359</v>
      </c>
      <c r="B343" s="7" t="s">
        <v>1358</v>
      </c>
      <c r="C343" s="7" t="s">
        <v>2017</v>
      </c>
      <c r="D343" s="7" t="s">
        <v>2345</v>
      </c>
      <c r="E343" s="7" t="s">
        <v>2345</v>
      </c>
      <c r="F343" s="7" t="s">
        <v>2921</v>
      </c>
      <c r="G343" s="7" t="s">
        <v>2932</v>
      </c>
      <c r="H343" s="7">
        <v>0</v>
      </c>
      <c r="I343" s="10" t="s">
        <v>2946</v>
      </c>
      <c r="J343" s="7" t="s">
        <v>2959</v>
      </c>
      <c r="K343" s="7" t="s">
        <v>3338</v>
      </c>
      <c r="L343" s="11" t="s">
        <v>4336</v>
      </c>
      <c r="M343" s="11" t="s">
        <v>5336</v>
      </c>
      <c r="N343" s="9">
        <v>995</v>
      </c>
      <c r="O343" s="7" t="s">
        <v>5995</v>
      </c>
      <c r="P343" s="7" t="s">
        <v>6001</v>
      </c>
      <c r="Q343" s="9">
        <v>1016</v>
      </c>
      <c r="R343" s="6">
        <v>45744</v>
      </c>
      <c r="S343" s="8">
        <f>ROUND((VALUE(SUBSTITUTE(SUBSTITUTE(BooksData[[#This Row],[Price (Incl. Tax)]], "Â", ""), "£", "")) *1.3),2)</f>
        <v>40.049999999999997</v>
      </c>
      <c r="T343" s="7" cm="1">
        <f t="array" ref="T343">_xlfn.SWITCH(I343, "One",1,"Two",2,"Three",3,"Four",4,"Five",5,"")</f>
        <v>1</v>
      </c>
      <c r="U343" s="12">
        <f>BooksData[[#This Row],[Price(USD)]]*BooksData[[#This Row],[Total Sales]]</f>
        <v>39849.75</v>
      </c>
      <c r="V343" s="7" t="str">
        <f>IF(BooksData[[#This Row],[Title]]="","Missing","OK")</f>
        <v>OK</v>
      </c>
      <c r="W343" s="7" t="str">
        <f ca="1">IF(BooksData[[#This Row],[Last Purchase]] &gt;= TODAY() - 30, "Recent", "Old")</f>
        <v>Old</v>
      </c>
      <c r="X343" s="7">
        <f>IFERROR(
  --MID(BooksData[[#This Row],[Availability]],
        FIND("(", BooksData[[#This Row],[Availability]]) + 1,
        FIND(" ", BooksData[[#This Row],[Availability]], FIND("(", BooksData[[#This Row],[Availability]])) - FIND("(", BooksData[[#This Row],[Availability]]) - 1),
  0)</f>
        <v>16</v>
      </c>
      <c r="Y343" s="13" t="str">
        <f>IF(ISNUMBER(SEARCH("In stock", BooksData[[#This Row],[Availability]])), "In Stock", "Out of Stock")</f>
        <v>In Stock</v>
      </c>
      <c r="Z343" s="13" t="str">
        <f>IF(BooksData[[#This Row],[Stock Count]] &lt; 5, "⚠️ Low", "OK")</f>
        <v>OK</v>
      </c>
      <c r="AA343" s="14">
        <f>BooksData[[#This Row],[Revenue]]*0.2</f>
        <v>7969.9500000000007</v>
      </c>
      <c r="AB343" s="13" t="str" cm="1">
        <f t="array" ref="AB343">_xlfn.IFS(BooksData[[#This Row],[Price(USD)]]&lt;10, "Low", BooksData[[#This Row],[Price(USD)]]&lt;20, "Mid", TRUE, "High")</f>
        <v>High</v>
      </c>
      <c r="AC343" s="13" t="str">
        <f>IF(BooksData[[#This Row],[Total Sales]] &gt; 4000, "Top Seller", "Other")</f>
        <v>Other</v>
      </c>
    </row>
    <row r="344" spans="1:29" x14ac:dyDescent="0.3">
      <c r="A344" s="7" t="s">
        <v>360</v>
      </c>
      <c r="B344" s="7" t="s">
        <v>1359</v>
      </c>
      <c r="C344" s="7" t="s">
        <v>2017</v>
      </c>
      <c r="D344" s="7" t="s">
        <v>2346</v>
      </c>
      <c r="E344" s="7" t="s">
        <v>2346</v>
      </c>
      <c r="F344" s="7" t="s">
        <v>2921</v>
      </c>
      <c r="G344" s="7" t="s">
        <v>2923</v>
      </c>
      <c r="H344" s="7">
        <v>0</v>
      </c>
      <c r="I344" s="10" t="s">
        <v>2943</v>
      </c>
      <c r="J344" s="7" t="s">
        <v>2959</v>
      </c>
      <c r="K344" s="7" t="s">
        <v>3339</v>
      </c>
      <c r="L344" s="11" t="s">
        <v>4337</v>
      </c>
      <c r="M344" s="11" t="s">
        <v>5337</v>
      </c>
      <c r="N344" s="9">
        <v>926</v>
      </c>
      <c r="O344" s="7" t="s">
        <v>6000</v>
      </c>
      <c r="P344" s="7" t="s">
        <v>6001</v>
      </c>
      <c r="Q344" s="9">
        <v>1951</v>
      </c>
      <c r="R344" s="6">
        <v>45748</v>
      </c>
      <c r="S344" s="8">
        <f>ROUND((VALUE(SUBSTITUTE(SUBSTITUTE(BooksData[[#This Row],[Price (Incl. Tax)]], "Â", ""), "£", "")) *1.3),2)</f>
        <v>56.6</v>
      </c>
      <c r="T344" s="7" cm="1">
        <f t="array" ref="T344">_xlfn.SWITCH(I344, "One",1,"Two",2,"Three",3,"Four",4,"Five",5,"")</f>
        <v>2</v>
      </c>
      <c r="U344" s="12">
        <f>BooksData[[#This Row],[Price(USD)]]*BooksData[[#This Row],[Total Sales]]</f>
        <v>52411.6</v>
      </c>
      <c r="V344" s="7" t="str">
        <f>IF(BooksData[[#This Row],[Title]]="","Missing","OK")</f>
        <v>OK</v>
      </c>
      <c r="W344" s="7" t="str">
        <f ca="1">IF(BooksData[[#This Row],[Last Purchase]] &gt;= TODAY() - 30, "Recent", "Old")</f>
        <v>Old</v>
      </c>
      <c r="X344" s="7">
        <f>IFERROR(
  --MID(BooksData[[#This Row],[Availability]],
        FIND("(", BooksData[[#This Row],[Availability]]) + 1,
        FIND(" ", BooksData[[#This Row],[Availability]], FIND("(", BooksData[[#This Row],[Availability]])) - FIND("(", BooksData[[#This Row],[Availability]]) - 1),
  0)</f>
        <v>15</v>
      </c>
      <c r="Y344" s="13" t="str">
        <f>IF(ISNUMBER(SEARCH("In stock", BooksData[[#This Row],[Availability]])), "In Stock", "Out of Stock")</f>
        <v>In Stock</v>
      </c>
      <c r="Z344" s="13" t="str">
        <f>IF(BooksData[[#This Row],[Stock Count]] &lt; 5, "⚠️ Low", "OK")</f>
        <v>OK</v>
      </c>
      <c r="AA344" s="14">
        <f>BooksData[[#This Row],[Revenue]]*0.2</f>
        <v>10482.32</v>
      </c>
      <c r="AB344" s="13" t="str" cm="1">
        <f t="array" ref="AB344">_xlfn.IFS(BooksData[[#This Row],[Price(USD)]]&lt;10, "Low", BooksData[[#This Row],[Price(USD)]]&lt;20, "Mid", TRUE, "High")</f>
        <v>High</v>
      </c>
      <c r="AC344" s="13" t="str">
        <f>IF(BooksData[[#This Row],[Total Sales]] &gt; 4000, "Top Seller", "Other")</f>
        <v>Other</v>
      </c>
    </row>
    <row r="345" spans="1:29" x14ac:dyDescent="0.3">
      <c r="A345" s="7" t="s">
        <v>361</v>
      </c>
      <c r="B345" s="7" t="s">
        <v>1360</v>
      </c>
      <c r="C345" s="7" t="s">
        <v>2017</v>
      </c>
      <c r="D345" s="7" t="s">
        <v>2347</v>
      </c>
      <c r="E345" s="7" t="s">
        <v>2347</v>
      </c>
      <c r="F345" s="7" t="s">
        <v>2921</v>
      </c>
      <c r="G345" s="7" t="s">
        <v>2923</v>
      </c>
      <c r="H345" s="7">
        <v>0</v>
      </c>
      <c r="I345" s="10" t="s">
        <v>2943</v>
      </c>
      <c r="J345" s="7" t="s">
        <v>2959</v>
      </c>
      <c r="K345" s="7" t="s">
        <v>3340</v>
      </c>
      <c r="L345" s="11" t="s">
        <v>4338</v>
      </c>
      <c r="M345" s="11" t="s">
        <v>5338</v>
      </c>
      <c r="N345" s="9">
        <v>4582</v>
      </c>
      <c r="O345" s="7" t="s">
        <v>5995</v>
      </c>
      <c r="P345" s="7" t="s">
        <v>6001</v>
      </c>
      <c r="Q345" s="9">
        <v>710</v>
      </c>
      <c r="R345" s="6">
        <v>45752</v>
      </c>
      <c r="S345" s="8">
        <f>ROUND((VALUE(SUBSTITUTE(SUBSTITUTE(BooksData[[#This Row],[Price (Incl. Tax)]], "Â", ""), "£", "")) *1.3),2)</f>
        <v>49.67</v>
      </c>
      <c r="T345" s="7" cm="1">
        <f t="array" ref="T345">_xlfn.SWITCH(I345, "One",1,"Two",2,"Three",3,"Four",4,"Five",5,"")</f>
        <v>2</v>
      </c>
      <c r="U345" s="12">
        <f>BooksData[[#This Row],[Price(USD)]]*BooksData[[#This Row],[Total Sales]]</f>
        <v>227587.94</v>
      </c>
      <c r="V345" s="7" t="str">
        <f>IF(BooksData[[#This Row],[Title]]="","Missing","OK")</f>
        <v>OK</v>
      </c>
      <c r="W345" s="7" t="str">
        <f ca="1">IF(BooksData[[#This Row],[Last Purchase]] &gt;= TODAY() - 30, "Recent", "Old")</f>
        <v>Old</v>
      </c>
      <c r="X345" s="7">
        <f>IFERROR(
  --MID(BooksData[[#This Row],[Availability]],
        FIND("(", BooksData[[#This Row],[Availability]]) + 1,
        FIND(" ", BooksData[[#This Row],[Availability]], FIND("(", BooksData[[#This Row],[Availability]])) - FIND("(", BooksData[[#This Row],[Availability]]) - 1),
  0)</f>
        <v>15</v>
      </c>
      <c r="Y345" s="13" t="str">
        <f>IF(ISNUMBER(SEARCH("In stock", BooksData[[#This Row],[Availability]])), "In Stock", "Out of Stock")</f>
        <v>In Stock</v>
      </c>
      <c r="Z345" s="13" t="str">
        <f>IF(BooksData[[#This Row],[Stock Count]] &lt; 5, "⚠️ Low", "OK")</f>
        <v>OK</v>
      </c>
      <c r="AA345" s="14">
        <f>BooksData[[#This Row],[Revenue]]*0.2</f>
        <v>45517.588000000003</v>
      </c>
      <c r="AB345" s="13" t="str" cm="1">
        <f t="array" ref="AB345">_xlfn.IFS(BooksData[[#This Row],[Price(USD)]]&lt;10, "Low", BooksData[[#This Row],[Price(USD)]]&lt;20, "Mid", TRUE, "High")</f>
        <v>High</v>
      </c>
      <c r="AC345" s="13" t="str">
        <f>IF(BooksData[[#This Row],[Total Sales]] &gt; 4000, "Top Seller", "Other")</f>
        <v>Top Seller</v>
      </c>
    </row>
    <row r="346" spans="1:29" x14ac:dyDescent="0.3">
      <c r="A346" s="7" t="s">
        <v>362</v>
      </c>
      <c r="B346" s="7" t="s">
        <v>1361</v>
      </c>
      <c r="C346" s="7" t="s">
        <v>2017</v>
      </c>
      <c r="D346" s="7" t="s">
        <v>2348</v>
      </c>
      <c r="E346" s="7" t="s">
        <v>2348</v>
      </c>
      <c r="F346" s="7" t="s">
        <v>2921</v>
      </c>
      <c r="G346" s="7" t="s">
        <v>2923</v>
      </c>
      <c r="H346" s="7">
        <v>0</v>
      </c>
      <c r="I346" s="10" t="s">
        <v>2946</v>
      </c>
      <c r="J346" s="7" t="s">
        <v>2959</v>
      </c>
      <c r="K346" s="7" t="s">
        <v>3341</v>
      </c>
      <c r="L346" s="11" t="s">
        <v>4339</v>
      </c>
      <c r="M346" s="11" t="s">
        <v>5339</v>
      </c>
      <c r="N346" s="9">
        <v>1323</v>
      </c>
      <c r="O346" s="7" t="s">
        <v>5996</v>
      </c>
      <c r="P346" s="7" t="s">
        <v>6002</v>
      </c>
      <c r="Q346" s="9">
        <v>1071</v>
      </c>
      <c r="R346" s="6">
        <v>45842</v>
      </c>
      <c r="S346" s="8">
        <f>ROUND((VALUE(SUBSTITUTE(SUBSTITUTE(BooksData[[#This Row],[Price (Incl. Tax)]], "Â", ""), "£", "")) *1.3),2)</f>
        <v>22.41</v>
      </c>
      <c r="T346" s="7" cm="1">
        <f t="array" ref="T346">_xlfn.SWITCH(I346, "One",1,"Two",2,"Three",3,"Four",4,"Five",5,"")</f>
        <v>1</v>
      </c>
      <c r="U346" s="12">
        <f>BooksData[[#This Row],[Price(USD)]]*BooksData[[#This Row],[Total Sales]]</f>
        <v>29648.43</v>
      </c>
      <c r="V346" s="7" t="str">
        <f>IF(BooksData[[#This Row],[Title]]="","Missing","OK")</f>
        <v>OK</v>
      </c>
      <c r="W346" s="7" t="str">
        <f ca="1">IF(BooksData[[#This Row],[Last Purchase]] &gt;= TODAY() - 30, "Recent", "Old")</f>
        <v>Recent</v>
      </c>
      <c r="X346" s="7">
        <f>IFERROR(
  --MID(BooksData[[#This Row],[Availability]],
        FIND("(", BooksData[[#This Row],[Availability]]) + 1,
        FIND(" ", BooksData[[#This Row],[Availability]], FIND("(", BooksData[[#This Row],[Availability]])) - FIND("(", BooksData[[#This Row],[Availability]]) - 1),
  0)</f>
        <v>15</v>
      </c>
      <c r="Y346" s="13" t="str">
        <f>IF(ISNUMBER(SEARCH("In stock", BooksData[[#This Row],[Availability]])), "In Stock", "Out of Stock")</f>
        <v>In Stock</v>
      </c>
      <c r="Z346" s="13" t="str">
        <f>IF(BooksData[[#This Row],[Stock Count]] &lt; 5, "⚠️ Low", "OK")</f>
        <v>OK</v>
      </c>
      <c r="AA346" s="14">
        <f>BooksData[[#This Row],[Revenue]]*0.2</f>
        <v>5929.6860000000006</v>
      </c>
      <c r="AB346" s="13" t="str" cm="1">
        <f t="array" ref="AB346">_xlfn.IFS(BooksData[[#This Row],[Price(USD)]]&lt;10, "Low", BooksData[[#This Row],[Price(USD)]]&lt;20, "Mid", TRUE, "High")</f>
        <v>High</v>
      </c>
      <c r="AC346" s="13" t="str">
        <f>IF(BooksData[[#This Row],[Total Sales]] &gt; 4000, "Top Seller", "Other")</f>
        <v>Other</v>
      </c>
    </row>
    <row r="347" spans="1:29" x14ac:dyDescent="0.3">
      <c r="A347" s="7" t="s">
        <v>363</v>
      </c>
      <c r="B347" s="7" t="s">
        <v>1362</v>
      </c>
      <c r="C347" s="7" t="s">
        <v>2017</v>
      </c>
      <c r="D347" s="7" t="s">
        <v>2349</v>
      </c>
      <c r="E347" s="7" t="s">
        <v>2349</v>
      </c>
      <c r="F347" s="7" t="s">
        <v>2921</v>
      </c>
      <c r="G347" s="7" t="s">
        <v>2923</v>
      </c>
      <c r="H347" s="7">
        <v>0</v>
      </c>
      <c r="I347" s="10" t="s">
        <v>2947</v>
      </c>
      <c r="J347" s="7" t="s">
        <v>2959</v>
      </c>
      <c r="K347" s="7" t="s">
        <v>3342</v>
      </c>
      <c r="L347" s="11" t="s">
        <v>4340</v>
      </c>
      <c r="M347" s="11" t="s">
        <v>5340</v>
      </c>
      <c r="N347" s="9">
        <v>2281</v>
      </c>
      <c r="O347" s="7" t="s">
        <v>5996</v>
      </c>
      <c r="P347" s="7" t="s">
        <v>6001</v>
      </c>
      <c r="Q347" s="9">
        <v>1059</v>
      </c>
      <c r="R347" s="6">
        <v>45702</v>
      </c>
      <c r="S347" s="8">
        <f>ROUND((VALUE(SUBSTITUTE(SUBSTITUTE(BooksData[[#This Row],[Price (Incl. Tax)]], "Â", ""), "£", "")) *1.3),2)</f>
        <v>50.04</v>
      </c>
      <c r="T347" s="7" cm="1">
        <f t="array" ref="T347">_xlfn.SWITCH(I347, "One",1,"Two",2,"Three",3,"Four",4,"Five",5,"")</f>
        <v>5</v>
      </c>
      <c r="U347" s="12">
        <f>BooksData[[#This Row],[Price(USD)]]*BooksData[[#This Row],[Total Sales]]</f>
        <v>114141.24</v>
      </c>
      <c r="V347" s="7" t="str">
        <f>IF(BooksData[[#This Row],[Title]]="","Missing","OK")</f>
        <v>OK</v>
      </c>
      <c r="W347" s="7" t="str">
        <f ca="1">IF(BooksData[[#This Row],[Last Purchase]] &gt;= TODAY() - 30, "Recent", "Old")</f>
        <v>Old</v>
      </c>
      <c r="X347" s="7">
        <f>IFERROR(
  --MID(BooksData[[#This Row],[Availability]],
        FIND("(", BooksData[[#This Row],[Availability]]) + 1,
        FIND(" ", BooksData[[#This Row],[Availability]], FIND("(", BooksData[[#This Row],[Availability]])) - FIND("(", BooksData[[#This Row],[Availability]]) - 1),
  0)</f>
        <v>15</v>
      </c>
      <c r="Y347" s="13" t="str">
        <f>IF(ISNUMBER(SEARCH("In stock", BooksData[[#This Row],[Availability]])), "In Stock", "Out of Stock")</f>
        <v>In Stock</v>
      </c>
      <c r="Z347" s="13" t="str">
        <f>IF(BooksData[[#This Row],[Stock Count]] &lt; 5, "⚠️ Low", "OK")</f>
        <v>OK</v>
      </c>
      <c r="AA347" s="14">
        <f>BooksData[[#This Row],[Revenue]]*0.2</f>
        <v>22828.248000000003</v>
      </c>
      <c r="AB347" s="13" t="str" cm="1">
        <f t="array" ref="AB347">_xlfn.IFS(BooksData[[#This Row],[Price(USD)]]&lt;10, "Low", BooksData[[#This Row],[Price(USD)]]&lt;20, "Mid", TRUE, "High")</f>
        <v>High</v>
      </c>
      <c r="AC347" s="13" t="str">
        <f>IF(BooksData[[#This Row],[Total Sales]] &gt; 4000, "Top Seller", "Other")</f>
        <v>Other</v>
      </c>
    </row>
    <row r="348" spans="1:29" x14ac:dyDescent="0.3">
      <c r="A348" s="7" t="s">
        <v>364</v>
      </c>
      <c r="B348" s="7" t="s">
        <v>1363</v>
      </c>
      <c r="C348" s="7" t="s">
        <v>2017</v>
      </c>
      <c r="D348" s="7" t="s">
        <v>2350</v>
      </c>
      <c r="E348" s="7" t="s">
        <v>2350</v>
      </c>
      <c r="F348" s="7" t="s">
        <v>2921</v>
      </c>
      <c r="G348" s="7" t="s">
        <v>2923</v>
      </c>
      <c r="H348" s="7">
        <v>0</v>
      </c>
      <c r="I348" s="10" t="s">
        <v>2943</v>
      </c>
      <c r="J348" s="7" t="s">
        <v>2959</v>
      </c>
      <c r="K348" s="7" t="s">
        <v>3343</v>
      </c>
      <c r="L348" s="11" t="s">
        <v>4341</v>
      </c>
      <c r="M348" s="11" t="s">
        <v>5341</v>
      </c>
      <c r="N348" s="9">
        <v>2358</v>
      </c>
      <c r="O348" s="7" t="s">
        <v>5999</v>
      </c>
      <c r="P348" s="7" t="s">
        <v>6001</v>
      </c>
      <c r="Q348" s="9">
        <v>1603</v>
      </c>
      <c r="R348" s="6">
        <v>45705</v>
      </c>
      <c r="S348" s="8">
        <f>ROUND((VALUE(SUBSTITUTE(SUBSTITUTE(BooksData[[#This Row],[Price (Incl. Tax)]], "Â", ""), "£", "")) *1.3),2)</f>
        <v>15.9</v>
      </c>
      <c r="T348" s="7" cm="1">
        <f t="array" ref="T348">_xlfn.SWITCH(I348, "One",1,"Two",2,"Three",3,"Four",4,"Five",5,"")</f>
        <v>2</v>
      </c>
      <c r="U348" s="12">
        <f>BooksData[[#This Row],[Price(USD)]]*BooksData[[#This Row],[Total Sales]]</f>
        <v>37492.200000000004</v>
      </c>
      <c r="V348" s="7" t="str">
        <f>IF(BooksData[[#This Row],[Title]]="","Missing","OK")</f>
        <v>OK</v>
      </c>
      <c r="W348" s="7" t="str">
        <f ca="1">IF(BooksData[[#This Row],[Last Purchase]] &gt;= TODAY() - 30, "Recent", "Old")</f>
        <v>Old</v>
      </c>
      <c r="X348" s="7">
        <f>IFERROR(
  --MID(BooksData[[#This Row],[Availability]],
        FIND("(", BooksData[[#This Row],[Availability]]) + 1,
        FIND(" ", BooksData[[#This Row],[Availability]], FIND("(", BooksData[[#This Row],[Availability]])) - FIND("(", BooksData[[#This Row],[Availability]]) - 1),
  0)</f>
        <v>15</v>
      </c>
      <c r="Y348" s="13" t="str">
        <f>IF(ISNUMBER(SEARCH("In stock", BooksData[[#This Row],[Availability]])), "In Stock", "Out of Stock")</f>
        <v>In Stock</v>
      </c>
      <c r="Z348" s="13" t="str">
        <f>IF(BooksData[[#This Row],[Stock Count]] &lt; 5, "⚠️ Low", "OK")</f>
        <v>OK</v>
      </c>
      <c r="AA348" s="14">
        <f>BooksData[[#This Row],[Revenue]]*0.2</f>
        <v>7498.4400000000014</v>
      </c>
      <c r="AB348" s="13" t="str" cm="1">
        <f t="array" ref="AB348">_xlfn.IFS(BooksData[[#This Row],[Price(USD)]]&lt;10, "Low", BooksData[[#This Row],[Price(USD)]]&lt;20, "Mid", TRUE, "High")</f>
        <v>Mid</v>
      </c>
      <c r="AC348" s="13" t="str">
        <f>IF(BooksData[[#This Row],[Total Sales]] &gt; 4000, "Top Seller", "Other")</f>
        <v>Other</v>
      </c>
    </row>
    <row r="349" spans="1:29" x14ac:dyDescent="0.3">
      <c r="A349" s="7" t="s">
        <v>365</v>
      </c>
      <c r="B349" s="7" t="s">
        <v>1364</v>
      </c>
      <c r="C349" s="7" t="s">
        <v>2017</v>
      </c>
      <c r="D349" s="7" t="s">
        <v>2351</v>
      </c>
      <c r="E349" s="7" t="s">
        <v>2351</v>
      </c>
      <c r="F349" s="7" t="s">
        <v>2921</v>
      </c>
      <c r="G349" s="7" t="s">
        <v>2923</v>
      </c>
      <c r="H349" s="7">
        <v>0</v>
      </c>
      <c r="I349" s="10" t="s">
        <v>2945</v>
      </c>
      <c r="J349" s="7" t="s">
        <v>2959</v>
      </c>
      <c r="K349" s="7" t="s">
        <v>3344</v>
      </c>
      <c r="L349" s="11" t="s">
        <v>4342</v>
      </c>
      <c r="M349" s="11" t="s">
        <v>5342</v>
      </c>
      <c r="N349" s="9">
        <v>1775</v>
      </c>
      <c r="O349" s="7" t="s">
        <v>5998</v>
      </c>
      <c r="P349" s="7" t="s">
        <v>6002</v>
      </c>
      <c r="Q349" s="9">
        <v>1684</v>
      </c>
      <c r="R349" s="6">
        <v>45803</v>
      </c>
      <c r="S349" s="8">
        <f>ROUND((VALUE(SUBSTITUTE(SUBSTITUTE(BooksData[[#This Row],[Price (Incl. Tax)]], "Â", ""), "£", "")) *1.3),2)</f>
        <v>25.26</v>
      </c>
      <c r="T349" s="7" cm="1">
        <f t="array" ref="T349">_xlfn.SWITCH(I349, "One",1,"Two",2,"Three",3,"Four",4,"Five",5,"")</f>
        <v>3</v>
      </c>
      <c r="U349" s="12">
        <f>BooksData[[#This Row],[Price(USD)]]*BooksData[[#This Row],[Total Sales]]</f>
        <v>44836.5</v>
      </c>
      <c r="V349" s="7" t="str">
        <f>IF(BooksData[[#This Row],[Title]]="","Missing","OK")</f>
        <v>OK</v>
      </c>
      <c r="W349" s="7" t="str">
        <f ca="1">IF(BooksData[[#This Row],[Last Purchase]] &gt;= TODAY() - 30, "Recent", "Old")</f>
        <v>Old</v>
      </c>
      <c r="X349" s="7">
        <f>IFERROR(
  --MID(BooksData[[#This Row],[Availability]],
        FIND("(", BooksData[[#This Row],[Availability]]) + 1,
        FIND(" ", BooksData[[#This Row],[Availability]], FIND("(", BooksData[[#This Row],[Availability]])) - FIND("(", BooksData[[#This Row],[Availability]]) - 1),
  0)</f>
        <v>15</v>
      </c>
      <c r="Y349" s="13" t="str">
        <f>IF(ISNUMBER(SEARCH("In stock", BooksData[[#This Row],[Availability]])), "In Stock", "Out of Stock")</f>
        <v>In Stock</v>
      </c>
      <c r="Z349" s="13" t="str">
        <f>IF(BooksData[[#This Row],[Stock Count]] &lt; 5, "⚠️ Low", "OK")</f>
        <v>OK</v>
      </c>
      <c r="AA349" s="14">
        <f>BooksData[[#This Row],[Revenue]]*0.2</f>
        <v>8967.3000000000011</v>
      </c>
      <c r="AB349" s="13" t="str" cm="1">
        <f t="array" ref="AB349">_xlfn.IFS(BooksData[[#This Row],[Price(USD)]]&lt;10, "Low", BooksData[[#This Row],[Price(USD)]]&lt;20, "Mid", TRUE, "High")</f>
        <v>High</v>
      </c>
      <c r="AC349" s="13" t="str">
        <f>IF(BooksData[[#This Row],[Total Sales]] &gt; 4000, "Top Seller", "Other")</f>
        <v>Other</v>
      </c>
    </row>
    <row r="350" spans="1:29" x14ac:dyDescent="0.3">
      <c r="A350" s="7" t="s">
        <v>366</v>
      </c>
      <c r="B350" s="7" t="s">
        <v>1365</v>
      </c>
      <c r="C350" s="7" t="s">
        <v>2017</v>
      </c>
      <c r="D350" s="7" t="s">
        <v>2352</v>
      </c>
      <c r="E350" s="7" t="s">
        <v>2352</v>
      </c>
      <c r="F350" s="7" t="s">
        <v>2921</v>
      </c>
      <c r="G350" s="7" t="s">
        <v>2923</v>
      </c>
      <c r="H350" s="7">
        <v>0</v>
      </c>
      <c r="I350" s="10" t="s">
        <v>2945</v>
      </c>
      <c r="J350" s="7" t="s">
        <v>2959</v>
      </c>
      <c r="K350" s="7" t="s">
        <v>3345</v>
      </c>
      <c r="L350" s="11" t="s">
        <v>4343</v>
      </c>
      <c r="M350" s="11" t="s">
        <v>5343</v>
      </c>
      <c r="N350" s="9">
        <v>2858</v>
      </c>
      <c r="O350" s="7" t="s">
        <v>5997</v>
      </c>
      <c r="P350" s="7" t="s">
        <v>6002</v>
      </c>
      <c r="Q350" s="9">
        <v>1476</v>
      </c>
      <c r="R350" s="6">
        <v>45764</v>
      </c>
      <c r="S350" s="8">
        <f>ROUND((VALUE(SUBSTITUTE(SUBSTITUTE(BooksData[[#This Row],[Price (Incl. Tax)]], "Â", ""), "£", "")) *1.3),2)</f>
        <v>40.04</v>
      </c>
      <c r="T350" s="7" cm="1">
        <f t="array" ref="T350">_xlfn.SWITCH(I350, "One",1,"Two",2,"Three",3,"Four",4,"Five",5,"")</f>
        <v>3</v>
      </c>
      <c r="U350" s="12">
        <f>BooksData[[#This Row],[Price(USD)]]*BooksData[[#This Row],[Total Sales]]</f>
        <v>114434.31999999999</v>
      </c>
      <c r="V350" s="7" t="str">
        <f>IF(BooksData[[#This Row],[Title]]="","Missing","OK")</f>
        <v>OK</v>
      </c>
      <c r="W350" s="7" t="str">
        <f ca="1">IF(BooksData[[#This Row],[Last Purchase]] &gt;= TODAY() - 30, "Recent", "Old")</f>
        <v>Old</v>
      </c>
      <c r="X350" s="7">
        <f>IFERROR(
  --MID(BooksData[[#This Row],[Availability]],
        FIND("(", BooksData[[#This Row],[Availability]]) + 1,
        FIND(" ", BooksData[[#This Row],[Availability]], FIND("(", BooksData[[#This Row],[Availability]])) - FIND("(", BooksData[[#This Row],[Availability]]) - 1),
  0)</f>
        <v>15</v>
      </c>
      <c r="Y350" s="13" t="str">
        <f>IF(ISNUMBER(SEARCH("In stock", BooksData[[#This Row],[Availability]])), "In Stock", "Out of Stock")</f>
        <v>In Stock</v>
      </c>
      <c r="Z350" s="13" t="str">
        <f>IF(BooksData[[#This Row],[Stock Count]] &lt; 5, "⚠️ Low", "OK")</f>
        <v>OK</v>
      </c>
      <c r="AA350" s="14">
        <f>BooksData[[#This Row],[Revenue]]*0.2</f>
        <v>22886.864000000001</v>
      </c>
      <c r="AB350" s="13" t="str" cm="1">
        <f t="array" ref="AB350">_xlfn.IFS(BooksData[[#This Row],[Price(USD)]]&lt;10, "Low", BooksData[[#This Row],[Price(USD)]]&lt;20, "Mid", TRUE, "High")</f>
        <v>High</v>
      </c>
      <c r="AC350" s="13" t="str">
        <f>IF(BooksData[[#This Row],[Total Sales]] &gt; 4000, "Top Seller", "Other")</f>
        <v>Other</v>
      </c>
    </row>
    <row r="351" spans="1:29" x14ac:dyDescent="0.3">
      <c r="A351" s="7" t="s">
        <v>367</v>
      </c>
      <c r="B351" s="7" t="s">
        <v>1366</v>
      </c>
      <c r="C351" s="7" t="s">
        <v>2017</v>
      </c>
      <c r="D351" s="7" t="s">
        <v>2353</v>
      </c>
      <c r="E351" s="7" t="s">
        <v>2353</v>
      </c>
      <c r="F351" s="7" t="s">
        <v>2921</v>
      </c>
      <c r="G351" s="7" t="s">
        <v>2923</v>
      </c>
      <c r="H351" s="7">
        <v>0</v>
      </c>
      <c r="I351" s="10" t="s">
        <v>2943</v>
      </c>
      <c r="J351" s="7" t="s">
        <v>2959</v>
      </c>
      <c r="K351" s="7" t="s">
        <v>3346</v>
      </c>
      <c r="L351" s="11" t="s">
        <v>4344</v>
      </c>
      <c r="M351" s="11" t="s">
        <v>5344</v>
      </c>
      <c r="N351" s="9">
        <v>1717</v>
      </c>
      <c r="O351" s="7" t="s">
        <v>5996</v>
      </c>
      <c r="P351" s="7" t="s">
        <v>6001</v>
      </c>
      <c r="Q351" s="9">
        <v>530</v>
      </c>
      <c r="R351" s="6">
        <v>45795</v>
      </c>
      <c r="S351" s="8">
        <f>ROUND((VALUE(SUBSTITUTE(SUBSTITUTE(BooksData[[#This Row],[Price (Incl. Tax)]], "Â", ""), "£", "")) *1.3),2)</f>
        <v>35.659999999999997</v>
      </c>
      <c r="T351" s="7" cm="1">
        <f t="array" ref="T351">_xlfn.SWITCH(I351, "One",1,"Two",2,"Three",3,"Four",4,"Five",5,"")</f>
        <v>2</v>
      </c>
      <c r="U351" s="12">
        <f>BooksData[[#This Row],[Price(USD)]]*BooksData[[#This Row],[Total Sales]]</f>
        <v>61228.219999999994</v>
      </c>
      <c r="V351" s="7" t="str">
        <f>IF(BooksData[[#This Row],[Title]]="","Missing","OK")</f>
        <v>OK</v>
      </c>
      <c r="W351" s="7" t="str">
        <f ca="1">IF(BooksData[[#This Row],[Last Purchase]] &gt;= TODAY() - 30, "Recent", "Old")</f>
        <v>Old</v>
      </c>
      <c r="X351" s="7">
        <f>IFERROR(
  --MID(BooksData[[#This Row],[Availability]],
        FIND("(", BooksData[[#This Row],[Availability]]) + 1,
        FIND(" ", BooksData[[#This Row],[Availability]], FIND("(", BooksData[[#This Row],[Availability]])) - FIND("(", BooksData[[#This Row],[Availability]]) - 1),
  0)</f>
        <v>15</v>
      </c>
      <c r="Y351" s="13" t="str">
        <f>IF(ISNUMBER(SEARCH("In stock", BooksData[[#This Row],[Availability]])), "In Stock", "Out of Stock")</f>
        <v>In Stock</v>
      </c>
      <c r="Z351" s="13" t="str">
        <f>IF(BooksData[[#This Row],[Stock Count]] &lt; 5, "⚠️ Low", "OK")</f>
        <v>OK</v>
      </c>
      <c r="AA351" s="14">
        <f>BooksData[[#This Row],[Revenue]]*0.2</f>
        <v>12245.644</v>
      </c>
      <c r="AB351" s="13" t="str" cm="1">
        <f t="array" ref="AB351">_xlfn.IFS(BooksData[[#This Row],[Price(USD)]]&lt;10, "Low", BooksData[[#This Row],[Price(USD)]]&lt;20, "Mid", TRUE, "High")</f>
        <v>High</v>
      </c>
      <c r="AC351" s="13" t="str">
        <f>IF(BooksData[[#This Row],[Total Sales]] &gt; 4000, "Top Seller", "Other")</f>
        <v>Other</v>
      </c>
    </row>
    <row r="352" spans="1:29" x14ac:dyDescent="0.3">
      <c r="A352" s="7" t="s">
        <v>368</v>
      </c>
      <c r="B352" s="7" t="s">
        <v>1367</v>
      </c>
      <c r="C352" s="7" t="s">
        <v>2017</v>
      </c>
      <c r="D352" s="7" t="s">
        <v>2354</v>
      </c>
      <c r="E352" s="7" t="s">
        <v>2354</v>
      </c>
      <c r="F352" s="7" t="s">
        <v>2921</v>
      </c>
      <c r="G352" s="7" t="s">
        <v>2923</v>
      </c>
      <c r="H352" s="7">
        <v>0</v>
      </c>
      <c r="I352" s="10" t="s">
        <v>2947</v>
      </c>
      <c r="J352" s="7" t="s">
        <v>2959</v>
      </c>
      <c r="K352" s="7" t="s">
        <v>3347</v>
      </c>
      <c r="L352" s="11" t="s">
        <v>4345</v>
      </c>
      <c r="M352" s="11" t="s">
        <v>5345</v>
      </c>
      <c r="N352" s="9">
        <v>2212</v>
      </c>
      <c r="O352" s="7" t="s">
        <v>5997</v>
      </c>
      <c r="P352" s="7" t="s">
        <v>6002</v>
      </c>
      <c r="Q352" s="9">
        <v>341</v>
      </c>
      <c r="R352" s="6">
        <v>45676</v>
      </c>
      <c r="S352" s="8">
        <f>ROUND((VALUE(SUBSTITUTE(SUBSTITUTE(BooksData[[#This Row],[Price (Incl. Tax)]], "Â", ""), "£", "")) *1.3),2)</f>
        <v>16.260000000000002</v>
      </c>
      <c r="T352" s="7" cm="1">
        <f t="array" ref="T352">_xlfn.SWITCH(I352, "One",1,"Two",2,"Three",3,"Four",4,"Five",5,"")</f>
        <v>5</v>
      </c>
      <c r="U352" s="12">
        <f>BooksData[[#This Row],[Price(USD)]]*BooksData[[#This Row],[Total Sales]]</f>
        <v>35967.120000000003</v>
      </c>
      <c r="V352" s="7" t="str">
        <f>IF(BooksData[[#This Row],[Title]]="","Missing","OK")</f>
        <v>OK</v>
      </c>
      <c r="W352" s="7" t="str">
        <f ca="1">IF(BooksData[[#This Row],[Last Purchase]] &gt;= TODAY() - 30, "Recent", "Old")</f>
        <v>Old</v>
      </c>
      <c r="X352" s="7">
        <f>IFERROR(
  --MID(BooksData[[#This Row],[Availability]],
        FIND("(", BooksData[[#This Row],[Availability]]) + 1,
        FIND(" ", BooksData[[#This Row],[Availability]], FIND("(", BooksData[[#This Row],[Availability]])) - FIND("(", BooksData[[#This Row],[Availability]]) - 1),
  0)</f>
        <v>15</v>
      </c>
      <c r="Y352" s="13" t="str">
        <f>IF(ISNUMBER(SEARCH("In stock", BooksData[[#This Row],[Availability]])), "In Stock", "Out of Stock")</f>
        <v>In Stock</v>
      </c>
      <c r="Z352" s="13" t="str">
        <f>IF(BooksData[[#This Row],[Stock Count]] &lt; 5, "⚠️ Low", "OK")</f>
        <v>OK</v>
      </c>
      <c r="AA352" s="14">
        <f>BooksData[[#This Row],[Revenue]]*0.2</f>
        <v>7193.4240000000009</v>
      </c>
      <c r="AB352" s="13" t="str" cm="1">
        <f t="array" ref="AB352">_xlfn.IFS(BooksData[[#This Row],[Price(USD)]]&lt;10, "Low", BooksData[[#This Row],[Price(USD)]]&lt;20, "Mid", TRUE, "High")</f>
        <v>Mid</v>
      </c>
      <c r="AC352" s="13" t="str">
        <f>IF(BooksData[[#This Row],[Total Sales]] &gt; 4000, "Top Seller", "Other")</f>
        <v>Other</v>
      </c>
    </row>
    <row r="353" spans="1:29" x14ac:dyDescent="0.3">
      <c r="A353" s="7" t="s">
        <v>369</v>
      </c>
      <c r="B353" s="7" t="s">
        <v>1368</v>
      </c>
      <c r="C353" s="7" t="s">
        <v>2017</v>
      </c>
      <c r="D353" s="7" t="s">
        <v>2355</v>
      </c>
      <c r="E353" s="7" t="s">
        <v>2355</v>
      </c>
      <c r="F353" s="7" t="s">
        <v>2921</v>
      </c>
      <c r="G353" s="7" t="s">
        <v>2924</v>
      </c>
      <c r="H353" s="7">
        <v>0</v>
      </c>
      <c r="I353" s="10" t="s">
        <v>2944</v>
      </c>
      <c r="J353" s="7" t="s">
        <v>2959</v>
      </c>
      <c r="K353" s="7" t="s">
        <v>3348</v>
      </c>
      <c r="L353" s="11" t="s">
        <v>4346</v>
      </c>
      <c r="M353" s="11" t="s">
        <v>5346</v>
      </c>
      <c r="N353" s="9">
        <v>4190</v>
      </c>
      <c r="O353" s="7" t="s">
        <v>5999</v>
      </c>
      <c r="P353" s="7" t="s">
        <v>6001</v>
      </c>
      <c r="Q353" s="9">
        <v>761</v>
      </c>
      <c r="R353" s="6">
        <v>45715</v>
      </c>
      <c r="S353" s="8">
        <f>ROUND((VALUE(SUBSTITUTE(SUBSTITUTE(BooksData[[#This Row],[Price (Incl. Tax)]], "Â", ""), "£", "")) *1.3),2)</f>
        <v>49.66</v>
      </c>
      <c r="T353" s="7" cm="1">
        <f t="array" ref="T353">_xlfn.SWITCH(I353, "One",1,"Two",2,"Three",3,"Four",4,"Five",5,"")</f>
        <v>4</v>
      </c>
      <c r="U353" s="12">
        <f>BooksData[[#This Row],[Price(USD)]]*BooksData[[#This Row],[Total Sales]]</f>
        <v>208075.4</v>
      </c>
      <c r="V353" s="7" t="str">
        <f>IF(BooksData[[#This Row],[Title]]="","Missing","OK")</f>
        <v>OK</v>
      </c>
      <c r="W353" s="7" t="str">
        <f ca="1">IF(BooksData[[#This Row],[Last Purchase]] &gt;= TODAY() - 30, "Recent", "Old")</f>
        <v>Old</v>
      </c>
      <c r="X353" s="7">
        <f>IFERROR(
  --MID(BooksData[[#This Row],[Availability]],
        FIND("(", BooksData[[#This Row],[Availability]]) + 1,
        FIND(" ", BooksData[[#This Row],[Availability]], FIND("(", BooksData[[#This Row],[Availability]])) - FIND("(", BooksData[[#This Row],[Availability]]) - 1),
  0)</f>
        <v>14</v>
      </c>
      <c r="Y353" s="13" t="str">
        <f>IF(ISNUMBER(SEARCH("In stock", BooksData[[#This Row],[Availability]])), "In Stock", "Out of Stock")</f>
        <v>In Stock</v>
      </c>
      <c r="Z353" s="13" t="str">
        <f>IF(BooksData[[#This Row],[Stock Count]] &lt; 5, "⚠️ Low", "OK")</f>
        <v>OK</v>
      </c>
      <c r="AA353" s="14">
        <f>BooksData[[#This Row],[Revenue]]*0.2</f>
        <v>41615.08</v>
      </c>
      <c r="AB353" s="13" t="str" cm="1">
        <f t="array" ref="AB353">_xlfn.IFS(BooksData[[#This Row],[Price(USD)]]&lt;10, "Low", BooksData[[#This Row],[Price(USD)]]&lt;20, "Mid", TRUE, "High")</f>
        <v>High</v>
      </c>
      <c r="AC353" s="13" t="str">
        <f>IF(BooksData[[#This Row],[Total Sales]] &gt; 4000, "Top Seller", "Other")</f>
        <v>Top Seller</v>
      </c>
    </row>
    <row r="354" spans="1:29" x14ac:dyDescent="0.3">
      <c r="A354" s="7" t="s">
        <v>370</v>
      </c>
      <c r="B354" s="7" t="s">
        <v>1369</v>
      </c>
      <c r="C354" s="7" t="s">
        <v>2017</v>
      </c>
      <c r="D354" s="7" t="s">
        <v>2356</v>
      </c>
      <c r="E354" s="7" t="s">
        <v>2356</v>
      </c>
      <c r="F354" s="7" t="s">
        <v>2921</v>
      </c>
      <c r="G354" s="7" t="s">
        <v>2924</v>
      </c>
      <c r="H354" s="7">
        <v>0</v>
      </c>
      <c r="I354" s="10" t="s">
        <v>2943</v>
      </c>
      <c r="J354" s="7" t="s">
        <v>2959</v>
      </c>
      <c r="K354" s="7" t="s">
        <v>3349</v>
      </c>
      <c r="L354" s="11" t="s">
        <v>4347</v>
      </c>
      <c r="M354" s="11" t="s">
        <v>5347</v>
      </c>
      <c r="N354" s="9">
        <v>4052</v>
      </c>
      <c r="O354" s="7" t="s">
        <v>5998</v>
      </c>
      <c r="P354" s="7" t="s">
        <v>6001</v>
      </c>
      <c r="Q354" s="9">
        <v>259</v>
      </c>
      <c r="R354" s="6">
        <v>45688</v>
      </c>
      <c r="S354" s="8">
        <f>ROUND((VALUE(SUBSTITUTE(SUBSTITUTE(BooksData[[#This Row],[Price (Incl. Tax)]], "Â", ""), "£", "")) *1.3),2)</f>
        <v>25.48</v>
      </c>
      <c r="T354" s="7" cm="1">
        <f t="array" ref="T354">_xlfn.SWITCH(I354, "One",1,"Two",2,"Three",3,"Four",4,"Five",5,"")</f>
        <v>2</v>
      </c>
      <c r="U354" s="12">
        <f>BooksData[[#This Row],[Price(USD)]]*BooksData[[#This Row],[Total Sales]]</f>
        <v>103244.96</v>
      </c>
      <c r="V354" s="7" t="str">
        <f>IF(BooksData[[#This Row],[Title]]="","Missing","OK")</f>
        <v>OK</v>
      </c>
      <c r="W354" s="7" t="str">
        <f ca="1">IF(BooksData[[#This Row],[Last Purchase]] &gt;= TODAY() - 30, "Recent", "Old")</f>
        <v>Old</v>
      </c>
      <c r="X354" s="7">
        <f>IFERROR(
  --MID(BooksData[[#This Row],[Availability]],
        FIND("(", BooksData[[#This Row],[Availability]]) + 1,
        FIND(" ", BooksData[[#This Row],[Availability]], FIND("(", BooksData[[#This Row],[Availability]])) - FIND("(", BooksData[[#This Row],[Availability]]) - 1),
  0)</f>
        <v>14</v>
      </c>
      <c r="Y354" s="13" t="str">
        <f>IF(ISNUMBER(SEARCH("In stock", BooksData[[#This Row],[Availability]])), "In Stock", "Out of Stock")</f>
        <v>In Stock</v>
      </c>
      <c r="Z354" s="13" t="str">
        <f>IF(BooksData[[#This Row],[Stock Count]] &lt; 5, "⚠️ Low", "OK")</f>
        <v>OK</v>
      </c>
      <c r="AA354" s="14">
        <f>BooksData[[#This Row],[Revenue]]*0.2</f>
        <v>20648.992000000002</v>
      </c>
      <c r="AB354" s="13" t="str" cm="1">
        <f t="array" ref="AB354">_xlfn.IFS(BooksData[[#This Row],[Price(USD)]]&lt;10, "Low", BooksData[[#This Row],[Price(USD)]]&lt;20, "Mid", TRUE, "High")</f>
        <v>High</v>
      </c>
      <c r="AC354" s="13" t="str">
        <f>IF(BooksData[[#This Row],[Total Sales]] &gt; 4000, "Top Seller", "Other")</f>
        <v>Top Seller</v>
      </c>
    </row>
    <row r="355" spans="1:29" x14ac:dyDescent="0.3">
      <c r="A355" s="7" t="s">
        <v>371</v>
      </c>
      <c r="B355" s="7" t="s">
        <v>1370</v>
      </c>
      <c r="C355" s="7" t="s">
        <v>2017</v>
      </c>
      <c r="D355" s="7" t="s">
        <v>2357</v>
      </c>
      <c r="E355" s="7" t="s">
        <v>2357</v>
      </c>
      <c r="F355" s="7" t="s">
        <v>2921</v>
      </c>
      <c r="G355" s="7" t="s">
        <v>2924</v>
      </c>
      <c r="H355" s="7">
        <v>0</v>
      </c>
      <c r="I355" s="10" t="s">
        <v>2943</v>
      </c>
      <c r="J355" s="7" t="s">
        <v>2959</v>
      </c>
      <c r="K355" s="7" t="s">
        <v>3350</v>
      </c>
      <c r="L355" s="11" t="s">
        <v>4348</v>
      </c>
      <c r="M355" s="11" t="s">
        <v>5348</v>
      </c>
      <c r="N355" s="9">
        <v>2107</v>
      </c>
      <c r="O355" s="7" t="s">
        <v>6000</v>
      </c>
      <c r="P355" s="7" t="s">
        <v>6002</v>
      </c>
      <c r="Q355" s="9">
        <v>1535</v>
      </c>
      <c r="R355" s="6">
        <v>45730</v>
      </c>
      <c r="S355" s="8">
        <f>ROUND((VALUE(SUBSTITUTE(SUBSTITUTE(BooksData[[#This Row],[Price (Incl. Tax)]], "Â", ""), "£", "")) *1.3),2)</f>
        <v>55.95</v>
      </c>
      <c r="T355" s="7" cm="1">
        <f t="array" ref="T355">_xlfn.SWITCH(I355, "One",1,"Two",2,"Three",3,"Four",4,"Five",5,"")</f>
        <v>2</v>
      </c>
      <c r="U355" s="12">
        <f>BooksData[[#This Row],[Price(USD)]]*BooksData[[#This Row],[Total Sales]]</f>
        <v>117886.65000000001</v>
      </c>
      <c r="V355" s="7" t="str">
        <f>IF(BooksData[[#This Row],[Title]]="","Missing","OK")</f>
        <v>OK</v>
      </c>
      <c r="W355" s="7" t="str">
        <f ca="1">IF(BooksData[[#This Row],[Last Purchase]] &gt;= TODAY() - 30, "Recent", "Old")</f>
        <v>Old</v>
      </c>
      <c r="X355" s="7">
        <f>IFERROR(
  --MID(BooksData[[#This Row],[Availability]],
        FIND("(", BooksData[[#This Row],[Availability]]) + 1,
        FIND(" ", BooksData[[#This Row],[Availability]], FIND("(", BooksData[[#This Row],[Availability]])) - FIND("(", BooksData[[#This Row],[Availability]]) - 1),
  0)</f>
        <v>14</v>
      </c>
      <c r="Y355" s="13" t="str">
        <f>IF(ISNUMBER(SEARCH("In stock", BooksData[[#This Row],[Availability]])), "In Stock", "Out of Stock")</f>
        <v>In Stock</v>
      </c>
      <c r="Z355" s="13" t="str">
        <f>IF(BooksData[[#This Row],[Stock Count]] &lt; 5, "⚠️ Low", "OK")</f>
        <v>OK</v>
      </c>
      <c r="AA355" s="14">
        <f>BooksData[[#This Row],[Revenue]]*0.2</f>
        <v>23577.33</v>
      </c>
      <c r="AB355" s="13" t="str" cm="1">
        <f t="array" ref="AB355">_xlfn.IFS(BooksData[[#This Row],[Price(USD)]]&lt;10, "Low", BooksData[[#This Row],[Price(USD)]]&lt;20, "Mid", TRUE, "High")</f>
        <v>High</v>
      </c>
      <c r="AC355" s="13" t="str">
        <f>IF(BooksData[[#This Row],[Total Sales]] &gt; 4000, "Top Seller", "Other")</f>
        <v>Other</v>
      </c>
    </row>
    <row r="356" spans="1:29" x14ac:dyDescent="0.3">
      <c r="A356" s="7" t="s">
        <v>372</v>
      </c>
      <c r="B356" s="7" t="s">
        <v>1371</v>
      </c>
      <c r="C356" s="7" t="s">
        <v>2017</v>
      </c>
      <c r="D356" s="7" t="s">
        <v>2358</v>
      </c>
      <c r="E356" s="7" t="s">
        <v>2358</v>
      </c>
      <c r="F356" s="7" t="s">
        <v>2921</v>
      </c>
      <c r="G356" s="7" t="s">
        <v>2924</v>
      </c>
      <c r="H356" s="7">
        <v>0</v>
      </c>
      <c r="I356" s="10" t="s">
        <v>2945</v>
      </c>
      <c r="J356" s="7" t="s">
        <v>2959</v>
      </c>
      <c r="K356" s="7" t="s">
        <v>3351</v>
      </c>
      <c r="L356" s="11" t="s">
        <v>4349</v>
      </c>
      <c r="M356" s="11" t="s">
        <v>5349</v>
      </c>
      <c r="N356" s="9">
        <v>466</v>
      </c>
      <c r="O356" s="7" t="s">
        <v>5998</v>
      </c>
      <c r="P356" s="7" t="s">
        <v>6002</v>
      </c>
      <c r="Q356" s="9">
        <v>1599</v>
      </c>
      <c r="R356" s="6">
        <v>45680</v>
      </c>
      <c r="S356" s="8">
        <f>ROUND((VALUE(SUBSTITUTE(SUBSTITUTE(BooksData[[#This Row],[Price (Incl. Tax)]], "Â", ""), "£", "")) *1.3),2)</f>
        <v>22.66</v>
      </c>
      <c r="T356" s="7" cm="1">
        <f t="array" ref="T356">_xlfn.SWITCH(I356, "One",1,"Two",2,"Three",3,"Four",4,"Five",5,"")</f>
        <v>3</v>
      </c>
      <c r="U356" s="12">
        <f>BooksData[[#This Row],[Price(USD)]]*BooksData[[#This Row],[Total Sales]]</f>
        <v>10559.56</v>
      </c>
      <c r="V356" s="7" t="str">
        <f>IF(BooksData[[#This Row],[Title]]="","Missing","OK")</f>
        <v>OK</v>
      </c>
      <c r="W356" s="7" t="str">
        <f ca="1">IF(BooksData[[#This Row],[Last Purchase]] &gt;= TODAY() - 30, "Recent", "Old")</f>
        <v>Old</v>
      </c>
      <c r="X356" s="7">
        <f>IFERROR(
  --MID(BooksData[[#This Row],[Availability]],
        FIND("(", BooksData[[#This Row],[Availability]]) + 1,
        FIND(" ", BooksData[[#This Row],[Availability]], FIND("(", BooksData[[#This Row],[Availability]])) - FIND("(", BooksData[[#This Row],[Availability]]) - 1),
  0)</f>
        <v>14</v>
      </c>
      <c r="Y356" s="13" t="str">
        <f>IF(ISNUMBER(SEARCH("In stock", BooksData[[#This Row],[Availability]])), "In Stock", "Out of Stock")</f>
        <v>In Stock</v>
      </c>
      <c r="Z356" s="13" t="str">
        <f>IF(BooksData[[#This Row],[Stock Count]] &lt; 5, "⚠️ Low", "OK")</f>
        <v>OK</v>
      </c>
      <c r="AA356" s="14">
        <f>BooksData[[#This Row],[Revenue]]*0.2</f>
        <v>2111.9119999999998</v>
      </c>
      <c r="AB356" s="13" t="str" cm="1">
        <f t="array" ref="AB356">_xlfn.IFS(BooksData[[#This Row],[Price(USD)]]&lt;10, "Low", BooksData[[#This Row],[Price(USD)]]&lt;20, "Mid", TRUE, "High")</f>
        <v>High</v>
      </c>
      <c r="AC356" s="13" t="str">
        <f>IF(BooksData[[#This Row],[Total Sales]] &gt; 4000, "Top Seller", "Other")</f>
        <v>Other</v>
      </c>
    </row>
    <row r="357" spans="1:29" x14ac:dyDescent="0.3">
      <c r="A357" s="7" t="s">
        <v>373</v>
      </c>
      <c r="B357" s="7" t="s">
        <v>1372</v>
      </c>
      <c r="C357" s="7" t="s">
        <v>2017</v>
      </c>
      <c r="D357" s="7" t="s">
        <v>2359</v>
      </c>
      <c r="E357" s="7" t="s">
        <v>2359</v>
      </c>
      <c r="F357" s="7" t="s">
        <v>2921</v>
      </c>
      <c r="G357" s="7" t="s">
        <v>2924</v>
      </c>
      <c r="H357" s="7">
        <v>0</v>
      </c>
      <c r="I357" s="10" t="s">
        <v>2946</v>
      </c>
      <c r="J357" s="7" t="s">
        <v>2959</v>
      </c>
      <c r="K357" s="7" t="s">
        <v>3352</v>
      </c>
      <c r="L357" s="11" t="s">
        <v>4350</v>
      </c>
      <c r="M357" s="11" t="s">
        <v>5350</v>
      </c>
      <c r="N357" s="9">
        <v>806</v>
      </c>
      <c r="O357" s="7" t="s">
        <v>5998</v>
      </c>
      <c r="P357" s="7" t="s">
        <v>6001</v>
      </c>
      <c r="Q357" s="9">
        <v>1788</v>
      </c>
      <c r="R357" s="6">
        <v>45760</v>
      </c>
      <c r="S357" s="8">
        <f>ROUND((VALUE(SUBSTITUTE(SUBSTITUTE(BooksData[[#This Row],[Price (Incl. Tax)]], "Â", ""), "£", "")) *1.3),2)</f>
        <v>20.5</v>
      </c>
      <c r="T357" s="7" cm="1">
        <f t="array" ref="T357">_xlfn.SWITCH(I357, "One",1,"Two",2,"Three",3,"Four",4,"Five",5,"")</f>
        <v>1</v>
      </c>
      <c r="U357" s="12">
        <f>BooksData[[#This Row],[Price(USD)]]*BooksData[[#This Row],[Total Sales]]</f>
        <v>16523</v>
      </c>
      <c r="V357" s="7" t="str">
        <f>IF(BooksData[[#This Row],[Title]]="","Missing","OK")</f>
        <v>OK</v>
      </c>
      <c r="W357" s="7" t="str">
        <f ca="1">IF(BooksData[[#This Row],[Last Purchase]] &gt;= TODAY() - 30, "Recent", "Old")</f>
        <v>Old</v>
      </c>
      <c r="X357" s="7">
        <f>IFERROR(
  --MID(BooksData[[#This Row],[Availability]],
        FIND("(", BooksData[[#This Row],[Availability]]) + 1,
        FIND(" ", BooksData[[#This Row],[Availability]], FIND("(", BooksData[[#This Row],[Availability]])) - FIND("(", BooksData[[#This Row],[Availability]]) - 1),
  0)</f>
        <v>14</v>
      </c>
      <c r="Y357" s="13" t="str">
        <f>IF(ISNUMBER(SEARCH("In stock", BooksData[[#This Row],[Availability]])), "In Stock", "Out of Stock")</f>
        <v>In Stock</v>
      </c>
      <c r="Z357" s="13" t="str">
        <f>IF(BooksData[[#This Row],[Stock Count]] &lt; 5, "⚠️ Low", "OK")</f>
        <v>OK</v>
      </c>
      <c r="AA357" s="14">
        <f>BooksData[[#This Row],[Revenue]]*0.2</f>
        <v>3304.6000000000004</v>
      </c>
      <c r="AB357" s="13" t="str" cm="1">
        <f t="array" ref="AB357">_xlfn.IFS(BooksData[[#This Row],[Price(USD)]]&lt;10, "Low", BooksData[[#This Row],[Price(USD)]]&lt;20, "Mid", TRUE, "High")</f>
        <v>High</v>
      </c>
      <c r="AC357" s="13" t="str">
        <f>IF(BooksData[[#This Row],[Total Sales]] &gt; 4000, "Top Seller", "Other")</f>
        <v>Other</v>
      </c>
    </row>
    <row r="358" spans="1:29" x14ac:dyDescent="0.3">
      <c r="A358" s="7" t="s">
        <v>374</v>
      </c>
      <c r="B358" s="7" t="s">
        <v>1373</v>
      </c>
      <c r="C358" s="7" t="s">
        <v>2017</v>
      </c>
      <c r="D358" s="7" t="s">
        <v>2360</v>
      </c>
      <c r="E358" s="7" t="s">
        <v>2360</v>
      </c>
      <c r="F358" s="7" t="s">
        <v>2921</v>
      </c>
      <c r="G358" s="7" t="s">
        <v>2924</v>
      </c>
      <c r="H358" s="7">
        <v>0</v>
      </c>
      <c r="I358" s="10" t="s">
        <v>2946</v>
      </c>
      <c r="J358" s="7" t="s">
        <v>2959</v>
      </c>
      <c r="K358" s="7" t="s">
        <v>3353</v>
      </c>
      <c r="L358" s="11" t="s">
        <v>4351</v>
      </c>
      <c r="M358" s="11" t="s">
        <v>5351</v>
      </c>
      <c r="N358" s="9">
        <v>3519</v>
      </c>
      <c r="O358" s="7" t="s">
        <v>6000</v>
      </c>
      <c r="P358" s="7" t="s">
        <v>6001</v>
      </c>
      <c r="Q358" s="9">
        <v>550</v>
      </c>
      <c r="R358" s="6">
        <v>45722</v>
      </c>
      <c r="S358" s="8">
        <f>ROUND((VALUE(SUBSTITUTE(SUBSTITUTE(BooksData[[#This Row],[Price (Incl. Tax)]], "Â", ""), "£", "")) *1.3),2)</f>
        <v>59.25</v>
      </c>
      <c r="T358" s="7" cm="1">
        <f t="array" ref="T358">_xlfn.SWITCH(I358, "One",1,"Two",2,"Three",3,"Four",4,"Five",5,"")</f>
        <v>1</v>
      </c>
      <c r="U358" s="12">
        <f>BooksData[[#This Row],[Price(USD)]]*BooksData[[#This Row],[Total Sales]]</f>
        <v>208500.75</v>
      </c>
      <c r="V358" s="7" t="str">
        <f>IF(BooksData[[#This Row],[Title]]="","Missing","OK")</f>
        <v>OK</v>
      </c>
      <c r="W358" s="7" t="str">
        <f ca="1">IF(BooksData[[#This Row],[Last Purchase]] &gt;= TODAY() - 30, "Recent", "Old")</f>
        <v>Old</v>
      </c>
      <c r="X358" s="7">
        <f>IFERROR(
  --MID(BooksData[[#This Row],[Availability]],
        FIND("(", BooksData[[#This Row],[Availability]]) + 1,
        FIND(" ", BooksData[[#This Row],[Availability]], FIND("(", BooksData[[#This Row],[Availability]])) - FIND("(", BooksData[[#This Row],[Availability]]) - 1),
  0)</f>
        <v>14</v>
      </c>
      <c r="Y358" s="13" t="str">
        <f>IF(ISNUMBER(SEARCH("In stock", BooksData[[#This Row],[Availability]])), "In Stock", "Out of Stock")</f>
        <v>In Stock</v>
      </c>
      <c r="Z358" s="13" t="str">
        <f>IF(BooksData[[#This Row],[Stock Count]] &lt; 5, "⚠️ Low", "OK")</f>
        <v>OK</v>
      </c>
      <c r="AA358" s="14">
        <f>BooksData[[#This Row],[Revenue]]*0.2</f>
        <v>41700.15</v>
      </c>
      <c r="AB358" s="13" t="str" cm="1">
        <f t="array" ref="AB358">_xlfn.IFS(BooksData[[#This Row],[Price(USD)]]&lt;10, "Low", BooksData[[#This Row],[Price(USD)]]&lt;20, "Mid", TRUE, "High")</f>
        <v>High</v>
      </c>
      <c r="AC358" s="13" t="str">
        <f>IF(BooksData[[#This Row],[Total Sales]] &gt; 4000, "Top Seller", "Other")</f>
        <v>Other</v>
      </c>
    </row>
    <row r="359" spans="1:29" x14ac:dyDescent="0.3">
      <c r="A359" s="7" t="s">
        <v>375</v>
      </c>
      <c r="B359" s="7" t="s">
        <v>1374</v>
      </c>
      <c r="C359" s="7" t="s">
        <v>2017</v>
      </c>
      <c r="D359" s="7" t="s">
        <v>2361</v>
      </c>
      <c r="E359" s="7" t="s">
        <v>2361</v>
      </c>
      <c r="F359" s="7" t="s">
        <v>2921</v>
      </c>
      <c r="G359" s="7" t="s">
        <v>2924</v>
      </c>
      <c r="H359" s="7">
        <v>0</v>
      </c>
      <c r="I359" s="10" t="s">
        <v>2943</v>
      </c>
      <c r="J359" s="7" t="s">
        <v>2959</v>
      </c>
      <c r="K359" s="7" t="s">
        <v>3354</v>
      </c>
      <c r="L359" s="11" t="s">
        <v>4352</v>
      </c>
      <c r="M359" s="11" t="s">
        <v>5352</v>
      </c>
      <c r="N359" s="9">
        <v>2316</v>
      </c>
      <c r="O359" s="7" t="s">
        <v>5999</v>
      </c>
      <c r="P359" s="7" t="s">
        <v>6002</v>
      </c>
      <c r="Q359" s="9">
        <v>1501</v>
      </c>
      <c r="R359" s="6">
        <v>45775</v>
      </c>
      <c r="S359" s="8">
        <f>ROUND((VALUE(SUBSTITUTE(SUBSTITUTE(BooksData[[#This Row],[Price (Incl. Tax)]], "Â", ""), "£", "")) *1.3),2)</f>
        <v>28.54</v>
      </c>
      <c r="T359" s="7" cm="1">
        <f t="array" ref="T359">_xlfn.SWITCH(I359, "One",1,"Two",2,"Three",3,"Four",4,"Five",5,"")</f>
        <v>2</v>
      </c>
      <c r="U359" s="12">
        <f>BooksData[[#This Row],[Price(USD)]]*BooksData[[#This Row],[Total Sales]]</f>
        <v>66098.64</v>
      </c>
      <c r="V359" s="7" t="str">
        <f>IF(BooksData[[#This Row],[Title]]="","Missing","OK")</f>
        <v>OK</v>
      </c>
      <c r="W359" s="7" t="str">
        <f ca="1">IF(BooksData[[#This Row],[Last Purchase]] &gt;= TODAY() - 30, "Recent", "Old")</f>
        <v>Old</v>
      </c>
      <c r="X359" s="7">
        <f>IFERROR(
  --MID(BooksData[[#This Row],[Availability]],
        FIND("(", BooksData[[#This Row],[Availability]]) + 1,
        FIND(" ", BooksData[[#This Row],[Availability]], FIND("(", BooksData[[#This Row],[Availability]])) - FIND("(", BooksData[[#This Row],[Availability]]) - 1),
  0)</f>
        <v>14</v>
      </c>
      <c r="Y359" s="13" t="str">
        <f>IF(ISNUMBER(SEARCH("In stock", BooksData[[#This Row],[Availability]])), "In Stock", "Out of Stock")</f>
        <v>In Stock</v>
      </c>
      <c r="Z359" s="13" t="str">
        <f>IF(BooksData[[#This Row],[Stock Count]] &lt; 5, "⚠️ Low", "OK")</f>
        <v>OK</v>
      </c>
      <c r="AA359" s="14">
        <f>BooksData[[#This Row],[Revenue]]*0.2</f>
        <v>13219.728000000001</v>
      </c>
      <c r="AB359" s="13" t="str" cm="1">
        <f t="array" ref="AB359">_xlfn.IFS(BooksData[[#This Row],[Price(USD)]]&lt;10, "Low", BooksData[[#This Row],[Price(USD)]]&lt;20, "Mid", TRUE, "High")</f>
        <v>High</v>
      </c>
      <c r="AC359" s="13" t="str">
        <f>IF(BooksData[[#This Row],[Total Sales]] &gt; 4000, "Top Seller", "Other")</f>
        <v>Other</v>
      </c>
    </row>
    <row r="360" spans="1:29" x14ac:dyDescent="0.3">
      <c r="A360" s="7" t="s">
        <v>376</v>
      </c>
      <c r="B360" s="7" t="s">
        <v>1375</v>
      </c>
      <c r="C360" s="7" t="s">
        <v>2017</v>
      </c>
      <c r="D360" s="7" t="s">
        <v>2344</v>
      </c>
      <c r="E360" s="7" t="s">
        <v>2344</v>
      </c>
      <c r="F360" s="7" t="s">
        <v>2921</v>
      </c>
      <c r="G360" s="7" t="s">
        <v>2924</v>
      </c>
      <c r="H360" s="7">
        <v>0</v>
      </c>
      <c r="I360" s="10" t="s">
        <v>2947</v>
      </c>
      <c r="J360" s="7" t="s">
        <v>2959</v>
      </c>
      <c r="K360" s="7" t="s">
        <v>3355</v>
      </c>
      <c r="L360" s="11" t="s">
        <v>4353</v>
      </c>
      <c r="M360" s="11" t="s">
        <v>5353</v>
      </c>
      <c r="N360" s="9">
        <v>411</v>
      </c>
      <c r="O360" s="7" t="s">
        <v>5995</v>
      </c>
      <c r="P360" s="7" t="s">
        <v>6002</v>
      </c>
      <c r="Q360" s="9">
        <v>1815</v>
      </c>
      <c r="R360" s="6">
        <v>45808</v>
      </c>
      <c r="S360" s="8">
        <f>ROUND((VALUE(SUBSTITUTE(SUBSTITUTE(BooksData[[#This Row],[Price (Incl. Tax)]], "Â", ""), "£", "")) *1.3),2)</f>
        <v>37.880000000000003</v>
      </c>
      <c r="T360" s="7" cm="1">
        <f t="array" ref="T360">_xlfn.SWITCH(I360, "One",1,"Two",2,"Three",3,"Four",4,"Five",5,"")</f>
        <v>5</v>
      </c>
      <c r="U360" s="12">
        <f>BooksData[[#This Row],[Price(USD)]]*BooksData[[#This Row],[Total Sales]]</f>
        <v>15568.68</v>
      </c>
      <c r="V360" s="7" t="str">
        <f>IF(BooksData[[#This Row],[Title]]="","Missing","OK")</f>
        <v>OK</v>
      </c>
      <c r="W360" s="7" t="str">
        <f ca="1">IF(BooksData[[#This Row],[Last Purchase]] &gt;= TODAY() - 30, "Recent", "Old")</f>
        <v>Old</v>
      </c>
      <c r="X360" s="7">
        <f>IFERROR(
  --MID(BooksData[[#This Row],[Availability]],
        FIND("(", BooksData[[#This Row],[Availability]]) + 1,
        FIND(" ", BooksData[[#This Row],[Availability]], FIND("(", BooksData[[#This Row],[Availability]])) - FIND("(", BooksData[[#This Row],[Availability]]) - 1),
  0)</f>
        <v>14</v>
      </c>
      <c r="Y360" s="13" t="str">
        <f>IF(ISNUMBER(SEARCH("In stock", BooksData[[#This Row],[Availability]])), "In Stock", "Out of Stock")</f>
        <v>In Stock</v>
      </c>
      <c r="Z360" s="13" t="str">
        <f>IF(BooksData[[#This Row],[Stock Count]] &lt; 5, "⚠️ Low", "OK")</f>
        <v>OK</v>
      </c>
      <c r="AA360" s="14">
        <f>BooksData[[#This Row],[Revenue]]*0.2</f>
        <v>3113.7360000000003</v>
      </c>
      <c r="AB360" s="13" t="str" cm="1">
        <f t="array" ref="AB360">_xlfn.IFS(BooksData[[#This Row],[Price(USD)]]&lt;10, "Low", BooksData[[#This Row],[Price(USD)]]&lt;20, "Mid", TRUE, "High")</f>
        <v>High</v>
      </c>
      <c r="AC360" s="13" t="str">
        <f>IF(BooksData[[#This Row],[Total Sales]] &gt; 4000, "Top Seller", "Other")</f>
        <v>Other</v>
      </c>
    </row>
    <row r="361" spans="1:29" x14ac:dyDescent="0.3">
      <c r="A361" s="7" t="s">
        <v>377</v>
      </c>
      <c r="B361" s="7" t="s">
        <v>1376</v>
      </c>
      <c r="C361" s="7" t="s">
        <v>2017</v>
      </c>
      <c r="D361" s="7" t="s">
        <v>2362</v>
      </c>
      <c r="E361" s="7" t="s">
        <v>2362</v>
      </c>
      <c r="F361" s="7" t="s">
        <v>2921</v>
      </c>
      <c r="G361" s="7" t="s">
        <v>2924</v>
      </c>
      <c r="H361" s="7">
        <v>0</v>
      </c>
      <c r="I361" s="10" t="s">
        <v>2947</v>
      </c>
      <c r="J361" s="7" t="s">
        <v>2959</v>
      </c>
      <c r="K361" s="7" t="s">
        <v>3356</v>
      </c>
      <c r="L361" s="11" t="s">
        <v>4354</v>
      </c>
      <c r="M361" s="11" t="s">
        <v>5354</v>
      </c>
      <c r="N361" s="9">
        <v>79</v>
      </c>
      <c r="O361" s="7" t="s">
        <v>5998</v>
      </c>
      <c r="P361" s="7" t="s">
        <v>6001</v>
      </c>
      <c r="Q361" s="9">
        <v>241</v>
      </c>
      <c r="R361" s="6">
        <v>45683</v>
      </c>
      <c r="S361" s="8">
        <f>ROUND((VALUE(SUBSTITUTE(SUBSTITUTE(BooksData[[#This Row],[Price (Incl. Tax)]], "Â", ""), "£", "")) *1.3),2)</f>
        <v>34.83</v>
      </c>
      <c r="T361" s="7" cm="1">
        <f t="array" ref="T361">_xlfn.SWITCH(I361, "One",1,"Two",2,"Three",3,"Four",4,"Five",5,"")</f>
        <v>5</v>
      </c>
      <c r="U361" s="12">
        <f>BooksData[[#This Row],[Price(USD)]]*BooksData[[#This Row],[Total Sales]]</f>
        <v>2751.5699999999997</v>
      </c>
      <c r="V361" s="7" t="str">
        <f>IF(BooksData[[#This Row],[Title]]="","Missing","OK")</f>
        <v>OK</v>
      </c>
      <c r="W361" s="7" t="str">
        <f ca="1">IF(BooksData[[#This Row],[Last Purchase]] &gt;= TODAY() - 30, "Recent", "Old")</f>
        <v>Old</v>
      </c>
      <c r="X361" s="7">
        <f>IFERROR(
  --MID(BooksData[[#This Row],[Availability]],
        FIND("(", BooksData[[#This Row],[Availability]]) + 1,
        FIND(" ", BooksData[[#This Row],[Availability]], FIND("(", BooksData[[#This Row],[Availability]])) - FIND("(", BooksData[[#This Row],[Availability]]) - 1),
  0)</f>
        <v>14</v>
      </c>
      <c r="Y361" s="13" t="str">
        <f>IF(ISNUMBER(SEARCH("In stock", BooksData[[#This Row],[Availability]])), "In Stock", "Out of Stock")</f>
        <v>In Stock</v>
      </c>
      <c r="Z361" s="13" t="str">
        <f>IF(BooksData[[#This Row],[Stock Count]] &lt; 5, "⚠️ Low", "OK")</f>
        <v>OK</v>
      </c>
      <c r="AA361" s="14">
        <f>BooksData[[#This Row],[Revenue]]*0.2</f>
        <v>550.31399999999996</v>
      </c>
      <c r="AB361" s="13" t="str" cm="1">
        <f t="array" ref="AB361">_xlfn.IFS(BooksData[[#This Row],[Price(USD)]]&lt;10, "Low", BooksData[[#This Row],[Price(USD)]]&lt;20, "Mid", TRUE, "High")</f>
        <v>High</v>
      </c>
      <c r="AC361" s="13" t="str">
        <f>IF(BooksData[[#This Row],[Total Sales]] &gt; 4000, "Top Seller", "Other")</f>
        <v>Other</v>
      </c>
    </row>
    <row r="362" spans="1:29" x14ac:dyDescent="0.3">
      <c r="A362" s="7" t="s">
        <v>378</v>
      </c>
      <c r="B362" s="7" t="s">
        <v>1377</v>
      </c>
      <c r="C362" s="7" t="s">
        <v>2017</v>
      </c>
      <c r="D362" s="7" t="s">
        <v>2363</v>
      </c>
      <c r="E362" s="7" t="s">
        <v>2363</v>
      </c>
      <c r="F362" s="7" t="s">
        <v>2921</v>
      </c>
      <c r="G362" s="7" t="s">
        <v>2924</v>
      </c>
      <c r="H362" s="7">
        <v>0</v>
      </c>
      <c r="I362" s="10" t="s">
        <v>2945</v>
      </c>
      <c r="J362" s="7" t="s">
        <v>2959</v>
      </c>
      <c r="K362" s="7" t="s">
        <v>3357</v>
      </c>
      <c r="L362" s="11" t="s">
        <v>4355</v>
      </c>
      <c r="M362" s="11" t="s">
        <v>5355</v>
      </c>
      <c r="N362" s="9">
        <v>2782</v>
      </c>
      <c r="O362" s="7" t="s">
        <v>5998</v>
      </c>
      <c r="P362" s="7" t="s">
        <v>6001</v>
      </c>
      <c r="Q362" s="9">
        <v>1579</v>
      </c>
      <c r="R362" s="6">
        <v>45709</v>
      </c>
      <c r="S362" s="8">
        <f>ROUND((VALUE(SUBSTITUTE(SUBSTITUTE(BooksData[[#This Row],[Price (Incl. Tax)]], "Â", ""), "£", "")) *1.3),2)</f>
        <v>76.430000000000007</v>
      </c>
      <c r="T362" s="7" cm="1">
        <f t="array" ref="T362">_xlfn.SWITCH(I362, "One",1,"Two",2,"Three",3,"Four",4,"Five",5,"")</f>
        <v>3</v>
      </c>
      <c r="U362" s="12">
        <f>BooksData[[#This Row],[Price(USD)]]*BooksData[[#This Row],[Total Sales]]</f>
        <v>212628.26</v>
      </c>
      <c r="V362" s="7" t="str">
        <f>IF(BooksData[[#This Row],[Title]]="","Missing","OK")</f>
        <v>OK</v>
      </c>
      <c r="W362" s="7" t="str">
        <f ca="1">IF(BooksData[[#This Row],[Last Purchase]] &gt;= TODAY() - 30, "Recent", "Old")</f>
        <v>Old</v>
      </c>
      <c r="X362" s="7">
        <f>IFERROR(
  --MID(BooksData[[#This Row],[Availability]],
        FIND("(", BooksData[[#This Row],[Availability]]) + 1,
        FIND(" ", BooksData[[#This Row],[Availability]], FIND("(", BooksData[[#This Row],[Availability]])) - FIND("(", BooksData[[#This Row],[Availability]]) - 1),
  0)</f>
        <v>14</v>
      </c>
      <c r="Y362" s="13" t="str">
        <f>IF(ISNUMBER(SEARCH("In stock", BooksData[[#This Row],[Availability]])), "In Stock", "Out of Stock")</f>
        <v>In Stock</v>
      </c>
      <c r="Z362" s="13" t="str">
        <f>IF(BooksData[[#This Row],[Stock Count]] &lt; 5, "⚠️ Low", "OK")</f>
        <v>OK</v>
      </c>
      <c r="AA362" s="14">
        <f>BooksData[[#This Row],[Revenue]]*0.2</f>
        <v>42525.652000000002</v>
      </c>
      <c r="AB362" s="13" t="str" cm="1">
        <f t="array" ref="AB362">_xlfn.IFS(BooksData[[#This Row],[Price(USD)]]&lt;10, "Low", BooksData[[#This Row],[Price(USD)]]&lt;20, "Mid", TRUE, "High")</f>
        <v>High</v>
      </c>
      <c r="AC362" s="13" t="str">
        <f>IF(BooksData[[#This Row],[Total Sales]] &gt; 4000, "Top Seller", "Other")</f>
        <v>Other</v>
      </c>
    </row>
    <row r="363" spans="1:29" x14ac:dyDescent="0.3">
      <c r="A363" s="7" t="s">
        <v>379</v>
      </c>
      <c r="B363" s="7" t="s">
        <v>1378</v>
      </c>
      <c r="C363" s="7" t="s">
        <v>2017</v>
      </c>
      <c r="D363" s="7" t="s">
        <v>2364</v>
      </c>
      <c r="E363" s="7" t="s">
        <v>2364</v>
      </c>
      <c r="F363" s="7" t="s">
        <v>2921</v>
      </c>
      <c r="G363" s="7" t="s">
        <v>2924</v>
      </c>
      <c r="H363" s="7">
        <v>0</v>
      </c>
      <c r="I363" s="10" t="s">
        <v>2944</v>
      </c>
      <c r="J363" s="7" t="s">
        <v>2959</v>
      </c>
      <c r="K363" s="7" t="s">
        <v>3358</v>
      </c>
      <c r="L363" s="11" t="s">
        <v>4356</v>
      </c>
      <c r="M363" s="11" t="s">
        <v>5356</v>
      </c>
      <c r="N363" s="9">
        <v>1121</v>
      </c>
      <c r="O363" s="7" t="s">
        <v>5999</v>
      </c>
      <c r="P363" s="7" t="s">
        <v>6001</v>
      </c>
      <c r="Q363" s="9">
        <v>1842</v>
      </c>
      <c r="R363" s="6">
        <v>45805</v>
      </c>
      <c r="S363" s="8">
        <f>ROUND((VALUE(SUBSTITUTE(SUBSTITUTE(BooksData[[#This Row],[Price (Incl. Tax)]], "Â", ""), "£", "")) *1.3),2)</f>
        <v>19.579999999999998</v>
      </c>
      <c r="T363" s="7" cm="1">
        <f t="array" ref="T363">_xlfn.SWITCH(I363, "One",1,"Two",2,"Three",3,"Four",4,"Five",5,"")</f>
        <v>4</v>
      </c>
      <c r="U363" s="12">
        <f>BooksData[[#This Row],[Price(USD)]]*BooksData[[#This Row],[Total Sales]]</f>
        <v>21949.179999999997</v>
      </c>
      <c r="V363" s="7" t="str">
        <f>IF(BooksData[[#This Row],[Title]]="","Missing","OK")</f>
        <v>OK</v>
      </c>
      <c r="W363" s="7" t="str">
        <f ca="1">IF(BooksData[[#This Row],[Last Purchase]] &gt;= TODAY() - 30, "Recent", "Old")</f>
        <v>Old</v>
      </c>
      <c r="X363" s="7">
        <f>IFERROR(
  --MID(BooksData[[#This Row],[Availability]],
        FIND("(", BooksData[[#This Row],[Availability]]) + 1,
        FIND(" ", BooksData[[#This Row],[Availability]], FIND("(", BooksData[[#This Row],[Availability]])) - FIND("(", BooksData[[#This Row],[Availability]]) - 1),
  0)</f>
        <v>14</v>
      </c>
      <c r="Y363" s="13" t="str">
        <f>IF(ISNUMBER(SEARCH("In stock", BooksData[[#This Row],[Availability]])), "In Stock", "Out of Stock")</f>
        <v>In Stock</v>
      </c>
      <c r="Z363" s="13" t="str">
        <f>IF(BooksData[[#This Row],[Stock Count]] &lt; 5, "⚠️ Low", "OK")</f>
        <v>OK</v>
      </c>
      <c r="AA363" s="14">
        <f>BooksData[[#This Row],[Revenue]]*0.2</f>
        <v>4389.8359999999993</v>
      </c>
      <c r="AB363" s="13" t="str" cm="1">
        <f t="array" ref="AB363">_xlfn.IFS(BooksData[[#This Row],[Price(USD)]]&lt;10, "Low", BooksData[[#This Row],[Price(USD)]]&lt;20, "Mid", TRUE, "High")</f>
        <v>Mid</v>
      </c>
      <c r="AC363" s="13" t="str">
        <f>IF(BooksData[[#This Row],[Total Sales]] &gt; 4000, "Top Seller", "Other")</f>
        <v>Other</v>
      </c>
    </row>
    <row r="364" spans="1:29" x14ac:dyDescent="0.3">
      <c r="A364" s="7" t="s">
        <v>380</v>
      </c>
      <c r="B364" s="7" t="s">
        <v>1379</v>
      </c>
      <c r="C364" s="7" t="s">
        <v>2017</v>
      </c>
      <c r="D364" s="7" t="s">
        <v>2365</v>
      </c>
      <c r="E364" s="7" t="s">
        <v>2365</v>
      </c>
      <c r="F364" s="7" t="s">
        <v>2921</v>
      </c>
      <c r="G364" s="7" t="s">
        <v>2924</v>
      </c>
      <c r="H364" s="7">
        <v>0</v>
      </c>
      <c r="I364" s="10" t="s">
        <v>2947</v>
      </c>
      <c r="J364" s="7" t="s">
        <v>2959</v>
      </c>
      <c r="K364" s="7" t="s">
        <v>3359</v>
      </c>
      <c r="L364" s="11" t="s">
        <v>4357</v>
      </c>
      <c r="M364" s="11" t="s">
        <v>5357</v>
      </c>
      <c r="N364" s="9">
        <v>2195</v>
      </c>
      <c r="O364" s="7" t="s">
        <v>5995</v>
      </c>
      <c r="P364" s="7" t="s">
        <v>6002</v>
      </c>
      <c r="Q364" s="9">
        <v>60</v>
      </c>
      <c r="R364" s="6">
        <v>45776</v>
      </c>
      <c r="S364" s="8">
        <f>ROUND((VALUE(SUBSTITUTE(SUBSTITUTE(BooksData[[#This Row],[Price (Incl. Tax)]], "Â", ""), "£", "")) *1.3),2)</f>
        <v>67.28</v>
      </c>
      <c r="T364" s="7" cm="1">
        <f t="array" ref="T364">_xlfn.SWITCH(I364, "One",1,"Two",2,"Three",3,"Four",4,"Five",5,"")</f>
        <v>5</v>
      </c>
      <c r="U364" s="12">
        <f>BooksData[[#This Row],[Price(USD)]]*BooksData[[#This Row],[Total Sales]]</f>
        <v>147679.6</v>
      </c>
      <c r="V364" s="7" t="str">
        <f>IF(BooksData[[#This Row],[Title]]="","Missing","OK")</f>
        <v>OK</v>
      </c>
      <c r="W364" s="7" t="str">
        <f ca="1">IF(BooksData[[#This Row],[Last Purchase]] &gt;= TODAY() - 30, "Recent", "Old")</f>
        <v>Old</v>
      </c>
      <c r="X364" s="7">
        <f>IFERROR(
  --MID(BooksData[[#This Row],[Availability]],
        FIND("(", BooksData[[#This Row],[Availability]]) + 1,
        FIND(" ", BooksData[[#This Row],[Availability]], FIND("(", BooksData[[#This Row],[Availability]])) - FIND("(", BooksData[[#This Row],[Availability]]) - 1),
  0)</f>
        <v>14</v>
      </c>
      <c r="Y364" s="13" t="str">
        <f>IF(ISNUMBER(SEARCH("In stock", BooksData[[#This Row],[Availability]])), "In Stock", "Out of Stock")</f>
        <v>In Stock</v>
      </c>
      <c r="Z364" s="13" t="str">
        <f>IF(BooksData[[#This Row],[Stock Count]] &lt; 5, "⚠️ Low", "OK")</f>
        <v>OK</v>
      </c>
      <c r="AA364" s="14">
        <f>BooksData[[#This Row],[Revenue]]*0.2</f>
        <v>29535.920000000002</v>
      </c>
      <c r="AB364" s="13" t="str" cm="1">
        <f t="array" ref="AB364">_xlfn.IFS(BooksData[[#This Row],[Price(USD)]]&lt;10, "Low", BooksData[[#This Row],[Price(USD)]]&lt;20, "Mid", TRUE, "High")</f>
        <v>High</v>
      </c>
      <c r="AC364" s="13" t="str">
        <f>IF(BooksData[[#This Row],[Total Sales]] &gt; 4000, "Top Seller", "Other")</f>
        <v>Other</v>
      </c>
    </row>
    <row r="365" spans="1:29" x14ac:dyDescent="0.3">
      <c r="A365" s="7" t="s">
        <v>381</v>
      </c>
      <c r="B365" s="7" t="s">
        <v>1380</v>
      </c>
      <c r="C365" s="7" t="s">
        <v>2017</v>
      </c>
      <c r="D365" s="7" t="s">
        <v>2366</v>
      </c>
      <c r="E365" s="7" t="s">
        <v>2366</v>
      </c>
      <c r="F365" s="7" t="s">
        <v>2921</v>
      </c>
      <c r="G365" s="7" t="s">
        <v>2924</v>
      </c>
      <c r="H365" s="7">
        <v>0</v>
      </c>
      <c r="I365" s="10" t="s">
        <v>2944</v>
      </c>
      <c r="J365" s="7" t="s">
        <v>2959</v>
      </c>
      <c r="K365" s="7" t="s">
        <v>3360</v>
      </c>
      <c r="L365" s="11" t="s">
        <v>4358</v>
      </c>
      <c r="M365" s="11" t="s">
        <v>5358</v>
      </c>
      <c r="N365" s="9">
        <v>1373</v>
      </c>
      <c r="O365" s="7" t="s">
        <v>5998</v>
      </c>
      <c r="P365" s="7" t="s">
        <v>6001</v>
      </c>
      <c r="Q365" s="9">
        <v>686</v>
      </c>
      <c r="R365" s="6">
        <v>45827</v>
      </c>
      <c r="S365" s="8">
        <f>ROUND((VALUE(SUBSTITUTE(SUBSTITUTE(BooksData[[#This Row],[Price (Incl. Tax)]], "Â", ""), "£", "")) *1.3),2)</f>
        <v>49.14</v>
      </c>
      <c r="T365" s="7" cm="1">
        <f t="array" ref="T365">_xlfn.SWITCH(I365, "One",1,"Two",2,"Three",3,"Four",4,"Five",5,"")</f>
        <v>4</v>
      </c>
      <c r="U365" s="12">
        <f>BooksData[[#This Row],[Price(USD)]]*BooksData[[#This Row],[Total Sales]]</f>
        <v>67469.22</v>
      </c>
      <c r="V365" s="7" t="str">
        <f>IF(BooksData[[#This Row],[Title]]="","Missing","OK")</f>
        <v>OK</v>
      </c>
      <c r="W365" s="7" t="str">
        <f ca="1">IF(BooksData[[#This Row],[Last Purchase]] &gt;= TODAY() - 30, "Recent", "Old")</f>
        <v>Recent</v>
      </c>
      <c r="X365" s="7">
        <f>IFERROR(
  --MID(BooksData[[#This Row],[Availability]],
        FIND("(", BooksData[[#This Row],[Availability]]) + 1,
        FIND(" ", BooksData[[#This Row],[Availability]], FIND("(", BooksData[[#This Row],[Availability]])) - FIND("(", BooksData[[#This Row],[Availability]]) - 1),
  0)</f>
        <v>14</v>
      </c>
      <c r="Y365" s="13" t="str">
        <f>IF(ISNUMBER(SEARCH("In stock", BooksData[[#This Row],[Availability]])), "In Stock", "Out of Stock")</f>
        <v>In Stock</v>
      </c>
      <c r="Z365" s="13" t="str">
        <f>IF(BooksData[[#This Row],[Stock Count]] &lt; 5, "⚠️ Low", "OK")</f>
        <v>OK</v>
      </c>
      <c r="AA365" s="14">
        <f>BooksData[[#This Row],[Revenue]]*0.2</f>
        <v>13493.844000000001</v>
      </c>
      <c r="AB365" s="13" t="str" cm="1">
        <f t="array" ref="AB365">_xlfn.IFS(BooksData[[#This Row],[Price(USD)]]&lt;10, "Low", BooksData[[#This Row],[Price(USD)]]&lt;20, "Mid", TRUE, "High")</f>
        <v>High</v>
      </c>
      <c r="AC365" s="13" t="str">
        <f>IF(BooksData[[#This Row],[Total Sales]] &gt; 4000, "Top Seller", "Other")</f>
        <v>Other</v>
      </c>
    </row>
    <row r="366" spans="1:29" x14ac:dyDescent="0.3">
      <c r="A366" s="7" t="s">
        <v>382</v>
      </c>
      <c r="B366" s="7" t="s">
        <v>1381</v>
      </c>
      <c r="C366" s="7" t="s">
        <v>2017</v>
      </c>
      <c r="D366" s="7" t="s">
        <v>2367</v>
      </c>
      <c r="E366" s="7" t="s">
        <v>2367</v>
      </c>
      <c r="F366" s="7" t="s">
        <v>2921</v>
      </c>
      <c r="G366" s="7" t="s">
        <v>2924</v>
      </c>
      <c r="H366" s="7">
        <v>0</v>
      </c>
      <c r="I366" s="10" t="s">
        <v>2947</v>
      </c>
      <c r="J366" s="7" t="s">
        <v>2959</v>
      </c>
      <c r="K366" s="7" t="s">
        <v>3361</v>
      </c>
      <c r="L366" s="11" t="s">
        <v>4359</v>
      </c>
      <c r="M366" s="11" t="s">
        <v>5359</v>
      </c>
      <c r="N366" s="9">
        <v>3669</v>
      </c>
      <c r="O366" s="7" t="s">
        <v>5998</v>
      </c>
      <c r="P366" s="7" t="s">
        <v>6002</v>
      </c>
      <c r="Q366" s="9">
        <v>1652</v>
      </c>
      <c r="R366" s="6">
        <v>45731</v>
      </c>
      <c r="S366" s="8">
        <f>ROUND((VALUE(SUBSTITUTE(SUBSTITUTE(BooksData[[#This Row],[Price (Incl. Tax)]], "Â", ""), "£", "")) *1.3),2)</f>
        <v>64.12</v>
      </c>
      <c r="T366" s="7" cm="1">
        <f t="array" ref="T366">_xlfn.SWITCH(I366, "One",1,"Two",2,"Three",3,"Four",4,"Five",5,"")</f>
        <v>5</v>
      </c>
      <c r="U366" s="12">
        <f>BooksData[[#This Row],[Price(USD)]]*BooksData[[#This Row],[Total Sales]]</f>
        <v>235256.28000000003</v>
      </c>
      <c r="V366" s="7" t="str">
        <f>IF(BooksData[[#This Row],[Title]]="","Missing","OK")</f>
        <v>OK</v>
      </c>
      <c r="W366" s="7" t="str">
        <f ca="1">IF(BooksData[[#This Row],[Last Purchase]] &gt;= TODAY() - 30, "Recent", "Old")</f>
        <v>Old</v>
      </c>
      <c r="X366" s="7">
        <f>IFERROR(
  --MID(BooksData[[#This Row],[Availability]],
        FIND("(", BooksData[[#This Row],[Availability]]) + 1,
        FIND(" ", BooksData[[#This Row],[Availability]], FIND("(", BooksData[[#This Row],[Availability]])) - FIND("(", BooksData[[#This Row],[Availability]]) - 1),
  0)</f>
        <v>14</v>
      </c>
      <c r="Y366" s="13" t="str">
        <f>IF(ISNUMBER(SEARCH("In stock", BooksData[[#This Row],[Availability]])), "In Stock", "Out of Stock")</f>
        <v>In Stock</v>
      </c>
      <c r="Z366" s="13" t="str">
        <f>IF(BooksData[[#This Row],[Stock Count]] &lt; 5, "⚠️ Low", "OK")</f>
        <v>OK</v>
      </c>
      <c r="AA366" s="14">
        <f>BooksData[[#This Row],[Revenue]]*0.2</f>
        <v>47051.256000000008</v>
      </c>
      <c r="AB366" s="13" t="str" cm="1">
        <f t="array" ref="AB366">_xlfn.IFS(BooksData[[#This Row],[Price(USD)]]&lt;10, "Low", BooksData[[#This Row],[Price(USD)]]&lt;20, "Mid", TRUE, "High")</f>
        <v>High</v>
      </c>
      <c r="AC366" s="13" t="str">
        <f>IF(BooksData[[#This Row],[Total Sales]] &gt; 4000, "Top Seller", "Other")</f>
        <v>Other</v>
      </c>
    </row>
    <row r="367" spans="1:29" x14ac:dyDescent="0.3">
      <c r="A367" s="7" t="s">
        <v>383</v>
      </c>
      <c r="B367" s="7" t="s">
        <v>1382</v>
      </c>
      <c r="C367" s="7" t="s">
        <v>2017</v>
      </c>
      <c r="D367" s="7" t="s">
        <v>2368</v>
      </c>
      <c r="E367" s="7" t="s">
        <v>2368</v>
      </c>
      <c r="F367" s="7" t="s">
        <v>2921</v>
      </c>
      <c r="G367" s="7" t="s">
        <v>2924</v>
      </c>
      <c r="H367" s="7">
        <v>0</v>
      </c>
      <c r="I367" s="10" t="s">
        <v>2947</v>
      </c>
      <c r="J367" s="7" t="s">
        <v>2959</v>
      </c>
      <c r="K367" s="7" t="s">
        <v>3362</v>
      </c>
      <c r="L367" s="11" t="s">
        <v>4360</v>
      </c>
      <c r="M367" s="11" t="s">
        <v>5360</v>
      </c>
      <c r="N367" s="9">
        <v>4569</v>
      </c>
      <c r="O367" s="7" t="s">
        <v>5995</v>
      </c>
      <c r="P367" s="7" t="s">
        <v>6002</v>
      </c>
      <c r="Q367" s="9">
        <v>879</v>
      </c>
      <c r="R367" s="6">
        <v>45819</v>
      </c>
      <c r="S367" s="8">
        <f>ROUND((VALUE(SUBSTITUTE(SUBSTITUTE(BooksData[[#This Row],[Price (Incl. Tax)]], "Â", ""), "£", "")) *1.3),2)</f>
        <v>73.28</v>
      </c>
      <c r="T367" s="7" cm="1">
        <f t="array" ref="T367">_xlfn.SWITCH(I367, "One",1,"Two",2,"Three",3,"Four",4,"Five",5,"")</f>
        <v>5</v>
      </c>
      <c r="U367" s="12">
        <f>BooksData[[#This Row],[Price(USD)]]*BooksData[[#This Row],[Total Sales]]</f>
        <v>334816.32</v>
      </c>
      <c r="V367" s="7" t="str">
        <f>IF(BooksData[[#This Row],[Title]]="","Missing","OK")</f>
        <v>OK</v>
      </c>
      <c r="W367" s="7" t="str">
        <f ca="1">IF(BooksData[[#This Row],[Last Purchase]] &gt;= TODAY() - 30, "Recent", "Old")</f>
        <v>Old</v>
      </c>
      <c r="X367" s="7">
        <f>IFERROR(
  --MID(BooksData[[#This Row],[Availability]],
        FIND("(", BooksData[[#This Row],[Availability]]) + 1,
        FIND(" ", BooksData[[#This Row],[Availability]], FIND("(", BooksData[[#This Row],[Availability]])) - FIND("(", BooksData[[#This Row],[Availability]]) - 1),
  0)</f>
        <v>14</v>
      </c>
      <c r="Y367" s="13" t="str">
        <f>IF(ISNUMBER(SEARCH("In stock", BooksData[[#This Row],[Availability]])), "In Stock", "Out of Stock")</f>
        <v>In Stock</v>
      </c>
      <c r="Z367" s="13" t="str">
        <f>IF(BooksData[[#This Row],[Stock Count]] &lt; 5, "⚠️ Low", "OK")</f>
        <v>OK</v>
      </c>
      <c r="AA367" s="14">
        <f>BooksData[[#This Row],[Revenue]]*0.2</f>
        <v>66963.26400000001</v>
      </c>
      <c r="AB367" s="13" t="str" cm="1">
        <f t="array" ref="AB367">_xlfn.IFS(BooksData[[#This Row],[Price(USD)]]&lt;10, "Low", BooksData[[#This Row],[Price(USD)]]&lt;20, "Mid", TRUE, "High")</f>
        <v>High</v>
      </c>
      <c r="AC367" s="13" t="str">
        <f>IF(BooksData[[#This Row],[Total Sales]] &gt; 4000, "Top Seller", "Other")</f>
        <v>Top Seller</v>
      </c>
    </row>
    <row r="368" spans="1:29" x14ac:dyDescent="0.3">
      <c r="A368" s="7" t="s">
        <v>384</v>
      </c>
      <c r="B368" s="7" t="s">
        <v>1383</v>
      </c>
      <c r="C368" s="7" t="s">
        <v>2017</v>
      </c>
      <c r="D368" s="7" t="s">
        <v>2369</v>
      </c>
      <c r="E368" s="7" t="s">
        <v>2369</v>
      </c>
      <c r="F368" s="7" t="s">
        <v>2921</v>
      </c>
      <c r="G368" s="7" t="s">
        <v>2940</v>
      </c>
      <c r="H368" s="7">
        <v>0</v>
      </c>
      <c r="I368" s="10" t="s">
        <v>2946</v>
      </c>
      <c r="J368" s="7" t="s">
        <v>2959</v>
      </c>
      <c r="K368" s="7" t="s">
        <v>3363</v>
      </c>
      <c r="L368" s="11" t="s">
        <v>4361</v>
      </c>
      <c r="M368" s="11" t="s">
        <v>5361</v>
      </c>
      <c r="N368" s="9">
        <v>3553</v>
      </c>
      <c r="O368" s="7" t="s">
        <v>5996</v>
      </c>
      <c r="P368" s="7" t="s">
        <v>6002</v>
      </c>
      <c r="Q368" s="9">
        <v>557</v>
      </c>
      <c r="R368" s="6">
        <v>45785</v>
      </c>
      <c r="S368" s="8">
        <f>ROUND((VALUE(SUBSTITUTE(SUBSTITUTE(BooksData[[#This Row],[Price (Incl. Tax)]], "Â", ""), "£", "")) *1.3),2)</f>
        <v>35.18</v>
      </c>
      <c r="T368" s="7" cm="1">
        <f t="array" ref="T368">_xlfn.SWITCH(I368, "One",1,"Two",2,"Three",3,"Four",4,"Five",5,"")</f>
        <v>1</v>
      </c>
      <c r="U368" s="12">
        <f>BooksData[[#This Row],[Price(USD)]]*BooksData[[#This Row],[Total Sales]]</f>
        <v>124994.54</v>
      </c>
      <c r="V368" s="7" t="str">
        <f>IF(BooksData[[#This Row],[Title]]="","Missing","OK")</f>
        <v>OK</v>
      </c>
      <c r="W368" s="7" t="str">
        <f ca="1">IF(BooksData[[#This Row],[Last Purchase]] &gt;= TODAY() - 30, "Recent", "Old")</f>
        <v>Old</v>
      </c>
      <c r="X368" s="7">
        <f>IFERROR(
  --MID(BooksData[[#This Row],[Availability]],
        FIND("(", BooksData[[#This Row],[Availability]]) + 1,
        FIND(" ", BooksData[[#This Row],[Availability]], FIND("(", BooksData[[#This Row],[Availability]])) - FIND("(", BooksData[[#This Row],[Availability]]) - 1),
  0)</f>
        <v>13</v>
      </c>
      <c r="Y368" s="13" t="str">
        <f>IF(ISNUMBER(SEARCH("In stock", BooksData[[#This Row],[Availability]])), "In Stock", "Out of Stock")</f>
        <v>In Stock</v>
      </c>
      <c r="Z368" s="13" t="str">
        <f>IF(BooksData[[#This Row],[Stock Count]] &lt; 5, "⚠️ Low", "OK")</f>
        <v>OK</v>
      </c>
      <c r="AA368" s="14">
        <f>BooksData[[#This Row],[Revenue]]*0.2</f>
        <v>24998.907999999999</v>
      </c>
      <c r="AB368" s="13" t="str" cm="1">
        <f t="array" ref="AB368">_xlfn.IFS(BooksData[[#This Row],[Price(USD)]]&lt;10, "Low", BooksData[[#This Row],[Price(USD)]]&lt;20, "Mid", TRUE, "High")</f>
        <v>High</v>
      </c>
      <c r="AC368" s="13" t="str">
        <f>IF(BooksData[[#This Row],[Total Sales]] &gt; 4000, "Top Seller", "Other")</f>
        <v>Other</v>
      </c>
    </row>
    <row r="369" spans="1:29" x14ac:dyDescent="0.3">
      <c r="A369" s="7" t="s">
        <v>385</v>
      </c>
      <c r="B369" s="7" t="s">
        <v>1384</v>
      </c>
      <c r="C369" s="7" t="s">
        <v>2017</v>
      </c>
      <c r="D369" s="7" t="s">
        <v>2370</v>
      </c>
      <c r="E369" s="7" t="s">
        <v>2370</v>
      </c>
      <c r="F369" s="7" t="s">
        <v>2921</v>
      </c>
      <c r="G369" s="7" t="s">
        <v>2933</v>
      </c>
      <c r="H369" s="7">
        <v>0</v>
      </c>
      <c r="I369" s="10" t="s">
        <v>2943</v>
      </c>
      <c r="J369" s="7" t="s">
        <v>2959</v>
      </c>
      <c r="K369" s="7" t="s">
        <v>3364</v>
      </c>
      <c r="L369" s="11" t="s">
        <v>4362</v>
      </c>
      <c r="M369" s="11" t="s">
        <v>5362</v>
      </c>
      <c r="N369" s="9">
        <v>4644</v>
      </c>
      <c r="O369" s="7" t="s">
        <v>6000</v>
      </c>
      <c r="P369" s="7" t="s">
        <v>6001</v>
      </c>
      <c r="Q369" s="9">
        <v>1072</v>
      </c>
      <c r="R369" s="6">
        <v>45708</v>
      </c>
      <c r="S369" s="8">
        <f>ROUND((VALUE(SUBSTITUTE(SUBSTITUTE(BooksData[[#This Row],[Price (Incl. Tax)]], "Â", ""), "£", "")) *1.3),2)</f>
        <v>43.24</v>
      </c>
      <c r="T369" s="7" cm="1">
        <f t="array" ref="T369">_xlfn.SWITCH(I369, "One",1,"Two",2,"Three",3,"Four",4,"Five",5,"")</f>
        <v>2</v>
      </c>
      <c r="U369" s="12">
        <f>BooksData[[#This Row],[Price(USD)]]*BooksData[[#This Row],[Total Sales]]</f>
        <v>200806.56</v>
      </c>
      <c r="V369" s="7" t="str">
        <f>IF(BooksData[[#This Row],[Title]]="","Missing","OK")</f>
        <v>OK</v>
      </c>
      <c r="W369" s="7" t="str">
        <f ca="1">IF(BooksData[[#This Row],[Last Purchase]] &gt;= TODAY() - 30, "Recent", "Old")</f>
        <v>Old</v>
      </c>
      <c r="X369" s="7">
        <f>IFERROR(
  --MID(BooksData[[#This Row],[Availability]],
        FIND("(", BooksData[[#This Row],[Availability]]) + 1,
        FIND(" ", BooksData[[#This Row],[Availability]], FIND("(", BooksData[[#This Row],[Availability]])) - FIND("(", BooksData[[#This Row],[Availability]]) - 1),
  0)</f>
        <v>12</v>
      </c>
      <c r="Y369" s="13" t="str">
        <f>IF(ISNUMBER(SEARCH("In stock", BooksData[[#This Row],[Availability]])), "In Stock", "Out of Stock")</f>
        <v>In Stock</v>
      </c>
      <c r="Z369" s="13" t="str">
        <f>IF(BooksData[[#This Row],[Stock Count]] &lt; 5, "⚠️ Low", "OK")</f>
        <v>OK</v>
      </c>
      <c r="AA369" s="14">
        <f>BooksData[[#This Row],[Revenue]]*0.2</f>
        <v>40161.312000000005</v>
      </c>
      <c r="AB369" s="13" t="str" cm="1">
        <f t="array" ref="AB369">_xlfn.IFS(BooksData[[#This Row],[Price(USD)]]&lt;10, "Low", BooksData[[#This Row],[Price(USD)]]&lt;20, "Mid", TRUE, "High")</f>
        <v>High</v>
      </c>
      <c r="AC369" s="13" t="str">
        <f>IF(BooksData[[#This Row],[Total Sales]] &gt; 4000, "Top Seller", "Other")</f>
        <v>Top Seller</v>
      </c>
    </row>
    <row r="370" spans="1:29" x14ac:dyDescent="0.3">
      <c r="A370" s="7" t="s">
        <v>386</v>
      </c>
      <c r="B370" s="7" t="s">
        <v>1385</v>
      </c>
      <c r="C370" s="7" t="s">
        <v>2017</v>
      </c>
      <c r="D370" s="7" t="s">
        <v>2371</v>
      </c>
      <c r="E370" s="7" t="s">
        <v>2371</v>
      </c>
      <c r="F370" s="7" t="s">
        <v>2921</v>
      </c>
      <c r="G370" s="7" t="s">
        <v>2933</v>
      </c>
      <c r="H370" s="7">
        <v>0</v>
      </c>
      <c r="I370" s="10" t="s">
        <v>2945</v>
      </c>
      <c r="J370" s="7" t="s">
        <v>2959</v>
      </c>
      <c r="K370" s="7" t="s">
        <v>3365</v>
      </c>
      <c r="L370" s="11" t="s">
        <v>4363</v>
      </c>
      <c r="M370" s="11" t="s">
        <v>5363</v>
      </c>
      <c r="N370" s="9">
        <v>129</v>
      </c>
      <c r="O370" s="7" t="s">
        <v>5996</v>
      </c>
      <c r="P370" s="7" t="s">
        <v>6001</v>
      </c>
      <c r="Q370" s="9">
        <v>130</v>
      </c>
      <c r="R370" s="6">
        <v>45805</v>
      </c>
      <c r="S370" s="8">
        <f>ROUND((VALUE(SUBSTITUTE(SUBSTITUTE(BooksData[[#This Row],[Price (Incl. Tax)]], "Â", ""), "£", "")) *1.3),2)</f>
        <v>77.87</v>
      </c>
      <c r="T370" s="7" cm="1">
        <f t="array" ref="T370">_xlfn.SWITCH(I370, "One",1,"Two",2,"Three",3,"Four",4,"Five",5,"")</f>
        <v>3</v>
      </c>
      <c r="U370" s="12">
        <f>BooksData[[#This Row],[Price(USD)]]*BooksData[[#This Row],[Total Sales]]</f>
        <v>10045.230000000001</v>
      </c>
      <c r="V370" s="7" t="str">
        <f>IF(BooksData[[#This Row],[Title]]="","Missing","OK")</f>
        <v>OK</v>
      </c>
      <c r="W370" s="7" t="str">
        <f ca="1">IF(BooksData[[#This Row],[Last Purchase]] &gt;= TODAY() - 30, "Recent", "Old")</f>
        <v>Old</v>
      </c>
      <c r="X370" s="7">
        <f>IFERROR(
  --MID(BooksData[[#This Row],[Availability]],
        FIND("(", BooksData[[#This Row],[Availability]]) + 1,
        FIND(" ", BooksData[[#This Row],[Availability]], FIND("(", BooksData[[#This Row],[Availability]])) - FIND("(", BooksData[[#This Row],[Availability]]) - 1),
  0)</f>
        <v>12</v>
      </c>
      <c r="Y370" s="13" t="str">
        <f>IF(ISNUMBER(SEARCH("In stock", BooksData[[#This Row],[Availability]])), "In Stock", "Out of Stock")</f>
        <v>In Stock</v>
      </c>
      <c r="Z370" s="13" t="str">
        <f>IF(BooksData[[#This Row],[Stock Count]] &lt; 5, "⚠️ Low", "OK")</f>
        <v>OK</v>
      </c>
      <c r="AA370" s="14">
        <f>BooksData[[#This Row],[Revenue]]*0.2</f>
        <v>2009.0460000000003</v>
      </c>
      <c r="AB370" s="13" t="str" cm="1">
        <f t="array" ref="AB370">_xlfn.IFS(BooksData[[#This Row],[Price(USD)]]&lt;10, "Low", BooksData[[#This Row],[Price(USD)]]&lt;20, "Mid", TRUE, "High")</f>
        <v>High</v>
      </c>
      <c r="AC370" s="13" t="str">
        <f>IF(BooksData[[#This Row],[Total Sales]] &gt; 4000, "Top Seller", "Other")</f>
        <v>Other</v>
      </c>
    </row>
    <row r="371" spans="1:29" x14ac:dyDescent="0.3">
      <c r="A371" s="7" t="s">
        <v>387</v>
      </c>
      <c r="B371" s="7" t="s">
        <v>1386</v>
      </c>
      <c r="C371" s="7" t="s">
        <v>2017</v>
      </c>
      <c r="D371" s="7" t="s">
        <v>2372</v>
      </c>
      <c r="E371" s="7" t="s">
        <v>2372</v>
      </c>
      <c r="F371" s="7" t="s">
        <v>2921</v>
      </c>
      <c r="G371" s="7" t="s">
        <v>2933</v>
      </c>
      <c r="H371" s="7">
        <v>0</v>
      </c>
      <c r="I371" s="10" t="s">
        <v>2945</v>
      </c>
      <c r="J371" s="7" t="s">
        <v>2959</v>
      </c>
      <c r="K371" s="7" t="s">
        <v>3366</v>
      </c>
      <c r="L371" s="11" t="s">
        <v>4364</v>
      </c>
      <c r="M371" s="11" t="s">
        <v>5364</v>
      </c>
      <c r="N371" s="9">
        <v>966</v>
      </c>
      <c r="O371" s="7" t="s">
        <v>6000</v>
      </c>
      <c r="P371" s="7" t="s">
        <v>6002</v>
      </c>
      <c r="Q371" s="9">
        <v>538</v>
      </c>
      <c r="R371" s="6">
        <v>45677</v>
      </c>
      <c r="S371" s="8">
        <f>ROUND((VALUE(SUBSTITUTE(SUBSTITUTE(BooksData[[#This Row],[Price (Incl. Tax)]], "Â", ""), "£", "")) *1.3),2)</f>
        <v>27.57</v>
      </c>
      <c r="T371" s="7" cm="1">
        <f t="array" ref="T371">_xlfn.SWITCH(I371, "One",1,"Two",2,"Three",3,"Four",4,"Five",5,"")</f>
        <v>3</v>
      </c>
      <c r="U371" s="12">
        <f>BooksData[[#This Row],[Price(USD)]]*BooksData[[#This Row],[Total Sales]]</f>
        <v>26632.62</v>
      </c>
      <c r="V371" s="7" t="str">
        <f>IF(BooksData[[#This Row],[Title]]="","Missing","OK")</f>
        <v>OK</v>
      </c>
      <c r="W371" s="7" t="str">
        <f ca="1">IF(BooksData[[#This Row],[Last Purchase]] &gt;= TODAY() - 30, "Recent", "Old")</f>
        <v>Old</v>
      </c>
      <c r="X371" s="7">
        <f>IFERROR(
  --MID(BooksData[[#This Row],[Availability]],
        FIND("(", BooksData[[#This Row],[Availability]]) + 1,
        FIND(" ", BooksData[[#This Row],[Availability]], FIND("(", BooksData[[#This Row],[Availability]])) - FIND("(", BooksData[[#This Row],[Availability]]) - 1),
  0)</f>
        <v>12</v>
      </c>
      <c r="Y371" s="13" t="str">
        <f>IF(ISNUMBER(SEARCH("In stock", BooksData[[#This Row],[Availability]])), "In Stock", "Out of Stock")</f>
        <v>In Stock</v>
      </c>
      <c r="Z371" s="13" t="str">
        <f>IF(BooksData[[#This Row],[Stock Count]] &lt; 5, "⚠️ Low", "OK")</f>
        <v>OK</v>
      </c>
      <c r="AA371" s="14">
        <f>BooksData[[#This Row],[Revenue]]*0.2</f>
        <v>5326.5240000000003</v>
      </c>
      <c r="AB371" s="13" t="str" cm="1">
        <f t="array" ref="AB371">_xlfn.IFS(BooksData[[#This Row],[Price(USD)]]&lt;10, "Low", BooksData[[#This Row],[Price(USD)]]&lt;20, "Mid", TRUE, "High")</f>
        <v>High</v>
      </c>
      <c r="AC371" s="13" t="str">
        <f>IF(BooksData[[#This Row],[Total Sales]] &gt; 4000, "Top Seller", "Other")</f>
        <v>Other</v>
      </c>
    </row>
    <row r="372" spans="1:29" x14ac:dyDescent="0.3">
      <c r="A372" s="7" t="s">
        <v>388</v>
      </c>
      <c r="B372" s="7" t="s">
        <v>1387</v>
      </c>
      <c r="C372" s="7" t="s">
        <v>2017</v>
      </c>
      <c r="D372" s="7" t="s">
        <v>2373</v>
      </c>
      <c r="E372" s="7" t="s">
        <v>2373</v>
      </c>
      <c r="F372" s="7" t="s">
        <v>2921</v>
      </c>
      <c r="G372" s="7" t="s">
        <v>2933</v>
      </c>
      <c r="H372" s="7">
        <v>0</v>
      </c>
      <c r="I372" s="10" t="s">
        <v>2944</v>
      </c>
      <c r="J372" s="7" t="s">
        <v>2959</v>
      </c>
      <c r="K372" s="7" t="s">
        <v>3367</v>
      </c>
      <c r="L372" s="11" t="s">
        <v>4365</v>
      </c>
      <c r="M372" s="11" t="s">
        <v>5365</v>
      </c>
      <c r="N372" s="9">
        <v>666</v>
      </c>
      <c r="O372" s="7" t="s">
        <v>6000</v>
      </c>
      <c r="P372" s="7" t="s">
        <v>6002</v>
      </c>
      <c r="Q372" s="9">
        <v>1458</v>
      </c>
      <c r="R372" s="6">
        <v>45766</v>
      </c>
      <c r="S372" s="8">
        <f>ROUND((VALUE(SUBSTITUTE(SUBSTITUTE(BooksData[[#This Row],[Price (Incl. Tax)]], "Â", ""), "£", "")) *1.3),2)</f>
        <v>53.9</v>
      </c>
      <c r="T372" s="7" cm="1">
        <f t="array" ref="T372">_xlfn.SWITCH(I372, "One",1,"Two",2,"Three",3,"Four",4,"Five",5,"")</f>
        <v>4</v>
      </c>
      <c r="U372" s="12">
        <f>BooksData[[#This Row],[Price(USD)]]*BooksData[[#This Row],[Total Sales]]</f>
        <v>35897.4</v>
      </c>
      <c r="V372" s="7" t="str">
        <f>IF(BooksData[[#This Row],[Title]]="","Missing","OK")</f>
        <v>OK</v>
      </c>
      <c r="W372" s="7" t="str">
        <f ca="1">IF(BooksData[[#This Row],[Last Purchase]] &gt;= TODAY() - 30, "Recent", "Old")</f>
        <v>Old</v>
      </c>
      <c r="X372" s="7">
        <f>IFERROR(
  --MID(BooksData[[#This Row],[Availability]],
        FIND("(", BooksData[[#This Row],[Availability]]) + 1,
        FIND(" ", BooksData[[#This Row],[Availability]], FIND("(", BooksData[[#This Row],[Availability]])) - FIND("(", BooksData[[#This Row],[Availability]]) - 1),
  0)</f>
        <v>12</v>
      </c>
      <c r="Y372" s="13" t="str">
        <f>IF(ISNUMBER(SEARCH("In stock", BooksData[[#This Row],[Availability]])), "In Stock", "Out of Stock")</f>
        <v>In Stock</v>
      </c>
      <c r="Z372" s="13" t="str">
        <f>IF(BooksData[[#This Row],[Stock Count]] &lt; 5, "⚠️ Low", "OK")</f>
        <v>OK</v>
      </c>
      <c r="AA372" s="14">
        <f>BooksData[[#This Row],[Revenue]]*0.2</f>
        <v>7179.4800000000005</v>
      </c>
      <c r="AB372" s="13" t="str" cm="1">
        <f t="array" ref="AB372">_xlfn.IFS(BooksData[[#This Row],[Price(USD)]]&lt;10, "Low", BooksData[[#This Row],[Price(USD)]]&lt;20, "Mid", TRUE, "High")</f>
        <v>High</v>
      </c>
      <c r="AC372" s="13" t="str">
        <f>IF(BooksData[[#This Row],[Total Sales]] &gt; 4000, "Top Seller", "Other")</f>
        <v>Other</v>
      </c>
    </row>
    <row r="373" spans="1:29" x14ac:dyDescent="0.3">
      <c r="A373" s="7" t="s">
        <v>389</v>
      </c>
      <c r="B373" s="7" t="s">
        <v>1388</v>
      </c>
      <c r="C373" s="7" t="s">
        <v>2017</v>
      </c>
      <c r="D373" s="7" t="s">
        <v>2374</v>
      </c>
      <c r="E373" s="7" t="s">
        <v>2374</v>
      </c>
      <c r="F373" s="7" t="s">
        <v>2921</v>
      </c>
      <c r="G373" s="7" t="s">
        <v>2934</v>
      </c>
      <c r="H373" s="7">
        <v>0</v>
      </c>
      <c r="I373" s="10" t="s">
        <v>2944</v>
      </c>
      <c r="J373" s="7" t="s">
        <v>2959</v>
      </c>
      <c r="K373" s="7" t="s">
        <v>3368</v>
      </c>
      <c r="L373" s="11" t="s">
        <v>4366</v>
      </c>
      <c r="M373" s="11" t="s">
        <v>5366</v>
      </c>
      <c r="N373" s="9">
        <v>1271</v>
      </c>
      <c r="O373" s="7" t="s">
        <v>5998</v>
      </c>
      <c r="P373" s="7" t="s">
        <v>6001</v>
      </c>
      <c r="Q373" s="9">
        <v>1996</v>
      </c>
      <c r="R373" s="6">
        <v>45684</v>
      </c>
      <c r="S373" s="8">
        <f>ROUND((VALUE(SUBSTITUTE(SUBSTITUTE(BooksData[[#This Row],[Price (Incl. Tax)]], "Â", ""), "£", "")) *1.3),2)</f>
        <v>15.18</v>
      </c>
      <c r="T373" s="7" cm="1">
        <f t="array" ref="T373">_xlfn.SWITCH(I373, "One",1,"Two",2,"Three",3,"Four",4,"Five",5,"")</f>
        <v>4</v>
      </c>
      <c r="U373" s="12">
        <f>BooksData[[#This Row],[Price(USD)]]*BooksData[[#This Row],[Total Sales]]</f>
        <v>19293.78</v>
      </c>
      <c r="V373" s="7" t="str">
        <f>IF(BooksData[[#This Row],[Title]]="","Missing","OK")</f>
        <v>OK</v>
      </c>
      <c r="W373" s="7" t="str">
        <f ca="1">IF(BooksData[[#This Row],[Last Purchase]] &gt;= TODAY() - 30, "Recent", "Old")</f>
        <v>Old</v>
      </c>
      <c r="X373" s="7">
        <f>IFERROR(
  --MID(BooksData[[#This Row],[Availability]],
        FIND("(", BooksData[[#This Row],[Availability]]) + 1,
        FIND(" ", BooksData[[#This Row],[Availability]], FIND("(", BooksData[[#This Row],[Availability]])) - FIND("(", BooksData[[#This Row],[Availability]]) - 1),
  0)</f>
        <v>11</v>
      </c>
      <c r="Y373" s="13" t="str">
        <f>IF(ISNUMBER(SEARCH("In stock", BooksData[[#This Row],[Availability]])), "In Stock", "Out of Stock")</f>
        <v>In Stock</v>
      </c>
      <c r="Z373" s="13" t="str">
        <f>IF(BooksData[[#This Row],[Stock Count]] &lt; 5, "⚠️ Low", "OK")</f>
        <v>OK</v>
      </c>
      <c r="AA373" s="14">
        <f>BooksData[[#This Row],[Revenue]]*0.2</f>
        <v>3858.7559999999999</v>
      </c>
      <c r="AB373" s="13" t="str" cm="1">
        <f t="array" ref="AB373">_xlfn.IFS(BooksData[[#This Row],[Price(USD)]]&lt;10, "Low", BooksData[[#This Row],[Price(USD)]]&lt;20, "Mid", TRUE, "High")</f>
        <v>Mid</v>
      </c>
      <c r="AC373" s="13" t="str">
        <f>IF(BooksData[[#This Row],[Total Sales]] &gt; 4000, "Top Seller", "Other")</f>
        <v>Other</v>
      </c>
    </row>
    <row r="374" spans="1:29" x14ac:dyDescent="0.3">
      <c r="A374" s="7" t="s">
        <v>390</v>
      </c>
      <c r="B374" s="7" t="s">
        <v>1389</v>
      </c>
      <c r="C374" s="7" t="s">
        <v>2017</v>
      </c>
      <c r="D374" s="7" t="s">
        <v>2375</v>
      </c>
      <c r="E374" s="7" t="s">
        <v>2375</v>
      </c>
      <c r="F374" s="7" t="s">
        <v>2921</v>
      </c>
      <c r="G374" s="7" t="s">
        <v>2934</v>
      </c>
      <c r="H374" s="7">
        <v>0</v>
      </c>
      <c r="I374" s="10" t="s">
        <v>2947</v>
      </c>
      <c r="J374" s="7" t="s">
        <v>2959</v>
      </c>
      <c r="K374" s="7" t="s">
        <v>3369</v>
      </c>
      <c r="L374" s="11" t="s">
        <v>4367</v>
      </c>
      <c r="M374" s="11" t="s">
        <v>5367</v>
      </c>
      <c r="N374" s="9">
        <v>4519</v>
      </c>
      <c r="O374" s="7" t="s">
        <v>6000</v>
      </c>
      <c r="P374" s="7" t="s">
        <v>6001</v>
      </c>
      <c r="Q374" s="9">
        <v>1180</v>
      </c>
      <c r="R374" s="6">
        <v>45829</v>
      </c>
      <c r="S374" s="8">
        <f>ROUND((VALUE(SUBSTITUTE(SUBSTITUTE(BooksData[[#This Row],[Price (Incl. Tax)]], "Â", ""), "£", "")) *1.3),2)</f>
        <v>21.96</v>
      </c>
      <c r="T374" s="7" cm="1">
        <f t="array" ref="T374">_xlfn.SWITCH(I374, "One",1,"Two",2,"Three",3,"Four",4,"Five",5,"")</f>
        <v>5</v>
      </c>
      <c r="U374" s="12">
        <f>BooksData[[#This Row],[Price(USD)]]*BooksData[[#This Row],[Total Sales]]</f>
        <v>99237.24</v>
      </c>
      <c r="V374" s="7" t="str">
        <f>IF(BooksData[[#This Row],[Title]]="","Missing","OK")</f>
        <v>OK</v>
      </c>
      <c r="W374" s="7" t="str">
        <f ca="1">IF(BooksData[[#This Row],[Last Purchase]] &gt;= TODAY() - 30, "Recent", "Old")</f>
        <v>Recent</v>
      </c>
      <c r="X374" s="7">
        <f>IFERROR(
  --MID(BooksData[[#This Row],[Availability]],
        FIND("(", BooksData[[#This Row],[Availability]]) + 1,
        FIND(" ", BooksData[[#This Row],[Availability]], FIND("(", BooksData[[#This Row],[Availability]])) - FIND("(", BooksData[[#This Row],[Availability]]) - 1),
  0)</f>
        <v>11</v>
      </c>
      <c r="Y374" s="13" t="str">
        <f>IF(ISNUMBER(SEARCH("In stock", BooksData[[#This Row],[Availability]])), "In Stock", "Out of Stock")</f>
        <v>In Stock</v>
      </c>
      <c r="Z374" s="13" t="str">
        <f>IF(BooksData[[#This Row],[Stock Count]] &lt; 5, "⚠️ Low", "OK")</f>
        <v>OK</v>
      </c>
      <c r="AA374" s="14">
        <f>BooksData[[#This Row],[Revenue]]*0.2</f>
        <v>19847.448000000004</v>
      </c>
      <c r="AB374" s="13" t="str" cm="1">
        <f t="array" ref="AB374">_xlfn.IFS(BooksData[[#This Row],[Price(USD)]]&lt;10, "Low", BooksData[[#This Row],[Price(USD)]]&lt;20, "Mid", TRUE, "High")</f>
        <v>High</v>
      </c>
      <c r="AC374" s="13" t="str">
        <f>IF(BooksData[[#This Row],[Total Sales]] &gt; 4000, "Top Seller", "Other")</f>
        <v>Top Seller</v>
      </c>
    </row>
    <row r="375" spans="1:29" x14ac:dyDescent="0.3">
      <c r="A375" s="7" t="s">
        <v>391</v>
      </c>
      <c r="B375" s="7" t="s">
        <v>1390</v>
      </c>
      <c r="C375" s="7" t="s">
        <v>2017</v>
      </c>
      <c r="D375" s="7" t="s">
        <v>2376</v>
      </c>
      <c r="E375" s="7" t="s">
        <v>2376</v>
      </c>
      <c r="F375" s="7" t="s">
        <v>2921</v>
      </c>
      <c r="G375" s="7" t="s">
        <v>2934</v>
      </c>
      <c r="H375" s="7">
        <v>0</v>
      </c>
      <c r="I375" s="10" t="s">
        <v>2945</v>
      </c>
      <c r="J375" s="7" t="s">
        <v>2959</v>
      </c>
      <c r="K375" s="7" t="s">
        <v>3370</v>
      </c>
      <c r="L375" s="11" t="s">
        <v>4368</v>
      </c>
      <c r="M375" s="11" t="s">
        <v>5368</v>
      </c>
      <c r="N375" s="9">
        <v>345</v>
      </c>
      <c r="O375" s="7" t="s">
        <v>5997</v>
      </c>
      <c r="P375" s="7" t="s">
        <v>6002</v>
      </c>
      <c r="Q375" s="9">
        <v>1285</v>
      </c>
      <c r="R375" s="6">
        <v>45795</v>
      </c>
      <c r="S375" s="8">
        <f>ROUND((VALUE(SUBSTITUTE(SUBSTITUTE(BooksData[[#This Row],[Price (Incl. Tax)]], "Â", ""), "£", "")) *1.3),2)</f>
        <v>25.39</v>
      </c>
      <c r="T375" s="7" cm="1">
        <f t="array" ref="T375">_xlfn.SWITCH(I375, "One",1,"Two",2,"Three",3,"Four",4,"Five",5,"")</f>
        <v>3</v>
      </c>
      <c r="U375" s="12">
        <f>BooksData[[#This Row],[Price(USD)]]*BooksData[[#This Row],[Total Sales]]</f>
        <v>8759.5500000000011</v>
      </c>
      <c r="V375" s="7" t="str">
        <f>IF(BooksData[[#This Row],[Title]]="","Missing","OK")</f>
        <v>OK</v>
      </c>
      <c r="W375" s="7" t="str">
        <f ca="1">IF(BooksData[[#This Row],[Last Purchase]] &gt;= TODAY() - 30, "Recent", "Old")</f>
        <v>Old</v>
      </c>
      <c r="X375" s="7">
        <f>IFERROR(
  --MID(BooksData[[#This Row],[Availability]],
        FIND("(", BooksData[[#This Row],[Availability]]) + 1,
        FIND(" ", BooksData[[#This Row],[Availability]], FIND("(", BooksData[[#This Row],[Availability]])) - FIND("(", BooksData[[#This Row],[Availability]]) - 1),
  0)</f>
        <v>11</v>
      </c>
      <c r="Y375" s="13" t="str">
        <f>IF(ISNUMBER(SEARCH("In stock", BooksData[[#This Row],[Availability]])), "In Stock", "Out of Stock")</f>
        <v>In Stock</v>
      </c>
      <c r="Z375" s="13" t="str">
        <f>IF(BooksData[[#This Row],[Stock Count]] &lt; 5, "⚠️ Low", "OK")</f>
        <v>OK</v>
      </c>
      <c r="AA375" s="14">
        <f>BooksData[[#This Row],[Revenue]]*0.2</f>
        <v>1751.9100000000003</v>
      </c>
      <c r="AB375" s="13" t="str" cm="1">
        <f t="array" ref="AB375">_xlfn.IFS(BooksData[[#This Row],[Price(USD)]]&lt;10, "Low", BooksData[[#This Row],[Price(USD)]]&lt;20, "Mid", TRUE, "High")</f>
        <v>High</v>
      </c>
      <c r="AC375" s="13" t="str">
        <f>IF(BooksData[[#This Row],[Total Sales]] &gt; 4000, "Top Seller", "Other")</f>
        <v>Other</v>
      </c>
    </row>
    <row r="376" spans="1:29" x14ac:dyDescent="0.3">
      <c r="A376" s="7" t="s">
        <v>392</v>
      </c>
      <c r="B376" s="7" t="s">
        <v>1391</v>
      </c>
      <c r="C376" s="7" t="s">
        <v>2017</v>
      </c>
      <c r="D376" s="7" t="s">
        <v>2328</v>
      </c>
      <c r="E376" s="7" t="s">
        <v>2328</v>
      </c>
      <c r="F376" s="7" t="s">
        <v>2921</v>
      </c>
      <c r="G376" s="7" t="s">
        <v>2941</v>
      </c>
      <c r="H376" s="7">
        <v>0</v>
      </c>
      <c r="I376" s="10" t="s">
        <v>2943</v>
      </c>
      <c r="J376" s="7" t="s">
        <v>2959</v>
      </c>
      <c r="K376" s="7" t="s">
        <v>3371</v>
      </c>
      <c r="L376" s="11" t="s">
        <v>4369</v>
      </c>
      <c r="M376" s="11" t="s">
        <v>5369</v>
      </c>
      <c r="N376" s="9">
        <v>3074</v>
      </c>
      <c r="O376" s="7" t="s">
        <v>5995</v>
      </c>
      <c r="P376" s="7" t="s">
        <v>6001</v>
      </c>
      <c r="Q376" s="9">
        <v>157</v>
      </c>
      <c r="R376" s="6">
        <v>45761</v>
      </c>
      <c r="S376" s="8">
        <f>ROUND((VALUE(SUBSTITUTE(SUBSTITUTE(BooksData[[#This Row],[Price (Incl. Tax)]], "Â", ""), "£", "")) *1.3),2)</f>
        <v>31.94</v>
      </c>
      <c r="T376" s="7" cm="1">
        <f t="array" ref="T376">_xlfn.SWITCH(I376, "One",1,"Two",2,"Three",3,"Four",4,"Five",5,"")</f>
        <v>2</v>
      </c>
      <c r="U376" s="12">
        <f>BooksData[[#This Row],[Price(USD)]]*BooksData[[#This Row],[Total Sales]]</f>
        <v>98183.56</v>
      </c>
      <c r="V376" s="7" t="str">
        <f>IF(BooksData[[#This Row],[Title]]="","Missing","OK")</f>
        <v>OK</v>
      </c>
      <c r="W376" s="7" t="str">
        <f ca="1">IF(BooksData[[#This Row],[Last Purchase]] &gt;= TODAY() - 30, "Recent", "Old")</f>
        <v>Old</v>
      </c>
      <c r="X376" s="7">
        <f>IFERROR(
  --MID(BooksData[[#This Row],[Availability]],
        FIND("(", BooksData[[#This Row],[Availability]]) + 1,
        FIND(" ", BooksData[[#This Row],[Availability]], FIND("(", BooksData[[#This Row],[Availability]])) - FIND("(", BooksData[[#This Row],[Availability]]) - 1),
  0)</f>
        <v>10</v>
      </c>
      <c r="Y376" s="13" t="str">
        <f>IF(ISNUMBER(SEARCH("In stock", BooksData[[#This Row],[Availability]])), "In Stock", "Out of Stock")</f>
        <v>In Stock</v>
      </c>
      <c r="Z376" s="13" t="str">
        <f>IF(BooksData[[#This Row],[Stock Count]] &lt; 5, "⚠️ Low", "OK")</f>
        <v>OK</v>
      </c>
      <c r="AA376" s="14">
        <f>BooksData[[#This Row],[Revenue]]*0.2</f>
        <v>19636.712</v>
      </c>
      <c r="AB376" s="13" t="str" cm="1">
        <f t="array" ref="AB376">_xlfn.IFS(BooksData[[#This Row],[Price(USD)]]&lt;10, "Low", BooksData[[#This Row],[Price(USD)]]&lt;20, "Mid", TRUE, "High")</f>
        <v>High</v>
      </c>
      <c r="AC376" s="13" t="str">
        <f>IF(BooksData[[#This Row],[Total Sales]] &gt; 4000, "Top Seller", "Other")</f>
        <v>Other</v>
      </c>
    </row>
    <row r="377" spans="1:29" x14ac:dyDescent="0.3">
      <c r="A377" s="7" t="s">
        <v>393</v>
      </c>
      <c r="B377" s="7" t="s">
        <v>1392</v>
      </c>
      <c r="C377" s="7" t="s">
        <v>2017</v>
      </c>
      <c r="D377" s="7" t="s">
        <v>2377</v>
      </c>
      <c r="E377" s="7" t="s">
        <v>2377</v>
      </c>
      <c r="F377" s="7" t="s">
        <v>2921</v>
      </c>
      <c r="G377" s="7" t="s">
        <v>2937</v>
      </c>
      <c r="H377" s="7">
        <v>0</v>
      </c>
      <c r="I377" s="10" t="s">
        <v>2943</v>
      </c>
      <c r="J377" s="7" t="s">
        <v>2959</v>
      </c>
      <c r="K377" s="7" t="s">
        <v>3372</v>
      </c>
      <c r="L377" s="11" t="s">
        <v>4370</v>
      </c>
      <c r="M377" s="11" t="s">
        <v>5370</v>
      </c>
      <c r="N377" s="9">
        <v>4821</v>
      </c>
      <c r="O377" s="7" t="s">
        <v>5995</v>
      </c>
      <c r="P377" s="7" t="s">
        <v>6001</v>
      </c>
      <c r="Q377" s="9">
        <v>1016</v>
      </c>
      <c r="R377" s="6">
        <v>45794</v>
      </c>
      <c r="S377" s="8">
        <f>ROUND((VALUE(SUBSTITUTE(SUBSTITUTE(BooksData[[#This Row],[Price (Incl. Tax)]], "Â", ""), "£", "")) *1.3),2)</f>
        <v>46.7</v>
      </c>
      <c r="T377" s="7" cm="1">
        <f t="array" ref="T377">_xlfn.SWITCH(I377, "One",1,"Two",2,"Three",3,"Four",4,"Five",5,"")</f>
        <v>2</v>
      </c>
      <c r="U377" s="12">
        <f>BooksData[[#This Row],[Price(USD)]]*BooksData[[#This Row],[Total Sales]]</f>
        <v>225140.7</v>
      </c>
      <c r="V377" s="7" t="str">
        <f>IF(BooksData[[#This Row],[Title]]="","Missing","OK")</f>
        <v>OK</v>
      </c>
      <c r="W377" s="7" t="str">
        <f ca="1">IF(BooksData[[#This Row],[Last Purchase]] &gt;= TODAY() - 30, "Recent", "Old")</f>
        <v>Old</v>
      </c>
      <c r="X377" s="7">
        <f>IFERROR(
  --MID(BooksData[[#This Row],[Availability]],
        FIND("(", BooksData[[#This Row],[Availability]]) + 1,
        FIND(" ", BooksData[[#This Row],[Availability]], FIND("(", BooksData[[#This Row],[Availability]])) - FIND("(", BooksData[[#This Row],[Availability]]) - 1),
  0)</f>
        <v>9</v>
      </c>
      <c r="Y377" s="13" t="str">
        <f>IF(ISNUMBER(SEARCH("In stock", BooksData[[#This Row],[Availability]])), "In Stock", "Out of Stock")</f>
        <v>In Stock</v>
      </c>
      <c r="Z377" s="13" t="str">
        <f>IF(BooksData[[#This Row],[Stock Count]] &lt; 5, "⚠️ Low", "OK")</f>
        <v>OK</v>
      </c>
      <c r="AA377" s="14">
        <f>BooksData[[#This Row],[Revenue]]*0.2</f>
        <v>45028.140000000007</v>
      </c>
      <c r="AB377" s="13" t="str" cm="1">
        <f t="array" ref="AB377">_xlfn.IFS(BooksData[[#This Row],[Price(USD)]]&lt;10, "Low", BooksData[[#This Row],[Price(USD)]]&lt;20, "Mid", TRUE, "High")</f>
        <v>High</v>
      </c>
      <c r="AC377" s="13" t="str">
        <f>IF(BooksData[[#This Row],[Total Sales]] &gt; 4000, "Top Seller", "Other")</f>
        <v>Top Seller</v>
      </c>
    </row>
    <row r="378" spans="1:29" x14ac:dyDescent="0.3">
      <c r="A378" s="7" t="s">
        <v>394</v>
      </c>
      <c r="B378" s="7" t="s">
        <v>1393</v>
      </c>
      <c r="C378" s="7" t="s">
        <v>2017</v>
      </c>
      <c r="D378" s="7" t="s">
        <v>2378</v>
      </c>
      <c r="E378" s="7" t="s">
        <v>2378</v>
      </c>
      <c r="F378" s="7" t="s">
        <v>2921</v>
      </c>
      <c r="G378" s="7" t="s">
        <v>2925</v>
      </c>
      <c r="H378" s="7">
        <v>0</v>
      </c>
      <c r="I378" s="10" t="s">
        <v>2945</v>
      </c>
      <c r="J378" s="7" t="s">
        <v>2959</v>
      </c>
      <c r="K378" s="7" t="s">
        <v>3373</v>
      </c>
      <c r="L378" s="11" t="s">
        <v>4371</v>
      </c>
      <c r="M378" s="11" t="s">
        <v>5371</v>
      </c>
      <c r="N378" s="9">
        <v>4576</v>
      </c>
      <c r="O378" s="7" t="s">
        <v>5997</v>
      </c>
      <c r="P378" s="7" t="s">
        <v>6001</v>
      </c>
      <c r="Q378" s="9">
        <v>932</v>
      </c>
      <c r="R378" s="6">
        <v>45773</v>
      </c>
      <c r="S378" s="8">
        <f>ROUND((VALUE(SUBSTITUTE(SUBSTITUTE(BooksData[[#This Row],[Price (Incl. Tax)]], "Â", ""), "£", "")) *1.3),2)</f>
        <v>44.28</v>
      </c>
      <c r="T378" s="7" cm="1">
        <f t="array" ref="T378">_xlfn.SWITCH(I378, "One",1,"Two",2,"Three",3,"Four",4,"Five",5,"")</f>
        <v>3</v>
      </c>
      <c r="U378" s="12">
        <f>BooksData[[#This Row],[Price(USD)]]*BooksData[[#This Row],[Total Sales]]</f>
        <v>202625.28</v>
      </c>
      <c r="V378" s="7" t="str">
        <f>IF(BooksData[[#This Row],[Title]]="","Missing","OK")</f>
        <v>OK</v>
      </c>
      <c r="W378" s="7" t="str">
        <f ca="1">IF(BooksData[[#This Row],[Last Purchase]] &gt;= TODAY() - 30, "Recent", "Old")</f>
        <v>Old</v>
      </c>
      <c r="X378" s="7">
        <f>IFERROR(
  --MID(BooksData[[#This Row],[Availability]],
        FIND("(", BooksData[[#This Row],[Availability]]) + 1,
        FIND(" ", BooksData[[#This Row],[Availability]], FIND("(", BooksData[[#This Row],[Availability]])) - FIND("(", BooksData[[#This Row],[Availability]]) - 1),
  0)</f>
        <v>8</v>
      </c>
      <c r="Y378" s="13" t="str">
        <f>IF(ISNUMBER(SEARCH("In stock", BooksData[[#This Row],[Availability]])), "In Stock", "Out of Stock")</f>
        <v>In Stock</v>
      </c>
      <c r="Z378" s="13" t="str">
        <f>IF(BooksData[[#This Row],[Stock Count]] &lt; 5, "⚠️ Low", "OK")</f>
        <v>OK</v>
      </c>
      <c r="AA378" s="14">
        <f>BooksData[[#This Row],[Revenue]]*0.2</f>
        <v>40525.056000000004</v>
      </c>
      <c r="AB378" s="13" t="str" cm="1">
        <f t="array" ref="AB378">_xlfn.IFS(BooksData[[#This Row],[Price(USD)]]&lt;10, "Low", BooksData[[#This Row],[Price(USD)]]&lt;20, "Mid", TRUE, "High")</f>
        <v>High</v>
      </c>
      <c r="AC378" s="13" t="str">
        <f>IF(BooksData[[#This Row],[Total Sales]] &gt; 4000, "Top Seller", "Other")</f>
        <v>Top Seller</v>
      </c>
    </row>
    <row r="379" spans="1:29" x14ac:dyDescent="0.3">
      <c r="A379" s="7" t="s">
        <v>395</v>
      </c>
      <c r="B379" s="7" t="s">
        <v>1394</v>
      </c>
      <c r="C379" s="7" t="s">
        <v>2017</v>
      </c>
      <c r="D379" s="7" t="s">
        <v>2379</v>
      </c>
      <c r="E379" s="7" t="s">
        <v>2379</v>
      </c>
      <c r="F379" s="7" t="s">
        <v>2921</v>
      </c>
      <c r="G379" s="7" t="s">
        <v>2925</v>
      </c>
      <c r="H379" s="7">
        <v>0</v>
      </c>
      <c r="I379" s="10" t="s">
        <v>2946</v>
      </c>
      <c r="J379" s="7" t="s">
        <v>2959</v>
      </c>
      <c r="K379" s="7" t="s">
        <v>3374</v>
      </c>
      <c r="L379" s="11" t="s">
        <v>4372</v>
      </c>
      <c r="M379" s="11" t="s">
        <v>5372</v>
      </c>
      <c r="N379" s="9">
        <v>1263</v>
      </c>
      <c r="O379" s="7" t="s">
        <v>5995</v>
      </c>
      <c r="P379" s="7" t="s">
        <v>6001</v>
      </c>
      <c r="Q379" s="9">
        <v>1046</v>
      </c>
      <c r="R379" s="6">
        <v>45744</v>
      </c>
      <c r="S379" s="8">
        <f>ROUND((VALUE(SUBSTITUTE(SUBSTITUTE(BooksData[[#This Row],[Price (Incl. Tax)]], "Â", ""), "£", "")) *1.3),2)</f>
        <v>23.09</v>
      </c>
      <c r="T379" s="7" cm="1">
        <f t="array" ref="T379">_xlfn.SWITCH(I379, "One",1,"Two",2,"Three",3,"Four",4,"Five",5,"")</f>
        <v>1</v>
      </c>
      <c r="U379" s="12">
        <f>BooksData[[#This Row],[Price(USD)]]*BooksData[[#This Row],[Total Sales]]</f>
        <v>29162.67</v>
      </c>
      <c r="V379" s="7" t="str">
        <f>IF(BooksData[[#This Row],[Title]]="","Missing","OK")</f>
        <v>OK</v>
      </c>
      <c r="W379" s="7" t="str">
        <f ca="1">IF(BooksData[[#This Row],[Last Purchase]] &gt;= TODAY() - 30, "Recent", "Old")</f>
        <v>Old</v>
      </c>
      <c r="X379" s="7">
        <f>IFERROR(
  --MID(BooksData[[#This Row],[Availability]],
        FIND("(", BooksData[[#This Row],[Availability]]) + 1,
        FIND(" ", BooksData[[#This Row],[Availability]], FIND("(", BooksData[[#This Row],[Availability]])) - FIND("(", BooksData[[#This Row],[Availability]]) - 1),
  0)</f>
        <v>8</v>
      </c>
      <c r="Y379" s="13" t="str">
        <f>IF(ISNUMBER(SEARCH("In stock", BooksData[[#This Row],[Availability]])), "In Stock", "Out of Stock")</f>
        <v>In Stock</v>
      </c>
      <c r="Z379" s="13" t="str">
        <f>IF(BooksData[[#This Row],[Stock Count]] &lt; 5, "⚠️ Low", "OK")</f>
        <v>OK</v>
      </c>
      <c r="AA379" s="14">
        <f>BooksData[[#This Row],[Revenue]]*0.2</f>
        <v>5832.5339999999997</v>
      </c>
      <c r="AB379" s="13" t="str" cm="1">
        <f t="array" ref="AB379">_xlfn.IFS(BooksData[[#This Row],[Price(USD)]]&lt;10, "Low", BooksData[[#This Row],[Price(USD)]]&lt;20, "Mid", TRUE, "High")</f>
        <v>High</v>
      </c>
      <c r="AC379" s="13" t="str">
        <f>IF(BooksData[[#This Row],[Total Sales]] &gt; 4000, "Top Seller", "Other")</f>
        <v>Other</v>
      </c>
    </row>
    <row r="380" spans="1:29" x14ac:dyDescent="0.3">
      <c r="A380" s="7" t="s">
        <v>396</v>
      </c>
      <c r="B380" s="7" t="s">
        <v>1395</v>
      </c>
      <c r="C380" s="7" t="s">
        <v>2017</v>
      </c>
      <c r="D380" s="7" t="s">
        <v>2380</v>
      </c>
      <c r="E380" s="7" t="s">
        <v>2380</v>
      </c>
      <c r="F380" s="7" t="s">
        <v>2921</v>
      </c>
      <c r="G380" s="7" t="s">
        <v>2925</v>
      </c>
      <c r="H380" s="7">
        <v>0</v>
      </c>
      <c r="I380" s="10" t="s">
        <v>2943</v>
      </c>
      <c r="J380" s="7" t="s">
        <v>2959</v>
      </c>
      <c r="K380" s="7" t="s">
        <v>3375</v>
      </c>
      <c r="L380" s="11" t="s">
        <v>4373</v>
      </c>
      <c r="M380" s="11" t="s">
        <v>5373</v>
      </c>
      <c r="N380" s="9">
        <v>3570</v>
      </c>
      <c r="O380" s="7" t="s">
        <v>5999</v>
      </c>
      <c r="P380" s="7" t="s">
        <v>6002</v>
      </c>
      <c r="Q380" s="9">
        <v>737</v>
      </c>
      <c r="R380" s="6">
        <v>45767</v>
      </c>
      <c r="S380" s="8">
        <f>ROUND((VALUE(SUBSTITUTE(SUBSTITUTE(BooksData[[#This Row],[Price (Incl. Tax)]], "Â", ""), "£", "")) *1.3),2)</f>
        <v>51.17</v>
      </c>
      <c r="T380" s="7" cm="1">
        <f t="array" ref="T380">_xlfn.SWITCH(I380, "One",1,"Two",2,"Three",3,"Four",4,"Five",5,"")</f>
        <v>2</v>
      </c>
      <c r="U380" s="12">
        <f>BooksData[[#This Row],[Price(USD)]]*BooksData[[#This Row],[Total Sales]]</f>
        <v>182676.9</v>
      </c>
      <c r="V380" s="7" t="str">
        <f>IF(BooksData[[#This Row],[Title]]="","Missing","OK")</f>
        <v>OK</v>
      </c>
      <c r="W380" s="7" t="str">
        <f ca="1">IF(BooksData[[#This Row],[Last Purchase]] &gt;= TODAY() - 30, "Recent", "Old")</f>
        <v>Old</v>
      </c>
      <c r="X380" s="7">
        <f>IFERROR(
  --MID(BooksData[[#This Row],[Availability]],
        FIND("(", BooksData[[#This Row],[Availability]]) + 1,
        FIND(" ", BooksData[[#This Row],[Availability]], FIND("(", BooksData[[#This Row],[Availability]])) - FIND("(", BooksData[[#This Row],[Availability]]) - 1),
  0)</f>
        <v>8</v>
      </c>
      <c r="Y380" s="13" t="str">
        <f>IF(ISNUMBER(SEARCH("In stock", BooksData[[#This Row],[Availability]])), "In Stock", "Out of Stock")</f>
        <v>In Stock</v>
      </c>
      <c r="Z380" s="13" t="str">
        <f>IF(BooksData[[#This Row],[Stock Count]] &lt; 5, "⚠️ Low", "OK")</f>
        <v>OK</v>
      </c>
      <c r="AA380" s="14">
        <f>BooksData[[#This Row],[Revenue]]*0.2</f>
        <v>36535.379999999997</v>
      </c>
      <c r="AB380" s="13" t="str" cm="1">
        <f t="array" ref="AB380">_xlfn.IFS(BooksData[[#This Row],[Price(USD)]]&lt;10, "Low", BooksData[[#This Row],[Price(USD)]]&lt;20, "Mid", TRUE, "High")</f>
        <v>High</v>
      </c>
      <c r="AC380" s="13" t="str">
        <f>IF(BooksData[[#This Row],[Total Sales]] &gt; 4000, "Top Seller", "Other")</f>
        <v>Other</v>
      </c>
    </row>
    <row r="381" spans="1:29" x14ac:dyDescent="0.3">
      <c r="A381" s="7" t="s">
        <v>397</v>
      </c>
      <c r="B381" s="7" t="s">
        <v>1396</v>
      </c>
      <c r="C381" s="7" t="s">
        <v>2017</v>
      </c>
      <c r="D381" s="7" t="s">
        <v>2381</v>
      </c>
      <c r="E381" s="7" t="s">
        <v>2381</v>
      </c>
      <c r="F381" s="7" t="s">
        <v>2921</v>
      </c>
      <c r="G381" s="7" t="s">
        <v>2925</v>
      </c>
      <c r="H381" s="7">
        <v>0</v>
      </c>
      <c r="I381" s="10" t="s">
        <v>2944</v>
      </c>
      <c r="J381" s="7" t="s">
        <v>2959</v>
      </c>
      <c r="K381" s="7" t="s">
        <v>3376</v>
      </c>
      <c r="L381" s="11" t="s">
        <v>4374</v>
      </c>
      <c r="M381" s="11" t="s">
        <v>5374</v>
      </c>
      <c r="N381" s="9">
        <v>1094</v>
      </c>
      <c r="O381" s="7" t="s">
        <v>5995</v>
      </c>
      <c r="P381" s="7" t="s">
        <v>6001</v>
      </c>
      <c r="Q381" s="9">
        <v>113</v>
      </c>
      <c r="R381" s="6">
        <v>45756</v>
      </c>
      <c r="S381" s="8">
        <f>ROUND((VALUE(SUBSTITUTE(SUBSTITUTE(BooksData[[#This Row],[Price (Incl. Tax)]], "Â", ""), "£", "")) *1.3),2)</f>
        <v>36.99</v>
      </c>
      <c r="T381" s="7" cm="1">
        <f t="array" ref="T381">_xlfn.SWITCH(I381, "One",1,"Two",2,"Three",3,"Four",4,"Five",5,"")</f>
        <v>4</v>
      </c>
      <c r="U381" s="12">
        <f>BooksData[[#This Row],[Price(USD)]]*BooksData[[#This Row],[Total Sales]]</f>
        <v>40467.060000000005</v>
      </c>
      <c r="V381" s="7" t="str">
        <f>IF(BooksData[[#This Row],[Title]]="","Missing","OK")</f>
        <v>OK</v>
      </c>
      <c r="W381" s="7" t="str">
        <f ca="1">IF(BooksData[[#This Row],[Last Purchase]] &gt;= TODAY() - 30, "Recent", "Old")</f>
        <v>Old</v>
      </c>
      <c r="X381" s="7">
        <f>IFERROR(
  --MID(BooksData[[#This Row],[Availability]],
        FIND("(", BooksData[[#This Row],[Availability]]) + 1,
        FIND(" ", BooksData[[#This Row],[Availability]], FIND("(", BooksData[[#This Row],[Availability]])) - FIND("(", BooksData[[#This Row],[Availability]]) - 1),
  0)</f>
        <v>8</v>
      </c>
      <c r="Y381" s="13" t="str">
        <f>IF(ISNUMBER(SEARCH("In stock", BooksData[[#This Row],[Availability]])), "In Stock", "Out of Stock")</f>
        <v>In Stock</v>
      </c>
      <c r="Z381" s="13" t="str">
        <f>IF(BooksData[[#This Row],[Stock Count]] &lt; 5, "⚠️ Low", "OK")</f>
        <v>OK</v>
      </c>
      <c r="AA381" s="14">
        <f>BooksData[[#This Row],[Revenue]]*0.2</f>
        <v>8093.4120000000012</v>
      </c>
      <c r="AB381" s="13" t="str" cm="1">
        <f t="array" ref="AB381">_xlfn.IFS(BooksData[[#This Row],[Price(USD)]]&lt;10, "Low", BooksData[[#This Row],[Price(USD)]]&lt;20, "Mid", TRUE, "High")</f>
        <v>High</v>
      </c>
      <c r="AC381" s="13" t="str">
        <f>IF(BooksData[[#This Row],[Total Sales]] &gt; 4000, "Top Seller", "Other")</f>
        <v>Other</v>
      </c>
    </row>
    <row r="382" spans="1:29" x14ac:dyDescent="0.3">
      <c r="A382" s="7" t="s">
        <v>398</v>
      </c>
      <c r="B382" s="7" t="s">
        <v>1397</v>
      </c>
      <c r="C382" s="7" t="s">
        <v>2017</v>
      </c>
      <c r="D382" s="7" t="s">
        <v>2382</v>
      </c>
      <c r="E382" s="7" t="s">
        <v>2382</v>
      </c>
      <c r="F382" s="7" t="s">
        <v>2921</v>
      </c>
      <c r="G382" s="7" t="s">
        <v>2925</v>
      </c>
      <c r="H382" s="7">
        <v>0</v>
      </c>
      <c r="I382" s="10" t="s">
        <v>2947</v>
      </c>
      <c r="J382" s="7" t="s">
        <v>2959</v>
      </c>
      <c r="K382" s="7" t="s">
        <v>3377</v>
      </c>
      <c r="L382" s="11" t="s">
        <v>4375</v>
      </c>
      <c r="M382" s="11" t="s">
        <v>5375</v>
      </c>
      <c r="N382" s="9">
        <v>392</v>
      </c>
      <c r="O382" s="7" t="s">
        <v>5995</v>
      </c>
      <c r="P382" s="7" t="s">
        <v>6001</v>
      </c>
      <c r="Q382" s="9">
        <v>1023</v>
      </c>
      <c r="R382" s="6">
        <v>45785</v>
      </c>
      <c r="S382" s="8">
        <f>ROUND((VALUE(SUBSTITUTE(SUBSTITUTE(BooksData[[#This Row],[Price (Incl. Tax)]], "Â", ""), "£", "")) *1.3),2)</f>
        <v>50.56</v>
      </c>
      <c r="T382" s="7" cm="1">
        <f t="array" ref="T382">_xlfn.SWITCH(I382, "One",1,"Two",2,"Three",3,"Four",4,"Five",5,"")</f>
        <v>5</v>
      </c>
      <c r="U382" s="12">
        <f>BooksData[[#This Row],[Price(USD)]]*BooksData[[#This Row],[Total Sales]]</f>
        <v>19819.52</v>
      </c>
      <c r="V382" s="7" t="str">
        <f>IF(BooksData[[#This Row],[Title]]="","Missing","OK")</f>
        <v>OK</v>
      </c>
      <c r="W382" s="7" t="str">
        <f ca="1">IF(BooksData[[#This Row],[Last Purchase]] &gt;= TODAY() - 30, "Recent", "Old")</f>
        <v>Old</v>
      </c>
      <c r="X382" s="7">
        <f>IFERROR(
  --MID(BooksData[[#This Row],[Availability]],
        FIND("(", BooksData[[#This Row],[Availability]]) + 1,
        FIND(" ", BooksData[[#This Row],[Availability]], FIND("(", BooksData[[#This Row],[Availability]])) - FIND("(", BooksData[[#This Row],[Availability]]) - 1),
  0)</f>
        <v>8</v>
      </c>
      <c r="Y382" s="13" t="str">
        <f>IF(ISNUMBER(SEARCH("In stock", BooksData[[#This Row],[Availability]])), "In Stock", "Out of Stock")</f>
        <v>In Stock</v>
      </c>
      <c r="Z382" s="13" t="str">
        <f>IF(BooksData[[#This Row],[Stock Count]] &lt; 5, "⚠️ Low", "OK")</f>
        <v>OK</v>
      </c>
      <c r="AA382" s="14">
        <f>BooksData[[#This Row],[Revenue]]*0.2</f>
        <v>3963.9040000000005</v>
      </c>
      <c r="AB382" s="13" t="str" cm="1">
        <f t="array" ref="AB382">_xlfn.IFS(BooksData[[#This Row],[Price(USD)]]&lt;10, "Low", BooksData[[#This Row],[Price(USD)]]&lt;20, "Mid", TRUE, "High")</f>
        <v>High</v>
      </c>
      <c r="AC382" s="13" t="str">
        <f>IF(BooksData[[#This Row],[Total Sales]] &gt; 4000, "Top Seller", "Other")</f>
        <v>Other</v>
      </c>
    </row>
    <row r="383" spans="1:29" x14ac:dyDescent="0.3">
      <c r="A383" s="7" t="s">
        <v>399</v>
      </c>
      <c r="B383" s="7" t="s">
        <v>1398</v>
      </c>
      <c r="C383" s="7" t="s">
        <v>2017</v>
      </c>
      <c r="D383" s="7" t="s">
        <v>2383</v>
      </c>
      <c r="E383" s="7" t="s">
        <v>2383</v>
      </c>
      <c r="F383" s="7" t="s">
        <v>2921</v>
      </c>
      <c r="G383" s="7" t="s">
        <v>2925</v>
      </c>
      <c r="H383" s="7">
        <v>0</v>
      </c>
      <c r="I383" s="10" t="s">
        <v>2945</v>
      </c>
      <c r="J383" s="7" t="s">
        <v>2959</v>
      </c>
      <c r="K383" s="7" t="s">
        <v>3378</v>
      </c>
      <c r="L383" s="11" t="s">
        <v>4376</v>
      </c>
      <c r="M383" s="11" t="s">
        <v>5376</v>
      </c>
      <c r="N383" s="9">
        <v>2575</v>
      </c>
      <c r="O383" s="7" t="s">
        <v>5995</v>
      </c>
      <c r="P383" s="7" t="s">
        <v>6002</v>
      </c>
      <c r="Q383" s="9">
        <v>1759</v>
      </c>
      <c r="R383" s="6">
        <v>45702</v>
      </c>
      <c r="S383" s="8">
        <f>ROUND((VALUE(SUBSTITUTE(SUBSTITUTE(BooksData[[#This Row],[Price (Incl. Tax)]], "Â", ""), "£", "")) *1.3),2)</f>
        <v>28.37</v>
      </c>
      <c r="T383" s="7" cm="1">
        <f t="array" ref="T383">_xlfn.SWITCH(I383, "One",1,"Two",2,"Three",3,"Four",4,"Five",5,"")</f>
        <v>3</v>
      </c>
      <c r="U383" s="12">
        <f>BooksData[[#This Row],[Price(USD)]]*BooksData[[#This Row],[Total Sales]]</f>
        <v>73052.75</v>
      </c>
      <c r="V383" s="7" t="str">
        <f>IF(BooksData[[#This Row],[Title]]="","Missing","OK")</f>
        <v>OK</v>
      </c>
      <c r="W383" s="7" t="str">
        <f ca="1">IF(BooksData[[#This Row],[Last Purchase]] &gt;= TODAY() - 30, "Recent", "Old")</f>
        <v>Old</v>
      </c>
      <c r="X383" s="7">
        <f>IFERROR(
  --MID(BooksData[[#This Row],[Availability]],
        FIND("(", BooksData[[#This Row],[Availability]]) + 1,
        FIND(" ", BooksData[[#This Row],[Availability]], FIND("(", BooksData[[#This Row],[Availability]])) - FIND("(", BooksData[[#This Row],[Availability]]) - 1),
  0)</f>
        <v>8</v>
      </c>
      <c r="Y383" s="13" t="str">
        <f>IF(ISNUMBER(SEARCH("In stock", BooksData[[#This Row],[Availability]])), "In Stock", "Out of Stock")</f>
        <v>In Stock</v>
      </c>
      <c r="Z383" s="13" t="str">
        <f>IF(BooksData[[#This Row],[Stock Count]] &lt; 5, "⚠️ Low", "OK")</f>
        <v>OK</v>
      </c>
      <c r="AA383" s="14">
        <f>BooksData[[#This Row],[Revenue]]*0.2</f>
        <v>14610.550000000001</v>
      </c>
      <c r="AB383" s="13" t="str" cm="1">
        <f t="array" ref="AB383">_xlfn.IFS(BooksData[[#This Row],[Price(USD)]]&lt;10, "Low", BooksData[[#This Row],[Price(USD)]]&lt;20, "Mid", TRUE, "High")</f>
        <v>High</v>
      </c>
      <c r="AC383" s="13" t="str">
        <f>IF(BooksData[[#This Row],[Total Sales]] &gt; 4000, "Top Seller", "Other")</f>
        <v>Other</v>
      </c>
    </row>
    <row r="384" spans="1:29" x14ac:dyDescent="0.3">
      <c r="A384" s="7" t="s">
        <v>400</v>
      </c>
      <c r="B384" s="7" t="s">
        <v>1399</v>
      </c>
      <c r="C384" s="7" t="s">
        <v>2017</v>
      </c>
      <c r="D384" s="7" t="s">
        <v>2384</v>
      </c>
      <c r="E384" s="7" t="s">
        <v>2384</v>
      </c>
      <c r="F384" s="7" t="s">
        <v>2921</v>
      </c>
      <c r="G384" s="7" t="s">
        <v>2925</v>
      </c>
      <c r="H384" s="7">
        <v>0</v>
      </c>
      <c r="I384" s="10" t="s">
        <v>2945</v>
      </c>
      <c r="J384" s="7" t="s">
        <v>2959</v>
      </c>
      <c r="K384" s="7" t="s">
        <v>3379</v>
      </c>
      <c r="L384" s="11" t="s">
        <v>4377</v>
      </c>
      <c r="M384" s="11" t="s">
        <v>5377</v>
      </c>
      <c r="N384" s="9">
        <v>3037</v>
      </c>
      <c r="O384" s="7" t="s">
        <v>6000</v>
      </c>
      <c r="P384" s="7" t="s">
        <v>6002</v>
      </c>
      <c r="Q384" s="9">
        <v>1160</v>
      </c>
      <c r="R384" s="6">
        <v>45776</v>
      </c>
      <c r="S384" s="8">
        <f>ROUND((VALUE(SUBSTITUTE(SUBSTITUTE(BooksData[[#This Row],[Price (Incl. Tax)]], "Â", ""), "£", "")) *1.3),2)</f>
        <v>38.32</v>
      </c>
      <c r="T384" s="7" cm="1">
        <f t="array" ref="T384">_xlfn.SWITCH(I384, "One",1,"Two",2,"Three",3,"Four",4,"Five",5,"")</f>
        <v>3</v>
      </c>
      <c r="U384" s="12">
        <f>BooksData[[#This Row],[Price(USD)]]*BooksData[[#This Row],[Total Sales]]</f>
        <v>116377.84</v>
      </c>
      <c r="V384" s="7" t="str">
        <f>IF(BooksData[[#This Row],[Title]]="","Missing","OK")</f>
        <v>OK</v>
      </c>
      <c r="W384" s="7" t="str">
        <f ca="1">IF(BooksData[[#This Row],[Last Purchase]] &gt;= TODAY() - 30, "Recent", "Old")</f>
        <v>Old</v>
      </c>
      <c r="X384" s="7">
        <f>IFERROR(
  --MID(BooksData[[#This Row],[Availability]],
        FIND("(", BooksData[[#This Row],[Availability]]) + 1,
        FIND(" ", BooksData[[#This Row],[Availability]], FIND("(", BooksData[[#This Row],[Availability]])) - FIND("(", BooksData[[#This Row],[Availability]]) - 1),
  0)</f>
        <v>8</v>
      </c>
      <c r="Y384" s="13" t="str">
        <f>IF(ISNUMBER(SEARCH("In stock", BooksData[[#This Row],[Availability]])), "In Stock", "Out of Stock")</f>
        <v>In Stock</v>
      </c>
      <c r="Z384" s="13" t="str">
        <f>IF(BooksData[[#This Row],[Stock Count]] &lt; 5, "⚠️ Low", "OK")</f>
        <v>OK</v>
      </c>
      <c r="AA384" s="14">
        <f>BooksData[[#This Row],[Revenue]]*0.2</f>
        <v>23275.567999999999</v>
      </c>
      <c r="AB384" s="13" t="str" cm="1">
        <f t="array" ref="AB384">_xlfn.IFS(BooksData[[#This Row],[Price(USD)]]&lt;10, "Low", BooksData[[#This Row],[Price(USD)]]&lt;20, "Mid", TRUE, "High")</f>
        <v>High</v>
      </c>
      <c r="AC384" s="13" t="str">
        <f>IF(BooksData[[#This Row],[Total Sales]] &gt; 4000, "Top Seller", "Other")</f>
        <v>Other</v>
      </c>
    </row>
    <row r="385" spans="1:29" x14ac:dyDescent="0.3">
      <c r="A385" s="7" t="s">
        <v>401</v>
      </c>
      <c r="B385" s="7" t="s">
        <v>1400</v>
      </c>
      <c r="C385" s="7" t="s">
        <v>2017</v>
      </c>
      <c r="D385" s="7" t="s">
        <v>2385</v>
      </c>
      <c r="E385" s="7" t="s">
        <v>2385</v>
      </c>
      <c r="F385" s="7" t="s">
        <v>2921</v>
      </c>
      <c r="G385" s="7" t="s">
        <v>2925</v>
      </c>
      <c r="H385" s="7">
        <v>0</v>
      </c>
      <c r="I385" s="10" t="s">
        <v>2943</v>
      </c>
      <c r="J385" s="7" t="s">
        <v>2959</v>
      </c>
      <c r="K385" s="7" t="s">
        <v>3380</v>
      </c>
      <c r="L385" s="11" t="s">
        <v>4378</v>
      </c>
      <c r="M385" s="11" t="s">
        <v>5378</v>
      </c>
      <c r="N385" s="9">
        <v>376</v>
      </c>
      <c r="O385" s="7" t="s">
        <v>5996</v>
      </c>
      <c r="P385" s="7" t="s">
        <v>6002</v>
      </c>
      <c r="Q385" s="9">
        <v>341</v>
      </c>
      <c r="R385" s="6">
        <v>45733</v>
      </c>
      <c r="S385" s="8">
        <f>ROUND((VALUE(SUBSTITUTE(SUBSTITUTE(BooksData[[#This Row],[Price (Incl. Tax)]], "Â", ""), "£", "")) *1.3),2)</f>
        <v>32.58</v>
      </c>
      <c r="T385" s="7" cm="1">
        <f t="array" ref="T385">_xlfn.SWITCH(I385, "One",1,"Two",2,"Three",3,"Four",4,"Five",5,"")</f>
        <v>2</v>
      </c>
      <c r="U385" s="12">
        <f>BooksData[[#This Row],[Price(USD)]]*BooksData[[#This Row],[Total Sales]]</f>
        <v>12250.08</v>
      </c>
      <c r="V385" s="7" t="str">
        <f>IF(BooksData[[#This Row],[Title]]="","Missing","OK")</f>
        <v>OK</v>
      </c>
      <c r="W385" s="7" t="str">
        <f ca="1">IF(BooksData[[#This Row],[Last Purchase]] &gt;= TODAY() - 30, "Recent", "Old")</f>
        <v>Old</v>
      </c>
      <c r="X385" s="7">
        <f>IFERROR(
  --MID(BooksData[[#This Row],[Availability]],
        FIND("(", BooksData[[#This Row],[Availability]]) + 1,
        FIND(" ", BooksData[[#This Row],[Availability]], FIND("(", BooksData[[#This Row],[Availability]])) - FIND("(", BooksData[[#This Row],[Availability]]) - 1),
  0)</f>
        <v>8</v>
      </c>
      <c r="Y385" s="13" t="str">
        <f>IF(ISNUMBER(SEARCH("In stock", BooksData[[#This Row],[Availability]])), "In Stock", "Out of Stock")</f>
        <v>In Stock</v>
      </c>
      <c r="Z385" s="13" t="str">
        <f>IF(BooksData[[#This Row],[Stock Count]] &lt; 5, "⚠️ Low", "OK")</f>
        <v>OK</v>
      </c>
      <c r="AA385" s="14">
        <f>BooksData[[#This Row],[Revenue]]*0.2</f>
        <v>2450.0160000000001</v>
      </c>
      <c r="AB385" s="13" t="str" cm="1">
        <f t="array" ref="AB385">_xlfn.IFS(BooksData[[#This Row],[Price(USD)]]&lt;10, "Low", BooksData[[#This Row],[Price(USD)]]&lt;20, "Mid", TRUE, "High")</f>
        <v>High</v>
      </c>
      <c r="AC385" s="13" t="str">
        <f>IF(BooksData[[#This Row],[Total Sales]] &gt; 4000, "Top Seller", "Other")</f>
        <v>Other</v>
      </c>
    </row>
    <row r="386" spans="1:29" x14ac:dyDescent="0.3">
      <c r="A386" s="7" t="s">
        <v>402</v>
      </c>
      <c r="B386" s="7" t="s">
        <v>1401</v>
      </c>
      <c r="C386" s="7" t="s">
        <v>2017</v>
      </c>
      <c r="D386" s="7" t="s">
        <v>2386</v>
      </c>
      <c r="E386" s="7" t="s">
        <v>2386</v>
      </c>
      <c r="F386" s="7" t="s">
        <v>2921</v>
      </c>
      <c r="G386" s="7" t="s">
        <v>2925</v>
      </c>
      <c r="H386" s="7">
        <v>0</v>
      </c>
      <c r="I386" s="10" t="s">
        <v>2945</v>
      </c>
      <c r="J386" s="7" t="s">
        <v>2959</v>
      </c>
      <c r="K386" s="7" t="s">
        <v>3381</v>
      </c>
      <c r="L386" s="11" t="s">
        <v>4379</v>
      </c>
      <c r="M386" s="11" t="s">
        <v>5379</v>
      </c>
      <c r="N386" s="9">
        <v>2981</v>
      </c>
      <c r="O386" s="7" t="s">
        <v>5999</v>
      </c>
      <c r="P386" s="7" t="s">
        <v>6001</v>
      </c>
      <c r="Q386" s="9">
        <v>753</v>
      </c>
      <c r="R386" s="6">
        <v>45821</v>
      </c>
      <c r="S386" s="8">
        <f>ROUND((VALUE(SUBSTITUTE(SUBSTITUTE(BooksData[[#This Row],[Price (Incl. Tax)]], "Â", ""), "£", "")) *1.3),2)</f>
        <v>16.32</v>
      </c>
      <c r="T386" s="7" cm="1">
        <f t="array" ref="T386">_xlfn.SWITCH(I386, "One",1,"Two",2,"Three",3,"Four",4,"Five",5,"")</f>
        <v>3</v>
      </c>
      <c r="U386" s="12">
        <f>BooksData[[#This Row],[Price(USD)]]*BooksData[[#This Row],[Total Sales]]</f>
        <v>48649.919999999998</v>
      </c>
      <c r="V386" s="7" t="str">
        <f>IF(BooksData[[#This Row],[Title]]="","Missing","OK")</f>
        <v>OK</v>
      </c>
      <c r="W386" s="7" t="str">
        <f ca="1">IF(BooksData[[#This Row],[Last Purchase]] &gt;= TODAY() - 30, "Recent", "Old")</f>
        <v>Old</v>
      </c>
      <c r="X386" s="7">
        <f>IFERROR(
  --MID(BooksData[[#This Row],[Availability]],
        FIND("(", BooksData[[#This Row],[Availability]]) + 1,
        FIND(" ", BooksData[[#This Row],[Availability]], FIND("(", BooksData[[#This Row],[Availability]])) - FIND("(", BooksData[[#This Row],[Availability]]) - 1),
  0)</f>
        <v>8</v>
      </c>
      <c r="Y386" s="13" t="str">
        <f>IF(ISNUMBER(SEARCH("In stock", BooksData[[#This Row],[Availability]])), "In Stock", "Out of Stock")</f>
        <v>In Stock</v>
      </c>
      <c r="Z386" s="13" t="str">
        <f>IF(BooksData[[#This Row],[Stock Count]] &lt; 5, "⚠️ Low", "OK")</f>
        <v>OK</v>
      </c>
      <c r="AA386" s="14">
        <f>BooksData[[#This Row],[Revenue]]*0.2</f>
        <v>9729.9840000000004</v>
      </c>
      <c r="AB386" s="13" t="str" cm="1">
        <f t="array" ref="AB386">_xlfn.IFS(BooksData[[#This Row],[Price(USD)]]&lt;10, "Low", BooksData[[#This Row],[Price(USD)]]&lt;20, "Mid", TRUE, "High")</f>
        <v>Mid</v>
      </c>
      <c r="AC386" s="13" t="str">
        <f>IF(BooksData[[#This Row],[Total Sales]] &gt; 4000, "Top Seller", "Other")</f>
        <v>Other</v>
      </c>
    </row>
    <row r="387" spans="1:29" x14ac:dyDescent="0.3">
      <c r="A387" s="7" t="s">
        <v>403</v>
      </c>
      <c r="B387" s="7" t="s">
        <v>1402</v>
      </c>
      <c r="C387" s="7" t="s">
        <v>2017</v>
      </c>
      <c r="D387" s="7" t="s">
        <v>2387</v>
      </c>
      <c r="E387" s="7" t="s">
        <v>2387</v>
      </c>
      <c r="F387" s="7" t="s">
        <v>2921</v>
      </c>
      <c r="G387" s="7" t="s">
        <v>2925</v>
      </c>
      <c r="H387" s="7">
        <v>0</v>
      </c>
      <c r="I387" s="10" t="s">
        <v>2946</v>
      </c>
      <c r="J387" s="7" t="s">
        <v>2959</v>
      </c>
      <c r="K387" s="7" t="s">
        <v>3382</v>
      </c>
      <c r="L387" s="11" t="s">
        <v>4380</v>
      </c>
      <c r="M387" s="11" t="s">
        <v>5380</v>
      </c>
      <c r="N387" s="9">
        <v>1770</v>
      </c>
      <c r="O387" s="7" t="s">
        <v>5995</v>
      </c>
      <c r="P387" s="7" t="s">
        <v>6001</v>
      </c>
      <c r="Q387" s="9">
        <v>322</v>
      </c>
      <c r="R387" s="6">
        <v>45731</v>
      </c>
      <c r="S387" s="8">
        <f>ROUND((VALUE(SUBSTITUTE(SUBSTITUTE(BooksData[[#This Row],[Price (Incl. Tax)]], "Â", ""), "£", "")) *1.3),2)</f>
        <v>57.47</v>
      </c>
      <c r="T387" s="7" cm="1">
        <f t="array" ref="T387">_xlfn.SWITCH(I387, "One",1,"Two",2,"Three",3,"Four",4,"Five",5,"")</f>
        <v>1</v>
      </c>
      <c r="U387" s="12">
        <f>BooksData[[#This Row],[Price(USD)]]*BooksData[[#This Row],[Total Sales]]</f>
        <v>101721.9</v>
      </c>
      <c r="V387" s="7" t="str">
        <f>IF(BooksData[[#This Row],[Title]]="","Missing","OK")</f>
        <v>OK</v>
      </c>
      <c r="W387" s="7" t="str">
        <f ca="1">IF(BooksData[[#This Row],[Last Purchase]] &gt;= TODAY() - 30, "Recent", "Old")</f>
        <v>Old</v>
      </c>
      <c r="X387" s="7">
        <f>IFERROR(
  --MID(BooksData[[#This Row],[Availability]],
        FIND("(", BooksData[[#This Row],[Availability]]) + 1,
        FIND(" ", BooksData[[#This Row],[Availability]], FIND("(", BooksData[[#This Row],[Availability]])) - FIND("(", BooksData[[#This Row],[Availability]]) - 1),
  0)</f>
        <v>8</v>
      </c>
      <c r="Y387" s="13" t="str">
        <f>IF(ISNUMBER(SEARCH("In stock", BooksData[[#This Row],[Availability]])), "In Stock", "Out of Stock")</f>
        <v>In Stock</v>
      </c>
      <c r="Z387" s="13" t="str">
        <f>IF(BooksData[[#This Row],[Stock Count]] &lt; 5, "⚠️ Low", "OK")</f>
        <v>OK</v>
      </c>
      <c r="AA387" s="14">
        <f>BooksData[[#This Row],[Revenue]]*0.2</f>
        <v>20344.38</v>
      </c>
      <c r="AB387" s="13" t="str" cm="1">
        <f t="array" ref="AB387">_xlfn.IFS(BooksData[[#This Row],[Price(USD)]]&lt;10, "Low", BooksData[[#This Row],[Price(USD)]]&lt;20, "Mid", TRUE, "High")</f>
        <v>High</v>
      </c>
      <c r="AC387" s="13" t="str">
        <f>IF(BooksData[[#This Row],[Total Sales]] &gt; 4000, "Top Seller", "Other")</f>
        <v>Other</v>
      </c>
    </row>
    <row r="388" spans="1:29" x14ac:dyDescent="0.3">
      <c r="A388" s="7" t="s">
        <v>404</v>
      </c>
      <c r="B388" s="7" t="s">
        <v>1403</v>
      </c>
      <c r="C388" s="7" t="s">
        <v>2017</v>
      </c>
      <c r="D388" s="7" t="s">
        <v>2388</v>
      </c>
      <c r="E388" s="7" t="s">
        <v>2388</v>
      </c>
      <c r="F388" s="7" t="s">
        <v>2921</v>
      </c>
      <c r="G388" s="7" t="s">
        <v>2925</v>
      </c>
      <c r="H388" s="7">
        <v>0</v>
      </c>
      <c r="I388" s="10" t="s">
        <v>2943</v>
      </c>
      <c r="J388" s="7" t="s">
        <v>2959</v>
      </c>
      <c r="K388" s="7" t="s">
        <v>3383</v>
      </c>
      <c r="L388" s="11" t="s">
        <v>4381</v>
      </c>
      <c r="M388" s="11" t="s">
        <v>5381</v>
      </c>
      <c r="N388" s="9">
        <v>2094</v>
      </c>
      <c r="O388" s="7" t="s">
        <v>5999</v>
      </c>
      <c r="P388" s="7" t="s">
        <v>6002</v>
      </c>
      <c r="Q388" s="9">
        <v>522</v>
      </c>
      <c r="R388" s="6">
        <v>45838</v>
      </c>
      <c r="S388" s="8">
        <f>ROUND((VALUE(SUBSTITUTE(SUBSTITUTE(BooksData[[#This Row],[Price (Incl. Tax)]], "Â", ""), "£", "")) *1.3),2)</f>
        <v>24.99</v>
      </c>
      <c r="T388" s="7" cm="1">
        <f t="array" ref="T388">_xlfn.SWITCH(I388, "One",1,"Two",2,"Three",3,"Four",4,"Five",5,"")</f>
        <v>2</v>
      </c>
      <c r="U388" s="12">
        <f>BooksData[[#This Row],[Price(USD)]]*BooksData[[#This Row],[Total Sales]]</f>
        <v>52329.06</v>
      </c>
      <c r="V388" s="7" t="str">
        <f>IF(BooksData[[#This Row],[Title]]="","Missing","OK")</f>
        <v>OK</v>
      </c>
      <c r="W388" s="7" t="str">
        <f ca="1">IF(BooksData[[#This Row],[Last Purchase]] &gt;= TODAY() - 30, "Recent", "Old")</f>
        <v>Recent</v>
      </c>
      <c r="X388" s="7">
        <f>IFERROR(
  --MID(BooksData[[#This Row],[Availability]],
        FIND("(", BooksData[[#This Row],[Availability]]) + 1,
        FIND(" ", BooksData[[#This Row],[Availability]], FIND("(", BooksData[[#This Row],[Availability]])) - FIND("(", BooksData[[#This Row],[Availability]]) - 1),
  0)</f>
        <v>8</v>
      </c>
      <c r="Y388" s="13" t="str">
        <f>IF(ISNUMBER(SEARCH("In stock", BooksData[[#This Row],[Availability]])), "In Stock", "Out of Stock")</f>
        <v>In Stock</v>
      </c>
      <c r="Z388" s="13" t="str">
        <f>IF(BooksData[[#This Row],[Stock Count]] &lt; 5, "⚠️ Low", "OK")</f>
        <v>OK</v>
      </c>
      <c r="AA388" s="14">
        <f>BooksData[[#This Row],[Revenue]]*0.2</f>
        <v>10465.812</v>
      </c>
      <c r="AB388" s="13" t="str" cm="1">
        <f t="array" ref="AB388">_xlfn.IFS(BooksData[[#This Row],[Price(USD)]]&lt;10, "Low", BooksData[[#This Row],[Price(USD)]]&lt;20, "Mid", TRUE, "High")</f>
        <v>High</v>
      </c>
      <c r="AC388" s="13" t="str">
        <f>IF(BooksData[[#This Row],[Total Sales]] &gt; 4000, "Top Seller", "Other")</f>
        <v>Other</v>
      </c>
    </row>
    <row r="389" spans="1:29" x14ac:dyDescent="0.3">
      <c r="A389" s="7" t="s">
        <v>405</v>
      </c>
      <c r="B389" s="7" t="s">
        <v>1404</v>
      </c>
      <c r="C389" s="7" t="s">
        <v>2017</v>
      </c>
      <c r="D389" s="7" t="s">
        <v>2389</v>
      </c>
      <c r="E389" s="7" t="s">
        <v>2389</v>
      </c>
      <c r="F389" s="7" t="s">
        <v>2921</v>
      </c>
      <c r="G389" s="7" t="s">
        <v>2925</v>
      </c>
      <c r="H389" s="7">
        <v>0</v>
      </c>
      <c r="I389" s="10" t="s">
        <v>2944</v>
      </c>
      <c r="J389" s="7" t="s">
        <v>2959</v>
      </c>
      <c r="K389" s="7" t="s">
        <v>3384</v>
      </c>
      <c r="L389" s="11" t="s">
        <v>4382</v>
      </c>
      <c r="M389" s="11" t="s">
        <v>5382</v>
      </c>
      <c r="N389" s="9">
        <v>892</v>
      </c>
      <c r="O389" s="7" t="s">
        <v>6000</v>
      </c>
      <c r="P389" s="7" t="s">
        <v>6001</v>
      </c>
      <c r="Q389" s="9">
        <v>1583</v>
      </c>
      <c r="R389" s="6">
        <v>45689</v>
      </c>
      <c r="S389" s="8">
        <f>ROUND((VALUE(SUBSTITUTE(SUBSTITUTE(BooksData[[#This Row],[Price (Incl. Tax)]], "Â", ""), "£", "")) *1.3),2)</f>
        <v>73.98</v>
      </c>
      <c r="T389" s="7" cm="1">
        <f t="array" ref="T389">_xlfn.SWITCH(I389, "One",1,"Two",2,"Three",3,"Four",4,"Five",5,"")</f>
        <v>4</v>
      </c>
      <c r="U389" s="12">
        <f>BooksData[[#This Row],[Price(USD)]]*BooksData[[#This Row],[Total Sales]]</f>
        <v>65990.16</v>
      </c>
      <c r="V389" s="7" t="str">
        <f>IF(BooksData[[#This Row],[Title]]="","Missing","OK")</f>
        <v>OK</v>
      </c>
      <c r="W389" s="7" t="str">
        <f ca="1">IF(BooksData[[#This Row],[Last Purchase]] &gt;= TODAY() - 30, "Recent", "Old")</f>
        <v>Old</v>
      </c>
      <c r="X389" s="7">
        <f>IFERROR(
  --MID(BooksData[[#This Row],[Availability]],
        FIND("(", BooksData[[#This Row],[Availability]]) + 1,
        FIND(" ", BooksData[[#This Row],[Availability]], FIND("(", BooksData[[#This Row],[Availability]])) - FIND("(", BooksData[[#This Row],[Availability]]) - 1),
  0)</f>
        <v>8</v>
      </c>
      <c r="Y389" s="13" t="str">
        <f>IF(ISNUMBER(SEARCH("In stock", BooksData[[#This Row],[Availability]])), "In Stock", "Out of Stock")</f>
        <v>In Stock</v>
      </c>
      <c r="Z389" s="13" t="str">
        <f>IF(BooksData[[#This Row],[Stock Count]] &lt; 5, "⚠️ Low", "OK")</f>
        <v>OK</v>
      </c>
      <c r="AA389" s="14">
        <f>BooksData[[#This Row],[Revenue]]*0.2</f>
        <v>13198.032000000001</v>
      </c>
      <c r="AB389" s="13" t="str" cm="1">
        <f t="array" ref="AB389">_xlfn.IFS(BooksData[[#This Row],[Price(USD)]]&lt;10, "Low", BooksData[[#This Row],[Price(USD)]]&lt;20, "Mid", TRUE, "High")</f>
        <v>High</v>
      </c>
      <c r="AC389" s="13" t="str">
        <f>IF(BooksData[[#This Row],[Total Sales]] &gt; 4000, "Top Seller", "Other")</f>
        <v>Other</v>
      </c>
    </row>
    <row r="390" spans="1:29" x14ac:dyDescent="0.3">
      <c r="A390" s="7" t="s">
        <v>406</v>
      </c>
      <c r="B390" s="7" t="s">
        <v>1405</v>
      </c>
      <c r="C390" s="7" t="s">
        <v>2017</v>
      </c>
      <c r="D390" s="7" t="s">
        <v>2390</v>
      </c>
      <c r="E390" s="7" t="s">
        <v>2390</v>
      </c>
      <c r="F390" s="7" t="s">
        <v>2921</v>
      </c>
      <c r="G390" s="7" t="s">
        <v>2925</v>
      </c>
      <c r="H390" s="7">
        <v>0</v>
      </c>
      <c r="I390" s="10" t="s">
        <v>2944</v>
      </c>
      <c r="J390" s="7" t="s">
        <v>2959</v>
      </c>
      <c r="K390" s="7" t="s">
        <v>3385</v>
      </c>
      <c r="L390" s="11" t="s">
        <v>4383</v>
      </c>
      <c r="M390" s="11" t="s">
        <v>5383</v>
      </c>
      <c r="N390" s="9">
        <v>2947</v>
      </c>
      <c r="O390" s="7" t="s">
        <v>5999</v>
      </c>
      <c r="P390" s="7" t="s">
        <v>6001</v>
      </c>
      <c r="Q390" s="9">
        <v>210</v>
      </c>
      <c r="R390" s="6">
        <v>45702</v>
      </c>
      <c r="S390" s="8">
        <f>ROUND((VALUE(SUBSTITUTE(SUBSTITUTE(BooksData[[#This Row],[Price (Incl. Tax)]], "Â", ""), "£", "")) *1.3),2)</f>
        <v>71.58</v>
      </c>
      <c r="T390" s="7" cm="1">
        <f t="array" ref="T390">_xlfn.SWITCH(I390, "One",1,"Two",2,"Three",3,"Four",4,"Five",5,"")</f>
        <v>4</v>
      </c>
      <c r="U390" s="12">
        <f>BooksData[[#This Row],[Price(USD)]]*BooksData[[#This Row],[Total Sales]]</f>
        <v>210946.26</v>
      </c>
      <c r="V390" s="7" t="str">
        <f>IF(BooksData[[#This Row],[Title]]="","Missing","OK")</f>
        <v>OK</v>
      </c>
      <c r="W390" s="7" t="str">
        <f ca="1">IF(BooksData[[#This Row],[Last Purchase]] &gt;= TODAY() - 30, "Recent", "Old")</f>
        <v>Old</v>
      </c>
      <c r="X390" s="7">
        <f>IFERROR(
  --MID(BooksData[[#This Row],[Availability]],
        FIND("(", BooksData[[#This Row],[Availability]]) + 1,
        FIND(" ", BooksData[[#This Row],[Availability]], FIND("(", BooksData[[#This Row],[Availability]])) - FIND("(", BooksData[[#This Row],[Availability]]) - 1),
  0)</f>
        <v>8</v>
      </c>
      <c r="Y390" s="13" t="str">
        <f>IF(ISNUMBER(SEARCH("In stock", BooksData[[#This Row],[Availability]])), "In Stock", "Out of Stock")</f>
        <v>In Stock</v>
      </c>
      <c r="Z390" s="13" t="str">
        <f>IF(BooksData[[#This Row],[Stock Count]] &lt; 5, "⚠️ Low", "OK")</f>
        <v>OK</v>
      </c>
      <c r="AA390" s="14">
        <f>BooksData[[#This Row],[Revenue]]*0.2</f>
        <v>42189.252000000008</v>
      </c>
      <c r="AB390" s="13" t="str" cm="1">
        <f t="array" ref="AB390">_xlfn.IFS(BooksData[[#This Row],[Price(USD)]]&lt;10, "Low", BooksData[[#This Row],[Price(USD)]]&lt;20, "Mid", TRUE, "High")</f>
        <v>High</v>
      </c>
      <c r="AC390" s="13" t="str">
        <f>IF(BooksData[[#This Row],[Total Sales]] &gt; 4000, "Top Seller", "Other")</f>
        <v>Other</v>
      </c>
    </row>
    <row r="391" spans="1:29" x14ac:dyDescent="0.3">
      <c r="A391" s="7" t="s">
        <v>407</v>
      </c>
      <c r="B391" s="7" t="s">
        <v>1406</v>
      </c>
      <c r="C391" s="7" t="s">
        <v>2017</v>
      </c>
      <c r="D391" s="7" t="s">
        <v>2391</v>
      </c>
      <c r="E391" s="7" t="s">
        <v>2391</v>
      </c>
      <c r="F391" s="7" t="s">
        <v>2921</v>
      </c>
      <c r="G391" s="7" t="s">
        <v>2925</v>
      </c>
      <c r="H391" s="7">
        <v>0</v>
      </c>
      <c r="I391" s="10" t="s">
        <v>2945</v>
      </c>
      <c r="J391" s="7" t="s">
        <v>2959</v>
      </c>
      <c r="K391" s="7" t="s">
        <v>3386</v>
      </c>
      <c r="L391" s="11" t="s">
        <v>4384</v>
      </c>
      <c r="M391" s="11" t="s">
        <v>5384</v>
      </c>
      <c r="N391" s="9">
        <v>4636</v>
      </c>
      <c r="O391" s="7" t="s">
        <v>5999</v>
      </c>
      <c r="P391" s="7" t="s">
        <v>6002</v>
      </c>
      <c r="Q391" s="9">
        <v>1831</v>
      </c>
      <c r="R391" s="6">
        <v>45703</v>
      </c>
      <c r="S391" s="8">
        <f>ROUND((VALUE(SUBSTITUTE(SUBSTITUTE(BooksData[[#This Row],[Price (Incl. Tax)]], "Â", ""), "£", "")) *1.3),2)</f>
        <v>17.16</v>
      </c>
      <c r="T391" s="7" cm="1">
        <f t="array" ref="T391">_xlfn.SWITCH(I391, "One",1,"Two",2,"Three",3,"Four",4,"Five",5,"")</f>
        <v>3</v>
      </c>
      <c r="U391" s="12">
        <f>BooksData[[#This Row],[Price(USD)]]*BooksData[[#This Row],[Total Sales]]</f>
        <v>79553.759999999995</v>
      </c>
      <c r="V391" s="7" t="str">
        <f>IF(BooksData[[#This Row],[Title]]="","Missing","OK")</f>
        <v>OK</v>
      </c>
      <c r="W391" s="7" t="str">
        <f ca="1">IF(BooksData[[#This Row],[Last Purchase]] &gt;= TODAY() - 30, "Recent", "Old")</f>
        <v>Old</v>
      </c>
      <c r="X391" s="7">
        <f>IFERROR(
  --MID(BooksData[[#This Row],[Availability]],
        FIND("(", BooksData[[#This Row],[Availability]]) + 1,
        FIND(" ", BooksData[[#This Row],[Availability]], FIND("(", BooksData[[#This Row],[Availability]])) - FIND("(", BooksData[[#This Row],[Availability]]) - 1),
  0)</f>
        <v>8</v>
      </c>
      <c r="Y391" s="13" t="str">
        <f>IF(ISNUMBER(SEARCH("In stock", BooksData[[#This Row],[Availability]])), "In Stock", "Out of Stock")</f>
        <v>In Stock</v>
      </c>
      <c r="Z391" s="13" t="str">
        <f>IF(BooksData[[#This Row],[Stock Count]] &lt; 5, "⚠️ Low", "OK")</f>
        <v>OK</v>
      </c>
      <c r="AA391" s="14">
        <f>BooksData[[#This Row],[Revenue]]*0.2</f>
        <v>15910.752</v>
      </c>
      <c r="AB391" s="13" t="str" cm="1">
        <f t="array" ref="AB391">_xlfn.IFS(BooksData[[#This Row],[Price(USD)]]&lt;10, "Low", BooksData[[#This Row],[Price(USD)]]&lt;20, "Mid", TRUE, "High")</f>
        <v>Mid</v>
      </c>
      <c r="AC391" s="13" t="str">
        <f>IF(BooksData[[#This Row],[Total Sales]] &gt; 4000, "Top Seller", "Other")</f>
        <v>Top Seller</v>
      </c>
    </row>
    <row r="392" spans="1:29" x14ac:dyDescent="0.3">
      <c r="A392" s="7" t="s">
        <v>408</v>
      </c>
      <c r="B392" s="7" t="s">
        <v>1407</v>
      </c>
      <c r="C392" s="7" t="s">
        <v>2017</v>
      </c>
      <c r="D392" s="7" t="s">
        <v>2392</v>
      </c>
      <c r="E392" s="7" t="s">
        <v>2392</v>
      </c>
      <c r="F392" s="7" t="s">
        <v>2921</v>
      </c>
      <c r="G392" s="7" t="s">
        <v>2926</v>
      </c>
      <c r="H392" s="7">
        <v>0</v>
      </c>
      <c r="I392" s="10" t="s">
        <v>2945</v>
      </c>
      <c r="J392" s="7" t="s">
        <v>2959</v>
      </c>
      <c r="K392" s="7" t="s">
        <v>3387</v>
      </c>
      <c r="L392" s="11" t="s">
        <v>4385</v>
      </c>
      <c r="M392" s="11" t="s">
        <v>5385</v>
      </c>
      <c r="N392" s="9">
        <v>3379</v>
      </c>
      <c r="O392" s="7" t="s">
        <v>5997</v>
      </c>
      <c r="P392" s="7" t="s">
        <v>6001</v>
      </c>
      <c r="Q392" s="9">
        <v>1175</v>
      </c>
      <c r="R392" s="6">
        <v>45693</v>
      </c>
      <c r="S392" s="8">
        <f>ROUND((VALUE(SUBSTITUTE(SUBSTITUTE(BooksData[[#This Row],[Price (Incl. Tax)]], "Â", ""), "£", "")) *1.3),2)</f>
        <v>58.67</v>
      </c>
      <c r="T392" s="7" cm="1">
        <f t="array" ref="T392">_xlfn.SWITCH(I392, "One",1,"Two",2,"Three",3,"Four",4,"Five",5,"")</f>
        <v>3</v>
      </c>
      <c r="U392" s="12">
        <f>BooksData[[#This Row],[Price(USD)]]*BooksData[[#This Row],[Total Sales]]</f>
        <v>198245.93</v>
      </c>
      <c r="V392" s="7" t="str">
        <f>IF(BooksData[[#This Row],[Title]]="","Missing","OK")</f>
        <v>OK</v>
      </c>
      <c r="W392" s="7" t="str">
        <f ca="1">IF(BooksData[[#This Row],[Last Purchase]] &gt;= TODAY() - 30, "Recent", "Old")</f>
        <v>Old</v>
      </c>
      <c r="X392" s="7">
        <f>IFERROR(
  --MID(BooksData[[#This Row],[Availability]],
        FIND("(", BooksData[[#This Row],[Availability]]) + 1,
        FIND(" ", BooksData[[#This Row],[Availability]], FIND("(", BooksData[[#This Row],[Availability]])) - FIND("(", BooksData[[#This Row],[Availability]]) - 1),
  0)</f>
        <v>7</v>
      </c>
      <c r="Y392" s="13" t="str">
        <f>IF(ISNUMBER(SEARCH("In stock", BooksData[[#This Row],[Availability]])), "In Stock", "Out of Stock")</f>
        <v>In Stock</v>
      </c>
      <c r="Z392" s="13" t="str">
        <f>IF(BooksData[[#This Row],[Stock Count]] &lt; 5, "⚠️ Low", "OK")</f>
        <v>OK</v>
      </c>
      <c r="AA392" s="14">
        <f>BooksData[[#This Row],[Revenue]]*0.2</f>
        <v>39649.186000000002</v>
      </c>
      <c r="AB392" s="13" t="str" cm="1">
        <f t="array" ref="AB392">_xlfn.IFS(BooksData[[#This Row],[Price(USD)]]&lt;10, "Low", BooksData[[#This Row],[Price(USD)]]&lt;20, "Mid", TRUE, "High")</f>
        <v>High</v>
      </c>
      <c r="AC392" s="13" t="str">
        <f>IF(BooksData[[#This Row],[Total Sales]] &gt; 4000, "Top Seller", "Other")</f>
        <v>Other</v>
      </c>
    </row>
    <row r="393" spans="1:29" x14ac:dyDescent="0.3">
      <c r="A393" s="7" t="s">
        <v>409</v>
      </c>
      <c r="B393" s="7" t="s">
        <v>1408</v>
      </c>
      <c r="C393" s="7" t="s">
        <v>2017</v>
      </c>
      <c r="D393" s="7" t="s">
        <v>2393</v>
      </c>
      <c r="E393" s="7" t="s">
        <v>2393</v>
      </c>
      <c r="F393" s="7" t="s">
        <v>2921</v>
      </c>
      <c r="G393" s="7" t="s">
        <v>2926</v>
      </c>
      <c r="H393" s="7">
        <v>0</v>
      </c>
      <c r="I393" s="10" t="s">
        <v>2943</v>
      </c>
      <c r="J393" s="7" t="s">
        <v>2959</v>
      </c>
      <c r="K393" s="7" t="s">
        <v>3388</v>
      </c>
      <c r="L393" s="11" t="s">
        <v>4386</v>
      </c>
      <c r="M393" s="11" t="s">
        <v>5386</v>
      </c>
      <c r="N393" s="9">
        <v>1316</v>
      </c>
      <c r="O393" s="7" t="s">
        <v>6000</v>
      </c>
      <c r="P393" s="7" t="s">
        <v>6001</v>
      </c>
      <c r="Q393" s="9">
        <v>1380</v>
      </c>
      <c r="R393" s="6">
        <v>45833</v>
      </c>
      <c r="S393" s="8">
        <f>ROUND((VALUE(SUBSTITUTE(SUBSTITUTE(BooksData[[#This Row],[Price (Incl. Tax)]], "Â", ""), "£", "")) *1.3),2)</f>
        <v>60.63</v>
      </c>
      <c r="T393" s="7" cm="1">
        <f t="array" ref="T393">_xlfn.SWITCH(I393, "One",1,"Two",2,"Three",3,"Four",4,"Five",5,"")</f>
        <v>2</v>
      </c>
      <c r="U393" s="12">
        <f>BooksData[[#This Row],[Price(USD)]]*BooksData[[#This Row],[Total Sales]]</f>
        <v>79789.08</v>
      </c>
      <c r="V393" s="7" t="str">
        <f>IF(BooksData[[#This Row],[Title]]="","Missing","OK")</f>
        <v>OK</v>
      </c>
      <c r="W393" s="7" t="str">
        <f ca="1">IF(BooksData[[#This Row],[Last Purchase]] &gt;= TODAY() - 30, "Recent", "Old")</f>
        <v>Recent</v>
      </c>
      <c r="X393" s="7">
        <f>IFERROR(
  --MID(BooksData[[#This Row],[Availability]],
        FIND("(", BooksData[[#This Row],[Availability]]) + 1,
        FIND(" ", BooksData[[#This Row],[Availability]], FIND("(", BooksData[[#This Row],[Availability]])) - FIND("(", BooksData[[#This Row],[Availability]]) - 1),
  0)</f>
        <v>7</v>
      </c>
      <c r="Y393" s="13" t="str">
        <f>IF(ISNUMBER(SEARCH("In stock", BooksData[[#This Row],[Availability]])), "In Stock", "Out of Stock")</f>
        <v>In Stock</v>
      </c>
      <c r="Z393" s="13" t="str">
        <f>IF(BooksData[[#This Row],[Stock Count]] &lt; 5, "⚠️ Low", "OK")</f>
        <v>OK</v>
      </c>
      <c r="AA393" s="14">
        <f>BooksData[[#This Row],[Revenue]]*0.2</f>
        <v>15957.816000000001</v>
      </c>
      <c r="AB393" s="13" t="str" cm="1">
        <f t="array" ref="AB393">_xlfn.IFS(BooksData[[#This Row],[Price(USD)]]&lt;10, "Low", BooksData[[#This Row],[Price(USD)]]&lt;20, "Mid", TRUE, "High")</f>
        <v>High</v>
      </c>
      <c r="AC393" s="13" t="str">
        <f>IF(BooksData[[#This Row],[Total Sales]] &gt; 4000, "Top Seller", "Other")</f>
        <v>Other</v>
      </c>
    </row>
    <row r="394" spans="1:29" x14ac:dyDescent="0.3">
      <c r="A394" s="7" t="s">
        <v>410</v>
      </c>
      <c r="B394" s="7" t="s">
        <v>1409</v>
      </c>
      <c r="C394" s="7" t="s">
        <v>2017</v>
      </c>
      <c r="D394" s="7" t="s">
        <v>2263</v>
      </c>
      <c r="E394" s="7" t="s">
        <v>2263</v>
      </c>
      <c r="F394" s="7" t="s">
        <v>2921</v>
      </c>
      <c r="G394" s="7" t="s">
        <v>2927</v>
      </c>
      <c r="H394" s="7">
        <v>0</v>
      </c>
      <c r="I394" s="10" t="s">
        <v>2944</v>
      </c>
      <c r="J394" s="7" t="s">
        <v>2959</v>
      </c>
      <c r="K394" s="7" t="s">
        <v>3389</v>
      </c>
      <c r="L394" s="11" t="s">
        <v>4387</v>
      </c>
      <c r="M394" s="11" t="s">
        <v>5387</v>
      </c>
      <c r="N394" s="9">
        <v>1989</v>
      </c>
      <c r="O394" s="7" t="s">
        <v>5995</v>
      </c>
      <c r="P394" s="7" t="s">
        <v>6002</v>
      </c>
      <c r="Q394" s="9">
        <v>1480</v>
      </c>
      <c r="R394" s="6">
        <v>45731</v>
      </c>
      <c r="S394" s="8">
        <f>ROUND((VALUE(SUBSTITUTE(SUBSTITUTE(BooksData[[#This Row],[Price (Incl. Tax)]], "Â", ""), "£", "")) *1.3),2)</f>
        <v>77.290000000000006</v>
      </c>
      <c r="T394" s="7" cm="1">
        <f t="array" ref="T394">_xlfn.SWITCH(I394, "One",1,"Two",2,"Three",3,"Four",4,"Five",5,"")</f>
        <v>4</v>
      </c>
      <c r="U394" s="12">
        <f>BooksData[[#This Row],[Price(USD)]]*BooksData[[#This Row],[Total Sales]]</f>
        <v>153729.81000000003</v>
      </c>
      <c r="V394" s="7" t="str">
        <f>IF(BooksData[[#This Row],[Title]]="","Missing","OK")</f>
        <v>OK</v>
      </c>
      <c r="W394" s="7" t="str">
        <f ca="1">IF(BooksData[[#This Row],[Last Purchase]] &gt;= TODAY() - 30, "Recent", "Old")</f>
        <v>Old</v>
      </c>
      <c r="X394" s="7">
        <f>IFERROR(
  --MID(BooksData[[#This Row],[Availability]],
        FIND("(", BooksData[[#This Row],[Availability]]) + 1,
        FIND(" ", BooksData[[#This Row],[Availability]], FIND("(", BooksData[[#This Row],[Availability]])) - FIND("(", BooksData[[#This Row],[Availability]]) - 1),
  0)</f>
        <v>6</v>
      </c>
      <c r="Y394" s="13" t="str">
        <f>IF(ISNUMBER(SEARCH("In stock", BooksData[[#This Row],[Availability]])), "In Stock", "Out of Stock")</f>
        <v>In Stock</v>
      </c>
      <c r="Z394" s="13" t="str">
        <f>IF(BooksData[[#This Row],[Stock Count]] &lt; 5, "⚠️ Low", "OK")</f>
        <v>OK</v>
      </c>
      <c r="AA394" s="14">
        <f>BooksData[[#This Row],[Revenue]]*0.2</f>
        <v>30745.962000000007</v>
      </c>
      <c r="AB394" s="13" t="str" cm="1">
        <f t="array" ref="AB394">_xlfn.IFS(BooksData[[#This Row],[Price(USD)]]&lt;10, "Low", BooksData[[#This Row],[Price(USD)]]&lt;20, "Mid", TRUE, "High")</f>
        <v>High</v>
      </c>
      <c r="AC394" s="13" t="str">
        <f>IF(BooksData[[#This Row],[Total Sales]] &gt; 4000, "Top Seller", "Other")</f>
        <v>Other</v>
      </c>
    </row>
    <row r="395" spans="1:29" x14ac:dyDescent="0.3">
      <c r="A395" s="7" t="s">
        <v>411</v>
      </c>
      <c r="B395" s="7" t="s">
        <v>1410</v>
      </c>
      <c r="C395" s="7" t="s">
        <v>2017</v>
      </c>
      <c r="D395" s="7" t="s">
        <v>2394</v>
      </c>
      <c r="E395" s="7" t="s">
        <v>2394</v>
      </c>
      <c r="F395" s="7" t="s">
        <v>2921</v>
      </c>
      <c r="G395" s="7" t="s">
        <v>2927</v>
      </c>
      <c r="H395" s="7">
        <v>0</v>
      </c>
      <c r="I395" s="10" t="s">
        <v>2944</v>
      </c>
      <c r="J395" s="7" t="s">
        <v>2959</v>
      </c>
      <c r="K395" s="7" t="s">
        <v>3390</v>
      </c>
      <c r="L395" s="11" t="s">
        <v>4388</v>
      </c>
      <c r="M395" s="11" t="s">
        <v>5388</v>
      </c>
      <c r="N395" s="9">
        <v>1381</v>
      </c>
      <c r="O395" s="7" t="s">
        <v>5996</v>
      </c>
      <c r="P395" s="7" t="s">
        <v>6002</v>
      </c>
      <c r="Q395" s="9">
        <v>236</v>
      </c>
      <c r="R395" s="6">
        <v>45802</v>
      </c>
      <c r="S395" s="8">
        <f>ROUND((VALUE(SUBSTITUTE(SUBSTITUTE(BooksData[[#This Row],[Price (Incl. Tax)]], "Â", ""), "£", "")) *1.3),2)</f>
        <v>64.97</v>
      </c>
      <c r="T395" s="7" cm="1">
        <f t="array" ref="T395">_xlfn.SWITCH(I395, "One",1,"Two",2,"Three",3,"Four",4,"Five",5,"")</f>
        <v>4</v>
      </c>
      <c r="U395" s="12">
        <f>BooksData[[#This Row],[Price(USD)]]*BooksData[[#This Row],[Total Sales]]</f>
        <v>89723.569999999992</v>
      </c>
      <c r="V395" s="7" t="str">
        <f>IF(BooksData[[#This Row],[Title]]="","Missing","OK")</f>
        <v>OK</v>
      </c>
      <c r="W395" s="7" t="str">
        <f ca="1">IF(BooksData[[#This Row],[Last Purchase]] &gt;= TODAY() - 30, "Recent", "Old")</f>
        <v>Old</v>
      </c>
      <c r="X395" s="7">
        <f>IFERROR(
  --MID(BooksData[[#This Row],[Availability]],
        FIND("(", BooksData[[#This Row],[Availability]]) + 1,
        FIND(" ", BooksData[[#This Row],[Availability]], FIND("(", BooksData[[#This Row],[Availability]])) - FIND("(", BooksData[[#This Row],[Availability]]) - 1),
  0)</f>
        <v>6</v>
      </c>
      <c r="Y395" s="13" t="str">
        <f>IF(ISNUMBER(SEARCH("In stock", BooksData[[#This Row],[Availability]])), "In Stock", "Out of Stock")</f>
        <v>In Stock</v>
      </c>
      <c r="Z395" s="13" t="str">
        <f>IF(BooksData[[#This Row],[Stock Count]] &lt; 5, "⚠️ Low", "OK")</f>
        <v>OK</v>
      </c>
      <c r="AA395" s="14">
        <f>BooksData[[#This Row],[Revenue]]*0.2</f>
        <v>17944.714</v>
      </c>
      <c r="AB395" s="13" t="str" cm="1">
        <f t="array" ref="AB395">_xlfn.IFS(BooksData[[#This Row],[Price(USD)]]&lt;10, "Low", BooksData[[#This Row],[Price(USD)]]&lt;20, "Mid", TRUE, "High")</f>
        <v>High</v>
      </c>
      <c r="AC395" s="13" t="str">
        <f>IF(BooksData[[#This Row],[Total Sales]] &gt; 4000, "Top Seller", "Other")</f>
        <v>Other</v>
      </c>
    </row>
    <row r="396" spans="1:29" x14ac:dyDescent="0.3">
      <c r="A396" s="7" t="s">
        <v>412</v>
      </c>
      <c r="B396" s="7" t="s">
        <v>1411</v>
      </c>
      <c r="C396" s="7" t="s">
        <v>2017</v>
      </c>
      <c r="D396" s="7" t="s">
        <v>2395</v>
      </c>
      <c r="E396" s="7" t="s">
        <v>2395</v>
      </c>
      <c r="F396" s="7" t="s">
        <v>2921</v>
      </c>
      <c r="G396" s="7" t="s">
        <v>2927</v>
      </c>
      <c r="H396" s="7">
        <v>0</v>
      </c>
      <c r="I396" s="10" t="s">
        <v>2945</v>
      </c>
      <c r="J396" s="7" t="s">
        <v>2959</v>
      </c>
      <c r="K396" s="7" t="s">
        <v>3391</v>
      </c>
      <c r="L396" s="11" t="s">
        <v>4389</v>
      </c>
      <c r="M396" s="11" t="s">
        <v>5389</v>
      </c>
      <c r="N396" s="9">
        <v>1500</v>
      </c>
      <c r="O396" s="7" t="s">
        <v>5996</v>
      </c>
      <c r="P396" s="7" t="s">
        <v>6002</v>
      </c>
      <c r="Q396" s="9">
        <v>467</v>
      </c>
      <c r="R396" s="6">
        <v>45723</v>
      </c>
      <c r="S396" s="8">
        <f>ROUND((VALUE(SUBSTITUTE(SUBSTITUTE(BooksData[[#This Row],[Price (Incl. Tax)]], "Â", ""), "£", "")) *1.3),2)</f>
        <v>54.78</v>
      </c>
      <c r="T396" s="7" cm="1">
        <f t="array" ref="T396">_xlfn.SWITCH(I396, "One",1,"Two",2,"Three",3,"Four",4,"Five",5,"")</f>
        <v>3</v>
      </c>
      <c r="U396" s="12">
        <f>BooksData[[#This Row],[Price(USD)]]*BooksData[[#This Row],[Total Sales]]</f>
        <v>82170</v>
      </c>
      <c r="V396" s="7" t="str">
        <f>IF(BooksData[[#This Row],[Title]]="","Missing","OK")</f>
        <v>OK</v>
      </c>
      <c r="W396" s="7" t="str">
        <f ca="1">IF(BooksData[[#This Row],[Last Purchase]] &gt;= TODAY() - 30, "Recent", "Old")</f>
        <v>Old</v>
      </c>
      <c r="X396" s="7">
        <f>IFERROR(
  --MID(BooksData[[#This Row],[Availability]],
        FIND("(", BooksData[[#This Row],[Availability]]) + 1,
        FIND(" ", BooksData[[#This Row],[Availability]], FIND("(", BooksData[[#This Row],[Availability]])) - FIND("(", BooksData[[#This Row],[Availability]]) - 1),
  0)</f>
        <v>6</v>
      </c>
      <c r="Y396" s="13" t="str">
        <f>IF(ISNUMBER(SEARCH("In stock", BooksData[[#This Row],[Availability]])), "In Stock", "Out of Stock")</f>
        <v>In Stock</v>
      </c>
      <c r="Z396" s="13" t="str">
        <f>IF(BooksData[[#This Row],[Stock Count]] &lt; 5, "⚠️ Low", "OK")</f>
        <v>OK</v>
      </c>
      <c r="AA396" s="14">
        <f>BooksData[[#This Row],[Revenue]]*0.2</f>
        <v>16434</v>
      </c>
      <c r="AB396" s="13" t="str" cm="1">
        <f t="array" ref="AB396">_xlfn.IFS(BooksData[[#This Row],[Price(USD)]]&lt;10, "Low", BooksData[[#This Row],[Price(USD)]]&lt;20, "Mid", TRUE, "High")</f>
        <v>High</v>
      </c>
      <c r="AC396" s="13" t="str">
        <f>IF(BooksData[[#This Row],[Total Sales]] &gt; 4000, "Top Seller", "Other")</f>
        <v>Other</v>
      </c>
    </row>
    <row r="397" spans="1:29" x14ac:dyDescent="0.3">
      <c r="A397" s="7" t="s">
        <v>413</v>
      </c>
      <c r="B397" s="7" t="s">
        <v>1412</v>
      </c>
      <c r="C397" s="7" t="s">
        <v>2017</v>
      </c>
      <c r="D397" s="7" t="s">
        <v>2396</v>
      </c>
      <c r="E397" s="7" t="s">
        <v>2396</v>
      </c>
      <c r="F397" s="7" t="s">
        <v>2921</v>
      </c>
      <c r="G397" s="7" t="s">
        <v>2935</v>
      </c>
      <c r="H397" s="7">
        <v>0</v>
      </c>
      <c r="I397" s="10" t="s">
        <v>2943</v>
      </c>
      <c r="J397" s="7" t="s">
        <v>2959</v>
      </c>
      <c r="K397" s="7" t="s">
        <v>3392</v>
      </c>
      <c r="L397" s="11" t="s">
        <v>4390</v>
      </c>
      <c r="M397" s="11" t="s">
        <v>5390</v>
      </c>
      <c r="N397" s="9">
        <v>3427</v>
      </c>
      <c r="O397" s="7" t="s">
        <v>5996</v>
      </c>
      <c r="P397" s="7" t="s">
        <v>6001</v>
      </c>
      <c r="Q397" s="9">
        <v>1517</v>
      </c>
      <c r="R397" s="6">
        <v>45821</v>
      </c>
      <c r="S397" s="8">
        <f>ROUND((VALUE(SUBSTITUTE(SUBSTITUTE(BooksData[[#This Row],[Price (Incl. Tax)]], "Â", ""), "£", "")) *1.3),2)</f>
        <v>63.27</v>
      </c>
      <c r="T397" s="7" cm="1">
        <f t="array" ref="T397">_xlfn.SWITCH(I397, "One",1,"Two",2,"Three",3,"Four",4,"Five",5,"")</f>
        <v>2</v>
      </c>
      <c r="U397" s="12">
        <f>BooksData[[#This Row],[Price(USD)]]*BooksData[[#This Row],[Total Sales]]</f>
        <v>216826.29</v>
      </c>
      <c r="V397" s="7" t="str">
        <f>IF(BooksData[[#This Row],[Title]]="","Missing","OK")</f>
        <v>OK</v>
      </c>
      <c r="W397" s="7" t="str">
        <f ca="1">IF(BooksData[[#This Row],[Last Purchase]] &gt;= TODAY() - 30, "Recent", "Old")</f>
        <v>Old</v>
      </c>
      <c r="X397" s="7">
        <f>IFERROR(
  --MID(BooksData[[#This Row],[Availability]],
        FIND("(", BooksData[[#This Row],[Availability]]) + 1,
        FIND(" ", BooksData[[#This Row],[Availability]], FIND("(", BooksData[[#This Row],[Availability]])) - FIND("(", BooksData[[#This Row],[Availability]]) - 1),
  0)</f>
        <v>5</v>
      </c>
      <c r="Y397" s="13" t="str">
        <f>IF(ISNUMBER(SEARCH("In stock", BooksData[[#This Row],[Availability]])), "In Stock", "Out of Stock")</f>
        <v>In Stock</v>
      </c>
      <c r="Z397" s="13" t="str">
        <f>IF(BooksData[[#This Row],[Stock Count]] &lt; 5, "⚠️ Low", "OK")</f>
        <v>OK</v>
      </c>
      <c r="AA397" s="14">
        <f>BooksData[[#This Row],[Revenue]]*0.2</f>
        <v>43365.258000000002</v>
      </c>
      <c r="AB397" s="13" t="str" cm="1">
        <f t="array" ref="AB397">_xlfn.IFS(BooksData[[#This Row],[Price(USD)]]&lt;10, "Low", BooksData[[#This Row],[Price(USD)]]&lt;20, "Mid", TRUE, "High")</f>
        <v>High</v>
      </c>
      <c r="AC397" s="13" t="str">
        <f>IF(BooksData[[#This Row],[Total Sales]] &gt; 4000, "Top Seller", "Other")</f>
        <v>Other</v>
      </c>
    </row>
    <row r="398" spans="1:29" x14ac:dyDescent="0.3">
      <c r="A398" s="7" t="s">
        <v>414</v>
      </c>
      <c r="B398" s="7" t="s">
        <v>1413</v>
      </c>
      <c r="C398" s="7" t="s">
        <v>2017</v>
      </c>
      <c r="D398" s="7" t="s">
        <v>2397</v>
      </c>
      <c r="E398" s="7" t="s">
        <v>2397</v>
      </c>
      <c r="F398" s="7" t="s">
        <v>2921</v>
      </c>
      <c r="G398" s="7" t="s">
        <v>2935</v>
      </c>
      <c r="H398" s="7">
        <v>0</v>
      </c>
      <c r="I398" s="10" t="s">
        <v>2944</v>
      </c>
      <c r="J398" s="7" t="s">
        <v>2959</v>
      </c>
      <c r="K398" s="7" t="s">
        <v>3393</v>
      </c>
      <c r="L398" s="11" t="s">
        <v>4391</v>
      </c>
      <c r="M398" s="11" t="s">
        <v>5391</v>
      </c>
      <c r="N398" s="9">
        <v>253</v>
      </c>
      <c r="O398" s="7" t="s">
        <v>5996</v>
      </c>
      <c r="P398" s="7" t="s">
        <v>6002</v>
      </c>
      <c r="Q398" s="9">
        <v>1042</v>
      </c>
      <c r="R398" s="6">
        <v>45677</v>
      </c>
      <c r="S398" s="8">
        <f>ROUND((VALUE(SUBSTITUTE(SUBSTITUTE(BooksData[[#This Row],[Price (Incl. Tax)]], "Â", ""), "£", "")) *1.3),2)</f>
        <v>32.700000000000003</v>
      </c>
      <c r="T398" s="7" cm="1">
        <f t="array" ref="T398">_xlfn.SWITCH(I398, "One",1,"Two",2,"Three",3,"Four",4,"Five",5,"")</f>
        <v>4</v>
      </c>
      <c r="U398" s="12">
        <f>BooksData[[#This Row],[Price(USD)]]*BooksData[[#This Row],[Total Sales]]</f>
        <v>8273.1</v>
      </c>
      <c r="V398" s="7" t="str">
        <f>IF(BooksData[[#This Row],[Title]]="","Missing","OK")</f>
        <v>OK</v>
      </c>
      <c r="W398" s="7" t="str">
        <f ca="1">IF(BooksData[[#This Row],[Last Purchase]] &gt;= TODAY() - 30, "Recent", "Old")</f>
        <v>Old</v>
      </c>
      <c r="X398" s="7">
        <f>IFERROR(
  --MID(BooksData[[#This Row],[Availability]],
        FIND("(", BooksData[[#This Row],[Availability]]) + 1,
        FIND(" ", BooksData[[#This Row],[Availability]], FIND("(", BooksData[[#This Row],[Availability]])) - FIND("(", BooksData[[#This Row],[Availability]]) - 1),
  0)</f>
        <v>5</v>
      </c>
      <c r="Y398" s="13" t="str">
        <f>IF(ISNUMBER(SEARCH("In stock", BooksData[[#This Row],[Availability]])), "In Stock", "Out of Stock")</f>
        <v>In Stock</v>
      </c>
      <c r="Z398" s="13" t="str">
        <f>IF(BooksData[[#This Row],[Stock Count]] &lt; 5, "⚠️ Low", "OK")</f>
        <v>OK</v>
      </c>
      <c r="AA398" s="14">
        <f>BooksData[[#This Row],[Revenue]]*0.2</f>
        <v>1654.6200000000001</v>
      </c>
      <c r="AB398" s="13" t="str" cm="1">
        <f t="array" ref="AB398">_xlfn.IFS(BooksData[[#This Row],[Price(USD)]]&lt;10, "Low", BooksData[[#This Row],[Price(USD)]]&lt;20, "Mid", TRUE, "High")</f>
        <v>High</v>
      </c>
      <c r="AC398" s="13" t="str">
        <f>IF(BooksData[[#This Row],[Total Sales]] &gt; 4000, "Top Seller", "Other")</f>
        <v>Other</v>
      </c>
    </row>
    <row r="399" spans="1:29" x14ac:dyDescent="0.3">
      <c r="A399" s="7" t="s">
        <v>415</v>
      </c>
      <c r="B399" s="7" t="s">
        <v>1414</v>
      </c>
      <c r="C399" s="7" t="s">
        <v>2017</v>
      </c>
      <c r="D399" s="7" t="s">
        <v>2398</v>
      </c>
      <c r="E399" s="7" t="s">
        <v>2398</v>
      </c>
      <c r="F399" s="7" t="s">
        <v>2921</v>
      </c>
      <c r="G399" s="7" t="s">
        <v>2935</v>
      </c>
      <c r="H399" s="7">
        <v>0</v>
      </c>
      <c r="I399" s="10" t="s">
        <v>2944</v>
      </c>
      <c r="J399" s="7" t="s">
        <v>2959</v>
      </c>
      <c r="K399" s="7" t="s">
        <v>3394</v>
      </c>
      <c r="L399" s="11" t="s">
        <v>4392</v>
      </c>
      <c r="M399" s="11" t="s">
        <v>5392</v>
      </c>
      <c r="N399" s="9">
        <v>1519</v>
      </c>
      <c r="O399" s="7" t="s">
        <v>5995</v>
      </c>
      <c r="P399" s="7" t="s">
        <v>6001</v>
      </c>
      <c r="Q399" s="9">
        <v>5</v>
      </c>
      <c r="R399" s="6">
        <v>45754</v>
      </c>
      <c r="S399" s="8">
        <f>ROUND((VALUE(SUBSTITUTE(SUBSTITUTE(BooksData[[#This Row],[Price (Incl. Tax)]], "Â", ""), "£", "")) *1.3),2)</f>
        <v>41.12</v>
      </c>
      <c r="T399" s="7" cm="1">
        <f t="array" ref="T399">_xlfn.SWITCH(I399, "One",1,"Two",2,"Three",3,"Four",4,"Five",5,"")</f>
        <v>4</v>
      </c>
      <c r="U399" s="12">
        <f>BooksData[[#This Row],[Price(USD)]]*BooksData[[#This Row],[Total Sales]]</f>
        <v>62461.279999999999</v>
      </c>
      <c r="V399" s="7" t="str">
        <f>IF(BooksData[[#This Row],[Title]]="","Missing","OK")</f>
        <v>OK</v>
      </c>
      <c r="W399" s="7" t="str">
        <f ca="1">IF(BooksData[[#This Row],[Last Purchase]] &gt;= TODAY() - 30, "Recent", "Old")</f>
        <v>Old</v>
      </c>
      <c r="X399" s="7">
        <f>IFERROR(
  --MID(BooksData[[#This Row],[Availability]],
        FIND("(", BooksData[[#This Row],[Availability]]) + 1,
        FIND(" ", BooksData[[#This Row],[Availability]], FIND("(", BooksData[[#This Row],[Availability]])) - FIND("(", BooksData[[#This Row],[Availability]]) - 1),
  0)</f>
        <v>5</v>
      </c>
      <c r="Y399" s="13" t="str">
        <f>IF(ISNUMBER(SEARCH("In stock", BooksData[[#This Row],[Availability]])), "In Stock", "Out of Stock")</f>
        <v>In Stock</v>
      </c>
      <c r="Z399" s="13" t="str">
        <f>IF(BooksData[[#This Row],[Stock Count]] &lt; 5, "⚠️ Low", "OK")</f>
        <v>OK</v>
      </c>
      <c r="AA399" s="14">
        <f>BooksData[[#This Row],[Revenue]]*0.2</f>
        <v>12492.256000000001</v>
      </c>
      <c r="AB399" s="13" t="str" cm="1">
        <f t="array" ref="AB399">_xlfn.IFS(BooksData[[#This Row],[Price(USD)]]&lt;10, "Low", BooksData[[#This Row],[Price(USD)]]&lt;20, "Mid", TRUE, "High")</f>
        <v>High</v>
      </c>
      <c r="AC399" s="13" t="str">
        <f>IF(BooksData[[#This Row],[Total Sales]] &gt; 4000, "Top Seller", "Other")</f>
        <v>Other</v>
      </c>
    </row>
    <row r="400" spans="1:29" x14ac:dyDescent="0.3">
      <c r="A400" s="7" t="s">
        <v>416</v>
      </c>
      <c r="B400" s="7" t="s">
        <v>1415</v>
      </c>
      <c r="C400" s="7" t="s">
        <v>2017</v>
      </c>
      <c r="D400" s="7" t="s">
        <v>2399</v>
      </c>
      <c r="E400" s="7" t="s">
        <v>2399</v>
      </c>
      <c r="F400" s="7" t="s">
        <v>2921</v>
      </c>
      <c r="G400" s="7" t="s">
        <v>2935</v>
      </c>
      <c r="H400" s="7">
        <v>0</v>
      </c>
      <c r="I400" s="10" t="s">
        <v>2945</v>
      </c>
      <c r="J400" s="7" t="s">
        <v>2959</v>
      </c>
      <c r="K400" s="7" t="s">
        <v>3395</v>
      </c>
      <c r="L400" s="11" t="s">
        <v>4393</v>
      </c>
      <c r="M400" s="11" t="s">
        <v>5393</v>
      </c>
      <c r="N400" s="9">
        <v>2771</v>
      </c>
      <c r="O400" s="7" t="s">
        <v>5996</v>
      </c>
      <c r="P400" s="7" t="s">
        <v>6001</v>
      </c>
      <c r="Q400" s="9">
        <v>90</v>
      </c>
      <c r="R400" s="6">
        <v>45716</v>
      </c>
      <c r="S400" s="8">
        <f>ROUND((VALUE(SUBSTITUTE(SUBSTITUTE(BooksData[[#This Row],[Price (Incl. Tax)]], "Â", ""), "£", "")) *1.3),2)</f>
        <v>42.06</v>
      </c>
      <c r="T400" s="7" cm="1">
        <f t="array" ref="T400">_xlfn.SWITCH(I400, "One",1,"Two",2,"Three",3,"Four",4,"Five",5,"")</f>
        <v>3</v>
      </c>
      <c r="U400" s="12">
        <f>BooksData[[#This Row],[Price(USD)]]*BooksData[[#This Row],[Total Sales]]</f>
        <v>116548.26000000001</v>
      </c>
      <c r="V400" s="7" t="str">
        <f>IF(BooksData[[#This Row],[Title]]="","Missing","OK")</f>
        <v>OK</v>
      </c>
      <c r="W400" s="7" t="str">
        <f ca="1">IF(BooksData[[#This Row],[Last Purchase]] &gt;= TODAY() - 30, "Recent", "Old")</f>
        <v>Old</v>
      </c>
      <c r="X400" s="7">
        <f>IFERROR(
  --MID(BooksData[[#This Row],[Availability]],
        FIND("(", BooksData[[#This Row],[Availability]]) + 1,
        FIND(" ", BooksData[[#This Row],[Availability]], FIND("(", BooksData[[#This Row],[Availability]])) - FIND("(", BooksData[[#This Row],[Availability]]) - 1),
  0)</f>
        <v>5</v>
      </c>
      <c r="Y400" s="13" t="str">
        <f>IF(ISNUMBER(SEARCH("In stock", BooksData[[#This Row],[Availability]])), "In Stock", "Out of Stock")</f>
        <v>In Stock</v>
      </c>
      <c r="Z400" s="13" t="str">
        <f>IF(BooksData[[#This Row],[Stock Count]] &lt; 5, "⚠️ Low", "OK")</f>
        <v>OK</v>
      </c>
      <c r="AA400" s="14">
        <f>BooksData[[#This Row],[Revenue]]*0.2</f>
        <v>23309.652000000002</v>
      </c>
      <c r="AB400" s="13" t="str" cm="1">
        <f t="array" ref="AB400">_xlfn.IFS(BooksData[[#This Row],[Price(USD)]]&lt;10, "Low", BooksData[[#This Row],[Price(USD)]]&lt;20, "Mid", TRUE, "High")</f>
        <v>High</v>
      </c>
      <c r="AC400" s="13" t="str">
        <f>IF(BooksData[[#This Row],[Total Sales]] &gt; 4000, "Top Seller", "Other")</f>
        <v>Other</v>
      </c>
    </row>
    <row r="401" spans="1:29" x14ac:dyDescent="0.3">
      <c r="A401" s="7" t="s">
        <v>417</v>
      </c>
      <c r="B401" s="7" t="s">
        <v>1416</v>
      </c>
      <c r="C401" s="7" t="s">
        <v>2017</v>
      </c>
      <c r="D401" s="7" t="s">
        <v>2400</v>
      </c>
      <c r="E401" s="7" t="s">
        <v>2400</v>
      </c>
      <c r="F401" s="7" t="s">
        <v>2921</v>
      </c>
      <c r="G401" s="7" t="s">
        <v>2936</v>
      </c>
      <c r="H401" s="7">
        <v>0</v>
      </c>
      <c r="I401" s="10" t="s">
        <v>2945</v>
      </c>
      <c r="J401" s="7" t="s">
        <v>2959</v>
      </c>
      <c r="K401" s="7" t="s">
        <v>3396</v>
      </c>
      <c r="L401" s="11" t="s">
        <v>4394</v>
      </c>
      <c r="M401" s="11" t="s">
        <v>5394</v>
      </c>
      <c r="N401" s="9">
        <v>3422</v>
      </c>
      <c r="O401" s="7" t="s">
        <v>6000</v>
      </c>
      <c r="P401" s="7" t="s">
        <v>6001</v>
      </c>
      <c r="Q401" s="9">
        <v>1758</v>
      </c>
      <c r="R401" s="6">
        <v>45775</v>
      </c>
      <c r="S401" s="8">
        <f>ROUND((VALUE(SUBSTITUTE(SUBSTITUTE(BooksData[[#This Row],[Price (Incl. Tax)]], "Â", ""), "£", "")) *1.3),2)</f>
        <v>50.32</v>
      </c>
      <c r="T401" s="7" cm="1">
        <f t="array" ref="T401">_xlfn.SWITCH(I401, "One",1,"Two",2,"Three",3,"Four",4,"Five",5,"")</f>
        <v>3</v>
      </c>
      <c r="U401" s="12">
        <f>BooksData[[#This Row],[Price(USD)]]*BooksData[[#This Row],[Total Sales]]</f>
        <v>172195.04</v>
      </c>
      <c r="V401" s="7" t="str">
        <f>IF(BooksData[[#This Row],[Title]]="","Missing","OK")</f>
        <v>OK</v>
      </c>
      <c r="W401" s="7" t="str">
        <f ca="1">IF(BooksData[[#This Row],[Last Purchase]] &gt;= TODAY() - 30, "Recent", "Old")</f>
        <v>Old</v>
      </c>
      <c r="X401" s="7">
        <f>IFERROR(
  --MID(BooksData[[#This Row],[Availability]],
        FIND("(", BooksData[[#This Row],[Availability]]) + 1,
        FIND(" ", BooksData[[#This Row],[Availability]], FIND("(", BooksData[[#This Row],[Availability]])) - FIND("(", BooksData[[#This Row],[Availability]]) - 1),
  0)</f>
        <v>4</v>
      </c>
      <c r="Y401" s="13" t="str">
        <f>IF(ISNUMBER(SEARCH("In stock", BooksData[[#This Row],[Availability]])), "In Stock", "Out of Stock")</f>
        <v>In Stock</v>
      </c>
      <c r="Z401" s="13" t="str">
        <f>IF(BooksData[[#This Row],[Stock Count]] &lt; 5, "⚠️ Low", "OK")</f>
        <v>⚠️ Low</v>
      </c>
      <c r="AA401" s="14">
        <f>BooksData[[#This Row],[Revenue]]*0.2</f>
        <v>34439.008000000002</v>
      </c>
      <c r="AB401" s="13" t="str" cm="1">
        <f t="array" ref="AB401">_xlfn.IFS(BooksData[[#This Row],[Price(USD)]]&lt;10, "Low", BooksData[[#This Row],[Price(USD)]]&lt;20, "Mid", TRUE, "High")</f>
        <v>High</v>
      </c>
      <c r="AC401" s="13" t="str">
        <f>IF(BooksData[[#This Row],[Total Sales]] &gt; 4000, "Top Seller", "Other")</f>
        <v>Other</v>
      </c>
    </row>
    <row r="402" spans="1:29" x14ac:dyDescent="0.3">
      <c r="A402" s="7" t="s">
        <v>418</v>
      </c>
      <c r="B402" s="7" t="s">
        <v>1417</v>
      </c>
      <c r="C402" s="7" t="s">
        <v>2017</v>
      </c>
      <c r="D402" s="7" t="s">
        <v>2401</v>
      </c>
      <c r="E402" s="7" t="s">
        <v>2401</v>
      </c>
      <c r="F402" s="7" t="s">
        <v>2921</v>
      </c>
      <c r="G402" s="7" t="s">
        <v>2936</v>
      </c>
      <c r="H402" s="7">
        <v>0</v>
      </c>
      <c r="I402" s="10" t="s">
        <v>2944</v>
      </c>
      <c r="J402" s="7" t="s">
        <v>2959</v>
      </c>
      <c r="K402" s="7" t="s">
        <v>3397</v>
      </c>
      <c r="L402" s="11" t="s">
        <v>4395</v>
      </c>
      <c r="M402" s="11" t="s">
        <v>5395</v>
      </c>
      <c r="N402" s="9">
        <v>2082</v>
      </c>
      <c r="O402" s="7" t="s">
        <v>6000</v>
      </c>
      <c r="P402" s="7" t="s">
        <v>6001</v>
      </c>
      <c r="Q402" s="9">
        <v>1767</v>
      </c>
      <c r="R402" s="6">
        <v>45746</v>
      </c>
      <c r="S402" s="8">
        <f>ROUND((VALUE(SUBSTITUTE(SUBSTITUTE(BooksData[[#This Row],[Price (Incl. Tax)]], "Â", ""), "£", "")) *1.3),2)</f>
        <v>21.85</v>
      </c>
      <c r="T402" s="7" cm="1">
        <f t="array" ref="T402">_xlfn.SWITCH(I402, "One",1,"Two",2,"Three",3,"Four",4,"Five",5,"")</f>
        <v>4</v>
      </c>
      <c r="U402" s="12">
        <f>BooksData[[#This Row],[Price(USD)]]*BooksData[[#This Row],[Total Sales]]</f>
        <v>45491.700000000004</v>
      </c>
      <c r="V402" s="7" t="str">
        <f>IF(BooksData[[#This Row],[Title]]="","Missing","OK")</f>
        <v>OK</v>
      </c>
      <c r="W402" s="7" t="str">
        <f ca="1">IF(BooksData[[#This Row],[Last Purchase]] &gt;= TODAY() - 30, "Recent", "Old")</f>
        <v>Old</v>
      </c>
      <c r="X402" s="7">
        <f>IFERROR(
  --MID(BooksData[[#This Row],[Availability]],
        FIND("(", BooksData[[#This Row],[Availability]]) + 1,
        FIND(" ", BooksData[[#This Row],[Availability]], FIND("(", BooksData[[#This Row],[Availability]])) - FIND("(", BooksData[[#This Row],[Availability]]) - 1),
  0)</f>
        <v>4</v>
      </c>
      <c r="Y402" s="13" t="str">
        <f>IF(ISNUMBER(SEARCH("In stock", BooksData[[#This Row],[Availability]])), "In Stock", "Out of Stock")</f>
        <v>In Stock</v>
      </c>
      <c r="Z402" s="13" t="str">
        <f>IF(BooksData[[#This Row],[Stock Count]] &lt; 5, "⚠️ Low", "OK")</f>
        <v>⚠️ Low</v>
      </c>
      <c r="AA402" s="14">
        <f>BooksData[[#This Row],[Revenue]]*0.2</f>
        <v>9098.340000000002</v>
      </c>
      <c r="AB402" s="13" t="str" cm="1">
        <f t="array" ref="AB402">_xlfn.IFS(BooksData[[#This Row],[Price(USD)]]&lt;10, "Low", BooksData[[#This Row],[Price(USD)]]&lt;20, "Mid", TRUE, "High")</f>
        <v>High</v>
      </c>
      <c r="AC402" s="13" t="str">
        <f>IF(BooksData[[#This Row],[Total Sales]] &gt; 4000, "Top Seller", "Other")</f>
        <v>Other</v>
      </c>
    </row>
    <row r="403" spans="1:29" x14ac:dyDescent="0.3">
      <c r="A403" s="7" t="s">
        <v>419</v>
      </c>
      <c r="B403" s="7" t="s">
        <v>1418</v>
      </c>
      <c r="C403" s="7" t="s">
        <v>2017</v>
      </c>
      <c r="D403" s="7" t="s">
        <v>2402</v>
      </c>
      <c r="E403" s="7" t="s">
        <v>2402</v>
      </c>
      <c r="F403" s="7" t="s">
        <v>2921</v>
      </c>
      <c r="G403" s="7" t="s">
        <v>2936</v>
      </c>
      <c r="H403" s="7">
        <v>0</v>
      </c>
      <c r="I403" s="10" t="s">
        <v>2943</v>
      </c>
      <c r="J403" s="7" t="s">
        <v>2959</v>
      </c>
      <c r="K403" s="7" t="s">
        <v>3398</v>
      </c>
      <c r="L403" s="11" t="s">
        <v>4396</v>
      </c>
      <c r="M403" s="11" t="s">
        <v>5396</v>
      </c>
      <c r="N403" s="9">
        <v>2235</v>
      </c>
      <c r="O403" s="7" t="s">
        <v>5999</v>
      </c>
      <c r="P403" s="7" t="s">
        <v>6002</v>
      </c>
      <c r="Q403" s="9">
        <v>25</v>
      </c>
      <c r="R403" s="6">
        <v>45838</v>
      </c>
      <c r="S403" s="8">
        <f>ROUND((VALUE(SUBSTITUTE(SUBSTITUTE(BooksData[[#This Row],[Price (Incl. Tax)]], "Â", ""), "£", "")) *1.3),2)</f>
        <v>36.700000000000003</v>
      </c>
      <c r="T403" s="7" cm="1">
        <f t="array" ref="T403">_xlfn.SWITCH(I403, "One",1,"Two",2,"Three",3,"Four",4,"Five",5,"")</f>
        <v>2</v>
      </c>
      <c r="U403" s="12">
        <f>BooksData[[#This Row],[Price(USD)]]*BooksData[[#This Row],[Total Sales]]</f>
        <v>82024.5</v>
      </c>
      <c r="V403" s="7" t="str">
        <f>IF(BooksData[[#This Row],[Title]]="","Missing","OK")</f>
        <v>OK</v>
      </c>
      <c r="W403" s="7" t="str">
        <f ca="1">IF(BooksData[[#This Row],[Last Purchase]] &gt;= TODAY() - 30, "Recent", "Old")</f>
        <v>Recent</v>
      </c>
      <c r="X403" s="7">
        <f>IFERROR(
  --MID(BooksData[[#This Row],[Availability]],
        FIND("(", BooksData[[#This Row],[Availability]]) + 1,
        FIND(" ", BooksData[[#This Row],[Availability]], FIND("(", BooksData[[#This Row],[Availability]])) - FIND("(", BooksData[[#This Row],[Availability]]) - 1),
  0)</f>
        <v>4</v>
      </c>
      <c r="Y403" s="13" t="str">
        <f>IF(ISNUMBER(SEARCH("In stock", BooksData[[#This Row],[Availability]])), "In Stock", "Out of Stock")</f>
        <v>In Stock</v>
      </c>
      <c r="Z403" s="13" t="str">
        <f>IF(BooksData[[#This Row],[Stock Count]] &lt; 5, "⚠️ Low", "OK")</f>
        <v>⚠️ Low</v>
      </c>
      <c r="AA403" s="14">
        <f>BooksData[[#This Row],[Revenue]]*0.2</f>
        <v>16404.900000000001</v>
      </c>
      <c r="AB403" s="13" t="str" cm="1">
        <f t="array" ref="AB403">_xlfn.IFS(BooksData[[#This Row],[Price(USD)]]&lt;10, "Low", BooksData[[#This Row],[Price(USD)]]&lt;20, "Mid", TRUE, "High")</f>
        <v>High</v>
      </c>
      <c r="AC403" s="13" t="str">
        <f>IF(BooksData[[#This Row],[Total Sales]] &gt; 4000, "Top Seller", "Other")</f>
        <v>Other</v>
      </c>
    </row>
    <row r="404" spans="1:29" x14ac:dyDescent="0.3">
      <c r="A404" s="7" t="s">
        <v>420</v>
      </c>
      <c r="B404" s="7" t="s">
        <v>1419</v>
      </c>
      <c r="C404" s="7" t="s">
        <v>2017</v>
      </c>
      <c r="D404" s="7" t="s">
        <v>2403</v>
      </c>
      <c r="E404" s="7" t="s">
        <v>2403</v>
      </c>
      <c r="F404" s="7" t="s">
        <v>2921</v>
      </c>
      <c r="G404" s="7" t="s">
        <v>2936</v>
      </c>
      <c r="H404" s="7">
        <v>0</v>
      </c>
      <c r="I404" s="10" t="s">
        <v>2946</v>
      </c>
      <c r="J404" s="7" t="s">
        <v>2959</v>
      </c>
      <c r="K404" s="7" t="s">
        <v>3399</v>
      </c>
      <c r="L404" s="11" t="s">
        <v>4397</v>
      </c>
      <c r="M404" s="11" t="s">
        <v>5397</v>
      </c>
      <c r="N404" s="9">
        <v>1354</v>
      </c>
      <c r="O404" s="7" t="s">
        <v>5997</v>
      </c>
      <c r="P404" s="7" t="s">
        <v>6002</v>
      </c>
      <c r="Q404" s="9">
        <v>500</v>
      </c>
      <c r="R404" s="6">
        <v>45813</v>
      </c>
      <c r="S404" s="8">
        <f>ROUND((VALUE(SUBSTITUTE(SUBSTITUTE(BooksData[[#This Row],[Price (Incl. Tax)]], "Â", ""), "£", "")) *1.3),2)</f>
        <v>36.14</v>
      </c>
      <c r="T404" s="7" cm="1">
        <f t="array" ref="T404">_xlfn.SWITCH(I404, "One",1,"Two",2,"Three",3,"Four",4,"Five",5,"")</f>
        <v>1</v>
      </c>
      <c r="U404" s="12">
        <f>BooksData[[#This Row],[Price(USD)]]*BooksData[[#This Row],[Total Sales]]</f>
        <v>48933.56</v>
      </c>
      <c r="V404" s="7" t="str">
        <f>IF(BooksData[[#This Row],[Title]]="","Missing","OK")</f>
        <v>OK</v>
      </c>
      <c r="W404" s="7" t="str">
        <f ca="1">IF(BooksData[[#This Row],[Last Purchase]] &gt;= TODAY() - 30, "Recent", "Old")</f>
        <v>Old</v>
      </c>
      <c r="X404" s="7">
        <f>IFERROR(
  --MID(BooksData[[#This Row],[Availability]],
        FIND("(", BooksData[[#This Row],[Availability]]) + 1,
        FIND(" ", BooksData[[#This Row],[Availability]], FIND("(", BooksData[[#This Row],[Availability]])) - FIND("(", BooksData[[#This Row],[Availability]]) - 1),
  0)</f>
        <v>4</v>
      </c>
      <c r="Y404" s="13" t="str">
        <f>IF(ISNUMBER(SEARCH("In stock", BooksData[[#This Row],[Availability]])), "In Stock", "Out of Stock")</f>
        <v>In Stock</v>
      </c>
      <c r="Z404" s="13" t="str">
        <f>IF(BooksData[[#This Row],[Stock Count]] &lt; 5, "⚠️ Low", "OK")</f>
        <v>⚠️ Low</v>
      </c>
      <c r="AA404" s="14">
        <f>BooksData[[#This Row],[Revenue]]*0.2</f>
        <v>9786.7119999999995</v>
      </c>
      <c r="AB404" s="13" t="str" cm="1">
        <f t="array" ref="AB404">_xlfn.IFS(BooksData[[#This Row],[Price(USD)]]&lt;10, "Low", BooksData[[#This Row],[Price(USD)]]&lt;20, "Mid", TRUE, "High")</f>
        <v>High</v>
      </c>
      <c r="AC404" s="13" t="str">
        <f>IF(BooksData[[#This Row],[Total Sales]] &gt; 4000, "Top Seller", "Other")</f>
        <v>Other</v>
      </c>
    </row>
    <row r="405" spans="1:29" x14ac:dyDescent="0.3">
      <c r="A405" s="7" t="s">
        <v>421</v>
      </c>
      <c r="B405" s="7" t="s">
        <v>1420</v>
      </c>
      <c r="C405" s="7" t="s">
        <v>2017</v>
      </c>
      <c r="D405" s="7" t="s">
        <v>2404</v>
      </c>
      <c r="E405" s="7" t="s">
        <v>2404</v>
      </c>
      <c r="F405" s="7" t="s">
        <v>2921</v>
      </c>
      <c r="G405" s="7" t="s">
        <v>2928</v>
      </c>
      <c r="H405" s="7">
        <v>0</v>
      </c>
      <c r="I405" s="10" t="s">
        <v>2945</v>
      </c>
      <c r="J405" s="7" t="s">
        <v>2959</v>
      </c>
      <c r="K405" s="7" t="s">
        <v>3400</v>
      </c>
      <c r="L405" s="11" t="s">
        <v>4398</v>
      </c>
      <c r="M405" s="11" t="s">
        <v>5398</v>
      </c>
      <c r="N405" s="9">
        <v>935</v>
      </c>
      <c r="O405" s="7" t="s">
        <v>5998</v>
      </c>
      <c r="P405" s="7" t="s">
        <v>6002</v>
      </c>
      <c r="Q405" s="9">
        <v>94</v>
      </c>
      <c r="R405" s="6">
        <v>45816</v>
      </c>
      <c r="S405" s="8">
        <f>ROUND((VALUE(SUBSTITUTE(SUBSTITUTE(BooksData[[#This Row],[Price (Incl. Tax)]], "Â", ""), "£", "")) *1.3),2)</f>
        <v>41.54</v>
      </c>
      <c r="T405" s="7" cm="1">
        <f t="array" ref="T405">_xlfn.SWITCH(I405, "One",1,"Two",2,"Three",3,"Four",4,"Five",5,"")</f>
        <v>3</v>
      </c>
      <c r="U405" s="12">
        <f>BooksData[[#This Row],[Price(USD)]]*BooksData[[#This Row],[Total Sales]]</f>
        <v>38839.9</v>
      </c>
      <c r="V405" s="7" t="str">
        <f>IF(BooksData[[#This Row],[Title]]="","Missing","OK")</f>
        <v>OK</v>
      </c>
      <c r="W405" s="7" t="str">
        <f ca="1">IF(BooksData[[#This Row],[Last Purchase]] &gt;= TODAY() - 30, "Recent", "Old")</f>
        <v>Old</v>
      </c>
      <c r="X405" s="7">
        <f>IFERROR(
  --MID(BooksData[[#This Row],[Availability]],
        FIND("(", BooksData[[#This Row],[Availability]]) + 1,
        FIND(" ", BooksData[[#This Row],[Availability]], FIND("(", BooksData[[#This Row],[Availability]])) - FIND("(", BooksData[[#This Row],[Availability]]) - 1),
  0)</f>
        <v>3</v>
      </c>
      <c r="Y405" s="13" t="str">
        <f>IF(ISNUMBER(SEARCH("In stock", BooksData[[#This Row],[Availability]])), "In Stock", "Out of Stock")</f>
        <v>In Stock</v>
      </c>
      <c r="Z405" s="13" t="str">
        <f>IF(BooksData[[#This Row],[Stock Count]] &lt; 5, "⚠️ Low", "OK")</f>
        <v>⚠️ Low</v>
      </c>
      <c r="AA405" s="14">
        <f>BooksData[[#This Row],[Revenue]]*0.2</f>
        <v>7767.9800000000005</v>
      </c>
      <c r="AB405" s="13" t="str" cm="1">
        <f t="array" ref="AB405">_xlfn.IFS(BooksData[[#This Row],[Price(USD)]]&lt;10, "Low", BooksData[[#This Row],[Price(USD)]]&lt;20, "Mid", TRUE, "High")</f>
        <v>High</v>
      </c>
      <c r="AC405" s="13" t="str">
        <f>IF(BooksData[[#This Row],[Total Sales]] &gt; 4000, "Top Seller", "Other")</f>
        <v>Other</v>
      </c>
    </row>
    <row r="406" spans="1:29" x14ac:dyDescent="0.3">
      <c r="A406" s="7" t="s">
        <v>422</v>
      </c>
      <c r="B406" s="7" t="s">
        <v>1421</v>
      </c>
      <c r="C406" s="7" t="s">
        <v>2017</v>
      </c>
      <c r="D406" s="7" t="s">
        <v>2405</v>
      </c>
      <c r="E406" s="7" t="s">
        <v>2405</v>
      </c>
      <c r="F406" s="7" t="s">
        <v>2921</v>
      </c>
      <c r="G406" s="7" t="s">
        <v>2928</v>
      </c>
      <c r="H406" s="7">
        <v>0</v>
      </c>
      <c r="I406" s="10" t="s">
        <v>2945</v>
      </c>
      <c r="J406" s="7" t="s">
        <v>2959</v>
      </c>
      <c r="K406" s="7" t="s">
        <v>3401</v>
      </c>
      <c r="L406" s="11" t="s">
        <v>4399</v>
      </c>
      <c r="M406" s="11" t="s">
        <v>5399</v>
      </c>
      <c r="N406" s="9">
        <v>3183</v>
      </c>
      <c r="O406" s="7" t="s">
        <v>5996</v>
      </c>
      <c r="P406" s="7" t="s">
        <v>6001</v>
      </c>
      <c r="Q406" s="9">
        <v>966</v>
      </c>
      <c r="R406" s="6">
        <v>45800</v>
      </c>
      <c r="S406" s="8">
        <f>ROUND((VALUE(SUBSTITUTE(SUBSTITUTE(BooksData[[#This Row],[Price (Incl. Tax)]], "Â", ""), "£", "")) *1.3),2)</f>
        <v>65.86</v>
      </c>
      <c r="T406" s="7" cm="1">
        <f t="array" ref="T406">_xlfn.SWITCH(I406, "One",1,"Two",2,"Three",3,"Four",4,"Five",5,"")</f>
        <v>3</v>
      </c>
      <c r="U406" s="12">
        <f>BooksData[[#This Row],[Price(USD)]]*BooksData[[#This Row],[Total Sales]]</f>
        <v>209632.38</v>
      </c>
      <c r="V406" s="7" t="str">
        <f>IF(BooksData[[#This Row],[Title]]="","Missing","OK")</f>
        <v>OK</v>
      </c>
      <c r="W406" s="7" t="str">
        <f ca="1">IF(BooksData[[#This Row],[Last Purchase]] &gt;= TODAY() - 30, "Recent", "Old")</f>
        <v>Old</v>
      </c>
      <c r="X406" s="7">
        <f>IFERROR(
  --MID(BooksData[[#This Row],[Availability]],
        FIND("(", BooksData[[#This Row],[Availability]]) + 1,
        FIND(" ", BooksData[[#This Row],[Availability]], FIND("(", BooksData[[#This Row],[Availability]])) - FIND("(", BooksData[[#This Row],[Availability]]) - 1),
  0)</f>
        <v>3</v>
      </c>
      <c r="Y406" s="13" t="str">
        <f>IF(ISNUMBER(SEARCH("In stock", BooksData[[#This Row],[Availability]])), "In Stock", "Out of Stock")</f>
        <v>In Stock</v>
      </c>
      <c r="Z406" s="13" t="str">
        <f>IF(BooksData[[#This Row],[Stock Count]] &lt; 5, "⚠️ Low", "OK")</f>
        <v>⚠️ Low</v>
      </c>
      <c r="AA406" s="14">
        <f>BooksData[[#This Row],[Revenue]]*0.2</f>
        <v>41926.476000000002</v>
      </c>
      <c r="AB406" s="13" t="str" cm="1">
        <f t="array" ref="AB406">_xlfn.IFS(BooksData[[#This Row],[Price(USD)]]&lt;10, "Low", BooksData[[#This Row],[Price(USD)]]&lt;20, "Mid", TRUE, "High")</f>
        <v>High</v>
      </c>
      <c r="AC406" s="13" t="str">
        <f>IF(BooksData[[#This Row],[Total Sales]] &gt; 4000, "Top Seller", "Other")</f>
        <v>Other</v>
      </c>
    </row>
    <row r="407" spans="1:29" x14ac:dyDescent="0.3">
      <c r="A407" s="7" t="s">
        <v>423</v>
      </c>
      <c r="B407" s="7" t="s">
        <v>1422</v>
      </c>
      <c r="C407" s="7" t="s">
        <v>2017</v>
      </c>
      <c r="D407" s="7" t="s">
        <v>2406</v>
      </c>
      <c r="E407" s="7" t="s">
        <v>2406</v>
      </c>
      <c r="F407" s="7" t="s">
        <v>2921</v>
      </c>
      <c r="G407" s="7" t="s">
        <v>2928</v>
      </c>
      <c r="H407" s="7">
        <v>0</v>
      </c>
      <c r="I407" s="10" t="s">
        <v>2946</v>
      </c>
      <c r="J407" s="7" t="s">
        <v>2959</v>
      </c>
      <c r="K407" s="7" t="s">
        <v>3402</v>
      </c>
      <c r="L407" s="11" t="s">
        <v>4400</v>
      </c>
      <c r="M407" s="11" t="s">
        <v>5400</v>
      </c>
      <c r="N407" s="9">
        <v>367</v>
      </c>
      <c r="O407" s="7" t="s">
        <v>5998</v>
      </c>
      <c r="P407" s="7" t="s">
        <v>6001</v>
      </c>
      <c r="Q407" s="9">
        <v>745</v>
      </c>
      <c r="R407" s="6">
        <v>45764</v>
      </c>
      <c r="S407" s="8">
        <f>ROUND((VALUE(SUBSTITUTE(SUBSTITUTE(BooksData[[#This Row],[Price (Incl. Tax)]], "Â", ""), "£", "")) *1.3),2)</f>
        <v>75.52</v>
      </c>
      <c r="T407" s="7" cm="1">
        <f t="array" ref="T407">_xlfn.SWITCH(I407, "One",1,"Two",2,"Three",3,"Four",4,"Five",5,"")</f>
        <v>1</v>
      </c>
      <c r="U407" s="12">
        <f>BooksData[[#This Row],[Price(USD)]]*BooksData[[#This Row],[Total Sales]]</f>
        <v>27715.84</v>
      </c>
      <c r="V407" s="7" t="str">
        <f>IF(BooksData[[#This Row],[Title]]="","Missing","OK")</f>
        <v>OK</v>
      </c>
      <c r="W407" s="7" t="str">
        <f ca="1">IF(BooksData[[#This Row],[Last Purchase]] &gt;= TODAY() - 30, "Recent", "Old")</f>
        <v>Old</v>
      </c>
      <c r="X407" s="7">
        <f>IFERROR(
  --MID(BooksData[[#This Row],[Availability]],
        FIND("(", BooksData[[#This Row],[Availability]]) + 1,
        FIND(" ", BooksData[[#This Row],[Availability]], FIND("(", BooksData[[#This Row],[Availability]])) - FIND("(", BooksData[[#This Row],[Availability]]) - 1),
  0)</f>
        <v>3</v>
      </c>
      <c r="Y407" s="13" t="str">
        <f>IF(ISNUMBER(SEARCH("In stock", BooksData[[#This Row],[Availability]])), "In Stock", "Out of Stock")</f>
        <v>In Stock</v>
      </c>
      <c r="Z407" s="13" t="str">
        <f>IF(BooksData[[#This Row],[Stock Count]] &lt; 5, "⚠️ Low", "OK")</f>
        <v>⚠️ Low</v>
      </c>
      <c r="AA407" s="14">
        <f>BooksData[[#This Row],[Revenue]]*0.2</f>
        <v>5543.1680000000006</v>
      </c>
      <c r="AB407" s="13" t="str" cm="1">
        <f t="array" ref="AB407">_xlfn.IFS(BooksData[[#This Row],[Price(USD)]]&lt;10, "Low", BooksData[[#This Row],[Price(USD)]]&lt;20, "Mid", TRUE, "High")</f>
        <v>High</v>
      </c>
      <c r="AC407" s="13" t="str">
        <f>IF(BooksData[[#This Row],[Total Sales]] &gt; 4000, "Top Seller", "Other")</f>
        <v>Other</v>
      </c>
    </row>
    <row r="408" spans="1:29" x14ac:dyDescent="0.3">
      <c r="A408" s="7" t="s">
        <v>424</v>
      </c>
      <c r="B408" s="7" t="s">
        <v>1423</v>
      </c>
      <c r="C408" s="7" t="s">
        <v>2017</v>
      </c>
      <c r="D408" s="7" t="s">
        <v>2407</v>
      </c>
      <c r="E408" s="7" t="s">
        <v>2407</v>
      </c>
      <c r="F408" s="7" t="s">
        <v>2921</v>
      </c>
      <c r="G408" s="7" t="s">
        <v>2928</v>
      </c>
      <c r="H408" s="7">
        <v>0</v>
      </c>
      <c r="I408" s="10" t="s">
        <v>2946</v>
      </c>
      <c r="J408" s="7" t="s">
        <v>2959</v>
      </c>
      <c r="K408" s="7" t="s">
        <v>3403</v>
      </c>
      <c r="L408" s="11" t="s">
        <v>4401</v>
      </c>
      <c r="M408" s="11" t="s">
        <v>5401</v>
      </c>
      <c r="N408" s="9">
        <v>3905</v>
      </c>
      <c r="O408" s="7" t="s">
        <v>5998</v>
      </c>
      <c r="P408" s="7" t="s">
        <v>6002</v>
      </c>
      <c r="Q408" s="9">
        <v>784</v>
      </c>
      <c r="R408" s="6">
        <v>45747</v>
      </c>
      <c r="S408" s="8">
        <f>ROUND((VALUE(SUBSTITUTE(SUBSTITUTE(BooksData[[#This Row],[Price (Incl. Tax)]], "Â", ""), "£", "")) *1.3),2)</f>
        <v>39</v>
      </c>
      <c r="T408" s="7" cm="1">
        <f t="array" ref="T408">_xlfn.SWITCH(I408, "One",1,"Two",2,"Three",3,"Four",4,"Five",5,"")</f>
        <v>1</v>
      </c>
      <c r="U408" s="12">
        <f>BooksData[[#This Row],[Price(USD)]]*BooksData[[#This Row],[Total Sales]]</f>
        <v>152295</v>
      </c>
      <c r="V408" s="7" t="str">
        <f>IF(BooksData[[#This Row],[Title]]="","Missing","OK")</f>
        <v>OK</v>
      </c>
      <c r="W408" s="7" t="str">
        <f ca="1">IF(BooksData[[#This Row],[Last Purchase]] &gt;= TODAY() - 30, "Recent", "Old")</f>
        <v>Old</v>
      </c>
      <c r="X408" s="7">
        <f>IFERROR(
  --MID(BooksData[[#This Row],[Availability]],
        FIND("(", BooksData[[#This Row],[Availability]]) + 1,
        FIND(" ", BooksData[[#This Row],[Availability]], FIND("(", BooksData[[#This Row],[Availability]])) - FIND("(", BooksData[[#This Row],[Availability]]) - 1),
  0)</f>
        <v>3</v>
      </c>
      <c r="Y408" s="13" t="str">
        <f>IF(ISNUMBER(SEARCH("In stock", BooksData[[#This Row],[Availability]])), "In Stock", "Out of Stock")</f>
        <v>In Stock</v>
      </c>
      <c r="Z408" s="13" t="str">
        <f>IF(BooksData[[#This Row],[Stock Count]] &lt; 5, "⚠️ Low", "OK")</f>
        <v>⚠️ Low</v>
      </c>
      <c r="AA408" s="14">
        <f>BooksData[[#This Row],[Revenue]]*0.2</f>
        <v>30459</v>
      </c>
      <c r="AB408" s="13" t="str" cm="1">
        <f t="array" ref="AB408">_xlfn.IFS(BooksData[[#This Row],[Price(USD)]]&lt;10, "Low", BooksData[[#This Row],[Price(USD)]]&lt;20, "Mid", TRUE, "High")</f>
        <v>High</v>
      </c>
      <c r="AC408" s="13" t="str">
        <f>IF(BooksData[[#This Row],[Total Sales]] &gt; 4000, "Top Seller", "Other")</f>
        <v>Other</v>
      </c>
    </row>
    <row r="409" spans="1:29" x14ac:dyDescent="0.3">
      <c r="A409" s="7" t="s">
        <v>425</v>
      </c>
      <c r="B409" s="7" t="s">
        <v>1424</v>
      </c>
      <c r="C409" s="7" t="s">
        <v>2017</v>
      </c>
      <c r="D409" s="7" t="s">
        <v>2408</v>
      </c>
      <c r="E409" s="7" t="s">
        <v>2408</v>
      </c>
      <c r="F409" s="7" t="s">
        <v>2921</v>
      </c>
      <c r="G409" s="7" t="s">
        <v>2928</v>
      </c>
      <c r="H409" s="7">
        <v>0</v>
      </c>
      <c r="I409" s="10" t="s">
        <v>2946</v>
      </c>
      <c r="J409" s="7" t="s">
        <v>2959</v>
      </c>
      <c r="K409" s="7" t="s">
        <v>3404</v>
      </c>
      <c r="L409" s="11" t="s">
        <v>4402</v>
      </c>
      <c r="M409" s="11" t="s">
        <v>5402</v>
      </c>
      <c r="N409" s="9">
        <v>1872</v>
      </c>
      <c r="O409" s="7" t="s">
        <v>5998</v>
      </c>
      <c r="P409" s="7" t="s">
        <v>6002</v>
      </c>
      <c r="Q409" s="9">
        <v>1884</v>
      </c>
      <c r="R409" s="6">
        <v>45706</v>
      </c>
      <c r="S409" s="8">
        <f>ROUND((VALUE(SUBSTITUTE(SUBSTITUTE(BooksData[[#This Row],[Price (Incl. Tax)]], "Â", ""), "£", "")) *1.3),2)</f>
        <v>69.56</v>
      </c>
      <c r="T409" s="7" cm="1">
        <f t="array" ref="T409">_xlfn.SWITCH(I409, "One",1,"Two",2,"Three",3,"Four",4,"Five",5,"")</f>
        <v>1</v>
      </c>
      <c r="U409" s="12">
        <f>BooksData[[#This Row],[Price(USD)]]*BooksData[[#This Row],[Total Sales]]</f>
        <v>130216.32000000001</v>
      </c>
      <c r="V409" s="7" t="str">
        <f>IF(BooksData[[#This Row],[Title]]="","Missing","OK")</f>
        <v>OK</v>
      </c>
      <c r="W409" s="7" t="str">
        <f ca="1">IF(BooksData[[#This Row],[Last Purchase]] &gt;= TODAY() - 30, "Recent", "Old")</f>
        <v>Old</v>
      </c>
      <c r="X409" s="7">
        <f>IFERROR(
  --MID(BooksData[[#This Row],[Availability]],
        FIND("(", BooksData[[#This Row],[Availability]]) + 1,
        FIND(" ", BooksData[[#This Row],[Availability]], FIND("(", BooksData[[#This Row],[Availability]])) - FIND("(", BooksData[[#This Row],[Availability]]) - 1),
  0)</f>
        <v>3</v>
      </c>
      <c r="Y409" s="13" t="str">
        <f>IF(ISNUMBER(SEARCH("In stock", BooksData[[#This Row],[Availability]])), "In Stock", "Out of Stock")</f>
        <v>In Stock</v>
      </c>
      <c r="Z409" s="13" t="str">
        <f>IF(BooksData[[#This Row],[Stock Count]] &lt; 5, "⚠️ Low", "OK")</f>
        <v>⚠️ Low</v>
      </c>
      <c r="AA409" s="14">
        <f>BooksData[[#This Row],[Revenue]]*0.2</f>
        <v>26043.264000000003</v>
      </c>
      <c r="AB409" s="13" t="str" cm="1">
        <f t="array" ref="AB409">_xlfn.IFS(BooksData[[#This Row],[Price(USD)]]&lt;10, "Low", BooksData[[#This Row],[Price(USD)]]&lt;20, "Mid", TRUE, "High")</f>
        <v>High</v>
      </c>
      <c r="AC409" s="13" t="str">
        <f>IF(BooksData[[#This Row],[Total Sales]] &gt; 4000, "Top Seller", "Other")</f>
        <v>Other</v>
      </c>
    </row>
    <row r="410" spans="1:29" x14ac:dyDescent="0.3">
      <c r="A410" s="7" t="s">
        <v>426</v>
      </c>
      <c r="B410" s="7" t="s">
        <v>1425</v>
      </c>
      <c r="C410" s="7" t="s">
        <v>2017</v>
      </c>
      <c r="D410" s="7" t="s">
        <v>2409</v>
      </c>
      <c r="E410" s="7" t="s">
        <v>2409</v>
      </c>
      <c r="F410" s="7" t="s">
        <v>2921</v>
      </c>
      <c r="G410" s="7" t="s">
        <v>2928</v>
      </c>
      <c r="H410" s="7">
        <v>0</v>
      </c>
      <c r="I410" s="10" t="s">
        <v>2943</v>
      </c>
      <c r="J410" s="7" t="s">
        <v>2959</v>
      </c>
      <c r="K410" s="7" t="s">
        <v>3405</v>
      </c>
      <c r="L410" s="11" t="s">
        <v>4403</v>
      </c>
      <c r="M410" s="11" t="s">
        <v>5403</v>
      </c>
      <c r="N410" s="9">
        <v>1684</v>
      </c>
      <c r="O410" s="7" t="s">
        <v>5999</v>
      </c>
      <c r="P410" s="7" t="s">
        <v>6002</v>
      </c>
      <c r="Q410" s="9">
        <v>307</v>
      </c>
      <c r="R410" s="6">
        <v>45734</v>
      </c>
      <c r="S410" s="8">
        <f>ROUND((VALUE(SUBSTITUTE(SUBSTITUTE(BooksData[[#This Row],[Price (Incl. Tax)]], "Â", ""), "£", "")) *1.3),2)</f>
        <v>48.43</v>
      </c>
      <c r="T410" s="7" cm="1">
        <f t="array" ref="T410">_xlfn.SWITCH(I410, "One",1,"Two",2,"Three",3,"Four",4,"Five",5,"")</f>
        <v>2</v>
      </c>
      <c r="U410" s="12">
        <f>BooksData[[#This Row],[Price(USD)]]*BooksData[[#This Row],[Total Sales]]</f>
        <v>81556.12</v>
      </c>
      <c r="V410" s="7" t="str">
        <f>IF(BooksData[[#This Row],[Title]]="","Missing","OK")</f>
        <v>OK</v>
      </c>
      <c r="W410" s="7" t="str">
        <f ca="1">IF(BooksData[[#This Row],[Last Purchase]] &gt;= TODAY() - 30, "Recent", "Old")</f>
        <v>Old</v>
      </c>
      <c r="X410" s="7">
        <f>IFERROR(
  --MID(BooksData[[#This Row],[Availability]],
        FIND("(", BooksData[[#This Row],[Availability]]) + 1,
        FIND(" ", BooksData[[#This Row],[Availability]], FIND("(", BooksData[[#This Row],[Availability]])) - FIND("(", BooksData[[#This Row],[Availability]]) - 1),
  0)</f>
        <v>3</v>
      </c>
      <c r="Y410" s="13" t="str">
        <f>IF(ISNUMBER(SEARCH("In stock", BooksData[[#This Row],[Availability]])), "In Stock", "Out of Stock")</f>
        <v>In Stock</v>
      </c>
      <c r="Z410" s="13" t="str">
        <f>IF(BooksData[[#This Row],[Stock Count]] &lt; 5, "⚠️ Low", "OK")</f>
        <v>⚠️ Low</v>
      </c>
      <c r="AA410" s="14">
        <f>BooksData[[#This Row],[Revenue]]*0.2</f>
        <v>16311.224</v>
      </c>
      <c r="AB410" s="13" t="str" cm="1">
        <f t="array" ref="AB410">_xlfn.IFS(BooksData[[#This Row],[Price(USD)]]&lt;10, "Low", BooksData[[#This Row],[Price(USD)]]&lt;20, "Mid", TRUE, "High")</f>
        <v>High</v>
      </c>
      <c r="AC410" s="13" t="str">
        <f>IF(BooksData[[#This Row],[Total Sales]] &gt; 4000, "Top Seller", "Other")</f>
        <v>Other</v>
      </c>
    </row>
    <row r="411" spans="1:29" x14ac:dyDescent="0.3">
      <c r="A411" s="7" t="s">
        <v>427</v>
      </c>
      <c r="B411" s="7" t="s">
        <v>1426</v>
      </c>
      <c r="C411" s="7" t="s">
        <v>2017</v>
      </c>
      <c r="D411" s="7" t="s">
        <v>2410</v>
      </c>
      <c r="E411" s="7" t="s">
        <v>2410</v>
      </c>
      <c r="F411" s="7" t="s">
        <v>2921</v>
      </c>
      <c r="G411" s="7" t="s">
        <v>2928</v>
      </c>
      <c r="H411" s="7">
        <v>0</v>
      </c>
      <c r="I411" s="10" t="s">
        <v>2945</v>
      </c>
      <c r="J411" s="7" t="s">
        <v>2959</v>
      </c>
      <c r="K411" s="7" t="s">
        <v>3406</v>
      </c>
      <c r="L411" s="11" t="s">
        <v>4404</v>
      </c>
      <c r="M411" s="11" t="s">
        <v>5404</v>
      </c>
      <c r="N411" s="9">
        <v>3820</v>
      </c>
      <c r="O411" s="7" t="s">
        <v>6000</v>
      </c>
      <c r="P411" s="7" t="s">
        <v>6002</v>
      </c>
      <c r="Q411" s="9">
        <v>366</v>
      </c>
      <c r="R411" s="6">
        <v>45815</v>
      </c>
      <c r="S411" s="8">
        <f>ROUND((VALUE(SUBSTITUTE(SUBSTITUTE(BooksData[[#This Row],[Price (Incl. Tax)]], "Â", ""), "£", "")) *1.3),2)</f>
        <v>47.76</v>
      </c>
      <c r="T411" s="7" cm="1">
        <f t="array" ref="T411">_xlfn.SWITCH(I411, "One",1,"Two",2,"Three",3,"Four",4,"Five",5,"")</f>
        <v>3</v>
      </c>
      <c r="U411" s="12">
        <f>BooksData[[#This Row],[Price(USD)]]*BooksData[[#This Row],[Total Sales]]</f>
        <v>182443.19999999998</v>
      </c>
      <c r="V411" s="7" t="str">
        <f>IF(BooksData[[#This Row],[Title]]="","Missing","OK")</f>
        <v>OK</v>
      </c>
      <c r="W411" s="7" t="str">
        <f ca="1">IF(BooksData[[#This Row],[Last Purchase]] &gt;= TODAY() - 30, "Recent", "Old")</f>
        <v>Old</v>
      </c>
      <c r="X411" s="7">
        <f>IFERROR(
  --MID(BooksData[[#This Row],[Availability]],
        FIND("(", BooksData[[#This Row],[Availability]]) + 1,
        FIND(" ", BooksData[[#This Row],[Availability]], FIND("(", BooksData[[#This Row],[Availability]])) - FIND("(", BooksData[[#This Row],[Availability]]) - 1),
  0)</f>
        <v>3</v>
      </c>
      <c r="Y411" s="13" t="str">
        <f>IF(ISNUMBER(SEARCH("In stock", BooksData[[#This Row],[Availability]])), "In Stock", "Out of Stock")</f>
        <v>In Stock</v>
      </c>
      <c r="Z411" s="13" t="str">
        <f>IF(BooksData[[#This Row],[Stock Count]] &lt; 5, "⚠️ Low", "OK")</f>
        <v>⚠️ Low</v>
      </c>
      <c r="AA411" s="14">
        <f>BooksData[[#This Row],[Revenue]]*0.2</f>
        <v>36488.639999999999</v>
      </c>
      <c r="AB411" s="13" t="str" cm="1">
        <f t="array" ref="AB411">_xlfn.IFS(BooksData[[#This Row],[Price(USD)]]&lt;10, "Low", BooksData[[#This Row],[Price(USD)]]&lt;20, "Mid", TRUE, "High")</f>
        <v>High</v>
      </c>
      <c r="AC411" s="13" t="str">
        <f>IF(BooksData[[#This Row],[Total Sales]] &gt; 4000, "Top Seller", "Other")</f>
        <v>Other</v>
      </c>
    </row>
    <row r="412" spans="1:29" x14ac:dyDescent="0.3">
      <c r="A412" s="7" t="s">
        <v>428</v>
      </c>
      <c r="B412" s="7" t="s">
        <v>1427</v>
      </c>
      <c r="C412" s="7" t="s">
        <v>2017</v>
      </c>
      <c r="D412" s="7" t="s">
        <v>2411</v>
      </c>
      <c r="E412" s="7" t="s">
        <v>2411</v>
      </c>
      <c r="F412" s="7" t="s">
        <v>2921</v>
      </c>
      <c r="G412" s="7" t="s">
        <v>2928</v>
      </c>
      <c r="H412" s="7">
        <v>0</v>
      </c>
      <c r="I412" s="10" t="s">
        <v>2946</v>
      </c>
      <c r="J412" s="7" t="s">
        <v>2959</v>
      </c>
      <c r="K412" s="7" t="s">
        <v>3407</v>
      </c>
      <c r="L412" s="11" t="s">
        <v>4405</v>
      </c>
      <c r="M412" s="11" t="s">
        <v>5405</v>
      </c>
      <c r="N412" s="9">
        <v>2914</v>
      </c>
      <c r="O412" s="7" t="s">
        <v>5996</v>
      </c>
      <c r="P412" s="7" t="s">
        <v>6002</v>
      </c>
      <c r="Q412" s="9">
        <v>1907</v>
      </c>
      <c r="R412" s="6">
        <v>45771</v>
      </c>
      <c r="S412" s="8">
        <f>ROUND((VALUE(SUBSTITUTE(SUBSTITUTE(BooksData[[#This Row],[Price (Incl. Tax)]], "Â", ""), "£", "")) *1.3),2)</f>
        <v>64.36</v>
      </c>
      <c r="T412" s="7" cm="1">
        <f t="array" ref="T412">_xlfn.SWITCH(I412, "One",1,"Two",2,"Three",3,"Four",4,"Five",5,"")</f>
        <v>1</v>
      </c>
      <c r="U412" s="12">
        <f>BooksData[[#This Row],[Price(USD)]]*BooksData[[#This Row],[Total Sales]]</f>
        <v>187545.04</v>
      </c>
      <c r="V412" s="7" t="str">
        <f>IF(BooksData[[#This Row],[Title]]="","Missing","OK")</f>
        <v>OK</v>
      </c>
      <c r="W412" s="7" t="str">
        <f ca="1">IF(BooksData[[#This Row],[Last Purchase]] &gt;= TODAY() - 30, "Recent", "Old")</f>
        <v>Old</v>
      </c>
      <c r="X412" s="7">
        <f>IFERROR(
  --MID(BooksData[[#This Row],[Availability]],
        FIND("(", BooksData[[#This Row],[Availability]]) + 1,
        FIND(" ", BooksData[[#This Row],[Availability]], FIND("(", BooksData[[#This Row],[Availability]])) - FIND("(", BooksData[[#This Row],[Availability]]) - 1),
  0)</f>
        <v>3</v>
      </c>
      <c r="Y412" s="13" t="str">
        <f>IF(ISNUMBER(SEARCH("In stock", BooksData[[#This Row],[Availability]])), "In Stock", "Out of Stock")</f>
        <v>In Stock</v>
      </c>
      <c r="Z412" s="13" t="str">
        <f>IF(BooksData[[#This Row],[Stock Count]] &lt; 5, "⚠️ Low", "OK")</f>
        <v>⚠️ Low</v>
      </c>
      <c r="AA412" s="14">
        <f>BooksData[[#This Row],[Revenue]]*0.2</f>
        <v>37509.008000000002</v>
      </c>
      <c r="AB412" s="13" t="str" cm="1">
        <f t="array" ref="AB412">_xlfn.IFS(BooksData[[#This Row],[Price(USD)]]&lt;10, "Low", BooksData[[#This Row],[Price(USD)]]&lt;20, "Mid", TRUE, "High")</f>
        <v>High</v>
      </c>
      <c r="AC412" s="13" t="str">
        <f>IF(BooksData[[#This Row],[Total Sales]] &gt; 4000, "Top Seller", "Other")</f>
        <v>Other</v>
      </c>
    </row>
    <row r="413" spans="1:29" x14ac:dyDescent="0.3">
      <c r="A413" s="7" t="s">
        <v>429</v>
      </c>
      <c r="B413" s="7" t="s">
        <v>1428</v>
      </c>
      <c r="C413" s="7" t="s">
        <v>2017</v>
      </c>
      <c r="D413" s="7" t="s">
        <v>2412</v>
      </c>
      <c r="E413" s="7" t="s">
        <v>2412</v>
      </c>
      <c r="F413" s="7" t="s">
        <v>2921</v>
      </c>
      <c r="G413" s="7" t="s">
        <v>2928</v>
      </c>
      <c r="H413" s="7">
        <v>0</v>
      </c>
      <c r="I413" s="10" t="s">
        <v>2944</v>
      </c>
      <c r="J413" s="7" t="s">
        <v>2959</v>
      </c>
      <c r="K413" s="7" t="s">
        <v>3408</v>
      </c>
      <c r="L413" s="11" t="s">
        <v>4406</v>
      </c>
      <c r="M413" s="11" t="s">
        <v>5406</v>
      </c>
      <c r="N413" s="9">
        <v>2550</v>
      </c>
      <c r="O413" s="7" t="s">
        <v>5995</v>
      </c>
      <c r="P413" s="7" t="s">
        <v>6002</v>
      </c>
      <c r="Q413" s="9">
        <v>1966</v>
      </c>
      <c r="R413" s="6">
        <v>45805</v>
      </c>
      <c r="S413" s="8">
        <f>ROUND((VALUE(SUBSTITUTE(SUBSTITUTE(BooksData[[#This Row],[Price (Incl. Tax)]], "Â", ""), "£", "")) *1.3),2)</f>
        <v>54.17</v>
      </c>
      <c r="T413" s="7" cm="1">
        <f t="array" ref="T413">_xlfn.SWITCH(I413, "One",1,"Two",2,"Three",3,"Four",4,"Five",5,"")</f>
        <v>4</v>
      </c>
      <c r="U413" s="12">
        <f>BooksData[[#This Row],[Price(USD)]]*BooksData[[#This Row],[Total Sales]]</f>
        <v>138133.5</v>
      </c>
      <c r="V413" s="7" t="str">
        <f>IF(BooksData[[#This Row],[Title]]="","Missing","OK")</f>
        <v>OK</v>
      </c>
      <c r="W413" s="7" t="str">
        <f ca="1">IF(BooksData[[#This Row],[Last Purchase]] &gt;= TODAY() - 30, "Recent", "Old")</f>
        <v>Old</v>
      </c>
      <c r="X413" s="7">
        <f>IFERROR(
  --MID(BooksData[[#This Row],[Availability]],
        FIND("(", BooksData[[#This Row],[Availability]]) + 1,
        FIND(" ", BooksData[[#This Row],[Availability]], FIND("(", BooksData[[#This Row],[Availability]])) - FIND("(", BooksData[[#This Row],[Availability]]) - 1),
  0)</f>
        <v>3</v>
      </c>
      <c r="Y413" s="13" t="str">
        <f>IF(ISNUMBER(SEARCH("In stock", BooksData[[#This Row],[Availability]])), "In Stock", "Out of Stock")</f>
        <v>In Stock</v>
      </c>
      <c r="Z413" s="13" t="str">
        <f>IF(BooksData[[#This Row],[Stock Count]] &lt; 5, "⚠️ Low", "OK")</f>
        <v>⚠️ Low</v>
      </c>
      <c r="AA413" s="14">
        <f>BooksData[[#This Row],[Revenue]]*0.2</f>
        <v>27626.7</v>
      </c>
      <c r="AB413" s="13" t="str" cm="1">
        <f t="array" ref="AB413">_xlfn.IFS(BooksData[[#This Row],[Price(USD)]]&lt;10, "Low", BooksData[[#This Row],[Price(USD)]]&lt;20, "Mid", TRUE, "High")</f>
        <v>High</v>
      </c>
      <c r="AC413" s="13" t="str">
        <f>IF(BooksData[[#This Row],[Total Sales]] &gt; 4000, "Top Seller", "Other")</f>
        <v>Other</v>
      </c>
    </row>
    <row r="414" spans="1:29" x14ac:dyDescent="0.3">
      <c r="A414" s="7" t="s">
        <v>430</v>
      </c>
      <c r="B414" s="7" t="s">
        <v>1429</v>
      </c>
      <c r="C414" s="7" t="s">
        <v>2017</v>
      </c>
      <c r="D414" s="7" t="s">
        <v>2413</v>
      </c>
      <c r="E414" s="7" t="s">
        <v>2413</v>
      </c>
      <c r="F414" s="7" t="s">
        <v>2921</v>
      </c>
      <c r="G414" s="7" t="s">
        <v>2928</v>
      </c>
      <c r="H414" s="7">
        <v>0</v>
      </c>
      <c r="I414" s="10" t="s">
        <v>2946</v>
      </c>
      <c r="J414" s="7" t="s">
        <v>2959</v>
      </c>
      <c r="K414" s="7" t="s">
        <v>3409</v>
      </c>
      <c r="L414" s="11" t="s">
        <v>4407</v>
      </c>
      <c r="M414" s="11" t="s">
        <v>5407</v>
      </c>
      <c r="N414" s="9">
        <v>1914</v>
      </c>
      <c r="O414" s="7" t="s">
        <v>5999</v>
      </c>
      <c r="P414" s="7" t="s">
        <v>6001</v>
      </c>
      <c r="Q414" s="9">
        <v>1756</v>
      </c>
      <c r="R414" s="6">
        <v>45831</v>
      </c>
      <c r="S414" s="8">
        <f>ROUND((VALUE(SUBSTITUTE(SUBSTITUTE(BooksData[[#This Row],[Price (Incl. Tax)]], "Â", ""), "£", "")) *1.3),2)</f>
        <v>18.41</v>
      </c>
      <c r="T414" s="7" cm="1">
        <f t="array" ref="T414">_xlfn.SWITCH(I414, "One",1,"Two",2,"Three",3,"Four",4,"Five",5,"")</f>
        <v>1</v>
      </c>
      <c r="U414" s="12">
        <f>BooksData[[#This Row],[Price(USD)]]*BooksData[[#This Row],[Total Sales]]</f>
        <v>35236.74</v>
      </c>
      <c r="V414" s="7" t="str">
        <f>IF(BooksData[[#This Row],[Title]]="","Missing","OK")</f>
        <v>OK</v>
      </c>
      <c r="W414" s="7" t="str">
        <f ca="1">IF(BooksData[[#This Row],[Last Purchase]] &gt;= TODAY() - 30, "Recent", "Old")</f>
        <v>Recent</v>
      </c>
      <c r="X414" s="7">
        <f>IFERROR(
  --MID(BooksData[[#This Row],[Availability]],
        FIND("(", BooksData[[#This Row],[Availability]]) + 1,
        FIND(" ", BooksData[[#This Row],[Availability]], FIND("(", BooksData[[#This Row],[Availability]])) - FIND("(", BooksData[[#This Row],[Availability]]) - 1),
  0)</f>
        <v>3</v>
      </c>
      <c r="Y414" s="13" t="str">
        <f>IF(ISNUMBER(SEARCH("In stock", BooksData[[#This Row],[Availability]])), "In Stock", "Out of Stock")</f>
        <v>In Stock</v>
      </c>
      <c r="Z414" s="13" t="str">
        <f>IF(BooksData[[#This Row],[Stock Count]] &lt; 5, "⚠️ Low", "OK")</f>
        <v>⚠️ Low</v>
      </c>
      <c r="AA414" s="14">
        <f>BooksData[[#This Row],[Revenue]]*0.2</f>
        <v>7047.348</v>
      </c>
      <c r="AB414" s="13" t="str" cm="1">
        <f t="array" ref="AB414">_xlfn.IFS(BooksData[[#This Row],[Price(USD)]]&lt;10, "Low", BooksData[[#This Row],[Price(USD)]]&lt;20, "Mid", TRUE, "High")</f>
        <v>Mid</v>
      </c>
      <c r="AC414" s="13" t="str">
        <f>IF(BooksData[[#This Row],[Total Sales]] &gt; 4000, "Top Seller", "Other")</f>
        <v>Other</v>
      </c>
    </row>
    <row r="415" spans="1:29" x14ac:dyDescent="0.3">
      <c r="A415" s="7" t="s">
        <v>431</v>
      </c>
      <c r="B415" s="7" t="s">
        <v>1430</v>
      </c>
      <c r="C415" s="7" t="s">
        <v>2017</v>
      </c>
      <c r="D415" s="7" t="s">
        <v>2414</v>
      </c>
      <c r="E415" s="7" t="s">
        <v>2414</v>
      </c>
      <c r="F415" s="7" t="s">
        <v>2921</v>
      </c>
      <c r="G415" s="7" t="s">
        <v>2928</v>
      </c>
      <c r="H415" s="7">
        <v>0</v>
      </c>
      <c r="I415" s="10" t="s">
        <v>2946</v>
      </c>
      <c r="J415" s="7" t="s">
        <v>2959</v>
      </c>
      <c r="K415" s="7" t="s">
        <v>3410</v>
      </c>
      <c r="L415" s="11" t="s">
        <v>4408</v>
      </c>
      <c r="M415" s="11" t="s">
        <v>5408</v>
      </c>
      <c r="N415" s="9">
        <v>1876</v>
      </c>
      <c r="O415" s="7" t="s">
        <v>6000</v>
      </c>
      <c r="P415" s="7" t="s">
        <v>6001</v>
      </c>
      <c r="Q415" s="9">
        <v>72</v>
      </c>
      <c r="R415" s="6">
        <v>45727</v>
      </c>
      <c r="S415" s="8">
        <f>ROUND((VALUE(SUBSTITUTE(SUBSTITUTE(BooksData[[#This Row],[Price (Incl. Tax)]], "Â", ""), "£", "")) *1.3),2)</f>
        <v>52.22</v>
      </c>
      <c r="T415" s="7" cm="1">
        <f t="array" ref="T415">_xlfn.SWITCH(I415, "One",1,"Two",2,"Three",3,"Four",4,"Five",5,"")</f>
        <v>1</v>
      </c>
      <c r="U415" s="12">
        <f>BooksData[[#This Row],[Price(USD)]]*BooksData[[#This Row],[Total Sales]]</f>
        <v>97964.72</v>
      </c>
      <c r="V415" s="7" t="str">
        <f>IF(BooksData[[#This Row],[Title]]="","Missing","OK")</f>
        <v>OK</v>
      </c>
      <c r="W415" s="7" t="str">
        <f ca="1">IF(BooksData[[#This Row],[Last Purchase]] &gt;= TODAY() - 30, "Recent", "Old")</f>
        <v>Old</v>
      </c>
      <c r="X415" s="7">
        <f>IFERROR(
  --MID(BooksData[[#This Row],[Availability]],
        FIND("(", BooksData[[#This Row],[Availability]]) + 1,
        FIND(" ", BooksData[[#This Row],[Availability]], FIND("(", BooksData[[#This Row],[Availability]])) - FIND("(", BooksData[[#This Row],[Availability]]) - 1),
  0)</f>
        <v>3</v>
      </c>
      <c r="Y415" s="13" t="str">
        <f>IF(ISNUMBER(SEARCH("In stock", BooksData[[#This Row],[Availability]])), "In Stock", "Out of Stock")</f>
        <v>In Stock</v>
      </c>
      <c r="Z415" s="13" t="str">
        <f>IF(BooksData[[#This Row],[Stock Count]] &lt; 5, "⚠️ Low", "OK")</f>
        <v>⚠️ Low</v>
      </c>
      <c r="AA415" s="14">
        <f>BooksData[[#This Row],[Revenue]]*0.2</f>
        <v>19592.944</v>
      </c>
      <c r="AB415" s="13" t="str" cm="1">
        <f t="array" ref="AB415">_xlfn.IFS(BooksData[[#This Row],[Price(USD)]]&lt;10, "Low", BooksData[[#This Row],[Price(USD)]]&lt;20, "Mid", TRUE, "High")</f>
        <v>High</v>
      </c>
      <c r="AC415" s="13" t="str">
        <f>IF(BooksData[[#This Row],[Total Sales]] &gt; 4000, "Top Seller", "Other")</f>
        <v>Other</v>
      </c>
    </row>
    <row r="416" spans="1:29" x14ac:dyDescent="0.3">
      <c r="A416" s="7" t="s">
        <v>432</v>
      </c>
      <c r="B416" s="7" t="s">
        <v>1431</v>
      </c>
      <c r="C416" s="7" t="s">
        <v>2017</v>
      </c>
      <c r="D416" s="7" t="s">
        <v>2415</v>
      </c>
      <c r="E416" s="7" t="s">
        <v>2415</v>
      </c>
      <c r="F416" s="7" t="s">
        <v>2921</v>
      </c>
      <c r="G416" s="7" t="s">
        <v>2928</v>
      </c>
      <c r="H416" s="7">
        <v>0</v>
      </c>
      <c r="I416" s="10" t="s">
        <v>2946</v>
      </c>
      <c r="J416" s="7" t="s">
        <v>2959</v>
      </c>
      <c r="K416" s="7" t="s">
        <v>3411</v>
      </c>
      <c r="L416" s="11" t="s">
        <v>4409</v>
      </c>
      <c r="M416" s="11" t="s">
        <v>5409</v>
      </c>
      <c r="N416" s="9">
        <v>243</v>
      </c>
      <c r="O416" s="7" t="s">
        <v>5995</v>
      </c>
      <c r="P416" s="7" t="s">
        <v>6002</v>
      </c>
      <c r="Q416" s="9">
        <v>1132</v>
      </c>
      <c r="R416" s="6">
        <v>45766</v>
      </c>
      <c r="S416" s="8">
        <f>ROUND((VALUE(SUBSTITUTE(SUBSTITUTE(BooksData[[#This Row],[Price (Incl. Tax)]], "Â", ""), "£", "")) *1.3),2)</f>
        <v>17.559999999999999</v>
      </c>
      <c r="T416" s="7" cm="1">
        <f t="array" ref="T416">_xlfn.SWITCH(I416, "One",1,"Two",2,"Three",3,"Four",4,"Five",5,"")</f>
        <v>1</v>
      </c>
      <c r="U416" s="12">
        <f>BooksData[[#This Row],[Price(USD)]]*BooksData[[#This Row],[Total Sales]]</f>
        <v>4267.08</v>
      </c>
      <c r="V416" s="7" t="str">
        <f>IF(BooksData[[#This Row],[Title]]="","Missing","OK")</f>
        <v>OK</v>
      </c>
      <c r="W416" s="7" t="str">
        <f ca="1">IF(BooksData[[#This Row],[Last Purchase]] &gt;= TODAY() - 30, "Recent", "Old")</f>
        <v>Old</v>
      </c>
      <c r="X416" s="7">
        <f>IFERROR(
  --MID(BooksData[[#This Row],[Availability]],
        FIND("(", BooksData[[#This Row],[Availability]]) + 1,
        FIND(" ", BooksData[[#This Row],[Availability]], FIND("(", BooksData[[#This Row],[Availability]])) - FIND("(", BooksData[[#This Row],[Availability]]) - 1),
  0)</f>
        <v>3</v>
      </c>
      <c r="Y416" s="13" t="str">
        <f>IF(ISNUMBER(SEARCH("In stock", BooksData[[#This Row],[Availability]])), "In Stock", "Out of Stock")</f>
        <v>In Stock</v>
      </c>
      <c r="Z416" s="13" t="str">
        <f>IF(BooksData[[#This Row],[Stock Count]] &lt; 5, "⚠️ Low", "OK")</f>
        <v>⚠️ Low</v>
      </c>
      <c r="AA416" s="14">
        <f>BooksData[[#This Row],[Revenue]]*0.2</f>
        <v>853.41600000000005</v>
      </c>
      <c r="AB416" s="13" t="str" cm="1">
        <f t="array" ref="AB416">_xlfn.IFS(BooksData[[#This Row],[Price(USD)]]&lt;10, "Low", BooksData[[#This Row],[Price(USD)]]&lt;20, "Mid", TRUE, "High")</f>
        <v>Mid</v>
      </c>
      <c r="AC416" s="13" t="str">
        <f>IF(BooksData[[#This Row],[Total Sales]] &gt; 4000, "Top Seller", "Other")</f>
        <v>Other</v>
      </c>
    </row>
    <row r="417" spans="1:29" x14ac:dyDescent="0.3">
      <c r="A417" s="7" t="s">
        <v>433</v>
      </c>
      <c r="B417" s="7" t="s">
        <v>1432</v>
      </c>
      <c r="C417" s="7" t="s">
        <v>2017</v>
      </c>
      <c r="D417" s="7" t="s">
        <v>2416</v>
      </c>
      <c r="E417" s="7" t="s">
        <v>2416</v>
      </c>
      <c r="F417" s="7" t="s">
        <v>2921</v>
      </c>
      <c r="G417" s="7" t="s">
        <v>2928</v>
      </c>
      <c r="H417" s="7">
        <v>0</v>
      </c>
      <c r="I417" s="10" t="s">
        <v>2946</v>
      </c>
      <c r="J417" s="7" t="s">
        <v>2959</v>
      </c>
      <c r="K417" s="7" t="s">
        <v>3412</v>
      </c>
      <c r="L417" s="11" t="s">
        <v>4410</v>
      </c>
      <c r="M417" s="11" t="s">
        <v>5410</v>
      </c>
      <c r="N417" s="9">
        <v>1632</v>
      </c>
      <c r="O417" s="7" t="s">
        <v>6000</v>
      </c>
      <c r="P417" s="7" t="s">
        <v>6002</v>
      </c>
      <c r="Q417" s="9">
        <v>1644</v>
      </c>
      <c r="R417" s="6">
        <v>45690</v>
      </c>
      <c r="S417" s="8">
        <f>ROUND((VALUE(SUBSTITUTE(SUBSTITUTE(BooksData[[#This Row],[Price (Incl. Tax)]], "Â", ""), "£", "")) *1.3),2)</f>
        <v>75.180000000000007</v>
      </c>
      <c r="T417" s="7" cm="1">
        <f t="array" ref="T417">_xlfn.SWITCH(I417, "One",1,"Two",2,"Three",3,"Four",4,"Five",5,"")</f>
        <v>1</v>
      </c>
      <c r="U417" s="12">
        <f>BooksData[[#This Row],[Price(USD)]]*BooksData[[#This Row],[Total Sales]]</f>
        <v>122693.76000000001</v>
      </c>
      <c r="V417" s="7" t="str">
        <f>IF(BooksData[[#This Row],[Title]]="","Missing","OK")</f>
        <v>OK</v>
      </c>
      <c r="W417" s="7" t="str">
        <f ca="1">IF(BooksData[[#This Row],[Last Purchase]] &gt;= TODAY() - 30, "Recent", "Old")</f>
        <v>Old</v>
      </c>
      <c r="X417" s="7">
        <f>IFERROR(
  --MID(BooksData[[#This Row],[Availability]],
        FIND("(", BooksData[[#This Row],[Availability]]) + 1,
        FIND(" ", BooksData[[#This Row],[Availability]], FIND("(", BooksData[[#This Row],[Availability]])) - FIND("(", BooksData[[#This Row],[Availability]]) - 1),
  0)</f>
        <v>3</v>
      </c>
      <c r="Y417" s="13" t="str">
        <f>IF(ISNUMBER(SEARCH("In stock", BooksData[[#This Row],[Availability]])), "In Stock", "Out of Stock")</f>
        <v>In Stock</v>
      </c>
      <c r="Z417" s="13" t="str">
        <f>IF(BooksData[[#This Row],[Stock Count]] &lt; 5, "⚠️ Low", "OK")</f>
        <v>⚠️ Low</v>
      </c>
      <c r="AA417" s="14">
        <f>BooksData[[#This Row],[Revenue]]*0.2</f>
        <v>24538.752000000004</v>
      </c>
      <c r="AB417" s="13" t="str" cm="1">
        <f t="array" ref="AB417">_xlfn.IFS(BooksData[[#This Row],[Price(USD)]]&lt;10, "Low", BooksData[[#This Row],[Price(USD)]]&lt;20, "Mid", TRUE, "High")</f>
        <v>High</v>
      </c>
      <c r="AC417" s="13" t="str">
        <f>IF(BooksData[[#This Row],[Total Sales]] &gt; 4000, "Top Seller", "Other")</f>
        <v>Other</v>
      </c>
    </row>
    <row r="418" spans="1:29" x14ac:dyDescent="0.3">
      <c r="A418" s="7" t="s">
        <v>434</v>
      </c>
      <c r="B418" s="7" t="s">
        <v>1433</v>
      </c>
      <c r="C418" s="7" t="s">
        <v>2017</v>
      </c>
      <c r="D418" s="7" t="s">
        <v>2417</v>
      </c>
      <c r="E418" s="7" t="s">
        <v>2417</v>
      </c>
      <c r="F418" s="7" t="s">
        <v>2921</v>
      </c>
      <c r="G418" s="7" t="s">
        <v>2928</v>
      </c>
      <c r="H418" s="7">
        <v>0</v>
      </c>
      <c r="I418" s="10" t="s">
        <v>2946</v>
      </c>
      <c r="J418" s="7" t="s">
        <v>2959</v>
      </c>
      <c r="K418" s="7" t="s">
        <v>3413</v>
      </c>
      <c r="L418" s="11" t="s">
        <v>4411</v>
      </c>
      <c r="M418" s="11" t="s">
        <v>5411</v>
      </c>
      <c r="N418" s="9">
        <v>3314</v>
      </c>
      <c r="O418" s="7" t="s">
        <v>5996</v>
      </c>
      <c r="P418" s="7" t="s">
        <v>6001</v>
      </c>
      <c r="Q418" s="9">
        <v>1871</v>
      </c>
      <c r="R418" s="6">
        <v>45806</v>
      </c>
      <c r="S418" s="8">
        <f>ROUND((VALUE(SUBSTITUTE(SUBSTITUTE(BooksData[[#This Row],[Price (Incl. Tax)]], "Â", ""), "£", "")) *1.3),2)</f>
        <v>28.86</v>
      </c>
      <c r="T418" s="7" cm="1">
        <f t="array" ref="T418">_xlfn.SWITCH(I418, "One",1,"Two",2,"Three",3,"Four",4,"Five",5,"")</f>
        <v>1</v>
      </c>
      <c r="U418" s="12">
        <f>BooksData[[#This Row],[Price(USD)]]*BooksData[[#This Row],[Total Sales]]</f>
        <v>95642.04</v>
      </c>
      <c r="V418" s="7" t="str">
        <f>IF(BooksData[[#This Row],[Title]]="","Missing","OK")</f>
        <v>OK</v>
      </c>
      <c r="W418" s="7" t="str">
        <f ca="1">IF(BooksData[[#This Row],[Last Purchase]] &gt;= TODAY() - 30, "Recent", "Old")</f>
        <v>Old</v>
      </c>
      <c r="X418" s="7">
        <f>IFERROR(
  --MID(BooksData[[#This Row],[Availability]],
        FIND("(", BooksData[[#This Row],[Availability]]) + 1,
        FIND(" ", BooksData[[#This Row],[Availability]], FIND("(", BooksData[[#This Row],[Availability]])) - FIND("(", BooksData[[#This Row],[Availability]]) - 1),
  0)</f>
        <v>3</v>
      </c>
      <c r="Y418" s="13" t="str">
        <f>IF(ISNUMBER(SEARCH("In stock", BooksData[[#This Row],[Availability]])), "In Stock", "Out of Stock")</f>
        <v>In Stock</v>
      </c>
      <c r="Z418" s="13" t="str">
        <f>IF(BooksData[[#This Row],[Stock Count]] &lt; 5, "⚠️ Low", "OK")</f>
        <v>⚠️ Low</v>
      </c>
      <c r="AA418" s="14">
        <f>BooksData[[#This Row],[Revenue]]*0.2</f>
        <v>19128.407999999999</v>
      </c>
      <c r="AB418" s="13" t="str" cm="1">
        <f t="array" ref="AB418">_xlfn.IFS(BooksData[[#This Row],[Price(USD)]]&lt;10, "Low", BooksData[[#This Row],[Price(USD)]]&lt;20, "Mid", TRUE, "High")</f>
        <v>High</v>
      </c>
      <c r="AC418" s="13" t="str">
        <f>IF(BooksData[[#This Row],[Total Sales]] &gt; 4000, "Top Seller", "Other")</f>
        <v>Other</v>
      </c>
    </row>
    <row r="419" spans="1:29" x14ac:dyDescent="0.3">
      <c r="A419" s="7" t="s">
        <v>435</v>
      </c>
      <c r="B419" s="7" t="s">
        <v>1434</v>
      </c>
      <c r="C419" s="7" t="s">
        <v>2017</v>
      </c>
      <c r="D419" s="7" t="s">
        <v>2418</v>
      </c>
      <c r="E419" s="7" t="s">
        <v>2418</v>
      </c>
      <c r="F419" s="7" t="s">
        <v>2921</v>
      </c>
      <c r="G419" s="7" t="s">
        <v>2928</v>
      </c>
      <c r="H419" s="7">
        <v>0</v>
      </c>
      <c r="I419" s="10" t="s">
        <v>2946</v>
      </c>
      <c r="J419" s="7" t="s">
        <v>2959</v>
      </c>
      <c r="K419" s="7" t="s">
        <v>3414</v>
      </c>
      <c r="L419" s="11" t="s">
        <v>4412</v>
      </c>
      <c r="M419" s="11" t="s">
        <v>5412</v>
      </c>
      <c r="N419" s="9">
        <v>2739</v>
      </c>
      <c r="O419" s="7" t="s">
        <v>5999</v>
      </c>
      <c r="P419" s="7" t="s">
        <v>6002</v>
      </c>
      <c r="Q419" s="9">
        <v>1462</v>
      </c>
      <c r="R419" s="6">
        <v>45771</v>
      </c>
      <c r="S419" s="8">
        <f>ROUND((VALUE(SUBSTITUTE(SUBSTITUTE(BooksData[[#This Row],[Price (Incl. Tax)]], "Â", ""), "£", "")) *1.3),2)</f>
        <v>58.64</v>
      </c>
      <c r="T419" s="7" cm="1">
        <f t="array" ref="T419">_xlfn.SWITCH(I419, "One",1,"Two",2,"Three",3,"Four",4,"Five",5,"")</f>
        <v>1</v>
      </c>
      <c r="U419" s="12">
        <f>BooksData[[#This Row],[Price(USD)]]*BooksData[[#This Row],[Total Sales]]</f>
        <v>160614.96</v>
      </c>
      <c r="V419" s="7" t="str">
        <f>IF(BooksData[[#This Row],[Title]]="","Missing","OK")</f>
        <v>OK</v>
      </c>
      <c r="W419" s="7" t="str">
        <f ca="1">IF(BooksData[[#This Row],[Last Purchase]] &gt;= TODAY() - 30, "Recent", "Old")</f>
        <v>Old</v>
      </c>
      <c r="X419" s="7">
        <f>IFERROR(
  --MID(BooksData[[#This Row],[Availability]],
        FIND("(", BooksData[[#This Row],[Availability]]) + 1,
        FIND(" ", BooksData[[#This Row],[Availability]], FIND("(", BooksData[[#This Row],[Availability]])) - FIND("(", BooksData[[#This Row],[Availability]]) - 1),
  0)</f>
        <v>3</v>
      </c>
      <c r="Y419" s="13" t="str">
        <f>IF(ISNUMBER(SEARCH("In stock", BooksData[[#This Row],[Availability]])), "In Stock", "Out of Stock")</f>
        <v>In Stock</v>
      </c>
      <c r="Z419" s="13" t="str">
        <f>IF(BooksData[[#This Row],[Stock Count]] &lt; 5, "⚠️ Low", "OK")</f>
        <v>⚠️ Low</v>
      </c>
      <c r="AA419" s="14">
        <f>BooksData[[#This Row],[Revenue]]*0.2</f>
        <v>32122.991999999998</v>
      </c>
      <c r="AB419" s="13" t="str" cm="1">
        <f t="array" ref="AB419">_xlfn.IFS(BooksData[[#This Row],[Price(USD)]]&lt;10, "Low", BooksData[[#This Row],[Price(USD)]]&lt;20, "Mid", TRUE, "High")</f>
        <v>High</v>
      </c>
      <c r="AC419" s="13" t="str">
        <f>IF(BooksData[[#This Row],[Total Sales]] &gt; 4000, "Top Seller", "Other")</f>
        <v>Other</v>
      </c>
    </row>
    <row r="420" spans="1:29" x14ac:dyDescent="0.3">
      <c r="A420" s="7" t="s">
        <v>436</v>
      </c>
      <c r="B420" s="7" t="s">
        <v>1435</v>
      </c>
      <c r="C420" s="7" t="s">
        <v>2017</v>
      </c>
      <c r="D420" s="7" t="s">
        <v>2419</v>
      </c>
      <c r="E420" s="7" t="s">
        <v>2419</v>
      </c>
      <c r="F420" s="7" t="s">
        <v>2921</v>
      </c>
      <c r="G420" s="7" t="s">
        <v>2928</v>
      </c>
      <c r="H420" s="7">
        <v>0</v>
      </c>
      <c r="I420" s="10" t="s">
        <v>2946</v>
      </c>
      <c r="J420" s="7" t="s">
        <v>2959</v>
      </c>
      <c r="K420" s="7" t="s">
        <v>3415</v>
      </c>
      <c r="L420" s="11" t="s">
        <v>4413</v>
      </c>
      <c r="M420" s="11" t="s">
        <v>5413</v>
      </c>
      <c r="N420" s="9">
        <v>2332</v>
      </c>
      <c r="O420" s="7" t="s">
        <v>5998</v>
      </c>
      <c r="P420" s="7" t="s">
        <v>6001</v>
      </c>
      <c r="Q420" s="9">
        <v>1516</v>
      </c>
      <c r="R420" s="6">
        <v>45689</v>
      </c>
      <c r="S420" s="8">
        <f>ROUND((VALUE(SUBSTITUTE(SUBSTITUTE(BooksData[[#This Row],[Price (Incl. Tax)]], "Â", ""), "£", "")) *1.3),2)</f>
        <v>55.09</v>
      </c>
      <c r="T420" s="7" cm="1">
        <f t="array" ref="T420">_xlfn.SWITCH(I420, "One",1,"Two",2,"Three",3,"Four",4,"Five",5,"")</f>
        <v>1</v>
      </c>
      <c r="U420" s="12">
        <f>BooksData[[#This Row],[Price(USD)]]*BooksData[[#This Row],[Total Sales]]</f>
        <v>128469.88</v>
      </c>
      <c r="V420" s="7" t="str">
        <f>IF(BooksData[[#This Row],[Title]]="","Missing","OK")</f>
        <v>OK</v>
      </c>
      <c r="W420" s="7" t="str">
        <f ca="1">IF(BooksData[[#This Row],[Last Purchase]] &gt;= TODAY() - 30, "Recent", "Old")</f>
        <v>Old</v>
      </c>
      <c r="X420" s="7">
        <f>IFERROR(
  --MID(BooksData[[#This Row],[Availability]],
        FIND("(", BooksData[[#This Row],[Availability]]) + 1,
        FIND(" ", BooksData[[#This Row],[Availability]], FIND("(", BooksData[[#This Row],[Availability]])) - FIND("(", BooksData[[#This Row],[Availability]]) - 1),
  0)</f>
        <v>3</v>
      </c>
      <c r="Y420" s="13" t="str">
        <f>IF(ISNUMBER(SEARCH("In stock", BooksData[[#This Row],[Availability]])), "In Stock", "Out of Stock")</f>
        <v>In Stock</v>
      </c>
      <c r="Z420" s="13" t="str">
        <f>IF(BooksData[[#This Row],[Stock Count]] &lt; 5, "⚠️ Low", "OK")</f>
        <v>⚠️ Low</v>
      </c>
      <c r="AA420" s="14">
        <f>BooksData[[#This Row],[Revenue]]*0.2</f>
        <v>25693.976000000002</v>
      </c>
      <c r="AB420" s="13" t="str" cm="1">
        <f t="array" ref="AB420">_xlfn.IFS(BooksData[[#This Row],[Price(USD)]]&lt;10, "Low", BooksData[[#This Row],[Price(USD)]]&lt;20, "Mid", TRUE, "High")</f>
        <v>High</v>
      </c>
      <c r="AC420" s="13" t="str">
        <f>IF(BooksData[[#This Row],[Total Sales]] &gt; 4000, "Top Seller", "Other")</f>
        <v>Other</v>
      </c>
    </row>
    <row r="421" spans="1:29" x14ac:dyDescent="0.3">
      <c r="A421" s="7" t="s">
        <v>437</v>
      </c>
      <c r="B421" s="7" t="s">
        <v>1436</v>
      </c>
      <c r="C421" s="7" t="s">
        <v>2017</v>
      </c>
      <c r="D421" s="7" t="s">
        <v>2420</v>
      </c>
      <c r="E421" s="7" t="s">
        <v>2420</v>
      </c>
      <c r="F421" s="7" t="s">
        <v>2921</v>
      </c>
      <c r="G421" s="7" t="s">
        <v>2928</v>
      </c>
      <c r="H421" s="7">
        <v>0</v>
      </c>
      <c r="I421" s="10" t="s">
        <v>2947</v>
      </c>
      <c r="J421" s="7" t="s">
        <v>2959</v>
      </c>
      <c r="K421" s="7" t="s">
        <v>3416</v>
      </c>
      <c r="L421" s="11" t="s">
        <v>4414</v>
      </c>
      <c r="M421" s="11" t="s">
        <v>5414</v>
      </c>
      <c r="N421" s="9">
        <v>618</v>
      </c>
      <c r="O421" s="7" t="s">
        <v>5999</v>
      </c>
      <c r="P421" s="7" t="s">
        <v>6002</v>
      </c>
      <c r="Q421" s="9">
        <v>1342</v>
      </c>
      <c r="R421" s="6">
        <v>45837</v>
      </c>
      <c r="S421" s="8">
        <f>ROUND((VALUE(SUBSTITUTE(SUBSTITUTE(BooksData[[#This Row],[Price (Incl. Tax)]], "Â", ""), "£", "")) *1.3),2)</f>
        <v>73.709999999999994</v>
      </c>
      <c r="T421" s="7" cm="1">
        <f t="array" ref="T421">_xlfn.SWITCH(I421, "One",1,"Two",2,"Three",3,"Four",4,"Five",5,"")</f>
        <v>5</v>
      </c>
      <c r="U421" s="12">
        <f>BooksData[[#This Row],[Price(USD)]]*BooksData[[#This Row],[Total Sales]]</f>
        <v>45552.78</v>
      </c>
      <c r="V421" s="7" t="str">
        <f>IF(BooksData[[#This Row],[Title]]="","Missing","OK")</f>
        <v>OK</v>
      </c>
      <c r="W421" s="7" t="str">
        <f ca="1">IF(BooksData[[#This Row],[Last Purchase]] &gt;= TODAY() - 30, "Recent", "Old")</f>
        <v>Recent</v>
      </c>
      <c r="X421" s="7">
        <f>IFERROR(
  --MID(BooksData[[#This Row],[Availability]],
        FIND("(", BooksData[[#This Row],[Availability]]) + 1,
        FIND(" ", BooksData[[#This Row],[Availability]], FIND("(", BooksData[[#This Row],[Availability]])) - FIND("(", BooksData[[#This Row],[Availability]]) - 1),
  0)</f>
        <v>3</v>
      </c>
      <c r="Y421" s="13" t="str">
        <f>IF(ISNUMBER(SEARCH("In stock", BooksData[[#This Row],[Availability]])), "In Stock", "Out of Stock")</f>
        <v>In Stock</v>
      </c>
      <c r="Z421" s="13" t="str">
        <f>IF(BooksData[[#This Row],[Stock Count]] &lt; 5, "⚠️ Low", "OK")</f>
        <v>⚠️ Low</v>
      </c>
      <c r="AA421" s="14">
        <f>BooksData[[#This Row],[Revenue]]*0.2</f>
        <v>9110.5560000000005</v>
      </c>
      <c r="AB421" s="13" t="str" cm="1">
        <f t="array" ref="AB421">_xlfn.IFS(BooksData[[#This Row],[Price(USD)]]&lt;10, "Low", BooksData[[#This Row],[Price(USD)]]&lt;20, "Mid", TRUE, "High")</f>
        <v>High</v>
      </c>
      <c r="AC421" s="13" t="str">
        <f>IF(BooksData[[#This Row],[Total Sales]] &gt; 4000, "Top Seller", "Other")</f>
        <v>Other</v>
      </c>
    </row>
    <row r="422" spans="1:29" x14ac:dyDescent="0.3">
      <c r="A422" s="7" t="s">
        <v>438</v>
      </c>
      <c r="B422" s="7" t="s">
        <v>1437</v>
      </c>
      <c r="C422" s="7" t="s">
        <v>2017</v>
      </c>
      <c r="D422" s="7" t="s">
        <v>2421</v>
      </c>
      <c r="E422" s="7" t="s">
        <v>2421</v>
      </c>
      <c r="F422" s="7" t="s">
        <v>2921</v>
      </c>
      <c r="G422" s="7" t="s">
        <v>2928</v>
      </c>
      <c r="H422" s="7">
        <v>0</v>
      </c>
      <c r="I422" s="10" t="s">
        <v>2945</v>
      </c>
      <c r="J422" s="7" t="s">
        <v>2959</v>
      </c>
      <c r="K422" s="7" t="s">
        <v>3417</v>
      </c>
      <c r="L422" s="11" t="s">
        <v>4415</v>
      </c>
      <c r="M422" s="11" t="s">
        <v>5415</v>
      </c>
      <c r="N422" s="9">
        <v>2336</v>
      </c>
      <c r="O422" s="7" t="s">
        <v>5999</v>
      </c>
      <c r="P422" s="7" t="s">
        <v>6001</v>
      </c>
      <c r="Q422" s="9">
        <v>858</v>
      </c>
      <c r="R422" s="6">
        <v>45850</v>
      </c>
      <c r="S422" s="8">
        <f>ROUND((VALUE(SUBSTITUTE(SUBSTITUTE(BooksData[[#This Row],[Price (Incl. Tax)]], "Â", ""), "£", "")) *1.3),2)</f>
        <v>37.51</v>
      </c>
      <c r="T422" s="7" cm="1">
        <f t="array" ref="T422">_xlfn.SWITCH(I422, "One",1,"Two",2,"Three",3,"Four",4,"Five",5,"")</f>
        <v>3</v>
      </c>
      <c r="U422" s="12">
        <f>BooksData[[#This Row],[Price(USD)]]*BooksData[[#This Row],[Total Sales]]</f>
        <v>87623.360000000001</v>
      </c>
      <c r="V422" s="7" t="str">
        <f>IF(BooksData[[#This Row],[Title]]="","Missing","OK")</f>
        <v>OK</v>
      </c>
      <c r="W422" s="7" t="str">
        <f ca="1">IF(BooksData[[#This Row],[Last Purchase]] &gt;= TODAY() - 30, "Recent", "Old")</f>
        <v>Recent</v>
      </c>
      <c r="X422" s="7">
        <f>IFERROR(
  --MID(BooksData[[#This Row],[Availability]],
        FIND("(", BooksData[[#This Row],[Availability]]) + 1,
        FIND(" ", BooksData[[#This Row],[Availability]], FIND("(", BooksData[[#This Row],[Availability]])) - FIND("(", BooksData[[#This Row],[Availability]]) - 1),
  0)</f>
        <v>3</v>
      </c>
      <c r="Y422" s="13" t="str">
        <f>IF(ISNUMBER(SEARCH("In stock", BooksData[[#This Row],[Availability]])), "In Stock", "Out of Stock")</f>
        <v>In Stock</v>
      </c>
      <c r="Z422" s="13" t="str">
        <f>IF(BooksData[[#This Row],[Stock Count]] &lt; 5, "⚠️ Low", "OK")</f>
        <v>⚠️ Low</v>
      </c>
      <c r="AA422" s="14">
        <f>BooksData[[#This Row],[Revenue]]*0.2</f>
        <v>17524.672000000002</v>
      </c>
      <c r="AB422" s="13" t="str" cm="1">
        <f t="array" ref="AB422">_xlfn.IFS(BooksData[[#This Row],[Price(USD)]]&lt;10, "Low", BooksData[[#This Row],[Price(USD)]]&lt;20, "Mid", TRUE, "High")</f>
        <v>High</v>
      </c>
      <c r="AC422" s="13" t="str">
        <f>IF(BooksData[[#This Row],[Total Sales]] &gt; 4000, "Top Seller", "Other")</f>
        <v>Other</v>
      </c>
    </row>
    <row r="423" spans="1:29" x14ac:dyDescent="0.3">
      <c r="A423" s="7" t="s">
        <v>439</v>
      </c>
      <c r="B423" s="7" t="s">
        <v>1438</v>
      </c>
      <c r="C423" s="7" t="s">
        <v>2017</v>
      </c>
      <c r="D423" s="7" t="s">
        <v>2422</v>
      </c>
      <c r="E423" s="7" t="s">
        <v>2422</v>
      </c>
      <c r="F423" s="7" t="s">
        <v>2921</v>
      </c>
      <c r="G423" s="7" t="s">
        <v>2928</v>
      </c>
      <c r="H423" s="7">
        <v>0</v>
      </c>
      <c r="I423" s="10" t="s">
        <v>2943</v>
      </c>
      <c r="J423" s="7" t="s">
        <v>2959</v>
      </c>
      <c r="K423" s="7" t="s">
        <v>3418</v>
      </c>
      <c r="L423" s="11" t="s">
        <v>4416</v>
      </c>
      <c r="M423" s="11" t="s">
        <v>5416</v>
      </c>
      <c r="N423" s="9">
        <v>2926</v>
      </c>
      <c r="O423" s="7" t="s">
        <v>5996</v>
      </c>
      <c r="P423" s="7" t="s">
        <v>6002</v>
      </c>
      <c r="Q423" s="9">
        <v>459</v>
      </c>
      <c r="R423" s="6">
        <v>45736</v>
      </c>
      <c r="S423" s="8">
        <f>ROUND((VALUE(SUBSTITUTE(SUBSTITUTE(BooksData[[#This Row],[Price (Incl. Tax)]], "Â", ""), "£", "")) *1.3),2)</f>
        <v>37.54</v>
      </c>
      <c r="T423" s="7" cm="1">
        <f t="array" ref="T423">_xlfn.SWITCH(I423, "One",1,"Two",2,"Three",3,"Four",4,"Five",5,"")</f>
        <v>2</v>
      </c>
      <c r="U423" s="12">
        <f>BooksData[[#This Row],[Price(USD)]]*BooksData[[#This Row],[Total Sales]]</f>
        <v>109842.04</v>
      </c>
      <c r="V423" s="7" t="str">
        <f>IF(BooksData[[#This Row],[Title]]="","Missing","OK")</f>
        <v>OK</v>
      </c>
      <c r="W423" s="7" t="str">
        <f ca="1">IF(BooksData[[#This Row],[Last Purchase]] &gt;= TODAY() - 30, "Recent", "Old")</f>
        <v>Old</v>
      </c>
      <c r="X423" s="7">
        <f>IFERROR(
  --MID(BooksData[[#This Row],[Availability]],
        FIND("(", BooksData[[#This Row],[Availability]]) + 1,
        FIND(" ", BooksData[[#This Row],[Availability]], FIND("(", BooksData[[#This Row],[Availability]])) - FIND("(", BooksData[[#This Row],[Availability]]) - 1),
  0)</f>
        <v>3</v>
      </c>
      <c r="Y423" s="13" t="str">
        <f>IF(ISNUMBER(SEARCH("In stock", BooksData[[#This Row],[Availability]])), "In Stock", "Out of Stock")</f>
        <v>In Stock</v>
      </c>
      <c r="Z423" s="13" t="str">
        <f>IF(BooksData[[#This Row],[Stock Count]] &lt; 5, "⚠️ Low", "OK")</f>
        <v>⚠️ Low</v>
      </c>
      <c r="AA423" s="14">
        <f>BooksData[[#This Row],[Revenue]]*0.2</f>
        <v>21968.407999999999</v>
      </c>
      <c r="AB423" s="13" t="str" cm="1">
        <f t="array" ref="AB423">_xlfn.IFS(BooksData[[#This Row],[Price(USD)]]&lt;10, "Low", BooksData[[#This Row],[Price(USD)]]&lt;20, "Mid", TRUE, "High")</f>
        <v>High</v>
      </c>
      <c r="AC423" s="13" t="str">
        <f>IF(BooksData[[#This Row],[Total Sales]] &gt; 4000, "Top Seller", "Other")</f>
        <v>Other</v>
      </c>
    </row>
    <row r="424" spans="1:29" x14ac:dyDescent="0.3">
      <c r="A424" s="7" t="s">
        <v>440</v>
      </c>
      <c r="B424" s="7" t="s">
        <v>1439</v>
      </c>
      <c r="C424" s="7" t="s">
        <v>2017</v>
      </c>
      <c r="D424" s="7" t="s">
        <v>2423</v>
      </c>
      <c r="E424" s="7" t="s">
        <v>2423</v>
      </c>
      <c r="F424" s="7" t="s">
        <v>2921</v>
      </c>
      <c r="G424" s="7" t="s">
        <v>2928</v>
      </c>
      <c r="H424" s="7">
        <v>0</v>
      </c>
      <c r="I424" s="10" t="s">
        <v>2947</v>
      </c>
      <c r="J424" s="7" t="s">
        <v>2959</v>
      </c>
      <c r="K424" s="7" t="s">
        <v>3419</v>
      </c>
      <c r="L424" s="11" t="s">
        <v>4417</v>
      </c>
      <c r="M424" s="11" t="s">
        <v>5417</v>
      </c>
      <c r="N424" s="9">
        <v>4223</v>
      </c>
      <c r="O424" s="7" t="s">
        <v>5998</v>
      </c>
      <c r="P424" s="7" t="s">
        <v>6001</v>
      </c>
      <c r="Q424" s="9">
        <v>659</v>
      </c>
      <c r="R424" s="6">
        <v>45781</v>
      </c>
      <c r="S424" s="8">
        <f>ROUND((VALUE(SUBSTITUTE(SUBSTITUTE(BooksData[[#This Row],[Price (Incl. Tax)]], "Â", ""), "£", "")) *1.3),2)</f>
        <v>34.659999999999997</v>
      </c>
      <c r="T424" s="7" cm="1">
        <f t="array" ref="T424">_xlfn.SWITCH(I424, "One",1,"Two",2,"Three",3,"Four",4,"Five",5,"")</f>
        <v>5</v>
      </c>
      <c r="U424" s="12">
        <f>BooksData[[#This Row],[Price(USD)]]*BooksData[[#This Row],[Total Sales]]</f>
        <v>146369.18</v>
      </c>
      <c r="V424" s="7" t="str">
        <f>IF(BooksData[[#This Row],[Title]]="","Missing","OK")</f>
        <v>OK</v>
      </c>
      <c r="W424" s="7" t="str">
        <f ca="1">IF(BooksData[[#This Row],[Last Purchase]] &gt;= TODAY() - 30, "Recent", "Old")</f>
        <v>Old</v>
      </c>
      <c r="X424" s="7">
        <f>IFERROR(
  --MID(BooksData[[#This Row],[Availability]],
        FIND("(", BooksData[[#This Row],[Availability]]) + 1,
        FIND(" ", BooksData[[#This Row],[Availability]], FIND("(", BooksData[[#This Row],[Availability]])) - FIND("(", BooksData[[#This Row],[Availability]]) - 1),
  0)</f>
        <v>3</v>
      </c>
      <c r="Y424" s="13" t="str">
        <f>IF(ISNUMBER(SEARCH("In stock", BooksData[[#This Row],[Availability]])), "In Stock", "Out of Stock")</f>
        <v>In Stock</v>
      </c>
      <c r="Z424" s="13" t="str">
        <f>IF(BooksData[[#This Row],[Stock Count]] &lt; 5, "⚠️ Low", "OK")</f>
        <v>⚠️ Low</v>
      </c>
      <c r="AA424" s="14">
        <f>BooksData[[#This Row],[Revenue]]*0.2</f>
        <v>29273.835999999999</v>
      </c>
      <c r="AB424" s="13" t="str" cm="1">
        <f t="array" ref="AB424">_xlfn.IFS(BooksData[[#This Row],[Price(USD)]]&lt;10, "Low", BooksData[[#This Row],[Price(USD)]]&lt;20, "Mid", TRUE, "High")</f>
        <v>High</v>
      </c>
      <c r="AC424" s="13" t="str">
        <f>IF(BooksData[[#This Row],[Total Sales]] &gt; 4000, "Top Seller", "Other")</f>
        <v>Top Seller</v>
      </c>
    </row>
    <row r="425" spans="1:29" x14ac:dyDescent="0.3">
      <c r="A425" s="7" t="s">
        <v>441</v>
      </c>
      <c r="B425" s="7" t="s">
        <v>1440</v>
      </c>
      <c r="C425" s="7" t="s">
        <v>2017</v>
      </c>
      <c r="D425" s="7" t="s">
        <v>2424</v>
      </c>
      <c r="E425" s="7" t="s">
        <v>2424</v>
      </c>
      <c r="F425" s="7" t="s">
        <v>2921</v>
      </c>
      <c r="G425" s="7" t="s">
        <v>2928</v>
      </c>
      <c r="H425" s="7">
        <v>0</v>
      </c>
      <c r="I425" s="10" t="s">
        <v>2947</v>
      </c>
      <c r="J425" s="7" t="s">
        <v>2959</v>
      </c>
      <c r="K425" s="7" t="s">
        <v>3420</v>
      </c>
      <c r="L425" s="11" t="s">
        <v>4418</v>
      </c>
      <c r="M425" s="11" t="s">
        <v>5418</v>
      </c>
      <c r="N425" s="9">
        <v>3324</v>
      </c>
      <c r="O425" s="7" t="s">
        <v>5998</v>
      </c>
      <c r="P425" s="7" t="s">
        <v>6001</v>
      </c>
      <c r="Q425" s="9">
        <v>508</v>
      </c>
      <c r="R425" s="6">
        <v>45798</v>
      </c>
      <c r="S425" s="8">
        <f>ROUND((VALUE(SUBSTITUTE(SUBSTITUTE(BooksData[[#This Row],[Price (Incl. Tax)]], "Â", ""), "£", "")) *1.3),2)</f>
        <v>19.86</v>
      </c>
      <c r="T425" s="7" cm="1">
        <f t="array" ref="T425">_xlfn.SWITCH(I425, "One",1,"Two",2,"Three",3,"Four",4,"Five",5,"")</f>
        <v>5</v>
      </c>
      <c r="U425" s="12">
        <f>BooksData[[#This Row],[Price(USD)]]*BooksData[[#This Row],[Total Sales]]</f>
        <v>66014.64</v>
      </c>
      <c r="V425" s="7" t="str">
        <f>IF(BooksData[[#This Row],[Title]]="","Missing","OK")</f>
        <v>OK</v>
      </c>
      <c r="W425" s="7" t="str">
        <f ca="1">IF(BooksData[[#This Row],[Last Purchase]] &gt;= TODAY() - 30, "Recent", "Old")</f>
        <v>Old</v>
      </c>
      <c r="X425" s="7">
        <f>IFERROR(
  --MID(BooksData[[#This Row],[Availability]],
        FIND("(", BooksData[[#This Row],[Availability]]) + 1,
        FIND(" ", BooksData[[#This Row],[Availability]], FIND("(", BooksData[[#This Row],[Availability]])) - FIND("(", BooksData[[#This Row],[Availability]]) - 1),
  0)</f>
        <v>3</v>
      </c>
      <c r="Y425" s="13" t="str">
        <f>IF(ISNUMBER(SEARCH("In stock", BooksData[[#This Row],[Availability]])), "In Stock", "Out of Stock")</f>
        <v>In Stock</v>
      </c>
      <c r="Z425" s="13" t="str">
        <f>IF(BooksData[[#This Row],[Stock Count]] &lt; 5, "⚠️ Low", "OK")</f>
        <v>⚠️ Low</v>
      </c>
      <c r="AA425" s="14">
        <f>BooksData[[#This Row],[Revenue]]*0.2</f>
        <v>13202.928</v>
      </c>
      <c r="AB425" s="13" t="str" cm="1">
        <f t="array" ref="AB425">_xlfn.IFS(BooksData[[#This Row],[Price(USD)]]&lt;10, "Low", BooksData[[#This Row],[Price(USD)]]&lt;20, "Mid", TRUE, "High")</f>
        <v>Mid</v>
      </c>
      <c r="AC425" s="13" t="str">
        <f>IF(BooksData[[#This Row],[Total Sales]] &gt; 4000, "Top Seller", "Other")</f>
        <v>Other</v>
      </c>
    </row>
    <row r="426" spans="1:29" x14ac:dyDescent="0.3">
      <c r="A426" s="7" t="s">
        <v>442</v>
      </c>
      <c r="B426" s="7" t="s">
        <v>1441</v>
      </c>
      <c r="C426" s="7" t="s">
        <v>2017</v>
      </c>
      <c r="D426" s="7" t="s">
        <v>2425</v>
      </c>
      <c r="E426" s="7" t="s">
        <v>2425</v>
      </c>
      <c r="F426" s="7" t="s">
        <v>2921</v>
      </c>
      <c r="G426" s="7" t="s">
        <v>2928</v>
      </c>
      <c r="H426" s="7">
        <v>0</v>
      </c>
      <c r="I426" s="10" t="s">
        <v>2947</v>
      </c>
      <c r="J426" s="7" t="s">
        <v>2959</v>
      </c>
      <c r="K426" s="7" t="s">
        <v>3421</v>
      </c>
      <c r="L426" s="11" t="s">
        <v>4419</v>
      </c>
      <c r="M426" s="11" t="s">
        <v>5419</v>
      </c>
      <c r="N426" s="9">
        <v>4442</v>
      </c>
      <c r="O426" s="7" t="s">
        <v>5997</v>
      </c>
      <c r="P426" s="7" t="s">
        <v>6002</v>
      </c>
      <c r="Q426" s="9">
        <v>852</v>
      </c>
      <c r="R426" s="6">
        <v>45808</v>
      </c>
      <c r="S426" s="8">
        <f>ROUND((VALUE(SUBSTITUTE(SUBSTITUTE(BooksData[[#This Row],[Price (Incl. Tax)]], "Â", ""), "£", "")) *1.3),2)</f>
        <v>66.72</v>
      </c>
      <c r="T426" s="7" cm="1">
        <f t="array" ref="T426">_xlfn.SWITCH(I426, "One",1,"Two",2,"Three",3,"Four",4,"Five",5,"")</f>
        <v>5</v>
      </c>
      <c r="U426" s="12">
        <f>BooksData[[#This Row],[Price(USD)]]*BooksData[[#This Row],[Total Sales]]</f>
        <v>296370.24</v>
      </c>
      <c r="V426" s="7" t="str">
        <f>IF(BooksData[[#This Row],[Title]]="","Missing","OK")</f>
        <v>OK</v>
      </c>
      <c r="W426" s="7" t="str">
        <f ca="1">IF(BooksData[[#This Row],[Last Purchase]] &gt;= TODAY() - 30, "Recent", "Old")</f>
        <v>Old</v>
      </c>
      <c r="X426" s="7">
        <f>IFERROR(
  --MID(BooksData[[#This Row],[Availability]],
        FIND("(", BooksData[[#This Row],[Availability]]) + 1,
        FIND(" ", BooksData[[#This Row],[Availability]], FIND("(", BooksData[[#This Row],[Availability]])) - FIND("(", BooksData[[#This Row],[Availability]]) - 1),
  0)</f>
        <v>3</v>
      </c>
      <c r="Y426" s="13" t="str">
        <f>IF(ISNUMBER(SEARCH("In stock", BooksData[[#This Row],[Availability]])), "In Stock", "Out of Stock")</f>
        <v>In Stock</v>
      </c>
      <c r="Z426" s="13" t="str">
        <f>IF(BooksData[[#This Row],[Stock Count]] &lt; 5, "⚠️ Low", "OK")</f>
        <v>⚠️ Low</v>
      </c>
      <c r="AA426" s="14">
        <f>BooksData[[#This Row],[Revenue]]*0.2</f>
        <v>59274.048000000003</v>
      </c>
      <c r="AB426" s="13" t="str" cm="1">
        <f t="array" ref="AB426">_xlfn.IFS(BooksData[[#This Row],[Price(USD)]]&lt;10, "Low", BooksData[[#This Row],[Price(USD)]]&lt;20, "Mid", TRUE, "High")</f>
        <v>High</v>
      </c>
      <c r="AC426" s="13" t="str">
        <f>IF(BooksData[[#This Row],[Total Sales]] &gt; 4000, "Top Seller", "Other")</f>
        <v>Top Seller</v>
      </c>
    </row>
    <row r="427" spans="1:29" x14ac:dyDescent="0.3">
      <c r="A427" s="7" t="s">
        <v>443</v>
      </c>
      <c r="B427" s="7" t="s">
        <v>1442</v>
      </c>
      <c r="C427" s="7" t="s">
        <v>2017</v>
      </c>
      <c r="D427" s="7" t="s">
        <v>2426</v>
      </c>
      <c r="E427" s="7" t="s">
        <v>2426</v>
      </c>
      <c r="F427" s="7" t="s">
        <v>2921</v>
      </c>
      <c r="G427" s="7" t="s">
        <v>2928</v>
      </c>
      <c r="H427" s="7">
        <v>0</v>
      </c>
      <c r="I427" s="10" t="s">
        <v>2943</v>
      </c>
      <c r="J427" s="7" t="s">
        <v>2959</v>
      </c>
      <c r="K427" s="7" t="s">
        <v>3422</v>
      </c>
      <c r="L427" s="11" t="s">
        <v>4420</v>
      </c>
      <c r="M427" s="11" t="s">
        <v>5420</v>
      </c>
      <c r="N427" s="9">
        <v>2762</v>
      </c>
      <c r="O427" s="7" t="s">
        <v>5997</v>
      </c>
      <c r="P427" s="7" t="s">
        <v>6001</v>
      </c>
      <c r="Q427" s="9">
        <v>1875</v>
      </c>
      <c r="R427" s="6">
        <v>45704</v>
      </c>
      <c r="S427" s="8">
        <f>ROUND((VALUE(SUBSTITUTE(SUBSTITUTE(BooksData[[#This Row],[Price (Incl. Tax)]], "Â", ""), "£", "")) *1.3),2)</f>
        <v>35.56</v>
      </c>
      <c r="T427" s="7" cm="1">
        <f t="array" ref="T427">_xlfn.SWITCH(I427, "One",1,"Two",2,"Three",3,"Four",4,"Five",5,"")</f>
        <v>2</v>
      </c>
      <c r="U427" s="12">
        <f>BooksData[[#This Row],[Price(USD)]]*BooksData[[#This Row],[Total Sales]]</f>
        <v>98216.72</v>
      </c>
      <c r="V427" s="7" t="str">
        <f>IF(BooksData[[#This Row],[Title]]="","Missing","OK")</f>
        <v>OK</v>
      </c>
      <c r="W427" s="7" t="str">
        <f ca="1">IF(BooksData[[#This Row],[Last Purchase]] &gt;= TODAY() - 30, "Recent", "Old")</f>
        <v>Old</v>
      </c>
      <c r="X427" s="7">
        <f>IFERROR(
  --MID(BooksData[[#This Row],[Availability]],
        FIND("(", BooksData[[#This Row],[Availability]]) + 1,
        FIND(" ", BooksData[[#This Row],[Availability]], FIND("(", BooksData[[#This Row],[Availability]])) - FIND("(", BooksData[[#This Row],[Availability]]) - 1),
  0)</f>
        <v>3</v>
      </c>
      <c r="Y427" s="13" t="str">
        <f>IF(ISNUMBER(SEARCH("In stock", BooksData[[#This Row],[Availability]])), "In Stock", "Out of Stock")</f>
        <v>In Stock</v>
      </c>
      <c r="Z427" s="13" t="str">
        <f>IF(BooksData[[#This Row],[Stock Count]] &lt; 5, "⚠️ Low", "OK")</f>
        <v>⚠️ Low</v>
      </c>
      <c r="AA427" s="14">
        <f>BooksData[[#This Row],[Revenue]]*0.2</f>
        <v>19643.344000000001</v>
      </c>
      <c r="AB427" s="13" t="str" cm="1">
        <f t="array" ref="AB427">_xlfn.IFS(BooksData[[#This Row],[Price(USD)]]&lt;10, "Low", BooksData[[#This Row],[Price(USD)]]&lt;20, "Mid", TRUE, "High")</f>
        <v>High</v>
      </c>
      <c r="AC427" s="13" t="str">
        <f>IF(BooksData[[#This Row],[Total Sales]] &gt; 4000, "Top Seller", "Other")</f>
        <v>Other</v>
      </c>
    </row>
    <row r="428" spans="1:29" x14ac:dyDescent="0.3">
      <c r="A428" s="7" t="s">
        <v>444</v>
      </c>
      <c r="B428" s="7" t="s">
        <v>1443</v>
      </c>
      <c r="C428" s="7" t="s">
        <v>2017</v>
      </c>
      <c r="D428" s="7" t="s">
        <v>2427</v>
      </c>
      <c r="E428" s="7" t="s">
        <v>2427</v>
      </c>
      <c r="F428" s="7" t="s">
        <v>2921</v>
      </c>
      <c r="G428" s="7" t="s">
        <v>2928</v>
      </c>
      <c r="H428" s="7">
        <v>0</v>
      </c>
      <c r="I428" s="10" t="s">
        <v>2947</v>
      </c>
      <c r="J428" s="7" t="s">
        <v>2959</v>
      </c>
      <c r="K428" s="7" t="s">
        <v>3423</v>
      </c>
      <c r="L428" s="11" t="s">
        <v>4421</v>
      </c>
      <c r="M428" s="11" t="s">
        <v>5421</v>
      </c>
      <c r="N428" s="9">
        <v>276</v>
      </c>
      <c r="O428" s="7" t="s">
        <v>6000</v>
      </c>
      <c r="P428" s="7" t="s">
        <v>6001</v>
      </c>
      <c r="Q428" s="9">
        <v>1475</v>
      </c>
      <c r="R428" s="6">
        <v>45811</v>
      </c>
      <c r="S428" s="8">
        <f>ROUND((VALUE(SUBSTITUTE(SUBSTITUTE(BooksData[[#This Row],[Price (Incl. Tax)]], "Â", ""), "£", "")) *1.3),2)</f>
        <v>28.26</v>
      </c>
      <c r="T428" s="7" cm="1">
        <f t="array" ref="T428">_xlfn.SWITCH(I428, "One",1,"Two",2,"Three",3,"Four",4,"Five",5,"")</f>
        <v>5</v>
      </c>
      <c r="U428" s="12">
        <f>BooksData[[#This Row],[Price(USD)]]*BooksData[[#This Row],[Total Sales]]</f>
        <v>7799.76</v>
      </c>
      <c r="V428" s="7" t="str">
        <f>IF(BooksData[[#This Row],[Title]]="","Missing","OK")</f>
        <v>OK</v>
      </c>
      <c r="W428" s="7" t="str">
        <f ca="1">IF(BooksData[[#This Row],[Last Purchase]] &gt;= TODAY() - 30, "Recent", "Old")</f>
        <v>Old</v>
      </c>
      <c r="X428" s="7">
        <f>IFERROR(
  --MID(BooksData[[#This Row],[Availability]],
        FIND("(", BooksData[[#This Row],[Availability]]) + 1,
        FIND(" ", BooksData[[#This Row],[Availability]], FIND("(", BooksData[[#This Row],[Availability]])) - FIND("(", BooksData[[#This Row],[Availability]]) - 1),
  0)</f>
        <v>3</v>
      </c>
      <c r="Y428" s="13" t="str">
        <f>IF(ISNUMBER(SEARCH("In stock", BooksData[[#This Row],[Availability]])), "In Stock", "Out of Stock")</f>
        <v>In Stock</v>
      </c>
      <c r="Z428" s="13" t="str">
        <f>IF(BooksData[[#This Row],[Stock Count]] &lt; 5, "⚠️ Low", "OK")</f>
        <v>⚠️ Low</v>
      </c>
      <c r="AA428" s="14">
        <f>BooksData[[#This Row],[Revenue]]*0.2</f>
        <v>1559.9520000000002</v>
      </c>
      <c r="AB428" s="13" t="str" cm="1">
        <f t="array" ref="AB428">_xlfn.IFS(BooksData[[#This Row],[Price(USD)]]&lt;10, "Low", BooksData[[#This Row],[Price(USD)]]&lt;20, "Mid", TRUE, "High")</f>
        <v>High</v>
      </c>
      <c r="AC428" s="13" t="str">
        <f>IF(BooksData[[#This Row],[Total Sales]] &gt; 4000, "Top Seller", "Other")</f>
        <v>Other</v>
      </c>
    </row>
    <row r="429" spans="1:29" x14ac:dyDescent="0.3">
      <c r="A429" s="7" t="s">
        <v>445</v>
      </c>
      <c r="B429" s="7" t="s">
        <v>1444</v>
      </c>
      <c r="C429" s="7" t="s">
        <v>2017</v>
      </c>
      <c r="D429" s="7" t="s">
        <v>2428</v>
      </c>
      <c r="E429" s="7" t="s">
        <v>2428</v>
      </c>
      <c r="F429" s="7" t="s">
        <v>2921</v>
      </c>
      <c r="G429" s="7" t="s">
        <v>2928</v>
      </c>
      <c r="H429" s="7">
        <v>0</v>
      </c>
      <c r="I429" s="10" t="s">
        <v>2946</v>
      </c>
      <c r="J429" s="7" t="s">
        <v>2959</v>
      </c>
      <c r="K429" s="7" t="s">
        <v>3424</v>
      </c>
      <c r="L429" s="11" t="s">
        <v>4422</v>
      </c>
      <c r="M429" s="11" t="s">
        <v>5422</v>
      </c>
      <c r="N429" s="9">
        <v>994</v>
      </c>
      <c r="O429" s="7" t="s">
        <v>5995</v>
      </c>
      <c r="P429" s="7" t="s">
        <v>6002</v>
      </c>
      <c r="Q429" s="9">
        <v>655</v>
      </c>
      <c r="R429" s="6">
        <v>45726</v>
      </c>
      <c r="S429" s="8">
        <f>ROUND((VALUE(SUBSTITUTE(SUBSTITUTE(BooksData[[#This Row],[Price (Incl. Tax)]], "Â", ""), "£", "")) *1.3),2)</f>
        <v>53.13</v>
      </c>
      <c r="T429" s="7" cm="1">
        <f t="array" ref="T429">_xlfn.SWITCH(I429, "One",1,"Two",2,"Three",3,"Four",4,"Five",5,"")</f>
        <v>1</v>
      </c>
      <c r="U429" s="12">
        <f>BooksData[[#This Row],[Price(USD)]]*BooksData[[#This Row],[Total Sales]]</f>
        <v>52811.22</v>
      </c>
      <c r="V429" s="7" t="str">
        <f>IF(BooksData[[#This Row],[Title]]="","Missing","OK")</f>
        <v>OK</v>
      </c>
      <c r="W429" s="7" t="str">
        <f ca="1">IF(BooksData[[#This Row],[Last Purchase]] &gt;= TODAY() - 30, "Recent", "Old")</f>
        <v>Old</v>
      </c>
      <c r="X429" s="7">
        <f>IFERROR(
  --MID(BooksData[[#This Row],[Availability]],
        FIND("(", BooksData[[#This Row],[Availability]]) + 1,
        FIND(" ", BooksData[[#This Row],[Availability]], FIND("(", BooksData[[#This Row],[Availability]])) - FIND("(", BooksData[[#This Row],[Availability]]) - 1),
  0)</f>
        <v>3</v>
      </c>
      <c r="Y429" s="13" t="str">
        <f>IF(ISNUMBER(SEARCH("In stock", BooksData[[#This Row],[Availability]])), "In Stock", "Out of Stock")</f>
        <v>In Stock</v>
      </c>
      <c r="Z429" s="13" t="str">
        <f>IF(BooksData[[#This Row],[Stock Count]] &lt; 5, "⚠️ Low", "OK")</f>
        <v>⚠️ Low</v>
      </c>
      <c r="AA429" s="14">
        <f>BooksData[[#This Row],[Revenue]]*0.2</f>
        <v>10562.244000000001</v>
      </c>
      <c r="AB429" s="13" t="str" cm="1">
        <f t="array" ref="AB429">_xlfn.IFS(BooksData[[#This Row],[Price(USD)]]&lt;10, "Low", BooksData[[#This Row],[Price(USD)]]&lt;20, "Mid", TRUE, "High")</f>
        <v>High</v>
      </c>
      <c r="AC429" s="13" t="str">
        <f>IF(BooksData[[#This Row],[Total Sales]] &gt; 4000, "Top Seller", "Other")</f>
        <v>Other</v>
      </c>
    </row>
    <row r="430" spans="1:29" x14ac:dyDescent="0.3">
      <c r="A430" s="7" t="s">
        <v>446</v>
      </c>
      <c r="B430" s="7" t="s">
        <v>1445</v>
      </c>
      <c r="C430" s="7" t="s">
        <v>2017</v>
      </c>
      <c r="D430" s="7" t="s">
        <v>2429</v>
      </c>
      <c r="E430" s="7" t="s">
        <v>2429</v>
      </c>
      <c r="F430" s="7" t="s">
        <v>2921</v>
      </c>
      <c r="G430" s="7" t="s">
        <v>2928</v>
      </c>
      <c r="H430" s="7">
        <v>0</v>
      </c>
      <c r="I430" s="10" t="s">
        <v>2946</v>
      </c>
      <c r="J430" s="7" t="s">
        <v>2959</v>
      </c>
      <c r="K430" s="7" t="s">
        <v>3425</v>
      </c>
      <c r="L430" s="11" t="s">
        <v>4423</v>
      </c>
      <c r="M430" s="11" t="s">
        <v>5423</v>
      </c>
      <c r="N430" s="9">
        <v>2189</v>
      </c>
      <c r="O430" s="7" t="s">
        <v>5997</v>
      </c>
      <c r="P430" s="7" t="s">
        <v>6001</v>
      </c>
      <c r="Q430" s="9">
        <v>555</v>
      </c>
      <c r="R430" s="6">
        <v>45829</v>
      </c>
      <c r="S430" s="8">
        <f>ROUND((VALUE(SUBSTITUTE(SUBSTITUTE(BooksData[[#This Row],[Price (Incl. Tax)]], "Â", ""), "£", "")) *1.3),2)</f>
        <v>73.55</v>
      </c>
      <c r="T430" s="7" cm="1">
        <f t="array" ref="T430">_xlfn.SWITCH(I430, "One",1,"Two",2,"Three",3,"Four",4,"Five",5,"")</f>
        <v>1</v>
      </c>
      <c r="U430" s="12">
        <f>BooksData[[#This Row],[Price(USD)]]*BooksData[[#This Row],[Total Sales]]</f>
        <v>161000.94999999998</v>
      </c>
      <c r="V430" s="7" t="str">
        <f>IF(BooksData[[#This Row],[Title]]="","Missing","OK")</f>
        <v>OK</v>
      </c>
      <c r="W430" s="7" t="str">
        <f ca="1">IF(BooksData[[#This Row],[Last Purchase]] &gt;= TODAY() - 30, "Recent", "Old")</f>
        <v>Recent</v>
      </c>
      <c r="X430" s="7">
        <f>IFERROR(
  --MID(BooksData[[#This Row],[Availability]],
        FIND("(", BooksData[[#This Row],[Availability]]) + 1,
        FIND(" ", BooksData[[#This Row],[Availability]], FIND("(", BooksData[[#This Row],[Availability]])) - FIND("(", BooksData[[#This Row],[Availability]]) - 1),
  0)</f>
        <v>3</v>
      </c>
      <c r="Y430" s="13" t="str">
        <f>IF(ISNUMBER(SEARCH("In stock", BooksData[[#This Row],[Availability]])), "In Stock", "Out of Stock")</f>
        <v>In Stock</v>
      </c>
      <c r="Z430" s="13" t="str">
        <f>IF(BooksData[[#This Row],[Stock Count]] &lt; 5, "⚠️ Low", "OK")</f>
        <v>⚠️ Low</v>
      </c>
      <c r="AA430" s="14">
        <f>BooksData[[#This Row],[Revenue]]*0.2</f>
        <v>32200.19</v>
      </c>
      <c r="AB430" s="13" t="str" cm="1">
        <f t="array" ref="AB430">_xlfn.IFS(BooksData[[#This Row],[Price(USD)]]&lt;10, "Low", BooksData[[#This Row],[Price(USD)]]&lt;20, "Mid", TRUE, "High")</f>
        <v>High</v>
      </c>
      <c r="AC430" s="13" t="str">
        <f>IF(BooksData[[#This Row],[Total Sales]] &gt; 4000, "Top Seller", "Other")</f>
        <v>Other</v>
      </c>
    </row>
    <row r="431" spans="1:29" x14ac:dyDescent="0.3">
      <c r="A431" s="7" t="s">
        <v>447</v>
      </c>
      <c r="B431" s="7" t="s">
        <v>1446</v>
      </c>
      <c r="C431" s="7" t="s">
        <v>2017</v>
      </c>
      <c r="D431" s="7" t="s">
        <v>2430</v>
      </c>
      <c r="E431" s="7" t="s">
        <v>2430</v>
      </c>
      <c r="F431" s="7" t="s">
        <v>2921</v>
      </c>
      <c r="G431" s="7" t="s">
        <v>2928</v>
      </c>
      <c r="H431" s="7">
        <v>0</v>
      </c>
      <c r="I431" s="10" t="s">
        <v>2944</v>
      </c>
      <c r="J431" s="7" t="s">
        <v>2959</v>
      </c>
      <c r="K431" s="7" t="s">
        <v>3426</v>
      </c>
      <c r="L431" s="11" t="s">
        <v>4424</v>
      </c>
      <c r="M431" s="11" t="s">
        <v>5424</v>
      </c>
      <c r="N431" s="9">
        <v>1512</v>
      </c>
      <c r="O431" s="7" t="s">
        <v>5996</v>
      </c>
      <c r="P431" s="7" t="s">
        <v>6001</v>
      </c>
      <c r="Q431" s="9">
        <v>1691</v>
      </c>
      <c r="R431" s="6">
        <v>45818</v>
      </c>
      <c r="S431" s="8">
        <f>ROUND((VALUE(SUBSTITUTE(SUBSTITUTE(BooksData[[#This Row],[Price (Incl. Tax)]], "Â", ""), "£", "")) *1.3),2)</f>
        <v>39.619999999999997</v>
      </c>
      <c r="T431" s="7" cm="1">
        <f t="array" ref="T431">_xlfn.SWITCH(I431, "One",1,"Two",2,"Three",3,"Four",4,"Five",5,"")</f>
        <v>4</v>
      </c>
      <c r="U431" s="12">
        <f>BooksData[[#This Row],[Price(USD)]]*BooksData[[#This Row],[Total Sales]]</f>
        <v>59905.439999999995</v>
      </c>
      <c r="V431" s="7" t="str">
        <f>IF(BooksData[[#This Row],[Title]]="","Missing","OK")</f>
        <v>OK</v>
      </c>
      <c r="W431" s="7" t="str">
        <f ca="1">IF(BooksData[[#This Row],[Last Purchase]] &gt;= TODAY() - 30, "Recent", "Old")</f>
        <v>Old</v>
      </c>
      <c r="X431" s="7">
        <f>IFERROR(
  --MID(BooksData[[#This Row],[Availability]],
        FIND("(", BooksData[[#This Row],[Availability]]) + 1,
        FIND(" ", BooksData[[#This Row],[Availability]], FIND("(", BooksData[[#This Row],[Availability]])) - FIND("(", BooksData[[#This Row],[Availability]]) - 1),
  0)</f>
        <v>3</v>
      </c>
      <c r="Y431" s="13" t="str">
        <f>IF(ISNUMBER(SEARCH("In stock", BooksData[[#This Row],[Availability]])), "In Stock", "Out of Stock")</f>
        <v>In Stock</v>
      </c>
      <c r="Z431" s="13" t="str">
        <f>IF(BooksData[[#This Row],[Stock Count]] &lt; 5, "⚠️ Low", "OK")</f>
        <v>⚠️ Low</v>
      </c>
      <c r="AA431" s="14">
        <f>BooksData[[#This Row],[Revenue]]*0.2</f>
        <v>11981.088</v>
      </c>
      <c r="AB431" s="13" t="str" cm="1">
        <f t="array" ref="AB431">_xlfn.IFS(BooksData[[#This Row],[Price(USD)]]&lt;10, "Low", BooksData[[#This Row],[Price(USD)]]&lt;20, "Mid", TRUE, "High")</f>
        <v>High</v>
      </c>
      <c r="AC431" s="13" t="str">
        <f>IF(BooksData[[#This Row],[Total Sales]] &gt; 4000, "Top Seller", "Other")</f>
        <v>Other</v>
      </c>
    </row>
    <row r="432" spans="1:29" x14ac:dyDescent="0.3">
      <c r="A432" s="7" t="s">
        <v>448</v>
      </c>
      <c r="B432" s="7" t="s">
        <v>1447</v>
      </c>
      <c r="C432" s="7" t="s">
        <v>2017</v>
      </c>
      <c r="D432" s="7" t="s">
        <v>2114</v>
      </c>
      <c r="E432" s="7" t="s">
        <v>2114</v>
      </c>
      <c r="F432" s="7" t="s">
        <v>2921</v>
      </c>
      <c r="G432" s="7" t="s">
        <v>2938</v>
      </c>
      <c r="H432" s="7">
        <v>0</v>
      </c>
      <c r="I432" s="10" t="s">
        <v>2943</v>
      </c>
      <c r="J432" s="7" t="s">
        <v>2959</v>
      </c>
      <c r="K432" s="7" t="s">
        <v>3427</v>
      </c>
      <c r="L432" s="11" t="s">
        <v>4425</v>
      </c>
      <c r="M432" s="11" t="s">
        <v>5425</v>
      </c>
      <c r="N432" s="9">
        <v>4806</v>
      </c>
      <c r="O432" s="7" t="s">
        <v>5999</v>
      </c>
      <c r="P432" s="7" t="s">
        <v>6002</v>
      </c>
      <c r="Q432" s="9">
        <v>159</v>
      </c>
      <c r="R432" s="6">
        <v>45694</v>
      </c>
      <c r="S432" s="8">
        <f>ROUND((VALUE(SUBSTITUTE(SUBSTITUTE(BooksData[[#This Row],[Price (Incl. Tax)]], "Â", ""), "£", "")) *1.3),2)</f>
        <v>15.46</v>
      </c>
      <c r="T432" s="7" cm="1">
        <f t="array" ref="T432">_xlfn.SWITCH(I432, "One",1,"Two",2,"Three",3,"Four",4,"Five",5,"")</f>
        <v>2</v>
      </c>
      <c r="U432" s="12">
        <f>BooksData[[#This Row],[Price(USD)]]*BooksData[[#This Row],[Total Sales]]</f>
        <v>74300.760000000009</v>
      </c>
      <c r="V432" s="7" t="str">
        <f>IF(BooksData[[#This Row],[Title]]="","Missing","OK")</f>
        <v>OK</v>
      </c>
      <c r="W432" s="7" t="str">
        <f ca="1">IF(BooksData[[#This Row],[Last Purchase]] &gt;= TODAY() - 30, "Recent", "Old")</f>
        <v>Old</v>
      </c>
      <c r="X432" s="7">
        <f>IFERROR(
  --MID(BooksData[[#This Row],[Availability]],
        FIND("(", BooksData[[#This Row],[Availability]]) + 1,
        FIND(" ", BooksData[[#This Row],[Availability]], FIND("(", BooksData[[#This Row],[Availability]])) - FIND("(", BooksData[[#This Row],[Availability]]) - 1),
  0)</f>
        <v>2</v>
      </c>
      <c r="Y432" s="13" t="str">
        <f>IF(ISNUMBER(SEARCH("In stock", BooksData[[#This Row],[Availability]])), "In Stock", "Out of Stock")</f>
        <v>In Stock</v>
      </c>
      <c r="Z432" s="13" t="str">
        <f>IF(BooksData[[#This Row],[Stock Count]] &lt; 5, "⚠️ Low", "OK")</f>
        <v>⚠️ Low</v>
      </c>
      <c r="AA432" s="14">
        <f>BooksData[[#This Row],[Revenue]]*0.2</f>
        <v>14860.152000000002</v>
      </c>
      <c r="AB432" s="13" t="str" cm="1">
        <f t="array" ref="AB432">_xlfn.IFS(BooksData[[#This Row],[Price(USD)]]&lt;10, "Low", BooksData[[#This Row],[Price(USD)]]&lt;20, "Mid", TRUE, "High")</f>
        <v>Mid</v>
      </c>
      <c r="AC432" s="13" t="str">
        <f>IF(BooksData[[#This Row],[Total Sales]] &gt; 4000, "Top Seller", "Other")</f>
        <v>Top Seller</v>
      </c>
    </row>
    <row r="433" spans="1:29" x14ac:dyDescent="0.3">
      <c r="A433" s="7" t="s">
        <v>449</v>
      </c>
      <c r="B433" s="7" t="s">
        <v>1448</v>
      </c>
      <c r="C433" s="7" t="s">
        <v>2017</v>
      </c>
      <c r="D433" s="7" t="s">
        <v>2431</v>
      </c>
      <c r="E433" s="7" t="s">
        <v>2431</v>
      </c>
      <c r="F433" s="7" t="s">
        <v>2921</v>
      </c>
      <c r="G433" s="7" t="s">
        <v>2938</v>
      </c>
      <c r="H433" s="7">
        <v>0</v>
      </c>
      <c r="I433" s="10" t="s">
        <v>2945</v>
      </c>
      <c r="J433" s="7" t="s">
        <v>2959</v>
      </c>
      <c r="K433" s="7" t="s">
        <v>449</v>
      </c>
      <c r="L433" s="11" t="s">
        <v>4426</v>
      </c>
      <c r="M433" s="11" t="s">
        <v>5426</v>
      </c>
      <c r="N433" s="9">
        <v>2224</v>
      </c>
      <c r="O433" s="7" t="s">
        <v>5998</v>
      </c>
      <c r="P433" s="7" t="s">
        <v>6002</v>
      </c>
      <c r="Q433" s="9">
        <v>1170</v>
      </c>
      <c r="R433" s="6">
        <v>45740</v>
      </c>
      <c r="S433" s="8">
        <f>ROUND((VALUE(SUBSTITUTE(SUBSTITUTE(BooksData[[#This Row],[Price (Incl. Tax)]], "Â", ""), "£", "")) *1.3),2)</f>
        <v>44.2</v>
      </c>
      <c r="T433" s="7" cm="1">
        <f t="array" ref="T433">_xlfn.SWITCH(I433, "One",1,"Two",2,"Three",3,"Four",4,"Five",5,"")</f>
        <v>3</v>
      </c>
      <c r="U433" s="12">
        <f>BooksData[[#This Row],[Price(USD)]]*BooksData[[#This Row],[Total Sales]]</f>
        <v>98300.800000000003</v>
      </c>
      <c r="V433" s="7" t="str">
        <f>IF(BooksData[[#This Row],[Title]]="","Missing","OK")</f>
        <v>OK</v>
      </c>
      <c r="W433" s="7" t="str">
        <f ca="1">IF(BooksData[[#This Row],[Last Purchase]] &gt;= TODAY() - 30, "Recent", "Old")</f>
        <v>Old</v>
      </c>
      <c r="X433" s="7">
        <f>IFERROR(
  --MID(BooksData[[#This Row],[Availability]],
        FIND("(", BooksData[[#This Row],[Availability]]) + 1,
        FIND(" ", BooksData[[#This Row],[Availability]], FIND("(", BooksData[[#This Row],[Availability]])) - FIND("(", BooksData[[#This Row],[Availability]]) - 1),
  0)</f>
        <v>2</v>
      </c>
      <c r="Y433" s="13" t="str">
        <f>IF(ISNUMBER(SEARCH("In stock", BooksData[[#This Row],[Availability]])), "In Stock", "Out of Stock")</f>
        <v>In Stock</v>
      </c>
      <c r="Z433" s="13" t="str">
        <f>IF(BooksData[[#This Row],[Stock Count]] &lt; 5, "⚠️ Low", "OK")</f>
        <v>⚠️ Low</v>
      </c>
      <c r="AA433" s="14">
        <f>BooksData[[#This Row],[Revenue]]*0.2</f>
        <v>19660.160000000003</v>
      </c>
      <c r="AB433" s="13" t="str" cm="1">
        <f t="array" ref="AB433">_xlfn.IFS(BooksData[[#This Row],[Price(USD)]]&lt;10, "Low", BooksData[[#This Row],[Price(USD)]]&lt;20, "Mid", TRUE, "High")</f>
        <v>High</v>
      </c>
      <c r="AC433" s="13" t="str">
        <f>IF(BooksData[[#This Row],[Total Sales]] &gt; 4000, "Top Seller", "Other")</f>
        <v>Other</v>
      </c>
    </row>
    <row r="434" spans="1:29" x14ac:dyDescent="0.3">
      <c r="A434" s="7" t="s">
        <v>450</v>
      </c>
      <c r="B434" s="7" t="s">
        <v>1449</v>
      </c>
      <c r="C434" s="7" t="s">
        <v>2017</v>
      </c>
      <c r="D434" s="7" t="s">
        <v>2432</v>
      </c>
      <c r="E434" s="7" t="s">
        <v>2432</v>
      </c>
      <c r="F434" s="7" t="s">
        <v>2921</v>
      </c>
      <c r="G434" s="7" t="s">
        <v>2938</v>
      </c>
      <c r="H434" s="7">
        <v>0</v>
      </c>
      <c r="I434" s="10" t="s">
        <v>2947</v>
      </c>
      <c r="J434" s="7" t="s">
        <v>2959</v>
      </c>
      <c r="K434" s="7" t="s">
        <v>3428</v>
      </c>
      <c r="L434" s="11" t="s">
        <v>4427</v>
      </c>
      <c r="M434" s="11" t="s">
        <v>5427</v>
      </c>
      <c r="N434" s="9">
        <v>363</v>
      </c>
      <c r="O434" s="7" t="s">
        <v>5999</v>
      </c>
      <c r="P434" s="7" t="s">
        <v>6002</v>
      </c>
      <c r="Q434" s="9">
        <v>763</v>
      </c>
      <c r="R434" s="6">
        <v>45689</v>
      </c>
      <c r="S434" s="8">
        <f>ROUND((VALUE(SUBSTITUTE(SUBSTITUTE(BooksData[[#This Row],[Price (Incl. Tax)]], "Â", ""), "£", "")) *1.3),2)</f>
        <v>74.650000000000006</v>
      </c>
      <c r="T434" s="7" cm="1">
        <f t="array" ref="T434">_xlfn.SWITCH(I434, "One",1,"Two",2,"Three",3,"Four",4,"Five",5,"")</f>
        <v>5</v>
      </c>
      <c r="U434" s="12">
        <f>BooksData[[#This Row],[Price(USD)]]*BooksData[[#This Row],[Total Sales]]</f>
        <v>27097.95</v>
      </c>
      <c r="V434" s="7" t="str">
        <f>IF(BooksData[[#This Row],[Title]]="","Missing","OK")</f>
        <v>OK</v>
      </c>
      <c r="W434" s="7" t="str">
        <f ca="1">IF(BooksData[[#This Row],[Last Purchase]] &gt;= TODAY() - 30, "Recent", "Old")</f>
        <v>Old</v>
      </c>
      <c r="X434" s="7">
        <f>IFERROR(
  --MID(BooksData[[#This Row],[Availability]],
        FIND("(", BooksData[[#This Row],[Availability]]) + 1,
        FIND(" ", BooksData[[#This Row],[Availability]], FIND("(", BooksData[[#This Row],[Availability]])) - FIND("(", BooksData[[#This Row],[Availability]]) - 1),
  0)</f>
        <v>2</v>
      </c>
      <c r="Y434" s="13" t="str">
        <f>IF(ISNUMBER(SEARCH("In stock", BooksData[[#This Row],[Availability]])), "In Stock", "Out of Stock")</f>
        <v>In Stock</v>
      </c>
      <c r="Z434" s="13" t="str">
        <f>IF(BooksData[[#This Row],[Stock Count]] &lt; 5, "⚠️ Low", "OK")</f>
        <v>⚠️ Low</v>
      </c>
      <c r="AA434" s="14">
        <f>BooksData[[#This Row],[Revenue]]*0.2</f>
        <v>5419.59</v>
      </c>
      <c r="AB434" s="13" t="str" cm="1">
        <f t="array" ref="AB434">_xlfn.IFS(BooksData[[#This Row],[Price(USD)]]&lt;10, "Low", BooksData[[#This Row],[Price(USD)]]&lt;20, "Mid", TRUE, "High")</f>
        <v>High</v>
      </c>
      <c r="AC434" s="13" t="str">
        <f>IF(BooksData[[#This Row],[Total Sales]] &gt; 4000, "Top Seller", "Other")</f>
        <v>Other</v>
      </c>
    </row>
    <row r="435" spans="1:29" x14ac:dyDescent="0.3">
      <c r="A435" s="7" t="s">
        <v>451</v>
      </c>
      <c r="B435" s="7" t="s">
        <v>1450</v>
      </c>
      <c r="C435" s="7" t="s">
        <v>2017</v>
      </c>
      <c r="D435" s="7" t="s">
        <v>2433</v>
      </c>
      <c r="E435" s="7" t="s">
        <v>2433</v>
      </c>
      <c r="F435" s="7" t="s">
        <v>2921</v>
      </c>
      <c r="G435" s="7" t="s">
        <v>2929</v>
      </c>
      <c r="H435" s="7">
        <v>0</v>
      </c>
      <c r="I435" s="10" t="s">
        <v>2947</v>
      </c>
      <c r="J435" s="7" t="s">
        <v>2959</v>
      </c>
      <c r="K435" s="7" t="s">
        <v>3429</v>
      </c>
      <c r="L435" s="11" t="s">
        <v>4428</v>
      </c>
      <c r="M435" s="11" t="s">
        <v>5428</v>
      </c>
      <c r="N435" s="9">
        <v>938</v>
      </c>
      <c r="O435" s="7" t="s">
        <v>5996</v>
      </c>
      <c r="P435" s="7" t="s">
        <v>6002</v>
      </c>
      <c r="Q435" s="9">
        <v>244</v>
      </c>
      <c r="R435" s="6">
        <v>45742</v>
      </c>
      <c r="S435" s="8">
        <f>ROUND((VALUE(SUBSTITUTE(SUBSTITUTE(BooksData[[#This Row],[Price (Incl. Tax)]], "Â", ""), "£", "")) *1.3),2)</f>
        <v>75.17</v>
      </c>
      <c r="T435" s="7" cm="1">
        <f t="array" ref="T435">_xlfn.SWITCH(I435, "One",1,"Two",2,"Three",3,"Four",4,"Five",5,"")</f>
        <v>5</v>
      </c>
      <c r="U435" s="12">
        <f>BooksData[[#This Row],[Price(USD)]]*BooksData[[#This Row],[Total Sales]]</f>
        <v>70509.460000000006</v>
      </c>
      <c r="V435" s="7" t="str">
        <f>IF(BooksData[[#This Row],[Title]]="","Missing","OK")</f>
        <v>OK</v>
      </c>
      <c r="W435" s="7" t="str">
        <f ca="1">IF(BooksData[[#This Row],[Last Purchase]] &gt;= TODAY() - 30, "Recent", "Old")</f>
        <v>Old</v>
      </c>
      <c r="X435" s="7">
        <f>IFERROR(
  --MID(BooksData[[#This Row],[Availability]],
        FIND("(", BooksData[[#This Row],[Availability]]) + 1,
        FIND(" ", BooksData[[#This Row],[Availability]], FIND("(", BooksData[[#This Row],[Availability]])) - FIND("(", BooksData[[#This Row],[Availability]]) - 1),
  0)</f>
        <v>1</v>
      </c>
      <c r="Y435" s="13" t="str">
        <f>IF(ISNUMBER(SEARCH("In stock", BooksData[[#This Row],[Availability]])), "In Stock", "Out of Stock")</f>
        <v>In Stock</v>
      </c>
      <c r="Z435" s="13" t="str">
        <f>IF(BooksData[[#This Row],[Stock Count]] &lt; 5, "⚠️ Low", "OK")</f>
        <v>⚠️ Low</v>
      </c>
      <c r="AA435" s="14">
        <f>BooksData[[#This Row],[Revenue]]*0.2</f>
        <v>14101.892000000002</v>
      </c>
      <c r="AB435" s="13" t="str" cm="1">
        <f t="array" ref="AB435">_xlfn.IFS(BooksData[[#This Row],[Price(USD)]]&lt;10, "Low", BooksData[[#This Row],[Price(USD)]]&lt;20, "Mid", TRUE, "High")</f>
        <v>High</v>
      </c>
      <c r="AC435" s="13" t="str">
        <f>IF(BooksData[[#This Row],[Total Sales]] &gt; 4000, "Top Seller", "Other")</f>
        <v>Other</v>
      </c>
    </row>
    <row r="436" spans="1:29" x14ac:dyDescent="0.3">
      <c r="A436" s="7" t="s">
        <v>452</v>
      </c>
      <c r="B436" s="7" t="s">
        <v>1451</v>
      </c>
      <c r="C436" s="7" t="s">
        <v>2017</v>
      </c>
      <c r="D436" s="7" t="s">
        <v>2251</v>
      </c>
      <c r="E436" s="7" t="s">
        <v>2251</v>
      </c>
      <c r="F436" s="7" t="s">
        <v>2921</v>
      </c>
      <c r="G436" s="7" t="s">
        <v>2929</v>
      </c>
      <c r="H436" s="7">
        <v>0</v>
      </c>
      <c r="I436" s="10" t="s">
        <v>2947</v>
      </c>
      <c r="J436" s="7" t="s">
        <v>2959</v>
      </c>
      <c r="K436" s="7" t="s">
        <v>3430</v>
      </c>
      <c r="L436" s="11" t="s">
        <v>4429</v>
      </c>
      <c r="M436" s="11" t="s">
        <v>5429</v>
      </c>
      <c r="N436" s="9">
        <v>4937</v>
      </c>
      <c r="O436" s="7" t="s">
        <v>5999</v>
      </c>
      <c r="P436" s="7" t="s">
        <v>6001</v>
      </c>
      <c r="Q436" s="9">
        <v>1028</v>
      </c>
      <c r="R436" s="6">
        <v>45748</v>
      </c>
      <c r="S436" s="8">
        <f>ROUND((VALUE(SUBSTITUTE(SUBSTITUTE(BooksData[[#This Row],[Price (Incl. Tax)]], "Â", ""), "£", "")) *1.3),2)</f>
        <v>54.03</v>
      </c>
      <c r="T436" s="7" cm="1">
        <f t="array" ref="T436">_xlfn.SWITCH(I436, "One",1,"Two",2,"Three",3,"Four",4,"Five",5,"")</f>
        <v>5</v>
      </c>
      <c r="U436" s="12">
        <f>BooksData[[#This Row],[Price(USD)]]*BooksData[[#This Row],[Total Sales]]</f>
        <v>266746.11</v>
      </c>
      <c r="V436" s="7" t="str">
        <f>IF(BooksData[[#This Row],[Title]]="","Missing","OK")</f>
        <v>OK</v>
      </c>
      <c r="W436" s="7" t="str">
        <f ca="1">IF(BooksData[[#This Row],[Last Purchase]] &gt;= TODAY() - 30, "Recent", "Old")</f>
        <v>Old</v>
      </c>
      <c r="X436" s="7">
        <f>IFERROR(
  --MID(BooksData[[#This Row],[Availability]],
        FIND("(", BooksData[[#This Row],[Availability]]) + 1,
        FIND(" ", BooksData[[#This Row],[Availability]], FIND("(", BooksData[[#This Row],[Availability]])) - FIND("(", BooksData[[#This Row],[Availability]]) - 1),
  0)</f>
        <v>1</v>
      </c>
      <c r="Y436" s="13" t="str">
        <f>IF(ISNUMBER(SEARCH("In stock", BooksData[[#This Row],[Availability]])), "In Stock", "Out of Stock")</f>
        <v>In Stock</v>
      </c>
      <c r="Z436" s="13" t="str">
        <f>IF(BooksData[[#This Row],[Stock Count]] &lt; 5, "⚠️ Low", "OK")</f>
        <v>⚠️ Low</v>
      </c>
      <c r="AA436" s="14">
        <f>BooksData[[#This Row],[Revenue]]*0.2</f>
        <v>53349.222000000002</v>
      </c>
      <c r="AB436" s="13" t="str" cm="1">
        <f t="array" ref="AB436">_xlfn.IFS(BooksData[[#This Row],[Price(USD)]]&lt;10, "Low", BooksData[[#This Row],[Price(USD)]]&lt;20, "Mid", TRUE, "High")</f>
        <v>High</v>
      </c>
      <c r="AC436" s="13" t="str">
        <f>IF(BooksData[[#This Row],[Total Sales]] &gt; 4000, "Top Seller", "Other")</f>
        <v>Top Seller</v>
      </c>
    </row>
    <row r="437" spans="1:29" x14ac:dyDescent="0.3">
      <c r="A437" s="7" t="s">
        <v>453</v>
      </c>
      <c r="B437" s="7" t="s">
        <v>1452</v>
      </c>
      <c r="C437" s="7" t="s">
        <v>2017</v>
      </c>
      <c r="D437" s="7" t="s">
        <v>2434</v>
      </c>
      <c r="E437" s="7" t="s">
        <v>2434</v>
      </c>
      <c r="F437" s="7" t="s">
        <v>2921</v>
      </c>
      <c r="G437" s="7" t="s">
        <v>2929</v>
      </c>
      <c r="H437" s="7">
        <v>0</v>
      </c>
      <c r="I437" s="10" t="s">
        <v>2946</v>
      </c>
      <c r="J437" s="7" t="s">
        <v>2959</v>
      </c>
      <c r="K437" s="7" t="s">
        <v>3431</v>
      </c>
      <c r="L437" s="11" t="s">
        <v>4430</v>
      </c>
      <c r="M437" s="11" t="s">
        <v>5430</v>
      </c>
      <c r="N437" s="9">
        <v>3609</v>
      </c>
      <c r="O437" s="7" t="s">
        <v>5998</v>
      </c>
      <c r="P437" s="7" t="s">
        <v>6001</v>
      </c>
      <c r="Q437" s="9">
        <v>1378</v>
      </c>
      <c r="R437" s="6">
        <v>45742</v>
      </c>
      <c r="S437" s="8">
        <f>ROUND((VALUE(SUBSTITUTE(SUBSTITUTE(BooksData[[#This Row],[Price (Incl. Tax)]], "Â", ""), "£", "")) *1.3),2)</f>
        <v>18.72</v>
      </c>
      <c r="T437" s="7" cm="1">
        <f t="array" ref="T437">_xlfn.SWITCH(I437, "One",1,"Two",2,"Three",3,"Four",4,"Five",5,"")</f>
        <v>1</v>
      </c>
      <c r="U437" s="12">
        <f>BooksData[[#This Row],[Price(USD)]]*BooksData[[#This Row],[Total Sales]]</f>
        <v>67560.479999999996</v>
      </c>
      <c r="V437" s="7" t="str">
        <f>IF(BooksData[[#This Row],[Title]]="","Missing","OK")</f>
        <v>OK</v>
      </c>
      <c r="W437" s="7" t="str">
        <f ca="1">IF(BooksData[[#This Row],[Last Purchase]] &gt;= TODAY() - 30, "Recent", "Old")</f>
        <v>Old</v>
      </c>
      <c r="X437" s="7">
        <f>IFERROR(
  --MID(BooksData[[#This Row],[Availability]],
        FIND("(", BooksData[[#This Row],[Availability]]) + 1,
        FIND(" ", BooksData[[#This Row],[Availability]], FIND("(", BooksData[[#This Row],[Availability]])) - FIND("(", BooksData[[#This Row],[Availability]]) - 1),
  0)</f>
        <v>1</v>
      </c>
      <c r="Y437" s="13" t="str">
        <f>IF(ISNUMBER(SEARCH("In stock", BooksData[[#This Row],[Availability]])), "In Stock", "Out of Stock")</f>
        <v>In Stock</v>
      </c>
      <c r="Z437" s="13" t="str">
        <f>IF(BooksData[[#This Row],[Stock Count]] &lt; 5, "⚠️ Low", "OK")</f>
        <v>⚠️ Low</v>
      </c>
      <c r="AA437" s="14">
        <f>BooksData[[#This Row],[Revenue]]*0.2</f>
        <v>13512.096</v>
      </c>
      <c r="AB437" s="13" t="str" cm="1">
        <f t="array" ref="AB437">_xlfn.IFS(BooksData[[#This Row],[Price(USD)]]&lt;10, "Low", BooksData[[#This Row],[Price(USD)]]&lt;20, "Mid", TRUE, "High")</f>
        <v>Mid</v>
      </c>
      <c r="AC437" s="13" t="str">
        <f>IF(BooksData[[#This Row],[Total Sales]] &gt; 4000, "Top Seller", "Other")</f>
        <v>Other</v>
      </c>
    </row>
    <row r="438" spans="1:29" x14ac:dyDescent="0.3">
      <c r="A438" s="7" t="s">
        <v>454</v>
      </c>
      <c r="B438" s="7" t="s">
        <v>1453</v>
      </c>
      <c r="C438" s="7" t="s">
        <v>2017</v>
      </c>
      <c r="D438" s="7" t="s">
        <v>2425</v>
      </c>
      <c r="E438" s="7" t="s">
        <v>2425</v>
      </c>
      <c r="F438" s="7" t="s">
        <v>2921</v>
      </c>
      <c r="G438" s="7" t="s">
        <v>2929</v>
      </c>
      <c r="H438" s="7">
        <v>0</v>
      </c>
      <c r="I438" s="10" t="s">
        <v>2945</v>
      </c>
      <c r="J438" s="7" t="s">
        <v>2959</v>
      </c>
      <c r="K438" s="7" t="s">
        <v>3432</v>
      </c>
      <c r="L438" s="11" t="s">
        <v>4431</v>
      </c>
      <c r="M438" s="11" t="s">
        <v>5431</v>
      </c>
      <c r="N438" s="9">
        <v>2881</v>
      </c>
      <c r="O438" s="7" t="s">
        <v>5997</v>
      </c>
      <c r="P438" s="7" t="s">
        <v>6002</v>
      </c>
      <c r="Q438" s="9">
        <v>1847</v>
      </c>
      <c r="R438" s="6">
        <v>45729</v>
      </c>
      <c r="S438" s="8">
        <f>ROUND((VALUE(SUBSTITUTE(SUBSTITUTE(BooksData[[#This Row],[Price (Incl. Tax)]], "Â", ""), "£", "")) *1.3),2)</f>
        <v>66.72</v>
      </c>
      <c r="T438" s="7" cm="1">
        <f t="array" ref="T438">_xlfn.SWITCH(I438, "One",1,"Two",2,"Three",3,"Four",4,"Five",5,"")</f>
        <v>3</v>
      </c>
      <c r="U438" s="12">
        <f>BooksData[[#This Row],[Price(USD)]]*BooksData[[#This Row],[Total Sales]]</f>
        <v>192220.32</v>
      </c>
      <c r="V438" s="7" t="str">
        <f>IF(BooksData[[#This Row],[Title]]="","Missing","OK")</f>
        <v>OK</v>
      </c>
      <c r="W438" s="7" t="str">
        <f ca="1">IF(BooksData[[#This Row],[Last Purchase]] &gt;= TODAY() - 30, "Recent", "Old")</f>
        <v>Old</v>
      </c>
      <c r="X438" s="7">
        <f>IFERROR(
  --MID(BooksData[[#This Row],[Availability]],
        FIND("(", BooksData[[#This Row],[Availability]]) + 1,
        FIND(" ", BooksData[[#This Row],[Availability]], FIND("(", BooksData[[#This Row],[Availability]])) - FIND("(", BooksData[[#This Row],[Availability]]) - 1),
  0)</f>
        <v>1</v>
      </c>
      <c r="Y438" s="13" t="str">
        <f>IF(ISNUMBER(SEARCH("In stock", BooksData[[#This Row],[Availability]])), "In Stock", "Out of Stock")</f>
        <v>In Stock</v>
      </c>
      <c r="Z438" s="13" t="str">
        <f>IF(BooksData[[#This Row],[Stock Count]] &lt; 5, "⚠️ Low", "OK")</f>
        <v>⚠️ Low</v>
      </c>
      <c r="AA438" s="14">
        <f>BooksData[[#This Row],[Revenue]]*0.2</f>
        <v>38444.064000000006</v>
      </c>
      <c r="AB438" s="13" t="str" cm="1">
        <f t="array" ref="AB438">_xlfn.IFS(BooksData[[#This Row],[Price(USD)]]&lt;10, "Low", BooksData[[#This Row],[Price(USD)]]&lt;20, "Mid", TRUE, "High")</f>
        <v>High</v>
      </c>
      <c r="AC438" s="13" t="str">
        <f>IF(BooksData[[#This Row],[Total Sales]] &gt; 4000, "Top Seller", "Other")</f>
        <v>Other</v>
      </c>
    </row>
    <row r="439" spans="1:29" x14ac:dyDescent="0.3">
      <c r="A439" s="7" t="s">
        <v>455</v>
      </c>
      <c r="B439" s="7" t="s">
        <v>1454</v>
      </c>
      <c r="C439" s="7" t="s">
        <v>2017</v>
      </c>
      <c r="D439" s="7" t="s">
        <v>2435</v>
      </c>
      <c r="E439" s="7" t="s">
        <v>2435</v>
      </c>
      <c r="F439" s="7" t="s">
        <v>2921</v>
      </c>
      <c r="G439" s="7" t="s">
        <v>2922</v>
      </c>
      <c r="H439" s="7">
        <v>0</v>
      </c>
      <c r="I439" s="10" t="s">
        <v>2947</v>
      </c>
      <c r="J439" s="7" t="s">
        <v>2960</v>
      </c>
      <c r="K439" s="7" t="s">
        <v>3433</v>
      </c>
      <c r="L439" s="11" t="s">
        <v>4432</v>
      </c>
      <c r="M439" s="11" t="s">
        <v>5432</v>
      </c>
      <c r="N439" s="9">
        <v>2619</v>
      </c>
      <c r="O439" s="7" t="s">
        <v>5995</v>
      </c>
      <c r="P439" s="7" t="s">
        <v>6002</v>
      </c>
      <c r="Q439" s="9">
        <v>107</v>
      </c>
      <c r="R439" s="6">
        <v>45753</v>
      </c>
      <c r="S439" s="8">
        <f>ROUND((VALUE(SUBSTITUTE(SUBSTITUTE(BooksData[[#This Row],[Price (Incl. Tax)]], "Â", ""), "£", "")) *1.3),2)</f>
        <v>45.53</v>
      </c>
      <c r="T439" s="7" cm="1">
        <f t="array" ref="T439">_xlfn.SWITCH(I439, "One",1,"Two",2,"Three",3,"Four",4,"Five",5,"")</f>
        <v>5</v>
      </c>
      <c r="U439" s="12">
        <f>BooksData[[#This Row],[Price(USD)]]*BooksData[[#This Row],[Total Sales]]</f>
        <v>119243.07</v>
      </c>
      <c r="V439" s="7" t="str">
        <f>IF(BooksData[[#This Row],[Title]]="","Missing","OK")</f>
        <v>OK</v>
      </c>
      <c r="W439" s="7" t="str">
        <f ca="1">IF(BooksData[[#This Row],[Last Purchase]] &gt;= TODAY() - 30, "Recent", "Old")</f>
        <v>Old</v>
      </c>
      <c r="X439" s="7">
        <f>IFERROR(
  --MID(BooksData[[#This Row],[Availability]],
        FIND("(", BooksData[[#This Row],[Availability]]) + 1,
        FIND(" ", BooksData[[#This Row],[Availability]], FIND("(", BooksData[[#This Row],[Availability]])) - FIND("(", BooksData[[#This Row],[Availability]]) - 1),
  0)</f>
        <v>19</v>
      </c>
      <c r="Y439" s="13" t="str">
        <f>IF(ISNUMBER(SEARCH("In stock", BooksData[[#This Row],[Availability]])), "In Stock", "Out of Stock")</f>
        <v>In Stock</v>
      </c>
      <c r="Z439" s="13" t="str">
        <f>IF(BooksData[[#This Row],[Stock Count]] &lt; 5, "⚠️ Low", "OK")</f>
        <v>OK</v>
      </c>
      <c r="AA439" s="14">
        <f>BooksData[[#This Row],[Revenue]]*0.2</f>
        <v>23848.614000000001</v>
      </c>
      <c r="AB439" s="13" t="str" cm="1">
        <f t="array" ref="AB439">_xlfn.IFS(BooksData[[#This Row],[Price(USD)]]&lt;10, "Low", BooksData[[#This Row],[Price(USD)]]&lt;20, "Mid", TRUE, "High")</f>
        <v>High</v>
      </c>
      <c r="AC439" s="13" t="str">
        <f>IF(BooksData[[#This Row],[Total Sales]] &gt; 4000, "Top Seller", "Other")</f>
        <v>Other</v>
      </c>
    </row>
    <row r="440" spans="1:29" x14ac:dyDescent="0.3">
      <c r="A440" s="7" t="s">
        <v>456</v>
      </c>
      <c r="B440" s="7" t="s">
        <v>1455</v>
      </c>
      <c r="C440" s="7" t="s">
        <v>2017</v>
      </c>
      <c r="D440" s="7" t="s">
        <v>2436</v>
      </c>
      <c r="E440" s="7" t="s">
        <v>2436</v>
      </c>
      <c r="F440" s="7" t="s">
        <v>2921</v>
      </c>
      <c r="G440" s="7" t="s">
        <v>2922</v>
      </c>
      <c r="H440" s="7">
        <v>0</v>
      </c>
      <c r="I440" s="10" t="s">
        <v>2945</v>
      </c>
      <c r="J440" s="7" t="s">
        <v>2960</v>
      </c>
      <c r="K440" s="7" t="s">
        <v>3434</v>
      </c>
      <c r="L440" s="11" t="s">
        <v>4433</v>
      </c>
      <c r="M440" s="11" t="s">
        <v>5433</v>
      </c>
      <c r="N440" s="9">
        <v>3624</v>
      </c>
      <c r="O440" s="7" t="s">
        <v>5998</v>
      </c>
      <c r="P440" s="7" t="s">
        <v>6002</v>
      </c>
      <c r="Q440" s="9">
        <v>367</v>
      </c>
      <c r="R440" s="6">
        <v>45850</v>
      </c>
      <c r="S440" s="8">
        <f>ROUND((VALUE(SUBSTITUTE(SUBSTITUTE(BooksData[[#This Row],[Price (Incl. Tax)]], "Â", ""), "£", "")) *1.3),2)</f>
        <v>74.430000000000007</v>
      </c>
      <c r="T440" s="7" cm="1">
        <f t="array" ref="T440">_xlfn.SWITCH(I440, "One",1,"Two",2,"Three",3,"Four",4,"Five",5,"")</f>
        <v>3</v>
      </c>
      <c r="U440" s="12">
        <f>BooksData[[#This Row],[Price(USD)]]*BooksData[[#This Row],[Total Sales]]</f>
        <v>269734.32</v>
      </c>
      <c r="V440" s="7" t="str">
        <f>IF(BooksData[[#This Row],[Title]]="","Missing","OK")</f>
        <v>OK</v>
      </c>
      <c r="W440" s="7" t="str">
        <f ca="1">IF(BooksData[[#This Row],[Last Purchase]] &gt;= TODAY() - 30, "Recent", "Old")</f>
        <v>Recent</v>
      </c>
      <c r="X440" s="7">
        <f>IFERROR(
  --MID(BooksData[[#This Row],[Availability]],
        FIND("(", BooksData[[#This Row],[Availability]]) + 1,
        FIND(" ", BooksData[[#This Row],[Availability]], FIND("(", BooksData[[#This Row],[Availability]])) - FIND("(", BooksData[[#This Row],[Availability]]) - 1),
  0)</f>
        <v>19</v>
      </c>
      <c r="Y440" s="13" t="str">
        <f>IF(ISNUMBER(SEARCH("In stock", BooksData[[#This Row],[Availability]])), "In Stock", "Out of Stock")</f>
        <v>In Stock</v>
      </c>
      <c r="Z440" s="13" t="str">
        <f>IF(BooksData[[#This Row],[Stock Count]] &lt; 5, "⚠️ Low", "OK")</f>
        <v>OK</v>
      </c>
      <c r="AA440" s="14">
        <f>BooksData[[#This Row],[Revenue]]*0.2</f>
        <v>53946.864000000001</v>
      </c>
      <c r="AB440" s="13" t="str" cm="1">
        <f t="array" ref="AB440">_xlfn.IFS(BooksData[[#This Row],[Price(USD)]]&lt;10, "Low", BooksData[[#This Row],[Price(USD)]]&lt;20, "Mid", TRUE, "High")</f>
        <v>High</v>
      </c>
      <c r="AC440" s="13" t="str">
        <f>IF(BooksData[[#This Row],[Total Sales]] &gt; 4000, "Top Seller", "Other")</f>
        <v>Other</v>
      </c>
    </row>
    <row r="441" spans="1:29" x14ac:dyDescent="0.3">
      <c r="A441" s="7" t="s">
        <v>457</v>
      </c>
      <c r="B441" s="7" t="s">
        <v>1456</v>
      </c>
      <c r="C441" s="7" t="s">
        <v>2017</v>
      </c>
      <c r="D441" s="7" t="s">
        <v>2437</v>
      </c>
      <c r="E441" s="7" t="s">
        <v>2437</v>
      </c>
      <c r="F441" s="7" t="s">
        <v>2921</v>
      </c>
      <c r="G441" s="7" t="s">
        <v>2922</v>
      </c>
      <c r="H441" s="7">
        <v>0</v>
      </c>
      <c r="I441" s="10" t="s">
        <v>2943</v>
      </c>
      <c r="J441" s="7" t="s">
        <v>2960</v>
      </c>
      <c r="K441" s="7" t="s">
        <v>3435</v>
      </c>
      <c r="L441" s="11" t="s">
        <v>4434</v>
      </c>
      <c r="M441" s="11" t="s">
        <v>5434</v>
      </c>
      <c r="N441" s="9">
        <v>4239</v>
      </c>
      <c r="O441" s="7" t="s">
        <v>5998</v>
      </c>
      <c r="P441" s="7" t="s">
        <v>6001</v>
      </c>
      <c r="Q441" s="9">
        <v>457</v>
      </c>
      <c r="R441" s="6">
        <v>45842</v>
      </c>
      <c r="S441" s="8">
        <f>ROUND((VALUE(SUBSTITUTE(SUBSTITUTE(BooksData[[#This Row],[Price (Incl. Tax)]], "Â", ""), "£", "")) *1.3),2)</f>
        <v>48.52</v>
      </c>
      <c r="T441" s="7" cm="1">
        <f t="array" ref="T441">_xlfn.SWITCH(I441, "One",1,"Two",2,"Three",3,"Four",4,"Five",5,"")</f>
        <v>2</v>
      </c>
      <c r="U441" s="12">
        <f>BooksData[[#This Row],[Price(USD)]]*BooksData[[#This Row],[Total Sales]]</f>
        <v>205676.28</v>
      </c>
      <c r="V441" s="7" t="str">
        <f>IF(BooksData[[#This Row],[Title]]="","Missing","OK")</f>
        <v>OK</v>
      </c>
      <c r="W441" s="7" t="str">
        <f ca="1">IF(BooksData[[#This Row],[Last Purchase]] &gt;= TODAY() - 30, "Recent", "Old")</f>
        <v>Recent</v>
      </c>
      <c r="X441" s="7">
        <f>IFERROR(
  --MID(BooksData[[#This Row],[Availability]],
        FIND("(", BooksData[[#This Row],[Availability]]) + 1,
        FIND(" ", BooksData[[#This Row],[Availability]], FIND("(", BooksData[[#This Row],[Availability]])) - FIND("(", BooksData[[#This Row],[Availability]]) - 1),
  0)</f>
        <v>19</v>
      </c>
      <c r="Y441" s="13" t="str">
        <f>IF(ISNUMBER(SEARCH("In stock", BooksData[[#This Row],[Availability]])), "In Stock", "Out of Stock")</f>
        <v>In Stock</v>
      </c>
      <c r="Z441" s="13" t="str">
        <f>IF(BooksData[[#This Row],[Stock Count]] &lt; 5, "⚠️ Low", "OK")</f>
        <v>OK</v>
      </c>
      <c r="AA441" s="14">
        <f>BooksData[[#This Row],[Revenue]]*0.2</f>
        <v>41135.256000000001</v>
      </c>
      <c r="AB441" s="13" t="str" cm="1">
        <f t="array" ref="AB441">_xlfn.IFS(BooksData[[#This Row],[Price(USD)]]&lt;10, "Low", BooksData[[#This Row],[Price(USD)]]&lt;20, "Mid", TRUE, "High")</f>
        <v>High</v>
      </c>
      <c r="AC441" s="13" t="str">
        <f>IF(BooksData[[#This Row],[Total Sales]] &gt; 4000, "Top Seller", "Other")</f>
        <v>Top Seller</v>
      </c>
    </row>
    <row r="442" spans="1:29" x14ac:dyDescent="0.3">
      <c r="A442" s="7" t="s">
        <v>458</v>
      </c>
      <c r="B442" s="7" t="s">
        <v>1457</v>
      </c>
      <c r="C442" s="7" t="s">
        <v>2017</v>
      </c>
      <c r="D442" s="7" t="s">
        <v>2438</v>
      </c>
      <c r="E442" s="7" t="s">
        <v>2438</v>
      </c>
      <c r="F442" s="7" t="s">
        <v>2921</v>
      </c>
      <c r="G442" s="7" t="s">
        <v>2924</v>
      </c>
      <c r="H442" s="7">
        <v>0</v>
      </c>
      <c r="I442" s="10" t="s">
        <v>2946</v>
      </c>
      <c r="J442" s="7" t="s">
        <v>2960</v>
      </c>
      <c r="K442" s="7" t="s">
        <v>3436</v>
      </c>
      <c r="L442" s="11" t="s">
        <v>4435</v>
      </c>
      <c r="M442" s="11" t="s">
        <v>5435</v>
      </c>
      <c r="N442" s="9">
        <v>997</v>
      </c>
      <c r="O442" s="7" t="s">
        <v>5998</v>
      </c>
      <c r="P442" s="7" t="s">
        <v>6002</v>
      </c>
      <c r="Q442" s="9">
        <v>1647</v>
      </c>
      <c r="R442" s="6">
        <v>45715</v>
      </c>
      <c r="S442" s="8">
        <f>ROUND((VALUE(SUBSTITUTE(SUBSTITUTE(BooksData[[#This Row],[Price (Incl. Tax)]], "Â", ""), "£", "")) *1.3),2)</f>
        <v>23.44</v>
      </c>
      <c r="T442" s="7" cm="1">
        <f t="array" ref="T442">_xlfn.SWITCH(I442, "One",1,"Two",2,"Three",3,"Four",4,"Five",5,"")</f>
        <v>1</v>
      </c>
      <c r="U442" s="12">
        <f>BooksData[[#This Row],[Price(USD)]]*BooksData[[#This Row],[Total Sales]]</f>
        <v>23369.68</v>
      </c>
      <c r="V442" s="7" t="str">
        <f>IF(BooksData[[#This Row],[Title]]="","Missing","OK")</f>
        <v>OK</v>
      </c>
      <c r="W442" s="7" t="str">
        <f ca="1">IF(BooksData[[#This Row],[Last Purchase]] &gt;= TODAY() - 30, "Recent", "Old")</f>
        <v>Old</v>
      </c>
      <c r="X442" s="7">
        <f>IFERROR(
  --MID(BooksData[[#This Row],[Availability]],
        FIND("(", BooksData[[#This Row],[Availability]]) + 1,
        FIND(" ", BooksData[[#This Row],[Availability]], FIND("(", BooksData[[#This Row],[Availability]])) - FIND("(", BooksData[[#This Row],[Availability]]) - 1),
  0)</f>
        <v>14</v>
      </c>
      <c r="Y442" s="13" t="str">
        <f>IF(ISNUMBER(SEARCH("In stock", BooksData[[#This Row],[Availability]])), "In Stock", "Out of Stock")</f>
        <v>In Stock</v>
      </c>
      <c r="Z442" s="13" t="str">
        <f>IF(BooksData[[#This Row],[Stock Count]] &lt; 5, "⚠️ Low", "OK")</f>
        <v>OK</v>
      </c>
      <c r="AA442" s="14">
        <f>BooksData[[#This Row],[Revenue]]*0.2</f>
        <v>4673.9360000000006</v>
      </c>
      <c r="AB442" s="13" t="str" cm="1">
        <f t="array" ref="AB442">_xlfn.IFS(BooksData[[#This Row],[Price(USD)]]&lt;10, "Low", BooksData[[#This Row],[Price(USD)]]&lt;20, "Mid", TRUE, "High")</f>
        <v>High</v>
      </c>
      <c r="AC442" s="13" t="str">
        <f>IF(BooksData[[#This Row],[Total Sales]] &gt; 4000, "Top Seller", "Other")</f>
        <v>Other</v>
      </c>
    </row>
    <row r="443" spans="1:29" x14ac:dyDescent="0.3">
      <c r="A443" s="7" t="s">
        <v>459</v>
      </c>
      <c r="B443" s="7" t="s">
        <v>1458</v>
      </c>
      <c r="C443" s="7" t="s">
        <v>2017</v>
      </c>
      <c r="D443" s="7" t="s">
        <v>2439</v>
      </c>
      <c r="E443" s="7" t="s">
        <v>2439</v>
      </c>
      <c r="F443" s="7" t="s">
        <v>2921</v>
      </c>
      <c r="G443" s="7" t="s">
        <v>2925</v>
      </c>
      <c r="H443" s="7">
        <v>0</v>
      </c>
      <c r="I443" s="10" t="s">
        <v>2944</v>
      </c>
      <c r="J443" s="7" t="s">
        <v>2960</v>
      </c>
      <c r="K443" s="7" t="s">
        <v>3437</v>
      </c>
      <c r="L443" s="11" t="s">
        <v>4436</v>
      </c>
      <c r="M443" s="11" t="s">
        <v>5436</v>
      </c>
      <c r="N443" s="9">
        <v>3205</v>
      </c>
      <c r="O443" s="7" t="s">
        <v>6000</v>
      </c>
      <c r="P443" s="7" t="s">
        <v>6001</v>
      </c>
      <c r="Q443" s="9">
        <v>1056</v>
      </c>
      <c r="R443" s="6">
        <v>45800</v>
      </c>
      <c r="S443" s="8">
        <f>ROUND((VALUE(SUBSTITUTE(SUBSTITUTE(BooksData[[#This Row],[Price (Incl. Tax)]], "Â", ""), "£", "")) *1.3),2)</f>
        <v>40.549999999999997</v>
      </c>
      <c r="T443" s="7" cm="1">
        <f t="array" ref="T443">_xlfn.SWITCH(I443, "One",1,"Two",2,"Three",3,"Four",4,"Five",5,"")</f>
        <v>4</v>
      </c>
      <c r="U443" s="12">
        <f>BooksData[[#This Row],[Price(USD)]]*BooksData[[#This Row],[Total Sales]]</f>
        <v>129962.74999999999</v>
      </c>
      <c r="V443" s="7" t="str">
        <f>IF(BooksData[[#This Row],[Title]]="","Missing","OK")</f>
        <v>OK</v>
      </c>
      <c r="W443" s="7" t="str">
        <f ca="1">IF(BooksData[[#This Row],[Last Purchase]] &gt;= TODAY() - 30, "Recent", "Old")</f>
        <v>Old</v>
      </c>
      <c r="X443" s="7">
        <f>IFERROR(
  --MID(BooksData[[#This Row],[Availability]],
        FIND("(", BooksData[[#This Row],[Availability]]) + 1,
        FIND(" ", BooksData[[#This Row],[Availability]], FIND("(", BooksData[[#This Row],[Availability]])) - FIND("(", BooksData[[#This Row],[Availability]]) - 1),
  0)</f>
        <v>8</v>
      </c>
      <c r="Y443" s="13" t="str">
        <f>IF(ISNUMBER(SEARCH("In stock", BooksData[[#This Row],[Availability]])), "In Stock", "Out of Stock")</f>
        <v>In Stock</v>
      </c>
      <c r="Z443" s="13" t="str">
        <f>IF(BooksData[[#This Row],[Stock Count]] &lt; 5, "⚠️ Low", "OK")</f>
        <v>OK</v>
      </c>
      <c r="AA443" s="14">
        <f>BooksData[[#This Row],[Revenue]]*0.2</f>
        <v>25992.55</v>
      </c>
      <c r="AB443" s="13" t="str" cm="1">
        <f t="array" ref="AB443">_xlfn.IFS(BooksData[[#This Row],[Price(USD)]]&lt;10, "Low", BooksData[[#This Row],[Price(USD)]]&lt;20, "Mid", TRUE, "High")</f>
        <v>High</v>
      </c>
      <c r="AC443" s="13" t="str">
        <f>IF(BooksData[[#This Row],[Total Sales]] &gt; 4000, "Top Seller", "Other")</f>
        <v>Other</v>
      </c>
    </row>
    <row r="444" spans="1:29" x14ac:dyDescent="0.3">
      <c r="A444" s="7" t="s">
        <v>460</v>
      </c>
      <c r="B444" s="7" t="s">
        <v>1459</v>
      </c>
      <c r="C444" s="7" t="s">
        <v>2017</v>
      </c>
      <c r="D444" s="7" t="s">
        <v>2440</v>
      </c>
      <c r="E444" s="7" t="s">
        <v>2440</v>
      </c>
      <c r="F444" s="7" t="s">
        <v>2921</v>
      </c>
      <c r="G444" s="7" t="s">
        <v>2925</v>
      </c>
      <c r="H444" s="7">
        <v>0</v>
      </c>
      <c r="I444" s="10" t="s">
        <v>2947</v>
      </c>
      <c r="J444" s="7" t="s">
        <v>2960</v>
      </c>
      <c r="K444" s="7" t="s">
        <v>3438</v>
      </c>
      <c r="L444" s="11" t="s">
        <v>4437</v>
      </c>
      <c r="M444" s="11" t="s">
        <v>5437</v>
      </c>
      <c r="N444" s="9">
        <v>4773</v>
      </c>
      <c r="O444" s="7" t="s">
        <v>6000</v>
      </c>
      <c r="P444" s="7" t="s">
        <v>6001</v>
      </c>
      <c r="Q444" s="9">
        <v>94</v>
      </c>
      <c r="R444" s="6">
        <v>45756</v>
      </c>
      <c r="S444" s="8">
        <f>ROUND((VALUE(SUBSTITUTE(SUBSTITUTE(BooksData[[#This Row],[Price (Incl. Tax)]], "Â", ""), "£", "")) *1.3),2)</f>
        <v>58.57</v>
      </c>
      <c r="T444" s="7" cm="1">
        <f t="array" ref="T444">_xlfn.SWITCH(I444, "One",1,"Two",2,"Three",3,"Four",4,"Five",5,"")</f>
        <v>5</v>
      </c>
      <c r="U444" s="12">
        <f>BooksData[[#This Row],[Price(USD)]]*BooksData[[#This Row],[Total Sales]]</f>
        <v>279554.61</v>
      </c>
      <c r="V444" s="7" t="str">
        <f>IF(BooksData[[#This Row],[Title]]="","Missing","OK")</f>
        <v>OK</v>
      </c>
      <c r="W444" s="7" t="str">
        <f ca="1">IF(BooksData[[#This Row],[Last Purchase]] &gt;= TODAY() - 30, "Recent", "Old")</f>
        <v>Old</v>
      </c>
      <c r="X444" s="7">
        <f>IFERROR(
  --MID(BooksData[[#This Row],[Availability]],
        FIND("(", BooksData[[#This Row],[Availability]]) + 1,
        FIND(" ", BooksData[[#This Row],[Availability]], FIND("(", BooksData[[#This Row],[Availability]])) - FIND("(", BooksData[[#This Row],[Availability]]) - 1),
  0)</f>
        <v>8</v>
      </c>
      <c r="Y444" s="13" t="str">
        <f>IF(ISNUMBER(SEARCH("In stock", BooksData[[#This Row],[Availability]])), "In Stock", "Out of Stock")</f>
        <v>In Stock</v>
      </c>
      <c r="Z444" s="13" t="str">
        <f>IF(BooksData[[#This Row],[Stock Count]] &lt; 5, "⚠️ Low", "OK")</f>
        <v>OK</v>
      </c>
      <c r="AA444" s="14">
        <f>BooksData[[#This Row],[Revenue]]*0.2</f>
        <v>55910.921999999999</v>
      </c>
      <c r="AB444" s="13" t="str" cm="1">
        <f t="array" ref="AB444">_xlfn.IFS(BooksData[[#This Row],[Price(USD)]]&lt;10, "Low", BooksData[[#This Row],[Price(USD)]]&lt;20, "Mid", TRUE, "High")</f>
        <v>High</v>
      </c>
      <c r="AC444" s="13" t="str">
        <f>IF(BooksData[[#This Row],[Total Sales]] &gt; 4000, "Top Seller", "Other")</f>
        <v>Top Seller</v>
      </c>
    </row>
    <row r="445" spans="1:29" x14ac:dyDescent="0.3">
      <c r="A445" s="7" t="s">
        <v>461</v>
      </c>
      <c r="B445" s="7" t="s">
        <v>1460</v>
      </c>
      <c r="C445" s="7" t="s">
        <v>2017</v>
      </c>
      <c r="D445" s="7" t="s">
        <v>2441</v>
      </c>
      <c r="E445" s="7" t="s">
        <v>2441</v>
      </c>
      <c r="F445" s="7" t="s">
        <v>2921</v>
      </c>
      <c r="G445" s="7" t="s">
        <v>2926</v>
      </c>
      <c r="H445" s="7">
        <v>0</v>
      </c>
      <c r="I445" s="10" t="s">
        <v>2943</v>
      </c>
      <c r="J445" s="7" t="s">
        <v>2960</v>
      </c>
      <c r="K445" s="7" t="s">
        <v>3439</v>
      </c>
      <c r="L445" s="11" t="s">
        <v>4438</v>
      </c>
      <c r="M445" s="11" t="s">
        <v>5438</v>
      </c>
      <c r="N445" s="9">
        <v>1607</v>
      </c>
      <c r="O445" s="7" t="s">
        <v>5998</v>
      </c>
      <c r="P445" s="7" t="s">
        <v>6002</v>
      </c>
      <c r="Q445" s="9">
        <v>1953</v>
      </c>
      <c r="R445" s="6">
        <v>45848</v>
      </c>
      <c r="S445" s="8">
        <f>ROUND((VALUE(SUBSTITUTE(SUBSTITUTE(BooksData[[#This Row],[Price (Incl. Tax)]], "Â", ""), "£", "")) *1.3),2)</f>
        <v>68.38</v>
      </c>
      <c r="T445" s="7" cm="1">
        <f t="array" ref="T445">_xlfn.SWITCH(I445, "One",1,"Two",2,"Three",3,"Four",4,"Five",5,"")</f>
        <v>2</v>
      </c>
      <c r="U445" s="12">
        <f>BooksData[[#This Row],[Price(USD)]]*BooksData[[#This Row],[Total Sales]]</f>
        <v>109886.65999999999</v>
      </c>
      <c r="V445" s="7" t="str">
        <f>IF(BooksData[[#This Row],[Title]]="","Missing","OK")</f>
        <v>OK</v>
      </c>
      <c r="W445" s="7" t="str">
        <f ca="1">IF(BooksData[[#This Row],[Last Purchase]] &gt;= TODAY() - 30, "Recent", "Old")</f>
        <v>Recent</v>
      </c>
      <c r="X445" s="7">
        <f>IFERROR(
  --MID(BooksData[[#This Row],[Availability]],
        FIND("(", BooksData[[#This Row],[Availability]]) + 1,
        FIND(" ", BooksData[[#This Row],[Availability]], FIND("(", BooksData[[#This Row],[Availability]])) - FIND("(", BooksData[[#This Row],[Availability]]) - 1),
  0)</f>
        <v>7</v>
      </c>
      <c r="Y445" s="13" t="str">
        <f>IF(ISNUMBER(SEARCH("In stock", BooksData[[#This Row],[Availability]])), "In Stock", "Out of Stock")</f>
        <v>In Stock</v>
      </c>
      <c r="Z445" s="13" t="str">
        <f>IF(BooksData[[#This Row],[Stock Count]] &lt; 5, "⚠️ Low", "OK")</f>
        <v>OK</v>
      </c>
      <c r="AA445" s="14">
        <f>BooksData[[#This Row],[Revenue]]*0.2</f>
        <v>21977.331999999999</v>
      </c>
      <c r="AB445" s="13" t="str" cm="1">
        <f t="array" ref="AB445">_xlfn.IFS(BooksData[[#This Row],[Price(USD)]]&lt;10, "Low", BooksData[[#This Row],[Price(USD)]]&lt;20, "Mid", TRUE, "High")</f>
        <v>High</v>
      </c>
      <c r="AC445" s="13" t="str">
        <f>IF(BooksData[[#This Row],[Total Sales]] &gt; 4000, "Top Seller", "Other")</f>
        <v>Other</v>
      </c>
    </row>
    <row r="446" spans="1:29" x14ac:dyDescent="0.3">
      <c r="A446" s="7" t="s">
        <v>462</v>
      </c>
      <c r="B446" s="7" t="s">
        <v>1461</v>
      </c>
      <c r="C446" s="7" t="s">
        <v>2017</v>
      </c>
      <c r="D446" s="7" t="s">
        <v>2442</v>
      </c>
      <c r="E446" s="7" t="s">
        <v>2442</v>
      </c>
      <c r="F446" s="7" t="s">
        <v>2921</v>
      </c>
      <c r="G446" s="7" t="s">
        <v>2935</v>
      </c>
      <c r="H446" s="7">
        <v>0</v>
      </c>
      <c r="I446" s="10" t="s">
        <v>2946</v>
      </c>
      <c r="J446" s="7" t="s">
        <v>2960</v>
      </c>
      <c r="K446" s="7" t="s">
        <v>3440</v>
      </c>
      <c r="L446" s="11" t="s">
        <v>4439</v>
      </c>
      <c r="M446" s="11" t="s">
        <v>5439</v>
      </c>
      <c r="N446" s="9">
        <v>2136</v>
      </c>
      <c r="O446" s="7" t="s">
        <v>5996</v>
      </c>
      <c r="P446" s="7" t="s">
        <v>6002</v>
      </c>
      <c r="Q446" s="9">
        <v>821</v>
      </c>
      <c r="R446" s="6">
        <v>45769</v>
      </c>
      <c r="S446" s="8">
        <f>ROUND((VALUE(SUBSTITUTE(SUBSTITUTE(BooksData[[#This Row],[Price (Incl. Tax)]], "Â", ""), "£", "")) *1.3),2)</f>
        <v>49.92</v>
      </c>
      <c r="T446" s="7" cm="1">
        <f t="array" ref="T446">_xlfn.SWITCH(I446, "One",1,"Two",2,"Three",3,"Four",4,"Five",5,"")</f>
        <v>1</v>
      </c>
      <c r="U446" s="12">
        <f>BooksData[[#This Row],[Price(USD)]]*BooksData[[#This Row],[Total Sales]]</f>
        <v>106629.12000000001</v>
      </c>
      <c r="V446" s="7" t="str">
        <f>IF(BooksData[[#This Row],[Title]]="","Missing","OK")</f>
        <v>OK</v>
      </c>
      <c r="W446" s="7" t="str">
        <f ca="1">IF(BooksData[[#This Row],[Last Purchase]] &gt;= TODAY() - 30, "Recent", "Old")</f>
        <v>Old</v>
      </c>
      <c r="X446" s="7">
        <f>IFERROR(
  --MID(BooksData[[#This Row],[Availability]],
        FIND("(", BooksData[[#This Row],[Availability]]) + 1,
        FIND(" ", BooksData[[#This Row],[Availability]], FIND("(", BooksData[[#This Row],[Availability]])) - FIND("(", BooksData[[#This Row],[Availability]]) - 1),
  0)</f>
        <v>5</v>
      </c>
      <c r="Y446" s="13" t="str">
        <f>IF(ISNUMBER(SEARCH("In stock", BooksData[[#This Row],[Availability]])), "In Stock", "Out of Stock")</f>
        <v>In Stock</v>
      </c>
      <c r="Z446" s="13" t="str">
        <f>IF(BooksData[[#This Row],[Stock Count]] &lt; 5, "⚠️ Low", "OK")</f>
        <v>OK</v>
      </c>
      <c r="AA446" s="14">
        <f>BooksData[[#This Row],[Revenue]]*0.2</f>
        <v>21325.824000000004</v>
      </c>
      <c r="AB446" s="13" t="str" cm="1">
        <f t="array" ref="AB446">_xlfn.IFS(BooksData[[#This Row],[Price(USD)]]&lt;10, "Low", BooksData[[#This Row],[Price(USD)]]&lt;20, "Mid", TRUE, "High")</f>
        <v>High</v>
      </c>
      <c r="AC446" s="13" t="str">
        <f>IF(BooksData[[#This Row],[Total Sales]] &gt; 4000, "Top Seller", "Other")</f>
        <v>Other</v>
      </c>
    </row>
    <row r="447" spans="1:29" x14ac:dyDescent="0.3">
      <c r="A447" s="7" t="s">
        <v>463</v>
      </c>
      <c r="B447" s="7" t="s">
        <v>1462</v>
      </c>
      <c r="C447" s="7" t="s">
        <v>2017</v>
      </c>
      <c r="D447" s="7" t="s">
        <v>2443</v>
      </c>
      <c r="E447" s="7" t="s">
        <v>2443</v>
      </c>
      <c r="F447" s="7" t="s">
        <v>2921</v>
      </c>
      <c r="G447" s="7" t="s">
        <v>2936</v>
      </c>
      <c r="H447" s="7">
        <v>0</v>
      </c>
      <c r="I447" s="10" t="s">
        <v>2945</v>
      </c>
      <c r="J447" s="7" t="s">
        <v>2960</v>
      </c>
      <c r="K447" s="7" t="s">
        <v>3441</v>
      </c>
      <c r="L447" s="11" t="s">
        <v>4440</v>
      </c>
      <c r="M447" s="11" t="s">
        <v>5440</v>
      </c>
      <c r="N447" s="9">
        <v>413</v>
      </c>
      <c r="O447" s="7" t="s">
        <v>5998</v>
      </c>
      <c r="P447" s="7" t="s">
        <v>6001</v>
      </c>
      <c r="Q447" s="9">
        <v>141</v>
      </c>
      <c r="R447" s="6">
        <v>45716</v>
      </c>
      <c r="S447" s="8">
        <f>ROUND((VALUE(SUBSTITUTE(SUBSTITUTE(BooksData[[#This Row],[Price (Incl. Tax)]], "Â", ""), "£", "")) *1.3),2)</f>
        <v>16.07</v>
      </c>
      <c r="T447" s="7" cm="1">
        <f t="array" ref="T447">_xlfn.SWITCH(I447, "One",1,"Two",2,"Three",3,"Four",4,"Five",5,"")</f>
        <v>3</v>
      </c>
      <c r="U447" s="12">
        <f>BooksData[[#This Row],[Price(USD)]]*BooksData[[#This Row],[Total Sales]]</f>
        <v>6636.91</v>
      </c>
      <c r="V447" s="7" t="str">
        <f>IF(BooksData[[#This Row],[Title]]="","Missing","OK")</f>
        <v>OK</v>
      </c>
      <c r="W447" s="7" t="str">
        <f ca="1">IF(BooksData[[#This Row],[Last Purchase]] &gt;= TODAY() - 30, "Recent", "Old")</f>
        <v>Old</v>
      </c>
      <c r="X447" s="7">
        <f>IFERROR(
  --MID(BooksData[[#This Row],[Availability]],
        FIND("(", BooksData[[#This Row],[Availability]]) + 1,
        FIND(" ", BooksData[[#This Row],[Availability]], FIND("(", BooksData[[#This Row],[Availability]])) - FIND("(", BooksData[[#This Row],[Availability]]) - 1),
  0)</f>
        <v>4</v>
      </c>
      <c r="Y447" s="13" t="str">
        <f>IF(ISNUMBER(SEARCH("In stock", BooksData[[#This Row],[Availability]])), "In Stock", "Out of Stock")</f>
        <v>In Stock</v>
      </c>
      <c r="Z447" s="13" t="str">
        <f>IF(BooksData[[#This Row],[Stock Count]] &lt; 5, "⚠️ Low", "OK")</f>
        <v>⚠️ Low</v>
      </c>
      <c r="AA447" s="14">
        <f>BooksData[[#This Row],[Revenue]]*0.2</f>
        <v>1327.3820000000001</v>
      </c>
      <c r="AB447" s="13" t="str" cm="1">
        <f t="array" ref="AB447">_xlfn.IFS(BooksData[[#This Row],[Price(USD)]]&lt;10, "Low", BooksData[[#This Row],[Price(USD)]]&lt;20, "Mid", TRUE, "High")</f>
        <v>Mid</v>
      </c>
      <c r="AC447" s="13" t="str">
        <f>IF(BooksData[[#This Row],[Total Sales]] &gt; 4000, "Top Seller", "Other")</f>
        <v>Other</v>
      </c>
    </row>
    <row r="448" spans="1:29" x14ac:dyDescent="0.3">
      <c r="A448" s="7" t="s">
        <v>464</v>
      </c>
      <c r="B448" s="7" t="s">
        <v>1463</v>
      </c>
      <c r="C448" s="7" t="s">
        <v>2017</v>
      </c>
      <c r="D448" s="7" t="s">
        <v>2182</v>
      </c>
      <c r="E448" s="7" t="s">
        <v>2182</v>
      </c>
      <c r="F448" s="7" t="s">
        <v>2921</v>
      </c>
      <c r="G448" s="7" t="s">
        <v>2936</v>
      </c>
      <c r="H448" s="7">
        <v>0</v>
      </c>
      <c r="I448" s="10" t="s">
        <v>2947</v>
      </c>
      <c r="J448" s="7" t="s">
        <v>2960</v>
      </c>
      <c r="K448" s="7" t="s">
        <v>3442</v>
      </c>
      <c r="L448" s="11" t="s">
        <v>4441</v>
      </c>
      <c r="M448" s="11" t="s">
        <v>5441</v>
      </c>
      <c r="N448" s="9">
        <v>3622</v>
      </c>
      <c r="O448" s="7" t="s">
        <v>6000</v>
      </c>
      <c r="P448" s="7" t="s">
        <v>6001</v>
      </c>
      <c r="Q448" s="9">
        <v>1796</v>
      </c>
      <c r="R448" s="6">
        <v>45803</v>
      </c>
      <c r="S448" s="8">
        <f>ROUND((VALUE(SUBSTITUTE(SUBSTITUTE(BooksData[[#This Row],[Price (Incl. Tax)]], "Â", ""), "£", "")) *1.3),2)</f>
        <v>26.03</v>
      </c>
      <c r="T448" s="7" cm="1">
        <f t="array" ref="T448">_xlfn.SWITCH(I448, "One",1,"Two",2,"Three",3,"Four",4,"Five",5,"")</f>
        <v>5</v>
      </c>
      <c r="U448" s="12">
        <f>BooksData[[#This Row],[Price(USD)]]*BooksData[[#This Row],[Total Sales]]</f>
        <v>94280.66</v>
      </c>
      <c r="V448" s="7" t="str">
        <f>IF(BooksData[[#This Row],[Title]]="","Missing","OK")</f>
        <v>OK</v>
      </c>
      <c r="W448" s="7" t="str">
        <f ca="1">IF(BooksData[[#This Row],[Last Purchase]] &gt;= TODAY() - 30, "Recent", "Old")</f>
        <v>Old</v>
      </c>
      <c r="X448" s="7">
        <f>IFERROR(
  --MID(BooksData[[#This Row],[Availability]],
        FIND("(", BooksData[[#This Row],[Availability]]) + 1,
        FIND(" ", BooksData[[#This Row],[Availability]], FIND("(", BooksData[[#This Row],[Availability]])) - FIND("(", BooksData[[#This Row],[Availability]]) - 1),
  0)</f>
        <v>4</v>
      </c>
      <c r="Y448" s="13" t="str">
        <f>IF(ISNUMBER(SEARCH("In stock", BooksData[[#This Row],[Availability]])), "In Stock", "Out of Stock")</f>
        <v>In Stock</v>
      </c>
      <c r="Z448" s="13" t="str">
        <f>IF(BooksData[[#This Row],[Stock Count]] &lt; 5, "⚠️ Low", "OK")</f>
        <v>⚠️ Low</v>
      </c>
      <c r="AA448" s="14">
        <f>BooksData[[#This Row],[Revenue]]*0.2</f>
        <v>18856.132000000001</v>
      </c>
      <c r="AB448" s="13" t="str" cm="1">
        <f t="array" ref="AB448">_xlfn.IFS(BooksData[[#This Row],[Price(USD)]]&lt;10, "Low", BooksData[[#This Row],[Price(USD)]]&lt;20, "Mid", TRUE, "High")</f>
        <v>High</v>
      </c>
      <c r="AC448" s="13" t="str">
        <f>IF(BooksData[[#This Row],[Total Sales]] &gt; 4000, "Top Seller", "Other")</f>
        <v>Other</v>
      </c>
    </row>
    <row r="449" spans="1:29" x14ac:dyDescent="0.3">
      <c r="A449" s="7" t="s">
        <v>465</v>
      </c>
      <c r="B449" s="7" t="s">
        <v>1464</v>
      </c>
      <c r="C449" s="7" t="s">
        <v>2017</v>
      </c>
      <c r="D449" s="7" t="s">
        <v>2444</v>
      </c>
      <c r="E449" s="7" t="s">
        <v>2444</v>
      </c>
      <c r="F449" s="7" t="s">
        <v>2921</v>
      </c>
      <c r="G449" s="7" t="s">
        <v>2938</v>
      </c>
      <c r="H449" s="7">
        <v>0</v>
      </c>
      <c r="I449" s="10" t="s">
        <v>2947</v>
      </c>
      <c r="J449" s="7" t="s">
        <v>2960</v>
      </c>
      <c r="K449" s="7" t="s">
        <v>3443</v>
      </c>
      <c r="L449" s="11" t="s">
        <v>4442</v>
      </c>
      <c r="M449" s="11" t="s">
        <v>5442</v>
      </c>
      <c r="N449" s="9">
        <v>63</v>
      </c>
      <c r="O449" s="7" t="s">
        <v>6000</v>
      </c>
      <c r="P449" s="7" t="s">
        <v>6001</v>
      </c>
      <c r="Q449" s="9">
        <v>952</v>
      </c>
      <c r="R449" s="6">
        <v>45847</v>
      </c>
      <c r="S449" s="8">
        <f>ROUND((VALUE(SUBSTITUTE(SUBSTITUTE(BooksData[[#This Row],[Price (Incl. Tax)]], "Â", ""), "£", "")) *1.3),2)</f>
        <v>41.05</v>
      </c>
      <c r="T449" s="7" cm="1">
        <f t="array" ref="T449">_xlfn.SWITCH(I449, "One",1,"Two",2,"Three",3,"Four",4,"Five",5,"")</f>
        <v>5</v>
      </c>
      <c r="U449" s="12">
        <f>BooksData[[#This Row],[Price(USD)]]*BooksData[[#This Row],[Total Sales]]</f>
        <v>2586.1499999999996</v>
      </c>
      <c r="V449" s="7" t="str">
        <f>IF(BooksData[[#This Row],[Title]]="","Missing","OK")</f>
        <v>OK</v>
      </c>
      <c r="W449" s="7" t="str">
        <f ca="1">IF(BooksData[[#This Row],[Last Purchase]] &gt;= TODAY() - 30, "Recent", "Old")</f>
        <v>Recent</v>
      </c>
      <c r="X449" s="7">
        <f>IFERROR(
  --MID(BooksData[[#This Row],[Availability]],
        FIND("(", BooksData[[#This Row],[Availability]]) + 1,
        FIND(" ", BooksData[[#This Row],[Availability]], FIND("(", BooksData[[#This Row],[Availability]])) - FIND("(", BooksData[[#This Row],[Availability]]) - 1),
  0)</f>
        <v>2</v>
      </c>
      <c r="Y449" s="13" t="str">
        <f>IF(ISNUMBER(SEARCH("In stock", BooksData[[#This Row],[Availability]])), "In Stock", "Out of Stock")</f>
        <v>In Stock</v>
      </c>
      <c r="Z449" s="13" t="str">
        <f>IF(BooksData[[#This Row],[Stock Count]] &lt; 5, "⚠️ Low", "OK")</f>
        <v>⚠️ Low</v>
      </c>
      <c r="AA449" s="14">
        <f>BooksData[[#This Row],[Revenue]]*0.2</f>
        <v>517.2299999999999</v>
      </c>
      <c r="AB449" s="13" t="str" cm="1">
        <f t="array" ref="AB449">_xlfn.IFS(BooksData[[#This Row],[Price(USD)]]&lt;10, "Low", BooksData[[#This Row],[Price(USD)]]&lt;20, "Mid", TRUE, "High")</f>
        <v>High</v>
      </c>
      <c r="AC449" s="13" t="str">
        <f>IF(BooksData[[#This Row],[Total Sales]] &gt; 4000, "Top Seller", "Other")</f>
        <v>Other</v>
      </c>
    </row>
    <row r="450" spans="1:29" x14ac:dyDescent="0.3">
      <c r="A450" s="7" t="s">
        <v>466</v>
      </c>
      <c r="B450" s="7" t="s">
        <v>1465</v>
      </c>
      <c r="C450" s="7" t="s">
        <v>2017</v>
      </c>
      <c r="D450" s="7" t="s">
        <v>2445</v>
      </c>
      <c r="E450" s="7" t="s">
        <v>2445</v>
      </c>
      <c r="F450" s="7" t="s">
        <v>2921</v>
      </c>
      <c r="G450" s="7" t="s">
        <v>2929</v>
      </c>
      <c r="H450" s="7">
        <v>0</v>
      </c>
      <c r="I450" s="10" t="s">
        <v>2943</v>
      </c>
      <c r="J450" s="7" t="s">
        <v>2960</v>
      </c>
      <c r="K450" s="7" t="s">
        <v>3444</v>
      </c>
      <c r="L450" s="11" t="s">
        <v>4443</v>
      </c>
      <c r="M450" s="11" t="s">
        <v>5443</v>
      </c>
      <c r="N450" s="9">
        <v>4309</v>
      </c>
      <c r="O450" s="7" t="s">
        <v>5999</v>
      </c>
      <c r="P450" s="7" t="s">
        <v>6001</v>
      </c>
      <c r="Q450" s="9">
        <v>1773</v>
      </c>
      <c r="R450" s="6">
        <v>45678</v>
      </c>
      <c r="S450" s="8">
        <f>ROUND((VALUE(SUBSTITUTE(SUBSTITUTE(BooksData[[#This Row],[Price (Incl. Tax)]], "Â", ""), "£", "")) *1.3),2)</f>
        <v>72.36</v>
      </c>
      <c r="T450" s="7" cm="1">
        <f t="array" ref="T450">_xlfn.SWITCH(I450, "One",1,"Two",2,"Three",3,"Four",4,"Five",5,"")</f>
        <v>2</v>
      </c>
      <c r="U450" s="12">
        <f>BooksData[[#This Row],[Price(USD)]]*BooksData[[#This Row],[Total Sales]]</f>
        <v>311799.24</v>
      </c>
      <c r="V450" s="7" t="str">
        <f>IF(BooksData[[#This Row],[Title]]="","Missing","OK")</f>
        <v>OK</v>
      </c>
      <c r="W450" s="7" t="str">
        <f ca="1">IF(BooksData[[#This Row],[Last Purchase]] &gt;= TODAY() - 30, "Recent", "Old")</f>
        <v>Old</v>
      </c>
      <c r="X450" s="7">
        <f>IFERROR(
  --MID(BooksData[[#This Row],[Availability]],
        FIND("(", BooksData[[#This Row],[Availability]]) + 1,
        FIND(" ", BooksData[[#This Row],[Availability]], FIND("(", BooksData[[#This Row],[Availability]])) - FIND("(", BooksData[[#This Row],[Availability]]) - 1),
  0)</f>
        <v>1</v>
      </c>
      <c r="Y450" s="13" t="str">
        <f>IF(ISNUMBER(SEARCH("In stock", BooksData[[#This Row],[Availability]])), "In Stock", "Out of Stock")</f>
        <v>In Stock</v>
      </c>
      <c r="Z450" s="13" t="str">
        <f>IF(BooksData[[#This Row],[Stock Count]] &lt; 5, "⚠️ Low", "OK")</f>
        <v>⚠️ Low</v>
      </c>
      <c r="AA450" s="14">
        <f>BooksData[[#This Row],[Revenue]]*0.2</f>
        <v>62359.847999999998</v>
      </c>
      <c r="AB450" s="13" t="str" cm="1">
        <f t="array" ref="AB450">_xlfn.IFS(BooksData[[#This Row],[Price(USD)]]&lt;10, "Low", BooksData[[#This Row],[Price(USD)]]&lt;20, "Mid", TRUE, "High")</f>
        <v>High</v>
      </c>
      <c r="AC450" s="13" t="str">
        <f>IF(BooksData[[#This Row],[Total Sales]] &gt; 4000, "Top Seller", "Other")</f>
        <v>Top Seller</v>
      </c>
    </row>
    <row r="451" spans="1:29" x14ac:dyDescent="0.3">
      <c r="A451" s="7" t="s">
        <v>467</v>
      </c>
      <c r="B451" s="7" t="s">
        <v>1466</v>
      </c>
      <c r="C451" s="7" t="s">
        <v>2017</v>
      </c>
      <c r="D451" s="7" t="s">
        <v>2446</v>
      </c>
      <c r="E451" s="7" t="s">
        <v>2446</v>
      </c>
      <c r="F451" s="7" t="s">
        <v>2921</v>
      </c>
      <c r="G451" s="7" t="s">
        <v>2929</v>
      </c>
      <c r="H451" s="7">
        <v>0</v>
      </c>
      <c r="I451" s="10" t="s">
        <v>2945</v>
      </c>
      <c r="J451" s="7" t="s">
        <v>2960</v>
      </c>
      <c r="K451" s="7" t="s">
        <v>3445</v>
      </c>
      <c r="L451" s="11" t="s">
        <v>4444</v>
      </c>
      <c r="M451" s="11" t="s">
        <v>5444</v>
      </c>
      <c r="N451" s="9">
        <v>4460</v>
      </c>
      <c r="O451" s="7" t="s">
        <v>5996</v>
      </c>
      <c r="P451" s="7" t="s">
        <v>6001</v>
      </c>
      <c r="Q451" s="9">
        <v>578</v>
      </c>
      <c r="R451" s="6">
        <v>45850</v>
      </c>
      <c r="S451" s="8">
        <f>ROUND((VALUE(SUBSTITUTE(SUBSTITUTE(BooksData[[#This Row],[Price (Incl. Tax)]], "Â", ""), "£", "")) *1.3),2)</f>
        <v>37.44</v>
      </c>
      <c r="T451" s="7" cm="1">
        <f t="array" ref="T451">_xlfn.SWITCH(I451, "One",1,"Two",2,"Three",3,"Four",4,"Five",5,"")</f>
        <v>3</v>
      </c>
      <c r="U451" s="12">
        <f>BooksData[[#This Row],[Price(USD)]]*BooksData[[#This Row],[Total Sales]]</f>
        <v>166982.39999999999</v>
      </c>
      <c r="V451" s="7" t="str">
        <f>IF(BooksData[[#This Row],[Title]]="","Missing","OK")</f>
        <v>OK</v>
      </c>
      <c r="W451" s="7" t="str">
        <f ca="1">IF(BooksData[[#This Row],[Last Purchase]] &gt;= TODAY() - 30, "Recent", "Old")</f>
        <v>Recent</v>
      </c>
      <c r="X451" s="7">
        <f>IFERROR(
  --MID(BooksData[[#This Row],[Availability]],
        FIND("(", BooksData[[#This Row],[Availability]]) + 1,
        FIND(" ", BooksData[[#This Row],[Availability]], FIND("(", BooksData[[#This Row],[Availability]])) - FIND("(", BooksData[[#This Row],[Availability]]) - 1),
  0)</f>
        <v>1</v>
      </c>
      <c r="Y451" s="13" t="str">
        <f>IF(ISNUMBER(SEARCH("In stock", BooksData[[#This Row],[Availability]])), "In Stock", "Out of Stock")</f>
        <v>In Stock</v>
      </c>
      <c r="Z451" s="13" t="str">
        <f>IF(BooksData[[#This Row],[Stock Count]] &lt; 5, "⚠️ Low", "OK")</f>
        <v>⚠️ Low</v>
      </c>
      <c r="AA451" s="14">
        <f>BooksData[[#This Row],[Revenue]]*0.2</f>
        <v>33396.480000000003</v>
      </c>
      <c r="AB451" s="13" t="str" cm="1">
        <f t="array" ref="AB451">_xlfn.IFS(BooksData[[#This Row],[Price(USD)]]&lt;10, "Low", BooksData[[#This Row],[Price(USD)]]&lt;20, "Mid", TRUE, "High")</f>
        <v>High</v>
      </c>
      <c r="AC451" s="13" t="str">
        <f>IF(BooksData[[#This Row],[Total Sales]] &gt; 4000, "Top Seller", "Other")</f>
        <v>Top Seller</v>
      </c>
    </row>
    <row r="452" spans="1:29" x14ac:dyDescent="0.3">
      <c r="A452" s="7" t="s">
        <v>468</v>
      </c>
      <c r="B452" s="7" t="s">
        <v>1467</v>
      </c>
      <c r="C452" s="7" t="s">
        <v>2017</v>
      </c>
      <c r="D452" s="7" t="s">
        <v>2447</v>
      </c>
      <c r="E452" s="7" t="s">
        <v>2447</v>
      </c>
      <c r="F452" s="7" t="s">
        <v>2921</v>
      </c>
      <c r="G452" s="7" t="s">
        <v>2922</v>
      </c>
      <c r="H452" s="7">
        <v>0</v>
      </c>
      <c r="I452" s="10" t="s">
        <v>2945</v>
      </c>
      <c r="J452" s="7" t="s">
        <v>2961</v>
      </c>
      <c r="K452" s="7" t="s">
        <v>3446</v>
      </c>
      <c r="L452" s="11" t="s">
        <v>4445</v>
      </c>
      <c r="M452" s="11" t="s">
        <v>5445</v>
      </c>
      <c r="N452" s="9">
        <v>1664</v>
      </c>
      <c r="O452" s="7" t="s">
        <v>5997</v>
      </c>
      <c r="P452" s="7" t="s">
        <v>6001</v>
      </c>
      <c r="Q452" s="9">
        <v>1584</v>
      </c>
      <c r="R452" s="6">
        <v>45691</v>
      </c>
      <c r="S452" s="8">
        <f>ROUND((VALUE(SUBSTITUTE(SUBSTITUTE(BooksData[[#This Row],[Price (Incl. Tax)]], "Â", ""), "£", "")) *1.3),2)</f>
        <v>23.31</v>
      </c>
      <c r="T452" s="7" cm="1">
        <f t="array" ref="T452">_xlfn.SWITCH(I452, "One",1,"Two",2,"Three",3,"Four",4,"Five",5,"")</f>
        <v>3</v>
      </c>
      <c r="U452" s="12">
        <f>BooksData[[#This Row],[Price(USD)]]*BooksData[[#This Row],[Total Sales]]</f>
        <v>38787.839999999997</v>
      </c>
      <c r="V452" s="7" t="str">
        <f>IF(BooksData[[#This Row],[Title]]="","Missing","OK")</f>
        <v>OK</v>
      </c>
      <c r="W452" s="7" t="str">
        <f ca="1">IF(BooksData[[#This Row],[Last Purchase]] &gt;= TODAY() - 30, "Recent", "Old")</f>
        <v>Old</v>
      </c>
      <c r="X452" s="7">
        <f>IFERROR(
  --MID(BooksData[[#This Row],[Availability]],
        FIND("(", BooksData[[#This Row],[Availability]]) + 1,
        FIND(" ", BooksData[[#This Row],[Availability]], FIND("(", BooksData[[#This Row],[Availability]])) - FIND("(", BooksData[[#This Row],[Availability]]) - 1),
  0)</f>
        <v>19</v>
      </c>
      <c r="Y452" s="13" t="str">
        <f>IF(ISNUMBER(SEARCH("In stock", BooksData[[#This Row],[Availability]])), "In Stock", "Out of Stock")</f>
        <v>In Stock</v>
      </c>
      <c r="Z452" s="13" t="str">
        <f>IF(BooksData[[#This Row],[Stock Count]] &lt; 5, "⚠️ Low", "OK")</f>
        <v>OK</v>
      </c>
      <c r="AA452" s="14">
        <f>BooksData[[#This Row],[Revenue]]*0.2</f>
        <v>7757.5679999999993</v>
      </c>
      <c r="AB452" s="13" t="str" cm="1">
        <f t="array" ref="AB452">_xlfn.IFS(BooksData[[#This Row],[Price(USD)]]&lt;10, "Low", BooksData[[#This Row],[Price(USD)]]&lt;20, "Mid", TRUE, "High")</f>
        <v>High</v>
      </c>
      <c r="AC452" s="13" t="str">
        <f>IF(BooksData[[#This Row],[Total Sales]] &gt; 4000, "Top Seller", "Other")</f>
        <v>Other</v>
      </c>
    </row>
    <row r="453" spans="1:29" x14ac:dyDescent="0.3">
      <c r="A453" s="7" t="s">
        <v>469</v>
      </c>
      <c r="B453" s="7" t="s">
        <v>1468</v>
      </c>
      <c r="C453" s="7" t="s">
        <v>2017</v>
      </c>
      <c r="D453" s="7" t="s">
        <v>2448</v>
      </c>
      <c r="E453" s="7" t="s">
        <v>2448</v>
      </c>
      <c r="F453" s="7" t="s">
        <v>2921</v>
      </c>
      <c r="G453" s="7" t="s">
        <v>2922</v>
      </c>
      <c r="H453" s="7">
        <v>0</v>
      </c>
      <c r="I453" s="10" t="s">
        <v>2944</v>
      </c>
      <c r="J453" s="7" t="s">
        <v>2961</v>
      </c>
      <c r="K453" s="7" t="s">
        <v>3447</v>
      </c>
      <c r="L453" s="11" t="s">
        <v>4446</v>
      </c>
      <c r="M453" s="11" t="s">
        <v>5446</v>
      </c>
      <c r="N453" s="9">
        <v>3033</v>
      </c>
      <c r="O453" s="7" t="s">
        <v>5999</v>
      </c>
      <c r="P453" s="7" t="s">
        <v>6002</v>
      </c>
      <c r="Q453" s="9">
        <v>1730</v>
      </c>
      <c r="R453" s="6">
        <v>45788</v>
      </c>
      <c r="S453" s="8">
        <f>ROUND((VALUE(SUBSTITUTE(SUBSTITUTE(BooksData[[#This Row],[Price (Incl. Tax)]], "Â", ""), "£", "")) *1.3),2)</f>
        <v>29.38</v>
      </c>
      <c r="T453" s="7" cm="1">
        <f t="array" ref="T453">_xlfn.SWITCH(I453, "One",1,"Two",2,"Three",3,"Four",4,"Five",5,"")</f>
        <v>4</v>
      </c>
      <c r="U453" s="12">
        <f>BooksData[[#This Row],[Price(USD)]]*BooksData[[#This Row],[Total Sales]]</f>
        <v>89109.54</v>
      </c>
      <c r="V453" s="7" t="str">
        <f>IF(BooksData[[#This Row],[Title]]="","Missing","OK")</f>
        <v>OK</v>
      </c>
      <c r="W453" s="7" t="str">
        <f ca="1">IF(BooksData[[#This Row],[Last Purchase]] &gt;= TODAY() - 30, "Recent", "Old")</f>
        <v>Old</v>
      </c>
      <c r="X453" s="7">
        <f>IFERROR(
  --MID(BooksData[[#This Row],[Availability]],
        FIND("(", BooksData[[#This Row],[Availability]]) + 1,
        FIND(" ", BooksData[[#This Row],[Availability]], FIND("(", BooksData[[#This Row],[Availability]])) - FIND("(", BooksData[[#This Row],[Availability]]) - 1),
  0)</f>
        <v>19</v>
      </c>
      <c r="Y453" s="13" t="str">
        <f>IF(ISNUMBER(SEARCH("In stock", BooksData[[#This Row],[Availability]])), "In Stock", "Out of Stock")</f>
        <v>In Stock</v>
      </c>
      <c r="Z453" s="13" t="str">
        <f>IF(BooksData[[#This Row],[Stock Count]] &lt; 5, "⚠️ Low", "OK")</f>
        <v>OK</v>
      </c>
      <c r="AA453" s="14">
        <f>BooksData[[#This Row],[Revenue]]*0.2</f>
        <v>17821.907999999999</v>
      </c>
      <c r="AB453" s="13" t="str" cm="1">
        <f t="array" ref="AB453">_xlfn.IFS(BooksData[[#This Row],[Price(USD)]]&lt;10, "Low", BooksData[[#This Row],[Price(USD)]]&lt;20, "Mid", TRUE, "High")</f>
        <v>High</v>
      </c>
      <c r="AC453" s="13" t="str">
        <f>IF(BooksData[[#This Row],[Total Sales]] &gt; 4000, "Top Seller", "Other")</f>
        <v>Other</v>
      </c>
    </row>
    <row r="454" spans="1:29" x14ac:dyDescent="0.3">
      <c r="A454" s="7" t="s">
        <v>470</v>
      </c>
      <c r="B454" s="7" t="s">
        <v>1469</v>
      </c>
      <c r="C454" s="7" t="s">
        <v>2017</v>
      </c>
      <c r="D454" s="7" t="s">
        <v>2449</v>
      </c>
      <c r="E454" s="7" t="s">
        <v>2449</v>
      </c>
      <c r="F454" s="7" t="s">
        <v>2921</v>
      </c>
      <c r="G454" s="7" t="s">
        <v>2922</v>
      </c>
      <c r="H454" s="7">
        <v>0</v>
      </c>
      <c r="I454" s="10" t="s">
        <v>2943</v>
      </c>
      <c r="J454" s="7" t="s">
        <v>2961</v>
      </c>
      <c r="K454" s="7" t="s">
        <v>3448</v>
      </c>
      <c r="L454" s="11" t="s">
        <v>4447</v>
      </c>
      <c r="M454" s="11" t="s">
        <v>5447</v>
      </c>
      <c r="N454" s="9">
        <v>3583</v>
      </c>
      <c r="O454" s="7" t="s">
        <v>6000</v>
      </c>
      <c r="P454" s="7" t="s">
        <v>6002</v>
      </c>
      <c r="Q454" s="9">
        <v>636</v>
      </c>
      <c r="R454" s="6">
        <v>45794</v>
      </c>
      <c r="S454" s="8">
        <f>ROUND((VALUE(SUBSTITUTE(SUBSTITUTE(BooksData[[#This Row],[Price (Incl. Tax)]], "Â", ""), "£", "")) *1.3),2)</f>
        <v>18.190000000000001</v>
      </c>
      <c r="T454" s="7" cm="1">
        <f t="array" ref="T454">_xlfn.SWITCH(I454, "One",1,"Two",2,"Three",3,"Four",4,"Five",5,"")</f>
        <v>2</v>
      </c>
      <c r="U454" s="12">
        <f>BooksData[[#This Row],[Price(USD)]]*BooksData[[#This Row],[Total Sales]]</f>
        <v>65174.770000000004</v>
      </c>
      <c r="V454" s="7" t="str">
        <f>IF(BooksData[[#This Row],[Title]]="","Missing","OK")</f>
        <v>OK</v>
      </c>
      <c r="W454" s="7" t="str">
        <f ca="1">IF(BooksData[[#This Row],[Last Purchase]] &gt;= TODAY() - 30, "Recent", "Old")</f>
        <v>Old</v>
      </c>
      <c r="X454" s="7">
        <f>IFERROR(
  --MID(BooksData[[#This Row],[Availability]],
        FIND("(", BooksData[[#This Row],[Availability]]) + 1,
        FIND(" ", BooksData[[#This Row],[Availability]], FIND("(", BooksData[[#This Row],[Availability]])) - FIND("(", BooksData[[#This Row],[Availability]]) - 1),
  0)</f>
        <v>19</v>
      </c>
      <c r="Y454" s="13" t="str">
        <f>IF(ISNUMBER(SEARCH("In stock", BooksData[[#This Row],[Availability]])), "In Stock", "Out of Stock")</f>
        <v>In Stock</v>
      </c>
      <c r="Z454" s="13" t="str">
        <f>IF(BooksData[[#This Row],[Stock Count]] &lt; 5, "⚠️ Low", "OK")</f>
        <v>OK</v>
      </c>
      <c r="AA454" s="14">
        <f>BooksData[[#This Row],[Revenue]]*0.2</f>
        <v>13034.954000000002</v>
      </c>
      <c r="AB454" s="13" t="str" cm="1">
        <f t="array" ref="AB454">_xlfn.IFS(BooksData[[#This Row],[Price(USD)]]&lt;10, "Low", BooksData[[#This Row],[Price(USD)]]&lt;20, "Mid", TRUE, "High")</f>
        <v>Mid</v>
      </c>
      <c r="AC454" s="13" t="str">
        <f>IF(BooksData[[#This Row],[Total Sales]] &gt; 4000, "Top Seller", "Other")</f>
        <v>Other</v>
      </c>
    </row>
    <row r="455" spans="1:29" x14ac:dyDescent="0.3">
      <c r="A455" s="7" t="s">
        <v>471</v>
      </c>
      <c r="B455" s="7" t="s">
        <v>1470</v>
      </c>
      <c r="C455" s="7" t="s">
        <v>2017</v>
      </c>
      <c r="D455" s="7" t="s">
        <v>2450</v>
      </c>
      <c r="E455" s="7" t="s">
        <v>2450</v>
      </c>
      <c r="F455" s="7" t="s">
        <v>2921</v>
      </c>
      <c r="G455" s="7" t="s">
        <v>2922</v>
      </c>
      <c r="H455" s="7">
        <v>0</v>
      </c>
      <c r="I455" s="10" t="s">
        <v>2945</v>
      </c>
      <c r="J455" s="7" t="s">
        <v>2961</v>
      </c>
      <c r="K455" s="7" t="s">
        <v>3449</v>
      </c>
      <c r="L455" s="11" t="s">
        <v>4448</v>
      </c>
      <c r="M455" s="11" t="s">
        <v>5448</v>
      </c>
      <c r="N455" s="9">
        <v>623</v>
      </c>
      <c r="O455" s="7" t="s">
        <v>5999</v>
      </c>
      <c r="P455" s="7" t="s">
        <v>6001</v>
      </c>
      <c r="Q455" s="9">
        <v>670</v>
      </c>
      <c r="R455" s="6">
        <v>45674</v>
      </c>
      <c r="S455" s="8">
        <f>ROUND((VALUE(SUBSTITUTE(SUBSTITUTE(BooksData[[#This Row],[Price (Incl. Tax)]], "Â", ""), "£", "")) *1.3),2)</f>
        <v>29.25</v>
      </c>
      <c r="T455" s="7" cm="1">
        <f t="array" ref="T455">_xlfn.SWITCH(I455, "One",1,"Two",2,"Three",3,"Four",4,"Five",5,"")</f>
        <v>3</v>
      </c>
      <c r="U455" s="12">
        <f>BooksData[[#This Row],[Price(USD)]]*BooksData[[#This Row],[Total Sales]]</f>
        <v>18222.75</v>
      </c>
      <c r="V455" s="7" t="str">
        <f>IF(BooksData[[#This Row],[Title]]="","Missing","OK")</f>
        <v>OK</v>
      </c>
      <c r="W455" s="7" t="str">
        <f ca="1">IF(BooksData[[#This Row],[Last Purchase]] &gt;= TODAY() - 30, "Recent", "Old")</f>
        <v>Old</v>
      </c>
      <c r="X455" s="7">
        <f>IFERROR(
  --MID(BooksData[[#This Row],[Availability]],
        FIND("(", BooksData[[#This Row],[Availability]]) + 1,
        FIND(" ", BooksData[[#This Row],[Availability]], FIND("(", BooksData[[#This Row],[Availability]])) - FIND("(", BooksData[[#This Row],[Availability]]) - 1),
  0)</f>
        <v>19</v>
      </c>
      <c r="Y455" s="13" t="str">
        <f>IF(ISNUMBER(SEARCH("In stock", BooksData[[#This Row],[Availability]])), "In Stock", "Out of Stock")</f>
        <v>In Stock</v>
      </c>
      <c r="Z455" s="13" t="str">
        <f>IF(BooksData[[#This Row],[Stock Count]] &lt; 5, "⚠️ Low", "OK")</f>
        <v>OK</v>
      </c>
      <c r="AA455" s="14">
        <f>BooksData[[#This Row],[Revenue]]*0.2</f>
        <v>3644.55</v>
      </c>
      <c r="AB455" s="13" t="str" cm="1">
        <f t="array" ref="AB455">_xlfn.IFS(BooksData[[#This Row],[Price(USD)]]&lt;10, "Low", BooksData[[#This Row],[Price(USD)]]&lt;20, "Mid", TRUE, "High")</f>
        <v>High</v>
      </c>
      <c r="AC455" s="13" t="str">
        <f>IF(BooksData[[#This Row],[Total Sales]] &gt; 4000, "Top Seller", "Other")</f>
        <v>Other</v>
      </c>
    </row>
    <row r="456" spans="1:29" x14ac:dyDescent="0.3">
      <c r="A456" s="7" t="s">
        <v>472</v>
      </c>
      <c r="B456" s="7" t="s">
        <v>1471</v>
      </c>
      <c r="C456" s="7" t="s">
        <v>2017</v>
      </c>
      <c r="D456" s="7" t="s">
        <v>2451</v>
      </c>
      <c r="E456" s="7" t="s">
        <v>2451</v>
      </c>
      <c r="F456" s="7" t="s">
        <v>2921</v>
      </c>
      <c r="G456" s="7" t="s">
        <v>2922</v>
      </c>
      <c r="H456" s="7">
        <v>0</v>
      </c>
      <c r="I456" s="10" t="s">
        <v>2945</v>
      </c>
      <c r="J456" s="7" t="s">
        <v>2961</v>
      </c>
      <c r="K456" s="7" t="s">
        <v>3450</v>
      </c>
      <c r="L456" s="11" t="s">
        <v>4449</v>
      </c>
      <c r="M456" s="11" t="s">
        <v>5449</v>
      </c>
      <c r="N456" s="9">
        <v>2754</v>
      </c>
      <c r="O456" s="7" t="s">
        <v>5999</v>
      </c>
      <c r="P456" s="7" t="s">
        <v>6002</v>
      </c>
      <c r="Q456" s="9">
        <v>176</v>
      </c>
      <c r="R456" s="6">
        <v>45763</v>
      </c>
      <c r="S456" s="8">
        <f>ROUND((VALUE(SUBSTITUTE(SUBSTITUTE(BooksData[[#This Row],[Price (Incl. Tax)]], "Â", ""), "£", "")) *1.3),2)</f>
        <v>69.069999999999993</v>
      </c>
      <c r="T456" s="7" cm="1">
        <f t="array" ref="T456">_xlfn.SWITCH(I456, "One",1,"Two",2,"Three",3,"Four",4,"Five",5,"")</f>
        <v>3</v>
      </c>
      <c r="U456" s="12">
        <f>BooksData[[#This Row],[Price(USD)]]*BooksData[[#This Row],[Total Sales]]</f>
        <v>190218.77999999997</v>
      </c>
      <c r="V456" s="7" t="str">
        <f>IF(BooksData[[#This Row],[Title]]="","Missing","OK")</f>
        <v>OK</v>
      </c>
      <c r="W456" s="7" t="str">
        <f ca="1">IF(BooksData[[#This Row],[Last Purchase]] &gt;= TODAY() - 30, "Recent", "Old")</f>
        <v>Old</v>
      </c>
      <c r="X456" s="7">
        <f>IFERROR(
  --MID(BooksData[[#This Row],[Availability]],
        FIND("(", BooksData[[#This Row],[Availability]]) + 1,
        FIND(" ", BooksData[[#This Row],[Availability]], FIND("(", BooksData[[#This Row],[Availability]])) - FIND("(", BooksData[[#This Row],[Availability]]) - 1),
  0)</f>
        <v>19</v>
      </c>
      <c r="Y456" s="13" t="str">
        <f>IF(ISNUMBER(SEARCH("In stock", BooksData[[#This Row],[Availability]])), "In Stock", "Out of Stock")</f>
        <v>In Stock</v>
      </c>
      <c r="Z456" s="13" t="str">
        <f>IF(BooksData[[#This Row],[Stock Count]] &lt; 5, "⚠️ Low", "OK")</f>
        <v>OK</v>
      </c>
      <c r="AA456" s="14">
        <f>BooksData[[#This Row],[Revenue]]*0.2</f>
        <v>38043.755999999994</v>
      </c>
      <c r="AB456" s="13" t="str" cm="1">
        <f t="array" ref="AB456">_xlfn.IFS(BooksData[[#This Row],[Price(USD)]]&lt;10, "Low", BooksData[[#This Row],[Price(USD)]]&lt;20, "Mid", TRUE, "High")</f>
        <v>High</v>
      </c>
      <c r="AC456" s="13" t="str">
        <f>IF(BooksData[[#This Row],[Total Sales]] &gt; 4000, "Top Seller", "Other")</f>
        <v>Other</v>
      </c>
    </row>
    <row r="457" spans="1:29" x14ac:dyDescent="0.3">
      <c r="A457" s="7" t="s">
        <v>473</v>
      </c>
      <c r="B457" s="7" t="s">
        <v>1472</v>
      </c>
      <c r="C457" s="7" t="s">
        <v>2017</v>
      </c>
      <c r="D457" s="7" t="s">
        <v>2452</v>
      </c>
      <c r="E457" s="7" t="s">
        <v>2452</v>
      </c>
      <c r="F457" s="7" t="s">
        <v>2921</v>
      </c>
      <c r="G457" s="7" t="s">
        <v>2931</v>
      </c>
      <c r="H457" s="7">
        <v>0</v>
      </c>
      <c r="I457" s="10" t="s">
        <v>2945</v>
      </c>
      <c r="J457" s="7" t="s">
        <v>2961</v>
      </c>
      <c r="K457" s="7" t="s">
        <v>3451</v>
      </c>
      <c r="L457" s="11" t="s">
        <v>4450</v>
      </c>
      <c r="M457" s="11" t="s">
        <v>5450</v>
      </c>
      <c r="N457" s="9">
        <v>2621</v>
      </c>
      <c r="O457" s="7" t="s">
        <v>5999</v>
      </c>
      <c r="P457" s="7" t="s">
        <v>6002</v>
      </c>
      <c r="Q457" s="9">
        <v>1132</v>
      </c>
      <c r="R457" s="6">
        <v>45772</v>
      </c>
      <c r="S457" s="8">
        <f>ROUND((VALUE(SUBSTITUTE(SUBSTITUTE(BooksData[[#This Row],[Price (Incl. Tax)]], "Â", ""), "£", "")) *1.3),2)</f>
        <v>43.28</v>
      </c>
      <c r="T457" s="7" cm="1">
        <f t="array" ref="T457">_xlfn.SWITCH(I457, "One",1,"Two",2,"Three",3,"Four",4,"Five",5,"")</f>
        <v>3</v>
      </c>
      <c r="U457" s="12">
        <f>BooksData[[#This Row],[Price(USD)]]*BooksData[[#This Row],[Total Sales]]</f>
        <v>113436.88</v>
      </c>
      <c r="V457" s="7" t="str">
        <f>IF(BooksData[[#This Row],[Title]]="","Missing","OK")</f>
        <v>OK</v>
      </c>
      <c r="W457" s="7" t="str">
        <f ca="1">IF(BooksData[[#This Row],[Last Purchase]] &gt;= TODAY() - 30, "Recent", "Old")</f>
        <v>Old</v>
      </c>
      <c r="X457" s="7">
        <f>IFERROR(
  --MID(BooksData[[#This Row],[Availability]],
        FIND("(", BooksData[[#This Row],[Availability]]) + 1,
        FIND(" ", BooksData[[#This Row],[Availability]], FIND("(", BooksData[[#This Row],[Availability]])) - FIND("(", BooksData[[#This Row],[Availability]]) - 1),
  0)</f>
        <v>18</v>
      </c>
      <c r="Y457" s="13" t="str">
        <f>IF(ISNUMBER(SEARCH("In stock", BooksData[[#This Row],[Availability]])), "In Stock", "Out of Stock")</f>
        <v>In Stock</v>
      </c>
      <c r="Z457" s="13" t="str">
        <f>IF(BooksData[[#This Row],[Stock Count]] &lt; 5, "⚠️ Low", "OK")</f>
        <v>OK</v>
      </c>
      <c r="AA457" s="14">
        <f>BooksData[[#This Row],[Revenue]]*0.2</f>
        <v>22687.376000000004</v>
      </c>
      <c r="AB457" s="13" t="str" cm="1">
        <f t="array" ref="AB457">_xlfn.IFS(BooksData[[#This Row],[Price(USD)]]&lt;10, "Low", BooksData[[#This Row],[Price(USD)]]&lt;20, "Mid", TRUE, "High")</f>
        <v>High</v>
      </c>
      <c r="AC457" s="13" t="str">
        <f>IF(BooksData[[#This Row],[Total Sales]] &gt; 4000, "Top Seller", "Other")</f>
        <v>Other</v>
      </c>
    </row>
    <row r="458" spans="1:29" x14ac:dyDescent="0.3">
      <c r="A458" s="7" t="s">
        <v>474</v>
      </c>
      <c r="B458" s="7" t="s">
        <v>1473</v>
      </c>
      <c r="C458" s="7" t="s">
        <v>2017</v>
      </c>
      <c r="D458" s="7" t="s">
        <v>2453</v>
      </c>
      <c r="E458" s="7" t="s">
        <v>2453</v>
      </c>
      <c r="F458" s="7" t="s">
        <v>2921</v>
      </c>
      <c r="G458" s="7" t="s">
        <v>2931</v>
      </c>
      <c r="H458" s="7">
        <v>0</v>
      </c>
      <c r="I458" s="10" t="s">
        <v>2943</v>
      </c>
      <c r="J458" s="7" t="s">
        <v>2961</v>
      </c>
      <c r="K458" s="7" t="s">
        <v>3452</v>
      </c>
      <c r="L458" s="11" t="s">
        <v>4451</v>
      </c>
      <c r="M458" s="11" t="s">
        <v>5451</v>
      </c>
      <c r="N458" s="9">
        <v>1070</v>
      </c>
      <c r="O458" s="7" t="s">
        <v>5996</v>
      </c>
      <c r="P458" s="7" t="s">
        <v>6001</v>
      </c>
      <c r="Q458" s="9">
        <v>935</v>
      </c>
      <c r="R458" s="6">
        <v>45818</v>
      </c>
      <c r="S458" s="8">
        <f>ROUND((VALUE(SUBSTITUTE(SUBSTITUTE(BooksData[[#This Row],[Price (Incl. Tax)]], "Â", ""), "£", "")) *1.3),2)</f>
        <v>23.43</v>
      </c>
      <c r="T458" s="7" cm="1">
        <f t="array" ref="T458">_xlfn.SWITCH(I458, "One",1,"Two",2,"Three",3,"Four",4,"Five",5,"")</f>
        <v>2</v>
      </c>
      <c r="U458" s="12">
        <f>BooksData[[#This Row],[Price(USD)]]*BooksData[[#This Row],[Total Sales]]</f>
        <v>25070.1</v>
      </c>
      <c r="V458" s="7" t="str">
        <f>IF(BooksData[[#This Row],[Title]]="","Missing","OK")</f>
        <v>OK</v>
      </c>
      <c r="W458" s="7" t="str">
        <f ca="1">IF(BooksData[[#This Row],[Last Purchase]] &gt;= TODAY() - 30, "Recent", "Old")</f>
        <v>Old</v>
      </c>
      <c r="X458" s="7">
        <f>IFERROR(
  --MID(BooksData[[#This Row],[Availability]],
        FIND("(", BooksData[[#This Row],[Availability]]) + 1,
        FIND(" ", BooksData[[#This Row],[Availability]], FIND("(", BooksData[[#This Row],[Availability]])) - FIND("(", BooksData[[#This Row],[Availability]]) - 1),
  0)</f>
        <v>18</v>
      </c>
      <c r="Y458" s="13" t="str">
        <f>IF(ISNUMBER(SEARCH("In stock", BooksData[[#This Row],[Availability]])), "In Stock", "Out of Stock")</f>
        <v>In Stock</v>
      </c>
      <c r="Z458" s="13" t="str">
        <f>IF(BooksData[[#This Row],[Stock Count]] &lt; 5, "⚠️ Low", "OK")</f>
        <v>OK</v>
      </c>
      <c r="AA458" s="14">
        <f>BooksData[[#This Row],[Revenue]]*0.2</f>
        <v>5014.0200000000004</v>
      </c>
      <c r="AB458" s="13" t="str" cm="1">
        <f t="array" ref="AB458">_xlfn.IFS(BooksData[[#This Row],[Price(USD)]]&lt;10, "Low", BooksData[[#This Row],[Price(USD)]]&lt;20, "Mid", TRUE, "High")</f>
        <v>High</v>
      </c>
      <c r="AC458" s="13" t="str">
        <f>IF(BooksData[[#This Row],[Total Sales]] &gt; 4000, "Top Seller", "Other")</f>
        <v>Other</v>
      </c>
    </row>
    <row r="459" spans="1:29" x14ac:dyDescent="0.3">
      <c r="A459" s="7" t="s">
        <v>475</v>
      </c>
      <c r="B459" s="7" t="s">
        <v>1474</v>
      </c>
      <c r="C459" s="7" t="s">
        <v>2017</v>
      </c>
      <c r="D459" s="7" t="s">
        <v>2454</v>
      </c>
      <c r="E459" s="7" t="s">
        <v>2454</v>
      </c>
      <c r="F459" s="7" t="s">
        <v>2921</v>
      </c>
      <c r="G459" s="7" t="s">
        <v>2932</v>
      </c>
      <c r="H459" s="7">
        <v>0</v>
      </c>
      <c r="I459" s="10" t="s">
        <v>2947</v>
      </c>
      <c r="J459" s="7" t="s">
        <v>2961</v>
      </c>
      <c r="K459" s="7" t="s">
        <v>3453</v>
      </c>
      <c r="L459" s="11" t="s">
        <v>4452</v>
      </c>
      <c r="M459" s="11" t="s">
        <v>5452</v>
      </c>
      <c r="N459" s="9">
        <v>2510</v>
      </c>
      <c r="O459" s="7" t="s">
        <v>5997</v>
      </c>
      <c r="P459" s="7" t="s">
        <v>6002</v>
      </c>
      <c r="Q459" s="9">
        <v>16</v>
      </c>
      <c r="R459" s="6">
        <v>45825</v>
      </c>
      <c r="S459" s="8">
        <f>ROUND((VALUE(SUBSTITUTE(SUBSTITUTE(BooksData[[#This Row],[Price (Incl. Tax)]], "Â", ""), "£", "")) *1.3),2)</f>
        <v>26.77</v>
      </c>
      <c r="T459" s="7" cm="1">
        <f t="array" ref="T459">_xlfn.SWITCH(I459, "One",1,"Two",2,"Three",3,"Four",4,"Five",5,"")</f>
        <v>5</v>
      </c>
      <c r="U459" s="12">
        <f>BooksData[[#This Row],[Price(USD)]]*BooksData[[#This Row],[Total Sales]]</f>
        <v>67192.7</v>
      </c>
      <c r="V459" s="7" t="str">
        <f>IF(BooksData[[#This Row],[Title]]="","Missing","OK")</f>
        <v>OK</v>
      </c>
      <c r="W459" s="7" t="str">
        <f ca="1">IF(BooksData[[#This Row],[Last Purchase]] &gt;= TODAY() - 30, "Recent", "Old")</f>
        <v>Recent</v>
      </c>
      <c r="X459" s="7">
        <f>IFERROR(
  --MID(BooksData[[#This Row],[Availability]],
        FIND("(", BooksData[[#This Row],[Availability]]) + 1,
        FIND(" ", BooksData[[#This Row],[Availability]], FIND("(", BooksData[[#This Row],[Availability]])) - FIND("(", BooksData[[#This Row],[Availability]]) - 1),
  0)</f>
        <v>16</v>
      </c>
      <c r="Y459" s="13" t="str">
        <f>IF(ISNUMBER(SEARCH("In stock", BooksData[[#This Row],[Availability]])), "In Stock", "Out of Stock")</f>
        <v>In Stock</v>
      </c>
      <c r="Z459" s="13" t="str">
        <f>IF(BooksData[[#This Row],[Stock Count]] &lt; 5, "⚠️ Low", "OK")</f>
        <v>OK</v>
      </c>
      <c r="AA459" s="14">
        <f>BooksData[[#This Row],[Revenue]]*0.2</f>
        <v>13438.54</v>
      </c>
      <c r="AB459" s="13" t="str" cm="1">
        <f t="array" ref="AB459">_xlfn.IFS(BooksData[[#This Row],[Price(USD)]]&lt;10, "Low", BooksData[[#This Row],[Price(USD)]]&lt;20, "Mid", TRUE, "High")</f>
        <v>High</v>
      </c>
      <c r="AC459" s="13" t="str">
        <f>IF(BooksData[[#This Row],[Total Sales]] &gt; 4000, "Top Seller", "Other")</f>
        <v>Other</v>
      </c>
    </row>
    <row r="460" spans="1:29" x14ac:dyDescent="0.3">
      <c r="A460" s="7" t="s">
        <v>476</v>
      </c>
      <c r="B460" s="7" t="s">
        <v>1475</v>
      </c>
      <c r="C460" s="7" t="s">
        <v>2017</v>
      </c>
      <c r="D460" s="7" t="s">
        <v>2455</v>
      </c>
      <c r="E460" s="7" t="s">
        <v>2455</v>
      </c>
      <c r="F460" s="7" t="s">
        <v>2921</v>
      </c>
      <c r="G460" s="7" t="s">
        <v>2932</v>
      </c>
      <c r="H460" s="7">
        <v>0</v>
      </c>
      <c r="I460" s="10" t="s">
        <v>2943</v>
      </c>
      <c r="J460" s="7" t="s">
        <v>2961</v>
      </c>
      <c r="K460" s="7" t="s">
        <v>3454</v>
      </c>
      <c r="L460" s="11" t="s">
        <v>4453</v>
      </c>
      <c r="M460" s="11" t="s">
        <v>5453</v>
      </c>
      <c r="N460" s="9">
        <v>4204</v>
      </c>
      <c r="O460" s="7" t="s">
        <v>5997</v>
      </c>
      <c r="P460" s="7" t="s">
        <v>6002</v>
      </c>
      <c r="Q460" s="9">
        <v>755</v>
      </c>
      <c r="R460" s="6">
        <v>45753</v>
      </c>
      <c r="S460" s="8">
        <f>ROUND((VALUE(SUBSTITUTE(SUBSTITUTE(BooksData[[#This Row],[Price (Incl. Tax)]], "Â", ""), "£", "")) *1.3),2)</f>
        <v>51.45</v>
      </c>
      <c r="T460" s="7" cm="1">
        <f t="array" ref="T460">_xlfn.SWITCH(I460, "One",1,"Two",2,"Three",3,"Four",4,"Five",5,"")</f>
        <v>2</v>
      </c>
      <c r="U460" s="12">
        <f>BooksData[[#This Row],[Price(USD)]]*BooksData[[#This Row],[Total Sales]]</f>
        <v>216295.80000000002</v>
      </c>
      <c r="V460" s="7" t="str">
        <f>IF(BooksData[[#This Row],[Title]]="","Missing","OK")</f>
        <v>OK</v>
      </c>
      <c r="W460" s="7" t="str">
        <f ca="1">IF(BooksData[[#This Row],[Last Purchase]] &gt;= TODAY() - 30, "Recent", "Old")</f>
        <v>Old</v>
      </c>
      <c r="X460" s="7">
        <f>IFERROR(
  --MID(BooksData[[#This Row],[Availability]],
        FIND("(", BooksData[[#This Row],[Availability]]) + 1,
        FIND(" ", BooksData[[#This Row],[Availability]], FIND("(", BooksData[[#This Row],[Availability]])) - FIND("(", BooksData[[#This Row],[Availability]]) - 1),
  0)</f>
        <v>16</v>
      </c>
      <c r="Y460" s="13" t="str">
        <f>IF(ISNUMBER(SEARCH("In stock", BooksData[[#This Row],[Availability]])), "In Stock", "Out of Stock")</f>
        <v>In Stock</v>
      </c>
      <c r="Z460" s="13" t="str">
        <f>IF(BooksData[[#This Row],[Stock Count]] &lt; 5, "⚠️ Low", "OK")</f>
        <v>OK</v>
      </c>
      <c r="AA460" s="14">
        <f>BooksData[[#This Row],[Revenue]]*0.2</f>
        <v>43259.16</v>
      </c>
      <c r="AB460" s="13" t="str" cm="1">
        <f t="array" ref="AB460">_xlfn.IFS(BooksData[[#This Row],[Price(USD)]]&lt;10, "Low", BooksData[[#This Row],[Price(USD)]]&lt;20, "Mid", TRUE, "High")</f>
        <v>High</v>
      </c>
      <c r="AC460" s="13" t="str">
        <f>IF(BooksData[[#This Row],[Total Sales]] &gt; 4000, "Top Seller", "Other")</f>
        <v>Top Seller</v>
      </c>
    </row>
    <row r="461" spans="1:29" x14ac:dyDescent="0.3">
      <c r="A461" s="7" t="s">
        <v>477</v>
      </c>
      <c r="B461" s="7" t="s">
        <v>1476</v>
      </c>
      <c r="C461" s="7" t="s">
        <v>2017</v>
      </c>
      <c r="D461" s="7" t="s">
        <v>2456</v>
      </c>
      <c r="E461" s="7" t="s">
        <v>2456</v>
      </c>
      <c r="F461" s="7" t="s">
        <v>2921</v>
      </c>
      <c r="G461" s="7" t="s">
        <v>2932</v>
      </c>
      <c r="H461" s="7">
        <v>0</v>
      </c>
      <c r="I461" s="10" t="s">
        <v>2943</v>
      </c>
      <c r="J461" s="7" t="s">
        <v>2961</v>
      </c>
      <c r="K461" s="7" t="s">
        <v>3455</v>
      </c>
      <c r="L461" s="11" t="s">
        <v>4454</v>
      </c>
      <c r="M461" s="11" t="s">
        <v>5454</v>
      </c>
      <c r="N461" s="9">
        <v>2583</v>
      </c>
      <c r="O461" s="7" t="s">
        <v>5998</v>
      </c>
      <c r="P461" s="7" t="s">
        <v>6002</v>
      </c>
      <c r="Q461" s="9">
        <v>410</v>
      </c>
      <c r="R461" s="6">
        <v>45723</v>
      </c>
      <c r="S461" s="8">
        <f>ROUND((VALUE(SUBSTITUTE(SUBSTITUTE(BooksData[[#This Row],[Price (Incl. Tax)]], "Â", ""), "£", "")) *1.3),2)</f>
        <v>64.3</v>
      </c>
      <c r="T461" s="7" cm="1">
        <f t="array" ref="T461">_xlfn.SWITCH(I461, "One",1,"Two",2,"Three",3,"Four",4,"Five",5,"")</f>
        <v>2</v>
      </c>
      <c r="U461" s="12">
        <f>BooksData[[#This Row],[Price(USD)]]*BooksData[[#This Row],[Total Sales]]</f>
        <v>166086.9</v>
      </c>
      <c r="V461" s="7" t="str">
        <f>IF(BooksData[[#This Row],[Title]]="","Missing","OK")</f>
        <v>OK</v>
      </c>
      <c r="W461" s="7" t="str">
        <f ca="1">IF(BooksData[[#This Row],[Last Purchase]] &gt;= TODAY() - 30, "Recent", "Old")</f>
        <v>Old</v>
      </c>
      <c r="X461" s="7">
        <f>IFERROR(
  --MID(BooksData[[#This Row],[Availability]],
        FIND("(", BooksData[[#This Row],[Availability]]) + 1,
        FIND(" ", BooksData[[#This Row],[Availability]], FIND("(", BooksData[[#This Row],[Availability]])) - FIND("(", BooksData[[#This Row],[Availability]]) - 1),
  0)</f>
        <v>16</v>
      </c>
      <c r="Y461" s="13" t="str">
        <f>IF(ISNUMBER(SEARCH("In stock", BooksData[[#This Row],[Availability]])), "In Stock", "Out of Stock")</f>
        <v>In Stock</v>
      </c>
      <c r="Z461" s="13" t="str">
        <f>IF(BooksData[[#This Row],[Stock Count]] &lt; 5, "⚠️ Low", "OK")</f>
        <v>OK</v>
      </c>
      <c r="AA461" s="14">
        <f>BooksData[[#This Row],[Revenue]]*0.2</f>
        <v>33217.379999999997</v>
      </c>
      <c r="AB461" s="13" t="str" cm="1">
        <f t="array" ref="AB461">_xlfn.IFS(BooksData[[#This Row],[Price(USD)]]&lt;10, "Low", BooksData[[#This Row],[Price(USD)]]&lt;20, "Mid", TRUE, "High")</f>
        <v>High</v>
      </c>
      <c r="AC461" s="13" t="str">
        <f>IF(BooksData[[#This Row],[Total Sales]] &gt; 4000, "Top Seller", "Other")</f>
        <v>Other</v>
      </c>
    </row>
    <row r="462" spans="1:29" x14ac:dyDescent="0.3">
      <c r="A462" s="7" t="s">
        <v>478</v>
      </c>
      <c r="B462" s="7" t="s">
        <v>1477</v>
      </c>
      <c r="C462" s="7" t="s">
        <v>2017</v>
      </c>
      <c r="D462" s="7" t="s">
        <v>2457</v>
      </c>
      <c r="E462" s="7" t="s">
        <v>2457</v>
      </c>
      <c r="F462" s="7" t="s">
        <v>2921</v>
      </c>
      <c r="G462" s="7" t="s">
        <v>2932</v>
      </c>
      <c r="H462" s="7">
        <v>0</v>
      </c>
      <c r="I462" s="10" t="s">
        <v>2946</v>
      </c>
      <c r="J462" s="7" t="s">
        <v>2961</v>
      </c>
      <c r="K462" s="7" t="s">
        <v>3456</v>
      </c>
      <c r="L462" s="11" t="s">
        <v>4455</v>
      </c>
      <c r="M462" s="11" t="s">
        <v>5455</v>
      </c>
      <c r="N462" s="9">
        <v>3395</v>
      </c>
      <c r="O462" s="7" t="s">
        <v>6000</v>
      </c>
      <c r="P462" s="7" t="s">
        <v>6002</v>
      </c>
      <c r="Q462" s="9">
        <v>597</v>
      </c>
      <c r="R462" s="6">
        <v>45701</v>
      </c>
      <c r="S462" s="8">
        <f>ROUND((VALUE(SUBSTITUTE(SUBSTITUTE(BooksData[[#This Row],[Price (Incl. Tax)]], "Â", ""), "£", "")) *1.3),2)</f>
        <v>55.84</v>
      </c>
      <c r="T462" s="7" cm="1">
        <f t="array" ref="T462">_xlfn.SWITCH(I462, "One",1,"Two",2,"Three",3,"Four",4,"Five",5,"")</f>
        <v>1</v>
      </c>
      <c r="U462" s="12">
        <f>BooksData[[#This Row],[Price(USD)]]*BooksData[[#This Row],[Total Sales]]</f>
        <v>189576.80000000002</v>
      </c>
      <c r="V462" s="7" t="str">
        <f>IF(BooksData[[#This Row],[Title]]="","Missing","OK")</f>
        <v>OK</v>
      </c>
      <c r="W462" s="7" t="str">
        <f ca="1">IF(BooksData[[#This Row],[Last Purchase]] &gt;= TODAY() - 30, "Recent", "Old")</f>
        <v>Old</v>
      </c>
      <c r="X462" s="7">
        <f>IFERROR(
  --MID(BooksData[[#This Row],[Availability]],
        FIND("(", BooksData[[#This Row],[Availability]]) + 1,
        FIND(" ", BooksData[[#This Row],[Availability]], FIND("(", BooksData[[#This Row],[Availability]])) - FIND("(", BooksData[[#This Row],[Availability]]) - 1),
  0)</f>
        <v>16</v>
      </c>
      <c r="Y462" s="13" t="str">
        <f>IF(ISNUMBER(SEARCH("In stock", BooksData[[#This Row],[Availability]])), "In Stock", "Out of Stock")</f>
        <v>In Stock</v>
      </c>
      <c r="Z462" s="13" t="str">
        <f>IF(BooksData[[#This Row],[Stock Count]] &lt; 5, "⚠️ Low", "OK")</f>
        <v>OK</v>
      </c>
      <c r="AA462" s="14">
        <f>BooksData[[#This Row],[Revenue]]*0.2</f>
        <v>37915.360000000008</v>
      </c>
      <c r="AB462" s="13" t="str" cm="1">
        <f t="array" ref="AB462">_xlfn.IFS(BooksData[[#This Row],[Price(USD)]]&lt;10, "Low", BooksData[[#This Row],[Price(USD)]]&lt;20, "Mid", TRUE, "High")</f>
        <v>High</v>
      </c>
      <c r="AC462" s="13" t="str">
        <f>IF(BooksData[[#This Row],[Total Sales]] &gt; 4000, "Top Seller", "Other")</f>
        <v>Other</v>
      </c>
    </row>
    <row r="463" spans="1:29" x14ac:dyDescent="0.3">
      <c r="A463" s="7" t="s">
        <v>479</v>
      </c>
      <c r="B463" s="7" t="s">
        <v>1478</v>
      </c>
      <c r="C463" s="7" t="s">
        <v>2017</v>
      </c>
      <c r="D463" s="7" t="s">
        <v>2154</v>
      </c>
      <c r="E463" s="7" t="s">
        <v>2154</v>
      </c>
      <c r="F463" s="7" t="s">
        <v>2921</v>
      </c>
      <c r="G463" s="7" t="s">
        <v>2932</v>
      </c>
      <c r="H463" s="7">
        <v>0</v>
      </c>
      <c r="I463" s="10" t="s">
        <v>2947</v>
      </c>
      <c r="J463" s="7" t="s">
        <v>2961</v>
      </c>
      <c r="K463" s="7" t="s">
        <v>3457</v>
      </c>
      <c r="L463" s="11" t="s">
        <v>4456</v>
      </c>
      <c r="M463" s="11" t="s">
        <v>5456</v>
      </c>
      <c r="N463" s="9">
        <v>2722</v>
      </c>
      <c r="O463" s="7" t="s">
        <v>5995</v>
      </c>
      <c r="P463" s="7" t="s">
        <v>6001</v>
      </c>
      <c r="Q463" s="9">
        <v>1154</v>
      </c>
      <c r="R463" s="6">
        <v>45773</v>
      </c>
      <c r="S463" s="8">
        <f>ROUND((VALUE(SUBSTITUTE(SUBSTITUTE(BooksData[[#This Row],[Price (Incl. Tax)]], "Â", ""), "£", "")) *1.3),2)</f>
        <v>73.790000000000006</v>
      </c>
      <c r="T463" s="7" cm="1">
        <f t="array" ref="T463">_xlfn.SWITCH(I463, "One",1,"Two",2,"Three",3,"Four",4,"Five",5,"")</f>
        <v>5</v>
      </c>
      <c r="U463" s="12">
        <f>BooksData[[#This Row],[Price(USD)]]*BooksData[[#This Row],[Total Sales]]</f>
        <v>200856.38</v>
      </c>
      <c r="V463" s="7" t="str">
        <f>IF(BooksData[[#This Row],[Title]]="","Missing","OK")</f>
        <v>OK</v>
      </c>
      <c r="W463" s="7" t="str">
        <f ca="1">IF(BooksData[[#This Row],[Last Purchase]] &gt;= TODAY() - 30, "Recent", "Old")</f>
        <v>Old</v>
      </c>
      <c r="X463" s="7">
        <f>IFERROR(
  --MID(BooksData[[#This Row],[Availability]],
        FIND("(", BooksData[[#This Row],[Availability]]) + 1,
        FIND(" ", BooksData[[#This Row],[Availability]], FIND("(", BooksData[[#This Row],[Availability]])) - FIND("(", BooksData[[#This Row],[Availability]]) - 1),
  0)</f>
        <v>16</v>
      </c>
      <c r="Y463" s="13" t="str">
        <f>IF(ISNUMBER(SEARCH("In stock", BooksData[[#This Row],[Availability]])), "In Stock", "Out of Stock")</f>
        <v>In Stock</v>
      </c>
      <c r="Z463" s="13" t="str">
        <f>IF(BooksData[[#This Row],[Stock Count]] &lt; 5, "⚠️ Low", "OK")</f>
        <v>OK</v>
      </c>
      <c r="AA463" s="14">
        <f>BooksData[[#This Row],[Revenue]]*0.2</f>
        <v>40171.276000000005</v>
      </c>
      <c r="AB463" s="13" t="str" cm="1">
        <f t="array" ref="AB463">_xlfn.IFS(BooksData[[#This Row],[Price(USD)]]&lt;10, "Low", BooksData[[#This Row],[Price(USD)]]&lt;20, "Mid", TRUE, "High")</f>
        <v>High</v>
      </c>
      <c r="AC463" s="13" t="str">
        <f>IF(BooksData[[#This Row],[Total Sales]] &gt; 4000, "Top Seller", "Other")</f>
        <v>Other</v>
      </c>
    </row>
    <row r="464" spans="1:29" x14ac:dyDescent="0.3">
      <c r="A464" s="7" t="s">
        <v>480</v>
      </c>
      <c r="B464" s="7" t="s">
        <v>1479</v>
      </c>
      <c r="C464" s="7" t="s">
        <v>2017</v>
      </c>
      <c r="D464" s="7" t="s">
        <v>2458</v>
      </c>
      <c r="E464" s="7" t="s">
        <v>2458</v>
      </c>
      <c r="F464" s="7" t="s">
        <v>2921</v>
      </c>
      <c r="G464" s="7" t="s">
        <v>2923</v>
      </c>
      <c r="H464" s="7">
        <v>0</v>
      </c>
      <c r="I464" s="10" t="s">
        <v>2945</v>
      </c>
      <c r="J464" s="7" t="s">
        <v>2961</v>
      </c>
      <c r="K464" s="7" t="s">
        <v>3458</v>
      </c>
      <c r="L464" s="11" t="s">
        <v>4457</v>
      </c>
      <c r="M464" s="11" t="s">
        <v>5457</v>
      </c>
      <c r="N464" s="9">
        <v>3346</v>
      </c>
      <c r="O464" s="7" t="s">
        <v>5996</v>
      </c>
      <c r="P464" s="7" t="s">
        <v>6001</v>
      </c>
      <c r="Q464" s="9">
        <v>1606</v>
      </c>
      <c r="R464" s="6">
        <v>45809</v>
      </c>
      <c r="S464" s="8">
        <f>ROUND((VALUE(SUBSTITUTE(SUBSTITUTE(BooksData[[#This Row],[Price (Incl. Tax)]], "Â", ""), "£", "")) *1.3),2)</f>
        <v>54.08</v>
      </c>
      <c r="T464" s="7" cm="1">
        <f t="array" ref="T464">_xlfn.SWITCH(I464, "One",1,"Two",2,"Three",3,"Four",4,"Five",5,"")</f>
        <v>3</v>
      </c>
      <c r="U464" s="12">
        <f>BooksData[[#This Row],[Price(USD)]]*BooksData[[#This Row],[Total Sales]]</f>
        <v>180951.67999999999</v>
      </c>
      <c r="V464" s="7" t="str">
        <f>IF(BooksData[[#This Row],[Title]]="","Missing","OK")</f>
        <v>OK</v>
      </c>
      <c r="W464" s="7" t="str">
        <f ca="1">IF(BooksData[[#This Row],[Last Purchase]] &gt;= TODAY() - 30, "Recent", "Old")</f>
        <v>Old</v>
      </c>
      <c r="X464" s="7">
        <f>IFERROR(
  --MID(BooksData[[#This Row],[Availability]],
        FIND("(", BooksData[[#This Row],[Availability]]) + 1,
        FIND(" ", BooksData[[#This Row],[Availability]], FIND("(", BooksData[[#This Row],[Availability]])) - FIND("(", BooksData[[#This Row],[Availability]]) - 1),
  0)</f>
        <v>15</v>
      </c>
      <c r="Y464" s="13" t="str">
        <f>IF(ISNUMBER(SEARCH("In stock", BooksData[[#This Row],[Availability]])), "In Stock", "Out of Stock")</f>
        <v>In Stock</v>
      </c>
      <c r="Z464" s="13" t="str">
        <f>IF(BooksData[[#This Row],[Stock Count]] &lt; 5, "⚠️ Low", "OK")</f>
        <v>OK</v>
      </c>
      <c r="AA464" s="14">
        <f>BooksData[[#This Row],[Revenue]]*0.2</f>
        <v>36190.336000000003</v>
      </c>
      <c r="AB464" s="13" t="str" cm="1">
        <f t="array" ref="AB464">_xlfn.IFS(BooksData[[#This Row],[Price(USD)]]&lt;10, "Low", BooksData[[#This Row],[Price(USD)]]&lt;20, "Mid", TRUE, "High")</f>
        <v>High</v>
      </c>
      <c r="AC464" s="13" t="str">
        <f>IF(BooksData[[#This Row],[Total Sales]] &gt; 4000, "Top Seller", "Other")</f>
        <v>Other</v>
      </c>
    </row>
    <row r="465" spans="1:29" x14ac:dyDescent="0.3">
      <c r="A465" s="7" t="s">
        <v>481</v>
      </c>
      <c r="B465" s="7" t="s">
        <v>1480</v>
      </c>
      <c r="C465" s="7" t="s">
        <v>2017</v>
      </c>
      <c r="D465" s="7" t="s">
        <v>2459</v>
      </c>
      <c r="E465" s="7" t="s">
        <v>2459</v>
      </c>
      <c r="F465" s="7" t="s">
        <v>2921</v>
      </c>
      <c r="G465" s="7" t="s">
        <v>2923</v>
      </c>
      <c r="H465" s="7">
        <v>0</v>
      </c>
      <c r="I465" s="10" t="s">
        <v>2946</v>
      </c>
      <c r="J465" s="7" t="s">
        <v>2961</v>
      </c>
      <c r="K465" s="7" t="s">
        <v>3459</v>
      </c>
      <c r="L465" s="11" t="s">
        <v>4458</v>
      </c>
      <c r="M465" s="11" t="s">
        <v>5458</v>
      </c>
      <c r="N465" s="9">
        <v>2472</v>
      </c>
      <c r="O465" s="7" t="s">
        <v>5997</v>
      </c>
      <c r="P465" s="7" t="s">
        <v>6001</v>
      </c>
      <c r="Q465" s="9">
        <v>622</v>
      </c>
      <c r="R465" s="6">
        <v>45835</v>
      </c>
      <c r="S465" s="8">
        <f>ROUND((VALUE(SUBSTITUTE(SUBSTITUTE(BooksData[[#This Row],[Price (Incl. Tax)]], "Â", ""), "£", "")) *1.3),2)</f>
        <v>68.540000000000006</v>
      </c>
      <c r="T465" s="7" cm="1">
        <f t="array" ref="T465">_xlfn.SWITCH(I465, "One",1,"Two",2,"Three",3,"Four",4,"Five",5,"")</f>
        <v>1</v>
      </c>
      <c r="U465" s="12">
        <f>BooksData[[#This Row],[Price(USD)]]*BooksData[[#This Row],[Total Sales]]</f>
        <v>169430.88</v>
      </c>
      <c r="V465" s="7" t="str">
        <f>IF(BooksData[[#This Row],[Title]]="","Missing","OK")</f>
        <v>OK</v>
      </c>
      <c r="W465" s="7" t="str">
        <f ca="1">IF(BooksData[[#This Row],[Last Purchase]] &gt;= TODAY() - 30, "Recent", "Old")</f>
        <v>Recent</v>
      </c>
      <c r="X465" s="7">
        <f>IFERROR(
  --MID(BooksData[[#This Row],[Availability]],
        FIND("(", BooksData[[#This Row],[Availability]]) + 1,
        FIND(" ", BooksData[[#This Row],[Availability]], FIND("(", BooksData[[#This Row],[Availability]])) - FIND("(", BooksData[[#This Row],[Availability]]) - 1),
  0)</f>
        <v>15</v>
      </c>
      <c r="Y465" s="13" t="str">
        <f>IF(ISNUMBER(SEARCH("In stock", BooksData[[#This Row],[Availability]])), "In Stock", "Out of Stock")</f>
        <v>In Stock</v>
      </c>
      <c r="Z465" s="13" t="str">
        <f>IF(BooksData[[#This Row],[Stock Count]] &lt; 5, "⚠️ Low", "OK")</f>
        <v>OK</v>
      </c>
      <c r="AA465" s="14">
        <f>BooksData[[#This Row],[Revenue]]*0.2</f>
        <v>33886.175999999999</v>
      </c>
      <c r="AB465" s="13" t="str" cm="1">
        <f t="array" ref="AB465">_xlfn.IFS(BooksData[[#This Row],[Price(USD)]]&lt;10, "Low", BooksData[[#This Row],[Price(USD)]]&lt;20, "Mid", TRUE, "High")</f>
        <v>High</v>
      </c>
      <c r="AC465" s="13" t="str">
        <f>IF(BooksData[[#This Row],[Total Sales]] &gt; 4000, "Top Seller", "Other")</f>
        <v>Other</v>
      </c>
    </row>
    <row r="466" spans="1:29" x14ac:dyDescent="0.3">
      <c r="A466" s="7" t="s">
        <v>482</v>
      </c>
      <c r="B466" s="7" t="s">
        <v>1481</v>
      </c>
      <c r="C466" s="7" t="s">
        <v>2017</v>
      </c>
      <c r="D466" s="7" t="s">
        <v>2460</v>
      </c>
      <c r="E466" s="7" t="s">
        <v>2460</v>
      </c>
      <c r="F466" s="7" t="s">
        <v>2921</v>
      </c>
      <c r="G466" s="7" t="s">
        <v>2923</v>
      </c>
      <c r="H466" s="7">
        <v>0</v>
      </c>
      <c r="I466" s="10" t="s">
        <v>2944</v>
      </c>
      <c r="J466" s="7" t="s">
        <v>2961</v>
      </c>
      <c r="K466" s="7" t="s">
        <v>3460</v>
      </c>
      <c r="L466" s="11" t="s">
        <v>4459</v>
      </c>
      <c r="M466" s="11" t="s">
        <v>5459</v>
      </c>
      <c r="N466" s="9">
        <v>4591</v>
      </c>
      <c r="O466" s="7" t="s">
        <v>6000</v>
      </c>
      <c r="P466" s="7" t="s">
        <v>6001</v>
      </c>
      <c r="Q466" s="9">
        <v>1514</v>
      </c>
      <c r="R466" s="6">
        <v>45840</v>
      </c>
      <c r="S466" s="8">
        <f>ROUND((VALUE(SUBSTITUTE(SUBSTITUTE(BooksData[[#This Row],[Price (Incl. Tax)]], "Â", ""), "£", "")) *1.3),2)</f>
        <v>35.58</v>
      </c>
      <c r="T466" s="7" cm="1">
        <f t="array" ref="T466">_xlfn.SWITCH(I466, "One",1,"Two",2,"Three",3,"Four",4,"Five",5,"")</f>
        <v>4</v>
      </c>
      <c r="U466" s="12">
        <f>BooksData[[#This Row],[Price(USD)]]*BooksData[[#This Row],[Total Sales]]</f>
        <v>163347.78</v>
      </c>
      <c r="V466" s="7" t="str">
        <f>IF(BooksData[[#This Row],[Title]]="","Missing","OK")</f>
        <v>OK</v>
      </c>
      <c r="W466" s="7" t="str">
        <f ca="1">IF(BooksData[[#This Row],[Last Purchase]] &gt;= TODAY() - 30, "Recent", "Old")</f>
        <v>Recent</v>
      </c>
      <c r="X466" s="7">
        <f>IFERROR(
  --MID(BooksData[[#This Row],[Availability]],
        FIND("(", BooksData[[#This Row],[Availability]]) + 1,
        FIND(" ", BooksData[[#This Row],[Availability]], FIND("(", BooksData[[#This Row],[Availability]])) - FIND("(", BooksData[[#This Row],[Availability]]) - 1),
  0)</f>
        <v>15</v>
      </c>
      <c r="Y466" s="13" t="str">
        <f>IF(ISNUMBER(SEARCH("In stock", BooksData[[#This Row],[Availability]])), "In Stock", "Out of Stock")</f>
        <v>In Stock</v>
      </c>
      <c r="Z466" s="13" t="str">
        <f>IF(BooksData[[#This Row],[Stock Count]] &lt; 5, "⚠️ Low", "OK")</f>
        <v>OK</v>
      </c>
      <c r="AA466" s="14">
        <f>BooksData[[#This Row],[Revenue]]*0.2</f>
        <v>32669.556</v>
      </c>
      <c r="AB466" s="13" t="str" cm="1">
        <f t="array" ref="AB466">_xlfn.IFS(BooksData[[#This Row],[Price(USD)]]&lt;10, "Low", BooksData[[#This Row],[Price(USD)]]&lt;20, "Mid", TRUE, "High")</f>
        <v>High</v>
      </c>
      <c r="AC466" s="13" t="str">
        <f>IF(BooksData[[#This Row],[Total Sales]] &gt; 4000, "Top Seller", "Other")</f>
        <v>Top Seller</v>
      </c>
    </row>
    <row r="467" spans="1:29" x14ac:dyDescent="0.3">
      <c r="A467" s="7" t="s">
        <v>483</v>
      </c>
      <c r="B467" s="7" t="s">
        <v>1482</v>
      </c>
      <c r="C467" s="7" t="s">
        <v>2017</v>
      </c>
      <c r="D467" s="7" t="s">
        <v>2461</v>
      </c>
      <c r="E467" s="7" t="s">
        <v>2461</v>
      </c>
      <c r="F467" s="7" t="s">
        <v>2921</v>
      </c>
      <c r="G467" s="7" t="s">
        <v>2923</v>
      </c>
      <c r="H467" s="7">
        <v>0</v>
      </c>
      <c r="I467" s="10" t="s">
        <v>2943</v>
      </c>
      <c r="J467" s="7" t="s">
        <v>2961</v>
      </c>
      <c r="K467" s="7" t="s">
        <v>3461</v>
      </c>
      <c r="L467" s="11" t="s">
        <v>4460</v>
      </c>
      <c r="M467" s="11" t="s">
        <v>5460</v>
      </c>
      <c r="N467" s="9">
        <v>1092</v>
      </c>
      <c r="O467" s="7" t="s">
        <v>6000</v>
      </c>
      <c r="P467" s="7" t="s">
        <v>6002</v>
      </c>
      <c r="Q467" s="9">
        <v>1275</v>
      </c>
      <c r="R467" s="6">
        <v>45775</v>
      </c>
      <c r="S467" s="8">
        <f>ROUND((VALUE(SUBSTITUTE(SUBSTITUTE(BooksData[[#This Row],[Price (Incl. Tax)]], "Â", ""), "£", "")) *1.3),2)</f>
        <v>46.8</v>
      </c>
      <c r="T467" s="7" cm="1">
        <f t="array" ref="T467">_xlfn.SWITCH(I467, "One",1,"Two",2,"Three",3,"Four",4,"Five",5,"")</f>
        <v>2</v>
      </c>
      <c r="U467" s="12">
        <f>BooksData[[#This Row],[Price(USD)]]*BooksData[[#This Row],[Total Sales]]</f>
        <v>51105.599999999999</v>
      </c>
      <c r="V467" s="7" t="str">
        <f>IF(BooksData[[#This Row],[Title]]="","Missing","OK")</f>
        <v>OK</v>
      </c>
      <c r="W467" s="7" t="str">
        <f ca="1">IF(BooksData[[#This Row],[Last Purchase]] &gt;= TODAY() - 30, "Recent", "Old")</f>
        <v>Old</v>
      </c>
      <c r="X467" s="7">
        <f>IFERROR(
  --MID(BooksData[[#This Row],[Availability]],
        FIND("(", BooksData[[#This Row],[Availability]]) + 1,
        FIND(" ", BooksData[[#This Row],[Availability]], FIND("(", BooksData[[#This Row],[Availability]])) - FIND("(", BooksData[[#This Row],[Availability]]) - 1),
  0)</f>
        <v>15</v>
      </c>
      <c r="Y467" s="13" t="str">
        <f>IF(ISNUMBER(SEARCH("In stock", BooksData[[#This Row],[Availability]])), "In Stock", "Out of Stock")</f>
        <v>In Stock</v>
      </c>
      <c r="Z467" s="13" t="str">
        <f>IF(BooksData[[#This Row],[Stock Count]] &lt; 5, "⚠️ Low", "OK")</f>
        <v>OK</v>
      </c>
      <c r="AA467" s="14">
        <f>BooksData[[#This Row],[Revenue]]*0.2</f>
        <v>10221.120000000001</v>
      </c>
      <c r="AB467" s="13" t="str" cm="1">
        <f t="array" ref="AB467">_xlfn.IFS(BooksData[[#This Row],[Price(USD)]]&lt;10, "Low", BooksData[[#This Row],[Price(USD)]]&lt;20, "Mid", TRUE, "High")</f>
        <v>High</v>
      </c>
      <c r="AC467" s="13" t="str">
        <f>IF(BooksData[[#This Row],[Total Sales]] &gt; 4000, "Top Seller", "Other")</f>
        <v>Other</v>
      </c>
    </row>
    <row r="468" spans="1:29" x14ac:dyDescent="0.3">
      <c r="A468" s="7" t="s">
        <v>484</v>
      </c>
      <c r="B468" s="7" t="s">
        <v>1483</v>
      </c>
      <c r="C468" s="7" t="s">
        <v>2017</v>
      </c>
      <c r="D468" s="7" t="s">
        <v>2462</v>
      </c>
      <c r="E468" s="7" t="s">
        <v>2462</v>
      </c>
      <c r="F468" s="7" t="s">
        <v>2921</v>
      </c>
      <c r="G468" s="7" t="s">
        <v>2923</v>
      </c>
      <c r="H468" s="7">
        <v>0</v>
      </c>
      <c r="I468" s="10" t="s">
        <v>2944</v>
      </c>
      <c r="J468" s="7" t="s">
        <v>2961</v>
      </c>
      <c r="K468" s="7" t="s">
        <v>3462</v>
      </c>
      <c r="L468" s="11" t="s">
        <v>4461</v>
      </c>
      <c r="M468" s="11" t="s">
        <v>5461</v>
      </c>
      <c r="N468" s="9">
        <v>1621</v>
      </c>
      <c r="O468" s="7" t="s">
        <v>5996</v>
      </c>
      <c r="P468" s="7" t="s">
        <v>6002</v>
      </c>
      <c r="Q468" s="9">
        <v>496</v>
      </c>
      <c r="R468" s="6">
        <v>45777</v>
      </c>
      <c r="S468" s="8">
        <f>ROUND((VALUE(SUBSTITUTE(SUBSTITUTE(BooksData[[#This Row],[Price (Incl. Tax)]], "Â", ""), "£", "")) *1.3),2)</f>
        <v>54.37</v>
      </c>
      <c r="T468" s="7" cm="1">
        <f t="array" ref="T468">_xlfn.SWITCH(I468, "One",1,"Two",2,"Three",3,"Four",4,"Five",5,"")</f>
        <v>4</v>
      </c>
      <c r="U468" s="12">
        <f>BooksData[[#This Row],[Price(USD)]]*BooksData[[#This Row],[Total Sales]]</f>
        <v>88133.76999999999</v>
      </c>
      <c r="V468" s="7" t="str">
        <f>IF(BooksData[[#This Row],[Title]]="","Missing","OK")</f>
        <v>OK</v>
      </c>
      <c r="W468" s="7" t="str">
        <f ca="1">IF(BooksData[[#This Row],[Last Purchase]] &gt;= TODAY() - 30, "Recent", "Old")</f>
        <v>Old</v>
      </c>
      <c r="X468" s="7">
        <f>IFERROR(
  --MID(BooksData[[#This Row],[Availability]],
        FIND("(", BooksData[[#This Row],[Availability]]) + 1,
        FIND(" ", BooksData[[#This Row],[Availability]], FIND("(", BooksData[[#This Row],[Availability]])) - FIND("(", BooksData[[#This Row],[Availability]]) - 1),
  0)</f>
        <v>15</v>
      </c>
      <c r="Y468" s="13" t="str">
        <f>IF(ISNUMBER(SEARCH("In stock", BooksData[[#This Row],[Availability]])), "In Stock", "Out of Stock")</f>
        <v>In Stock</v>
      </c>
      <c r="Z468" s="13" t="str">
        <f>IF(BooksData[[#This Row],[Stock Count]] &lt; 5, "⚠️ Low", "OK")</f>
        <v>OK</v>
      </c>
      <c r="AA468" s="14">
        <f>BooksData[[#This Row],[Revenue]]*0.2</f>
        <v>17626.753999999997</v>
      </c>
      <c r="AB468" s="13" t="str" cm="1">
        <f t="array" ref="AB468">_xlfn.IFS(BooksData[[#This Row],[Price(USD)]]&lt;10, "Low", BooksData[[#This Row],[Price(USD)]]&lt;20, "Mid", TRUE, "High")</f>
        <v>High</v>
      </c>
      <c r="AC468" s="13" t="str">
        <f>IF(BooksData[[#This Row],[Total Sales]] &gt; 4000, "Top Seller", "Other")</f>
        <v>Other</v>
      </c>
    </row>
    <row r="469" spans="1:29" x14ac:dyDescent="0.3">
      <c r="A469" s="7" t="s">
        <v>485</v>
      </c>
      <c r="B469" s="7" t="s">
        <v>1484</v>
      </c>
      <c r="C469" s="7" t="s">
        <v>2017</v>
      </c>
      <c r="D469" s="7" t="s">
        <v>2463</v>
      </c>
      <c r="E469" s="7" t="s">
        <v>2463</v>
      </c>
      <c r="F469" s="7" t="s">
        <v>2921</v>
      </c>
      <c r="G469" s="7" t="s">
        <v>2923</v>
      </c>
      <c r="H469" s="7">
        <v>0</v>
      </c>
      <c r="I469" s="10" t="s">
        <v>2943</v>
      </c>
      <c r="J469" s="7" t="s">
        <v>2961</v>
      </c>
      <c r="K469" s="7" t="s">
        <v>3463</v>
      </c>
      <c r="L469" s="11" t="s">
        <v>4462</v>
      </c>
      <c r="M469" s="11" t="s">
        <v>5462</v>
      </c>
      <c r="N469" s="9">
        <v>3494</v>
      </c>
      <c r="O469" s="7" t="s">
        <v>5996</v>
      </c>
      <c r="P469" s="7" t="s">
        <v>6001</v>
      </c>
      <c r="Q469" s="9">
        <v>950</v>
      </c>
      <c r="R469" s="6">
        <v>45735</v>
      </c>
      <c r="S469" s="8">
        <f>ROUND((VALUE(SUBSTITUTE(SUBSTITUTE(BooksData[[#This Row],[Price (Incl. Tax)]], "Â", ""), "£", "")) *1.3),2)</f>
        <v>71.53</v>
      </c>
      <c r="T469" s="7" cm="1">
        <f t="array" ref="T469">_xlfn.SWITCH(I469, "One",1,"Two",2,"Three",3,"Four",4,"Five",5,"")</f>
        <v>2</v>
      </c>
      <c r="U469" s="12">
        <f>BooksData[[#This Row],[Price(USD)]]*BooksData[[#This Row],[Total Sales]]</f>
        <v>249925.82</v>
      </c>
      <c r="V469" s="7" t="str">
        <f>IF(BooksData[[#This Row],[Title]]="","Missing","OK")</f>
        <v>OK</v>
      </c>
      <c r="W469" s="7" t="str">
        <f ca="1">IF(BooksData[[#This Row],[Last Purchase]] &gt;= TODAY() - 30, "Recent", "Old")</f>
        <v>Old</v>
      </c>
      <c r="X469" s="7">
        <f>IFERROR(
  --MID(BooksData[[#This Row],[Availability]],
        FIND("(", BooksData[[#This Row],[Availability]]) + 1,
        FIND(" ", BooksData[[#This Row],[Availability]], FIND("(", BooksData[[#This Row],[Availability]])) - FIND("(", BooksData[[#This Row],[Availability]]) - 1),
  0)</f>
        <v>15</v>
      </c>
      <c r="Y469" s="13" t="str">
        <f>IF(ISNUMBER(SEARCH("In stock", BooksData[[#This Row],[Availability]])), "In Stock", "Out of Stock")</f>
        <v>In Stock</v>
      </c>
      <c r="Z469" s="13" t="str">
        <f>IF(BooksData[[#This Row],[Stock Count]] &lt; 5, "⚠️ Low", "OK")</f>
        <v>OK</v>
      </c>
      <c r="AA469" s="14">
        <f>BooksData[[#This Row],[Revenue]]*0.2</f>
        <v>49985.164000000004</v>
      </c>
      <c r="AB469" s="13" t="str" cm="1">
        <f t="array" ref="AB469">_xlfn.IFS(BooksData[[#This Row],[Price(USD)]]&lt;10, "Low", BooksData[[#This Row],[Price(USD)]]&lt;20, "Mid", TRUE, "High")</f>
        <v>High</v>
      </c>
      <c r="AC469" s="13" t="str">
        <f>IF(BooksData[[#This Row],[Total Sales]] &gt; 4000, "Top Seller", "Other")</f>
        <v>Other</v>
      </c>
    </row>
    <row r="470" spans="1:29" x14ac:dyDescent="0.3">
      <c r="A470" s="7" t="s">
        <v>486</v>
      </c>
      <c r="B470" s="7" t="s">
        <v>1485</v>
      </c>
      <c r="C470" s="7" t="s">
        <v>2017</v>
      </c>
      <c r="D470" s="7" t="s">
        <v>2464</v>
      </c>
      <c r="E470" s="7" t="s">
        <v>2464</v>
      </c>
      <c r="F470" s="7" t="s">
        <v>2921</v>
      </c>
      <c r="G470" s="7" t="s">
        <v>2923</v>
      </c>
      <c r="H470" s="7">
        <v>0</v>
      </c>
      <c r="I470" s="10" t="s">
        <v>2943</v>
      </c>
      <c r="J470" s="7" t="s">
        <v>2961</v>
      </c>
      <c r="K470" s="7" t="s">
        <v>3464</v>
      </c>
      <c r="L470" s="11" t="s">
        <v>4463</v>
      </c>
      <c r="M470" s="11" t="s">
        <v>5463</v>
      </c>
      <c r="N470" s="9">
        <v>3155</v>
      </c>
      <c r="O470" s="7" t="s">
        <v>6000</v>
      </c>
      <c r="P470" s="7" t="s">
        <v>6001</v>
      </c>
      <c r="Q470" s="9">
        <v>754</v>
      </c>
      <c r="R470" s="6">
        <v>45718</v>
      </c>
      <c r="S470" s="8">
        <f>ROUND((VALUE(SUBSTITUTE(SUBSTITUTE(BooksData[[#This Row],[Price (Incl. Tax)]], "Â", ""), "£", "")) *1.3),2)</f>
        <v>30.1</v>
      </c>
      <c r="T470" s="7" cm="1">
        <f t="array" ref="T470">_xlfn.SWITCH(I470, "One",1,"Two",2,"Three",3,"Four",4,"Five",5,"")</f>
        <v>2</v>
      </c>
      <c r="U470" s="12">
        <f>BooksData[[#This Row],[Price(USD)]]*BooksData[[#This Row],[Total Sales]]</f>
        <v>94965.5</v>
      </c>
      <c r="V470" s="7" t="str">
        <f>IF(BooksData[[#This Row],[Title]]="","Missing","OK")</f>
        <v>OK</v>
      </c>
      <c r="W470" s="7" t="str">
        <f ca="1">IF(BooksData[[#This Row],[Last Purchase]] &gt;= TODAY() - 30, "Recent", "Old")</f>
        <v>Old</v>
      </c>
      <c r="X470" s="7">
        <f>IFERROR(
  --MID(BooksData[[#This Row],[Availability]],
        FIND("(", BooksData[[#This Row],[Availability]]) + 1,
        FIND(" ", BooksData[[#This Row],[Availability]], FIND("(", BooksData[[#This Row],[Availability]])) - FIND("(", BooksData[[#This Row],[Availability]]) - 1),
  0)</f>
        <v>15</v>
      </c>
      <c r="Y470" s="13" t="str">
        <f>IF(ISNUMBER(SEARCH("In stock", BooksData[[#This Row],[Availability]])), "In Stock", "Out of Stock")</f>
        <v>In Stock</v>
      </c>
      <c r="Z470" s="13" t="str">
        <f>IF(BooksData[[#This Row],[Stock Count]] &lt; 5, "⚠️ Low", "OK")</f>
        <v>OK</v>
      </c>
      <c r="AA470" s="14">
        <f>BooksData[[#This Row],[Revenue]]*0.2</f>
        <v>18993.100000000002</v>
      </c>
      <c r="AB470" s="13" t="str" cm="1">
        <f t="array" ref="AB470">_xlfn.IFS(BooksData[[#This Row],[Price(USD)]]&lt;10, "Low", BooksData[[#This Row],[Price(USD)]]&lt;20, "Mid", TRUE, "High")</f>
        <v>High</v>
      </c>
      <c r="AC470" s="13" t="str">
        <f>IF(BooksData[[#This Row],[Total Sales]] &gt; 4000, "Top Seller", "Other")</f>
        <v>Other</v>
      </c>
    </row>
    <row r="471" spans="1:29" x14ac:dyDescent="0.3">
      <c r="A471" s="7" t="s">
        <v>487</v>
      </c>
      <c r="B471" s="7" t="s">
        <v>1486</v>
      </c>
      <c r="C471" s="7" t="s">
        <v>2017</v>
      </c>
      <c r="D471" s="7" t="s">
        <v>2465</v>
      </c>
      <c r="E471" s="7" t="s">
        <v>2465</v>
      </c>
      <c r="F471" s="7" t="s">
        <v>2921</v>
      </c>
      <c r="G471" s="7" t="s">
        <v>2923</v>
      </c>
      <c r="H471" s="7">
        <v>0</v>
      </c>
      <c r="I471" s="10" t="s">
        <v>2945</v>
      </c>
      <c r="J471" s="7" t="s">
        <v>2961</v>
      </c>
      <c r="K471" s="7"/>
      <c r="L471" s="11" t="s">
        <v>4464</v>
      </c>
      <c r="M471" s="11" t="s">
        <v>5464</v>
      </c>
      <c r="N471" s="9">
        <v>1475</v>
      </c>
      <c r="O471" s="7" t="s">
        <v>5998</v>
      </c>
      <c r="P471" s="7" t="s">
        <v>6002</v>
      </c>
      <c r="Q471" s="9">
        <v>1211</v>
      </c>
      <c r="R471" s="6">
        <v>45699</v>
      </c>
      <c r="S471" s="8">
        <f>ROUND((VALUE(SUBSTITUTE(SUBSTITUTE(BooksData[[#This Row],[Price (Incl. Tax)]], "Â", ""), "£", "")) *1.3),2)</f>
        <v>41.6</v>
      </c>
      <c r="T471" s="7" cm="1">
        <f t="array" ref="T471">_xlfn.SWITCH(I471, "One",1,"Two",2,"Three",3,"Four",4,"Five",5,"")</f>
        <v>3</v>
      </c>
      <c r="U471" s="12">
        <f>BooksData[[#This Row],[Price(USD)]]*BooksData[[#This Row],[Total Sales]]</f>
        <v>61360</v>
      </c>
      <c r="V471" s="7" t="str">
        <f>IF(BooksData[[#This Row],[Title]]="","Missing","OK")</f>
        <v>OK</v>
      </c>
      <c r="W471" s="7" t="str">
        <f ca="1">IF(BooksData[[#This Row],[Last Purchase]] &gt;= TODAY() - 30, "Recent", "Old")</f>
        <v>Old</v>
      </c>
      <c r="X471" s="7">
        <f>IFERROR(
  --MID(BooksData[[#This Row],[Availability]],
        FIND("(", BooksData[[#This Row],[Availability]]) + 1,
        FIND(" ", BooksData[[#This Row],[Availability]], FIND("(", BooksData[[#This Row],[Availability]])) - FIND("(", BooksData[[#This Row],[Availability]]) - 1),
  0)</f>
        <v>15</v>
      </c>
      <c r="Y471" s="13" t="str">
        <f>IF(ISNUMBER(SEARCH("In stock", BooksData[[#This Row],[Availability]])), "In Stock", "Out of Stock")</f>
        <v>In Stock</v>
      </c>
      <c r="Z471" s="13" t="str">
        <f>IF(BooksData[[#This Row],[Stock Count]] &lt; 5, "⚠️ Low", "OK")</f>
        <v>OK</v>
      </c>
      <c r="AA471" s="14">
        <f>BooksData[[#This Row],[Revenue]]*0.2</f>
        <v>12272</v>
      </c>
      <c r="AB471" s="13" t="str" cm="1">
        <f t="array" ref="AB471">_xlfn.IFS(BooksData[[#This Row],[Price(USD)]]&lt;10, "Low", BooksData[[#This Row],[Price(USD)]]&lt;20, "Mid", TRUE, "High")</f>
        <v>High</v>
      </c>
      <c r="AC471" s="13" t="str">
        <f>IF(BooksData[[#This Row],[Total Sales]] &gt; 4000, "Top Seller", "Other")</f>
        <v>Other</v>
      </c>
    </row>
    <row r="472" spans="1:29" x14ac:dyDescent="0.3">
      <c r="A472" s="7" t="s">
        <v>488</v>
      </c>
      <c r="B472" s="7" t="s">
        <v>1487</v>
      </c>
      <c r="C472" s="7" t="s">
        <v>2017</v>
      </c>
      <c r="D472" s="7" t="s">
        <v>2466</v>
      </c>
      <c r="E472" s="7" t="s">
        <v>2466</v>
      </c>
      <c r="F472" s="7" t="s">
        <v>2921</v>
      </c>
      <c r="G472" s="7" t="s">
        <v>2923</v>
      </c>
      <c r="H472" s="7">
        <v>0</v>
      </c>
      <c r="I472" s="10" t="s">
        <v>2947</v>
      </c>
      <c r="J472" s="7" t="s">
        <v>2961</v>
      </c>
      <c r="K472" s="7" t="s">
        <v>3465</v>
      </c>
      <c r="L472" s="11" t="s">
        <v>4465</v>
      </c>
      <c r="M472" s="11" t="s">
        <v>5465</v>
      </c>
      <c r="N472" s="9">
        <v>4712</v>
      </c>
      <c r="O472" s="7" t="s">
        <v>5997</v>
      </c>
      <c r="P472" s="7" t="s">
        <v>6001</v>
      </c>
      <c r="Q472" s="9">
        <v>1990</v>
      </c>
      <c r="R472" s="6">
        <v>45717</v>
      </c>
      <c r="S472" s="8">
        <f>ROUND((VALUE(SUBSTITUTE(SUBSTITUTE(BooksData[[#This Row],[Price (Incl. Tax)]], "Â", ""), "£", "")) *1.3),2)</f>
        <v>43.34</v>
      </c>
      <c r="T472" s="7" cm="1">
        <f t="array" ref="T472">_xlfn.SWITCH(I472, "One",1,"Two",2,"Three",3,"Four",4,"Five",5,"")</f>
        <v>5</v>
      </c>
      <c r="U472" s="12">
        <f>BooksData[[#This Row],[Price(USD)]]*BooksData[[#This Row],[Total Sales]]</f>
        <v>204218.08000000002</v>
      </c>
      <c r="V472" s="7" t="str">
        <f>IF(BooksData[[#This Row],[Title]]="","Missing","OK")</f>
        <v>OK</v>
      </c>
      <c r="W472" s="7" t="str">
        <f ca="1">IF(BooksData[[#This Row],[Last Purchase]] &gt;= TODAY() - 30, "Recent", "Old")</f>
        <v>Old</v>
      </c>
      <c r="X472" s="7">
        <f>IFERROR(
  --MID(BooksData[[#This Row],[Availability]],
        FIND("(", BooksData[[#This Row],[Availability]]) + 1,
        FIND(" ", BooksData[[#This Row],[Availability]], FIND("(", BooksData[[#This Row],[Availability]])) - FIND("(", BooksData[[#This Row],[Availability]]) - 1),
  0)</f>
        <v>15</v>
      </c>
      <c r="Y472" s="13" t="str">
        <f>IF(ISNUMBER(SEARCH("In stock", BooksData[[#This Row],[Availability]])), "In Stock", "Out of Stock")</f>
        <v>In Stock</v>
      </c>
      <c r="Z472" s="13" t="str">
        <f>IF(BooksData[[#This Row],[Stock Count]] &lt; 5, "⚠️ Low", "OK")</f>
        <v>OK</v>
      </c>
      <c r="AA472" s="14">
        <f>BooksData[[#This Row],[Revenue]]*0.2</f>
        <v>40843.616000000009</v>
      </c>
      <c r="AB472" s="13" t="str" cm="1">
        <f t="array" ref="AB472">_xlfn.IFS(BooksData[[#This Row],[Price(USD)]]&lt;10, "Low", BooksData[[#This Row],[Price(USD)]]&lt;20, "Mid", TRUE, "High")</f>
        <v>High</v>
      </c>
      <c r="AC472" s="13" t="str">
        <f>IF(BooksData[[#This Row],[Total Sales]] &gt; 4000, "Top Seller", "Other")</f>
        <v>Top Seller</v>
      </c>
    </row>
    <row r="473" spans="1:29" x14ac:dyDescent="0.3">
      <c r="A473" s="7" t="s">
        <v>489</v>
      </c>
      <c r="B473" s="7" t="s">
        <v>1488</v>
      </c>
      <c r="C473" s="7" t="s">
        <v>2017</v>
      </c>
      <c r="D473" s="7" t="s">
        <v>2467</v>
      </c>
      <c r="E473" s="7" t="s">
        <v>2467</v>
      </c>
      <c r="F473" s="7" t="s">
        <v>2921</v>
      </c>
      <c r="G473" s="7" t="s">
        <v>2923</v>
      </c>
      <c r="H473" s="7">
        <v>0</v>
      </c>
      <c r="I473" s="10" t="s">
        <v>2946</v>
      </c>
      <c r="J473" s="7" t="s">
        <v>2961</v>
      </c>
      <c r="K473" s="7" t="s">
        <v>3466</v>
      </c>
      <c r="L473" s="11" t="s">
        <v>4466</v>
      </c>
      <c r="M473" s="11" t="s">
        <v>5466</v>
      </c>
      <c r="N473" s="9">
        <v>2515</v>
      </c>
      <c r="O473" s="7" t="s">
        <v>5995</v>
      </c>
      <c r="P473" s="7" t="s">
        <v>6002</v>
      </c>
      <c r="Q473" s="9">
        <v>1010</v>
      </c>
      <c r="R473" s="6">
        <v>45765</v>
      </c>
      <c r="S473" s="8">
        <f>ROUND((VALUE(SUBSTITUTE(SUBSTITUTE(BooksData[[#This Row],[Price (Incl. Tax)]], "Â", ""), "£", "")) *1.3),2)</f>
        <v>26.35</v>
      </c>
      <c r="T473" s="7" cm="1">
        <f t="array" ref="T473">_xlfn.SWITCH(I473, "One",1,"Two",2,"Three",3,"Four",4,"Five",5,"")</f>
        <v>1</v>
      </c>
      <c r="U473" s="12">
        <f>BooksData[[#This Row],[Price(USD)]]*BooksData[[#This Row],[Total Sales]]</f>
        <v>66270.25</v>
      </c>
      <c r="V473" s="7" t="str">
        <f>IF(BooksData[[#This Row],[Title]]="","Missing","OK")</f>
        <v>OK</v>
      </c>
      <c r="W473" s="7" t="str">
        <f ca="1">IF(BooksData[[#This Row],[Last Purchase]] &gt;= TODAY() - 30, "Recent", "Old")</f>
        <v>Old</v>
      </c>
      <c r="X473" s="7">
        <f>IFERROR(
  --MID(BooksData[[#This Row],[Availability]],
        FIND("(", BooksData[[#This Row],[Availability]]) + 1,
        FIND(" ", BooksData[[#This Row],[Availability]], FIND("(", BooksData[[#This Row],[Availability]])) - FIND("(", BooksData[[#This Row],[Availability]]) - 1),
  0)</f>
        <v>15</v>
      </c>
      <c r="Y473" s="13" t="str">
        <f>IF(ISNUMBER(SEARCH("In stock", BooksData[[#This Row],[Availability]])), "In Stock", "Out of Stock")</f>
        <v>In Stock</v>
      </c>
      <c r="Z473" s="13" t="str">
        <f>IF(BooksData[[#This Row],[Stock Count]] &lt; 5, "⚠️ Low", "OK")</f>
        <v>OK</v>
      </c>
      <c r="AA473" s="14">
        <f>BooksData[[#This Row],[Revenue]]*0.2</f>
        <v>13254.050000000001</v>
      </c>
      <c r="AB473" s="13" t="str" cm="1">
        <f t="array" ref="AB473">_xlfn.IFS(BooksData[[#This Row],[Price(USD)]]&lt;10, "Low", BooksData[[#This Row],[Price(USD)]]&lt;20, "Mid", TRUE, "High")</f>
        <v>High</v>
      </c>
      <c r="AC473" s="13" t="str">
        <f>IF(BooksData[[#This Row],[Total Sales]] &gt; 4000, "Top Seller", "Other")</f>
        <v>Other</v>
      </c>
    </row>
    <row r="474" spans="1:29" x14ac:dyDescent="0.3">
      <c r="A474" s="7" t="s">
        <v>490</v>
      </c>
      <c r="B474" s="7" t="s">
        <v>1489</v>
      </c>
      <c r="C474" s="7" t="s">
        <v>2017</v>
      </c>
      <c r="D474" s="7" t="s">
        <v>2021</v>
      </c>
      <c r="E474" s="7" t="s">
        <v>2021</v>
      </c>
      <c r="F474" s="7" t="s">
        <v>2921</v>
      </c>
      <c r="G474" s="7" t="s">
        <v>2923</v>
      </c>
      <c r="H474" s="7">
        <v>0</v>
      </c>
      <c r="I474" s="10" t="s">
        <v>2946</v>
      </c>
      <c r="J474" s="7" t="s">
        <v>2961</v>
      </c>
      <c r="K474" s="7" t="s">
        <v>3467</v>
      </c>
      <c r="L474" s="11" t="s">
        <v>4467</v>
      </c>
      <c r="M474" s="11" t="s">
        <v>5467</v>
      </c>
      <c r="N474" s="9">
        <v>3376</v>
      </c>
      <c r="O474" s="7" t="s">
        <v>5995</v>
      </c>
      <c r="P474" s="7" t="s">
        <v>6002</v>
      </c>
      <c r="Q474" s="9">
        <v>1582</v>
      </c>
      <c r="R474" s="6">
        <v>45740</v>
      </c>
      <c r="S474" s="8">
        <f>ROUND((VALUE(SUBSTITUTE(SUBSTITUTE(BooksData[[#This Row],[Price (Incl. Tax)]], "Â", ""), "£", "")) *1.3),2)</f>
        <v>48.02</v>
      </c>
      <c r="T474" s="7" cm="1">
        <f t="array" ref="T474">_xlfn.SWITCH(I474, "One",1,"Two",2,"Three",3,"Four",4,"Five",5,"")</f>
        <v>1</v>
      </c>
      <c r="U474" s="12">
        <f>BooksData[[#This Row],[Price(USD)]]*BooksData[[#This Row],[Total Sales]]</f>
        <v>162115.52000000002</v>
      </c>
      <c r="V474" s="7" t="str">
        <f>IF(BooksData[[#This Row],[Title]]="","Missing","OK")</f>
        <v>OK</v>
      </c>
      <c r="W474" s="7" t="str">
        <f ca="1">IF(BooksData[[#This Row],[Last Purchase]] &gt;= TODAY() - 30, "Recent", "Old")</f>
        <v>Old</v>
      </c>
      <c r="X474" s="7">
        <f>IFERROR(
  --MID(BooksData[[#This Row],[Availability]],
        FIND("(", BooksData[[#This Row],[Availability]]) + 1,
        FIND(" ", BooksData[[#This Row],[Availability]], FIND("(", BooksData[[#This Row],[Availability]])) - FIND("(", BooksData[[#This Row],[Availability]]) - 1),
  0)</f>
        <v>15</v>
      </c>
      <c r="Y474" s="13" t="str">
        <f>IF(ISNUMBER(SEARCH("In stock", BooksData[[#This Row],[Availability]])), "In Stock", "Out of Stock")</f>
        <v>In Stock</v>
      </c>
      <c r="Z474" s="13" t="str">
        <f>IF(BooksData[[#This Row],[Stock Count]] &lt; 5, "⚠️ Low", "OK")</f>
        <v>OK</v>
      </c>
      <c r="AA474" s="14">
        <f>BooksData[[#This Row],[Revenue]]*0.2</f>
        <v>32423.104000000007</v>
      </c>
      <c r="AB474" s="13" t="str" cm="1">
        <f t="array" ref="AB474">_xlfn.IFS(BooksData[[#This Row],[Price(USD)]]&lt;10, "Low", BooksData[[#This Row],[Price(USD)]]&lt;20, "Mid", TRUE, "High")</f>
        <v>High</v>
      </c>
      <c r="AC474" s="13" t="str">
        <f>IF(BooksData[[#This Row],[Total Sales]] &gt; 4000, "Top Seller", "Other")</f>
        <v>Other</v>
      </c>
    </row>
    <row r="475" spans="1:29" x14ac:dyDescent="0.3">
      <c r="A475" s="7" t="s">
        <v>491</v>
      </c>
      <c r="B475" s="7" t="s">
        <v>1490</v>
      </c>
      <c r="C475" s="7" t="s">
        <v>2017</v>
      </c>
      <c r="D475" s="7" t="s">
        <v>2468</v>
      </c>
      <c r="E475" s="7" t="s">
        <v>2468</v>
      </c>
      <c r="F475" s="7" t="s">
        <v>2921</v>
      </c>
      <c r="G475" s="7" t="s">
        <v>2923</v>
      </c>
      <c r="H475" s="7">
        <v>0</v>
      </c>
      <c r="I475" s="10" t="s">
        <v>2946</v>
      </c>
      <c r="J475" s="7" t="s">
        <v>2961</v>
      </c>
      <c r="K475" s="7" t="s">
        <v>3468</v>
      </c>
      <c r="L475" s="11" t="s">
        <v>4468</v>
      </c>
      <c r="M475" s="11" t="s">
        <v>5468</v>
      </c>
      <c r="N475" s="9">
        <v>4538</v>
      </c>
      <c r="O475" s="7" t="s">
        <v>5995</v>
      </c>
      <c r="P475" s="7" t="s">
        <v>6002</v>
      </c>
      <c r="Q475" s="9">
        <v>1589</v>
      </c>
      <c r="R475" s="6">
        <v>45676</v>
      </c>
      <c r="S475" s="8">
        <f>ROUND((VALUE(SUBSTITUTE(SUBSTITUTE(BooksData[[#This Row],[Price (Incl. Tax)]], "Â", ""), "£", "")) *1.3),2)</f>
        <v>53.38</v>
      </c>
      <c r="T475" s="7" cm="1">
        <f t="array" ref="T475">_xlfn.SWITCH(I475, "One",1,"Two",2,"Three",3,"Four",4,"Five",5,"")</f>
        <v>1</v>
      </c>
      <c r="U475" s="12">
        <f>BooksData[[#This Row],[Price(USD)]]*BooksData[[#This Row],[Total Sales]]</f>
        <v>242238.44</v>
      </c>
      <c r="V475" s="7" t="str">
        <f>IF(BooksData[[#This Row],[Title]]="","Missing","OK")</f>
        <v>OK</v>
      </c>
      <c r="W475" s="7" t="str">
        <f ca="1">IF(BooksData[[#This Row],[Last Purchase]] &gt;= TODAY() - 30, "Recent", "Old")</f>
        <v>Old</v>
      </c>
      <c r="X475" s="7">
        <f>IFERROR(
  --MID(BooksData[[#This Row],[Availability]],
        FIND("(", BooksData[[#This Row],[Availability]]) + 1,
        FIND(" ", BooksData[[#This Row],[Availability]], FIND("(", BooksData[[#This Row],[Availability]])) - FIND("(", BooksData[[#This Row],[Availability]]) - 1),
  0)</f>
        <v>15</v>
      </c>
      <c r="Y475" s="13" t="str">
        <f>IF(ISNUMBER(SEARCH("In stock", BooksData[[#This Row],[Availability]])), "In Stock", "Out of Stock")</f>
        <v>In Stock</v>
      </c>
      <c r="Z475" s="13" t="str">
        <f>IF(BooksData[[#This Row],[Stock Count]] &lt; 5, "⚠️ Low", "OK")</f>
        <v>OK</v>
      </c>
      <c r="AA475" s="14">
        <f>BooksData[[#This Row],[Revenue]]*0.2</f>
        <v>48447.688000000002</v>
      </c>
      <c r="AB475" s="13" t="str" cm="1">
        <f t="array" ref="AB475">_xlfn.IFS(BooksData[[#This Row],[Price(USD)]]&lt;10, "Low", BooksData[[#This Row],[Price(USD)]]&lt;20, "Mid", TRUE, "High")</f>
        <v>High</v>
      </c>
      <c r="AC475" s="13" t="str">
        <f>IF(BooksData[[#This Row],[Total Sales]] &gt; 4000, "Top Seller", "Other")</f>
        <v>Top Seller</v>
      </c>
    </row>
    <row r="476" spans="1:29" x14ac:dyDescent="0.3">
      <c r="A476" s="7" t="s">
        <v>492</v>
      </c>
      <c r="B476" s="7" t="s">
        <v>1491</v>
      </c>
      <c r="C476" s="7" t="s">
        <v>2017</v>
      </c>
      <c r="D476" s="7" t="s">
        <v>2469</v>
      </c>
      <c r="E476" s="7" t="s">
        <v>2469</v>
      </c>
      <c r="F476" s="7" t="s">
        <v>2921</v>
      </c>
      <c r="G476" s="7" t="s">
        <v>2923</v>
      </c>
      <c r="H476" s="7">
        <v>0</v>
      </c>
      <c r="I476" s="10" t="s">
        <v>2946</v>
      </c>
      <c r="J476" s="7" t="s">
        <v>2961</v>
      </c>
      <c r="K476" s="7" t="s">
        <v>3469</v>
      </c>
      <c r="L476" s="11" t="s">
        <v>4469</v>
      </c>
      <c r="M476" s="11" t="s">
        <v>5469</v>
      </c>
      <c r="N476" s="9">
        <v>53</v>
      </c>
      <c r="O476" s="7" t="s">
        <v>5999</v>
      </c>
      <c r="P476" s="7" t="s">
        <v>6001</v>
      </c>
      <c r="Q476" s="9">
        <v>400</v>
      </c>
      <c r="R476" s="6">
        <v>45817</v>
      </c>
      <c r="S476" s="8">
        <f>ROUND((VALUE(SUBSTITUTE(SUBSTITUTE(BooksData[[#This Row],[Price (Incl. Tax)]], "Â", ""), "£", "")) *1.3),2)</f>
        <v>13.99</v>
      </c>
      <c r="T476" s="7" cm="1">
        <f t="array" ref="T476">_xlfn.SWITCH(I476, "One",1,"Two",2,"Three",3,"Four",4,"Five",5,"")</f>
        <v>1</v>
      </c>
      <c r="U476" s="12">
        <f>BooksData[[#This Row],[Price(USD)]]*BooksData[[#This Row],[Total Sales]]</f>
        <v>741.47</v>
      </c>
      <c r="V476" s="7" t="str">
        <f>IF(BooksData[[#This Row],[Title]]="","Missing","OK")</f>
        <v>OK</v>
      </c>
      <c r="W476" s="7" t="str">
        <f ca="1">IF(BooksData[[#This Row],[Last Purchase]] &gt;= TODAY() - 30, "Recent", "Old")</f>
        <v>Old</v>
      </c>
      <c r="X476" s="7">
        <f>IFERROR(
  --MID(BooksData[[#This Row],[Availability]],
        FIND("(", BooksData[[#This Row],[Availability]]) + 1,
        FIND(" ", BooksData[[#This Row],[Availability]], FIND("(", BooksData[[#This Row],[Availability]])) - FIND("(", BooksData[[#This Row],[Availability]]) - 1),
  0)</f>
        <v>15</v>
      </c>
      <c r="Y476" s="13" t="str">
        <f>IF(ISNUMBER(SEARCH("In stock", BooksData[[#This Row],[Availability]])), "In Stock", "Out of Stock")</f>
        <v>In Stock</v>
      </c>
      <c r="Z476" s="13" t="str">
        <f>IF(BooksData[[#This Row],[Stock Count]] &lt; 5, "⚠️ Low", "OK")</f>
        <v>OK</v>
      </c>
      <c r="AA476" s="14">
        <f>BooksData[[#This Row],[Revenue]]*0.2</f>
        <v>148.29400000000001</v>
      </c>
      <c r="AB476" s="13" t="str" cm="1">
        <f t="array" ref="AB476">_xlfn.IFS(BooksData[[#This Row],[Price(USD)]]&lt;10, "Low", BooksData[[#This Row],[Price(USD)]]&lt;20, "Mid", TRUE, "High")</f>
        <v>Mid</v>
      </c>
      <c r="AC476" s="13" t="str">
        <f>IF(BooksData[[#This Row],[Total Sales]] &gt; 4000, "Top Seller", "Other")</f>
        <v>Other</v>
      </c>
    </row>
    <row r="477" spans="1:29" x14ac:dyDescent="0.3">
      <c r="A477" s="7" t="s">
        <v>493</v>
      </c>
      <c r="B477" s="7" t="s">
        <v>1492</v>
      </c>
      <c r="C477" s="7" t="s">
        <v>2017</v>
      </c>
      <c r="D477" s="7" t="s">
        <v>2470</v>
      </c>
      <c r="E477" s="7" t="s">
        <v>2470</v>
      </c>
      <c r="F477" s="7" t="s">
        <v>2921</v>
      </c>
      <c r="G477" s="7" t="s">
        <v>2923</v>
      </c>
      <c r="H477" s="7">
        <v>0</v>
      </c>
      <c r="I477" s="10" t="s">
        <v>2943</v>
      </c>
      <c r="J477" s="7" t="s">
        <v>2961</v>
      </c>
      <c r="K477" s="7" t="s">
        <v>3470</v>
      </c>
      <c r="L477" s="11" t="s">
        <v>4470</v>
      </c>
      <c r="M477" s="11" t="s">
        <v>5470</v>
      </c>
      <c r="N477" s="9">
        <v>2539</v>
      </c>
      <c r="O477" s="7" t="s">
        <v>5997</v>
      </c>
      <c r="P477" s="7" t="s">
        <v>6002</v>
      </c>
      <c r="Q477" s="9">
        <v>1500</v>
      </c>
      <c r="R477" s="6">
        <v>45764</v>
      </c>
      <c r="S477" s="8">
        <f>ROUND((VALUE(SUBSTITUTE(SUBSTITUTE(BooksData[[#This Row],[Price (Incl. Tax)]], "Â", ""), "£", "")) *1.3),2)</f>
        <v>24.9</v>
      </c>
      <c r="T477" s="7" cm="1">
        <f t="array" ref="T477">_xlfn.SWITCH(I477, "One",1,"Two",2,"Three",3,"Four",4,"Five",5,"")</f>
        <v>2</v>
      </c>
      <c r="U477" s="12">
        <f>BooksData[[#This Row],[Price(USD)]]*BooksData[[#This Row],[Total Sales]]</f>
        <v>63221.1</v>
      </c>
      <c r="V477" s="7" t="str">
        <f>IF(BooksData[[#This Row],[Title]]="","Missing","OK")</f>
        <v>OK</v>
      </c>
      <c r="W477" s="7" t="str">
        <f ca="1">IF(BooksData[[#This Row],[Last Purchase]] &gt;= TODAY() - 30, "Recent", "Old")</f>
        <v>Old</v>
      </c>
      <c r="X477" s="7">
        <f>IFERROR(
  --MID(BooksData[[#This Row],[Availability]],
        FIND("(", BooksData[[#This Row],[Availability]]) + 1,
        FIND(" ", BooksData[[#This Row],[Availability]], FIND("(", BooksData[[#This Row],[Availability]])) - FIND("(", BooksData[[#This Row],[Availability]]) - 1),
  0)</f>
        <v>15</v>
      </c>
      <c r="Y477" s="13" t="str">
        <f>IF(ISNUMBER(SEARCH("In stock", BooksData[[#This Row],[Availability]])), "In Stock", "Out of Stock")</f>
        <v>In Stock</v>
      </c>
      <c r="Z477" s="13" t="str">
        <f>IF(BooksData[[#This Row],[Stock Count]] &lt; 5, "⚠️ Low", "OK")</f>
        <v>OK</v>
      </c>
      <c r="AA477" s="14">
        <f>BooksData[[#This Row],[Revenue]]*0.2</f>
        <v>12644.220000000001</v>
      </c>
      <c r="AB477" s="13" t="str" cm="1">
        <f t="array" ref="AB477">_xlfn.IFS(BooksData[[#This Row],[Price(USD)]]&lt;10, "Low", BooksData[[#This Row],[Price(USD)]]&lt;20, "Mid", TRUE, "High")</f>
        <v>High</v>
      </c>
      <c r="AC477" s="13" t="str">
        <f>IF(BooksData[[#This Row],[Total Sales]] &gt; 4000, "Top Seller", "Other")</f>
        <v>Other</v>
      </c>
    </row>
    <row r="478" spans="1:29" x14ac:dyDescent="0.3">
      <c r="A478" s="7" t="s">
        <v>494</v>
      </c>
      <c r="B478" s="7" t="s">
        <v>1493</v>
      </c>
      <c r="C478" s="7" t="s">
        <v>2017</v>
      </c>
      <c r="D478" s="7" t="s">
        <v>2471</v>
      </c>
      <c r="E478" s="7" t="s">
        <v>2471</v>
      </c>
      <c r="F478" s="7" t="s">
        <v>2921</v>
      </c>
      <c r="G478" s="7" t="s">
        <v>2923</v>
      </c>
      <c r="H478" s="7">
        <v>0</v>
      </c>
      <c r="I478" s="10" t="s">
        <v>2943</v>
      </c>
      <c r="J478" s="7" t="s">
        <v>2961</v>
      </c>
      <c r="K478" s="7" t="s">
        <v>3471</v>
      </c>
      <c r="L478" s="11" t="s">
        <v>4471</v>
      </c>
      <c r="M478" s="11" t="s">
        <v>5471</v>
      </c>
      <c r="N478" s="9">
        <v>2400</v>
      </c>
      <c r="O478" s="7" t="s">
        <v>5999</v>
      </c>
      <c r="P478" s="7" t="s">
        <v>6002</v>
      </c>
      <c r="Q478" s="9">
        <v>1844</v>
      </c>
      <c r="R478" s="6">
        <v>45726</v>
      </c>
      <c r="S478" s="8">
        <f>ROUND((VALUE(SUBSTITUTE(SUBSTITUTE(BooksData[[#This Row],[Price (Incl. Tax)]], "Â", ""), "£", "")) *1.3),2)</f>
        <v>28.81</v>
      </c>
      <c r="T478" s="7" cm="1">
        <f t="array" ref="T478">_xlfn.SWITCH(I478, "One",1,"Two",2,"Three",3,"Four",4,"Five",5,"")</f>
        <v>2</v>
      </c>
      <c r="U478" s="12">
        <f>BooksData[[#This Row],[Price(USD)]]*BooksData[[#This Row],[Total Sales]]</f>
        <v>69144</v>
      </c>
      <c r="V478" s="7" t="str">
        <f>IF(BooksData[[#This Row],[Title]]="","Missing","OK")</f>
        <v>OK</v>
      </c>
      <c r="W478" s="7" t="str">
        <f ca="1">IF(BooksData[[#This Row],[Last Purchase]] &gt;= TODAY() - 30, "Recent", "Old")</f>
        <v>Old</v>
      </c>
      <c r="X478" s="7">
        <f>IFERROR(
  --MID(BooksData[[#This Row],[Availability]],
        FIND("(", BooksData[[#This Row],[Availability]]) + 1,
        FIND(" ", BooksData[[#This Row],[Availability]], FIND("(", BooksData[[#This Row],[Availability]])) - FIND("(", BooksData[[#This Row],[Availability]]) - 1),
  0)</f>
        <v>15</v>
      </c>
      <c r="Y478" s="13" t="str">
        <f>IF(ISNUMBER(SEARCH("In stock", BooksData[[#This Row],[Availability]])), "In Stock", "Out of Stock")</f>
        <v>In Stock</v>
      </c>
      <c r="Z478" s="13" t="str">
        <f>IF(BooksData[[#This Row],[Stock Count]] &lt; 5, "⚠️ Low", "OK")</f>
        <v>OK</v>
      </c>
      <c r="AA478" s="14">
        <f>BooksData[[#This Row],[Revenue]]*0.2</f>
        <v>13828.800000000001</v>
      </c>
      <c r="AB478" s="13" t="str" cm="1">
        <f t="array" ref="AB478">_xlfn.IFS(BooksData[[#This Row],[Price(USD)]]&lt;10, "Low", BooksData[[#This Row],[Price(USD)]]&lt;20, "Mid", TRUE, "High")</f>
        <v>High</v>
      </c>
      <c r="AC478" s="13" t="str">
        <f>IF(BooksData[[#This Row],[Total Sales]] &gt; 4000, "Top Seller", "Other")</f>
        <v>Other</v>
      </c>
    </row>
    <row r="479" spans="1:29" x14ac:dyDescent="0.3">
      <c r="A479" s="7" t="s">
        <v>495</v>
      </c>
      <c r="B479" s="7" t="s">
        <v>1494</v>
      </c>
      <c r="C479" s="7" t="s">
        <v>2017</v>
      </c>
      <c r="D479" s="7" t="s">
        <v>2472</v>
      </c>
      <c r="E479" s="7" t="s">
        <v>2472</v>
      </c>
      <c r="F479" s="7" t="s">
        <v>2921</v>
      </c>
      <c r="G479" s="7" t="s">
        <v>2923</v>
      </c>
      <c r="H479" s="7">
        <v>0</v>
      </c>
      <c r="I479" s="10" t="s">
        <v>2946</v>
      </c>
      <c r="J479" s="7" t="s">
        <v>2961</v>
      </c>
      <c r="K479" s="7" t="s">
        <v>3472</v>
      </c>
      <c r="L479" s="11" t="s">
        <v>4472</v>
      </c>
      <c r="M479" s="11" t="s">
        <v>5472</v>
      </c>
      <c r="N479" s="9">
        <v>1771</v>
      </c>
      <c r="O479" s="7" t="s">
        <v>5999</v>
      </c>
      <c r="P479" s="7" t="s">
        <v>6002</v>
      </c>
      <c r="Q479" s="9">
        <v>1119</v>
      </c>
      <c r="R479" s="6">
        <v>45760</v>
      </c>
      <c r="S479" s="8">
        <f>ROUND((VALUE(SUBSTITUTE(SUBSTITUTE(BooksData[[#This Row],[Price (Incl. Tax)]], "Â", ""), "£", "")) *1.3),2)</f>
        <v>37.700000000000003</v>
      </c>
      <c r="T479" s="7" cm="1">
        <f t="array" ref="T479">_xlfn.SWITCH(I479, "One",1,"Two",2,"Three",3,"Four",4,"Five",5,"")</f>
        <v>1</v>
      </c>
      <c r="U479" s="12">
        <f>BooksData[[#This Row],[Price(USD)]]*BooksData[[#This Row],[Total Sales]]</f>
        <v>66766.700000000012</v>
      </c>
      <c r="V479" s="7" t="str">
        <f>IF(BooksData[[#This Row],[Title]]="","Missing","OK")</f>
        <v>OK</v>
      </c>
      <c r="W479" s="7" t="str">
        <f ca="1">IF(BooksData[[#This Row],[Last Purchase]] &gt;= TODAY() - 30, "Recent", "Old")</f>
        <v>Old</v>
      </c>
      <c r="X479" s="7">
        <f>IFERROR(
  --MID(BooksData[[#This Row],[Availability]],
        FIND("(", BooksData[[#This Row],[Availability]]) + 1,
        FIND(" ", BooksData[[#This Row],[Availability]], FIND("(", BooksData[[#This Row],[Availability]])) - FIND("(", BooksData[[#This Row],[Availability]]) - 1),
  0)</f>
        <v>15</v>
      </c>
      <c r="Y479" s="13" t="str">
        <f>IF(ISNUMBER(SEARCH("In stock", BooksData[[#This Row],[Availability]])), "In Stock", "Out of Stock")</f>
        <v>In Stock</v>
      </c>
      <c r="Z479" s="13" t="str">
        <f>IF(BooksData[[#This Row],[Stock Count]] &lt; 5, "⚠️ Low", "OK")</f>
        <v>OK</v>
      </c>
      <c r="AA479" s="14">
        <f>BooksData[[#This Row],[Revenue]]*0.2</f>
        <v>13353.340000000004</v>
      </c>
      <c r="AB479" s="13" t="str" cm="1">
        <f t="array" ref="AB479">_xlfn.IFS(BooksData[[#This Row],[Price(USD)]]&lt;10, "Low", BooksData[[#This Row],[Price(USD)]]&lt;20, "Mid", TRUE, "High")</f>
        <v>High</v>
      </c>
      <c r="AC479" s="13" t="str">
        <f>IF(BooksData[[#This Row],[Total Sales]] &gt; 4000, "Top Seller", "Other")</f>
        <v>Other</v>
      </c>
    </row>
    <row r="480" spans="1:29" x14ac:dyDescent="0.3">
      <c r="A480" s="7" t="s">
        <v>496</v>
      </c>
      <c r="B480" s="7" t="s">
        <v>1495</v>
      </c>
      <c r="C480" s="7" t="s">
        <v>2017</v>
      </c>
      <c r="D480" s="7" t="s">
        <v>2473</v>
      </c>
      <c r="E480" s="7" t="s">
        <v>2473</v>
      </c>
      <c r="F480" s="7" t="s">
        <v>2921</v>
      </c>
      <c r="G480" s="7" t="s">
        <v>2923</v>
      </c>
      <c r="H480" s="7">
        <v>0</v>
      </c>
      <c r="I480" s="10" t="s">
        <v>2944</v>
      </c>
      <c r="J480" s="7" t="s">
        <v>2961</v>
      </c>
      <c r="K480" s="7" t="s">
        <v>3473</v>
      </c>
      <c r="L480" s="11" t="s">
        <v>4473</v>
      </c>
      <c r="M480" s="11" t="s">
        <v>5473</v>
      </c>
      <c r="N480" s="9">
        <v>3571</v>
      </c>
      <c r="O480" s="7" t="s">
        <v>6000</v>
      </c>
      <c r="P480" s="7" t="s">
        <v>6002</v>
      </c>
      <c r="Q480" s="9">
        <v>1557</v>
      </c>
      <c r="R480" s="6">
        <v>45803</v>
      </c>
      <c r="S480" s="8">
        <f>ROUND((VALUE(SUBSTITUTE(SUBSTITUTE(BooksData[[#This Row],[Price (Incl. Tax)]], "Â", ""), "£", "")) *1.3),2)</f>
        <v>70.97</v>
      </c>
      <c r="T480" s="7" cm="1">
        <f t="array" ref="T480">_xlfn.SWITCH(I480, "One",1,"Two",2,"Three",3,"Four",4,"Five",5,"")</f>
        <v>4</v>
      </c>
      <c r="U480" s="12">
        <f>BooksData[[#This Row],[Price(USD)]]*BooksData[[#This Row],[Total Sales]]</f>
        <v>253433.87</v>
      </c>
      <c r="V480" s="7" t="str">
        <f>IF(BooksData[[#This Row],[Title]]="","Missing","OK")</f>
        <v>OK</v>
      </c>
      <c r="W480" s="7" t="str">
        <f ca="1">IF(BooksData[[#This Row],[Last Purchase]] &gt;= TODAY() - 30, "Recent", "Old")</f>
        <v>Old</v>
      </c>
      <c r="X480" s="7">
        <f>IFERROR(
  --MID(BooksData[[#This Row],[Availability]],
        FIND("(", BooksData[[#This Row],[Availability]]) + 1,
        FIND(" ", BooksData[[#This Row],[Availability]], FIND("(", BooksData[[#This Row],[Availability]])) - FIND("(", BooksData[[#This Row],[Availability]]) - 1),
  0)</f>
        <v>15</v>
      </c>
      <c r="Y480" s="13" t="str">
        <f>IF(ISNUMBER(SEARCH("In stock", BooksData[[#This Row],[Availability]])), "In Stock", "Out of Stock")</f>
        <v>In Stock</v>
      </c>
      <c r="Z480" s="13" t="str">
        <f>IF(BooksData[[#This Row],[Stock Count]] &lt; 5, "⚠️ Low", "OK")</f>
        <v>OK</v>
      </c>
      <c r="AA480" s="14">
        <f>BooksData[[#This Row],[Revenue]]*0.2</f>
        <v>50686.774000000005</v>
      </c>
      <c r="AB480" s="13" t="str" cm="1">
        <f t="array" ref="AB480">_xlfn.IFS(BooksData[[#This Row],[Price(USD)]]&lt;10, "Low", BooksData[[#This Row],[Price(USD)]]&lt;20, "Mid", TRUE, "High")</f>
        <v>High</v>
      </c>
      <c r="AC480" s="13" t="str">
        <f>IF(BooksData[[#This Row],[Total Sales]] &gt; 4000, "Top Seller", "Other")</f>
        <v>Other</v>
      </c>
    </row>
    <row r="481" spans="1:29" x14ac:dyDescent="0.3">
      <c r="A481" s="7" t="s">
        <v>497</v>
      </c>
      <c r="B481" s="7" t="s">
        <v>1496</v>
      </c>
      <c r="C481" s="7" t="s">
        <v>2017</v>
      </c>
      <c r="D481" s="7" t="s">
        <v>2474</v>
      </c>
      <c r="E481" s="7" t="s">
        <v>2474</v>
      </c>
      <c r="F481" s="7" t="s">
        <v>2921</v>
      </c>
      <c r="G481" s="7" t="s">
        <v>2923</v>
      </c>
      <c r="H481" s="7">
        <v>0</v>
      </c>
      <c r="I481" s="10" t="s">
        <v>2944</v>
      </c>
      <c r="J481" s="7" t="s">
        <v>2961</v>
      </c>
      <c r="K481" s="7" t="s">
        <v>3474</v>
      </c>
      <c r="L481" s="11" t="s">
        <v>4474</v>
      </c>
      <c r="M481" s="11" t="s">
        <v>5474</v>
      </c>
      <c r="N481" s="9">
        <v>4801</v>
      </c>
      <c r="O481" s="7" t="s">
        <v>5999</v>
      </c>
      <c r="P481" s="7" t="s">
        <v>6002</v>
      </c>
      <c r="Q481" s="9">
        <v>1630</v>
      </c>
      <c r="R481" s="6">
        <v>45809</v>
      </c>
      <c r="S481" s="8">
        <f>ROUND((VALUE(SUBSTITUTE(SUBSTITUTE(BooksData[[#This Row],[Price (Incl. Tax)]], "Â", ""), "£", "")) *1.3),2)</f>
        <v>45.44</v>
      </c>
      <c r="T481" s="7" cm="1">
        <f t="array" ref="T481">_xlfn.SWITCH(I481, "One",1,"Two",2,"Three",3,"Four",4,"Five",5,"")</f>
        <v>4</v>
      </c>
      <c r="U481" s="12">
        <f>BooksData[[#This Row],[Price(USD)]]*BooksData[[#This Row],[Total Sales]]</f>
        <v>218157.44</v>
      </c>
      <c r="V481" s="7" t="str">
        <f>IF(BooksData[[#This Row],[Title]]="","Missing","OK")</f>
        <v>OK</v>
      </c>
      <c r="W481" s="7" t="str">
        <f ca="1">IF(BooksData[[#This Row],[Last Purchase]] &gt;= TODAY() - 30, "Recent", "Old")</f>
        <v>Old</v>
      </c>
      <c r="X481" s="7">
        <f>IFERROR(
  --MID(BooksData[[#This Row],[Availability]],
        FIND("(", BooksData[[#This Row],[Availability]]) + 1,
        FIND(" ", BooksData[[#This Row],[Availability]], FIND("(", BooksData[[#This Row],[Availability]])) - FIND("(", BooksData[[#This Row],[Availability]]) - 1),
  0)</f>
        <v>15</v>
      </c>
      <c r="Y481" s="13" t="str">
        <f>IF(ISNUMBER(SEARCH("In stock", BooksData[[#This Row],[Availability]])), "In Stock", "Out of Stock")</f>
        <v>In Stock</v>
      </c>
      <c r="Z481" s="13" t="str">
        <f>IF(BooksData[[#This Row],[Stock Count]] &lt; 5, "⚠️ Low", "OK")</f>
        <v>OK</v>
      </c>
      <c r="AA481" s="14">
        <f>BooksData[[#This Row],[Revenue]]*0.2</f>
        <v>43631.488000000005</v>
      </c>
      <c r="AB481" s="13" t="str" cm="1">
        <f t="array" ref="AB481">_xlfn.IFS(BooksData[[#This Row],[Price(USD)]]&lt;10, "Low", BooksData[[#This Row],[Price(USD)]]&lt;20, "Mid", TRUE, "High")</f>
        <v>High</v>
      </c>
      <c r="AC481" s="13" t="str">
        <f>IF(BooksData[[#This Row],[Total Sales]] &gt; 4000, "Top Seller", "Other")</f>
        <v>Top Seller</v>
      </c>
    </row>
    <row r="482" spans="1:29" x14ac:dyDescent="0.3">
      <c r="A482" s="7" t="s">
        <v>498</v>
      </c>
      <c r="B482" s="7" t="s">
        <v>1497</v>
      </c>
      <c r="C482" s="7" t="s">
        <v>2017</v>
      </c>
      <c r="D482" s="7" t="s">
        <v>2475</v>
      </c>
      <c r="E482" s="7" t="s">
        <v>2475</v>
      </c>
      <c r="F482" s="7" t="s">
        <v>2921</v>
      </c>
      <c r="G482" s="7" t="s">
        <v>2923</v>
      </c>
      <c r="H482" s="7">
        <v>0</v>
      </c>
      <c r="I482" s="10" t="s">
        <v>2947</v>
      </c>
      <c r="J482" s="7" t="s">
        <v>2961</v>
      </c>
      <c r="K482" s="7" t="s">
        <v>3475</v>
      </c>
      <c r="L482" s="11" t="s">
        <v>4475</v>
      </c>
      <c r="M482" s="11" t="s">
        <v>5475</v>
      </c>
      <c r="N482" s="9">
        <v>2689</v>
      </c>
      <c r="O482" s="7" t="s">
        <v>5998</v>
      </c>
      <c r="P482" s="7" t="s">
        <v>6002</v>
      </c>
      <c r="Q482" s="9">
        <v>502</v>
      </c>
      <c r="R482" s="6">
        <v>45748</v>
      </c>
      <c r="S482" s="8">
        <f>ROUND((VALUE(SUBSTITUTE(SUBSTITUTE(BooksData[[#This Row],[Price (Incl. Tax)]], "Â", ""), "£", "")) *1.3),2)</f>
        <v>49.04</v>
      </c>
      <c r="T482" s="7" cm="1">
        <f t="array" ref="T482">_xlfn.SWITCH(I482, "One",1,"Two",2,"Three",3,"Four",4,"Five",5,"")</f>
        <v>5</v>
      </c>
      <c r="U482" s="12">
        <f>BooksData[[#This Row],[Price(USD)]]*BooksData[[#This Row],[Total Sales]]</f>
        <v>131868.56</v>
      </c>
      <c r="V482" s="7" t="str">
        <f>IF(BooksData[[#This Row],[Title]]="","Missing","OK")</f>
        <v>OK</v>
      </c>
      <c r="W482" s="7" t="str">
        <f ca="1">IF(BooksData[[#This Row],[Last Purchase]] &gt;= TODAY() - 30, "Recent", "Old")</f>
        <v>Old</v>
      </c>
      <c r="X482" s="7">
        <f>IFERROR(
  --MID(BooksData[[#This Row],[Availability]],
        FIND("(", BooksData[[#This Row],[Availability]]) + 1,
        FIND(" ", BooksData[[#This Row],[Availability]], FIND("(", BooksData[[#This Row],[Availability]])) - FIND("(", BooksData[[#This Row],[Availability]]) - 1),
  0)</f>
        <v>15</v>
      </c>
      <c r="Y482" s="13" t="str">
        <f>IF(ISNUMBER(SEARCH("In stock", BooksData[[#This Row],[Availability]])), "In Stock", "Out of Stock")</f>
        <v>In Stock</v>
      </c>
      <c r="Z482" s="13" t="str">
        <f>IF(BooksData[[#This Row],[Stock Count]] &lt; 5, "⚠️ Low", "OK")</f>
        <v>OK</v>
      </c>
      <c r="AA482" s="14">
        <f>BooksData[[#This Row],[Revenue]]*0.2</f>
        <v>26373.712</v>
      </c>
      <c r="AB482" s="13" t="str" cm="1">
        <f t="array" ref="AB482">_xlfn.IFS(BooksData[[#This Row],[Price(USD)]]&lt;10, "Low", BooksData[[#This Row],[Price(USD)]]&lt;20, "Mid", TRUE, "High")</f>
        <v>High</v>
      </c>
      <c r="AC482" s="13" t="str">
        <f>IF(BooksData[[#This Row],[Total Sales]] &gt; 4000, "Top Seller", "Other")</f>
        <v>Other</v>
      </c>
    </row>
    <row r="483" spans="1:29" x14ac:dyDescent="0.3">
      <c r="A483" s="7" t="s">
        <v>499</v>
      </c>
      <c r="B483" s="7" t="s">
        <v>1498</v>
      </c>
      <c r="C483" s="7" t="s">
        <v>2017</v>
      </c>
      <c r="D483" s="7" t="s">
        <v>2476</v>
      </c>
      <c r="E483" s="7" t="s">
        <v>2476</v>
      </c>
      <c r="F483" s="7" t="s">
        <v>2921</v>
      </c>
      <c r="G483" s="7" t="s">
        <v>2923</v>
      </c>
      <c r="H483" s="7">
        <v>0</v>
      </c>
      <c r="I483" s="10" t="s">
        <v>2943</v>
      </c>
      <c r="J483" s="7" t="s">
        <v>2961</v>
      </c>
      <c r="K483" s="7" t="s">
        <v>3476</v>
      </c>
      <c r="L483" s="11" t="s">
        <v>4476</v>
      </c>
      <c r="M483" s="11" t="s">
        <v>5476</v>
      </c>
      <c r="N483" s="9">
        <v>3859</v>
      </c>
      <c r="O483" s="7" t="s">
        <v>5998</v>
      </c>
      <c r="P483" s="7" t="s">
        <v>6001</v>
      </c>
      <c r="Q483" s="9">
        <v>308</v>
      </c>
      <c r="R483" s="6">
        <v>45847</v>
      </c>
      <c r="S483" s="8">
        <f>ROUND((VALUE(SUBSTITUTE(SUBSTITUTE(BooksData[[#This Row],[Price (Incl. Tax)]], "Â", ""), "£", "")) *1.3),2)</f>
        <v>14.44</v>
      </c>
      <c r="T483" s="7" cm="1">
        <f t="array" ref="T483">_xlfn.SWITCH(I483, "One",1,"Two",2,"Three",3,"Four",4,"Five",5,"")</f>
        <v>2</v>
      </c>
      <c r="U483" s="12">
        <f>BooksData[[#This Row],[Price(USD)]]*BooksData[[#This Row],[Total Sales]]</f>
        <v>55723.96</v>
      </c>
      <c r="V483" s="7" t="str">
        <f>IF(BooksData[[#This Row],[Title]]="","Missing","OK")</f>
        <v>OK</v>
      </c>
      <c r="W483" s="7" t="str">
        <f ca="1">IF(BooksData[[#This Row],[Last Purchase]] &gt;= TODAY() - 30, "Recent", "Old")</f>
        <v>Recent</v>
      </c>
      <c r="X483" s="7">
        <f>IFERROR(
  --MID(BooksData[[#This Row],[Availability]],
        FIND("(", BooksData[[#This Row],[Availability]]) + 1,
        FIND(" ", BooksData[[#This Row],[Availability]], FIND("(", BooksData[[#This Row],[Availability]])) - FIND("(", BooksData[[#This Row],[Availability]]) - 1),
  0)</f>
        <v>15</v>
      </c>
      <c r="Y483" s="13" t="str">
        <f>IF(ISNUMBER(SEARCH("In stock", BooksData[[#This Row],[Availability]])), "In Stock", "Out of Stock")</f>
        <v>In Stock</v>
      </c>
      <c r="Z483" s="13" t="str">
        <f>IF(BooksData[[#This Row],[Stock Count]] &lt; 5, "⚠️ Low", "OK")</f>
        <v>OK</v>
      </c>
      <c r="AA483" s="14">
        <f>BooksData[[#This Row],[Revenue]]*0.2</f>
        <v>11144.792000000001</v>
      </c>
      <c r="AB483" s="13" t="str" cm="1">
        <f t="array" ref="AB483">_xlfn.IFS(BooksData[[#This Row],[Price(USD)]]&lt;10, "Low", BooksData[[#This Row],[Price(USD)]]&lt;20, "Mid", TRUE, "High")</f>
        <v>Mid</v>
      </c>
      <c r="AC483" s="13" t="str">
        <f>IF(BooksData[[#This Row],[Total Sales]] &gt; 4000, "Top Seller", "Other")</f>
        <v>Other</v>
      </c>
    </row>
    <row r="484" spans="1:29" x14ac:dyDescent="0.3">
      <c r="A484" s="7" t="s">
        <v>500</v>
      </c>
      <c r="B484" s="7" t="s">
        <v>1499</v>
      </c>
      <c r="C484" s="7" t="s">
        <v>2017</v>
      </c>
      <c r="D484" s="7" t="s">
        <v>2477</v>
      </c>
      <c r="E484" s="7" t="s">
        <v>2477</v>
      </c>
      <c r="F484" s="7" t="s">
        <v>2921</v>
      </c>
      <c r="G484" s="7" t="s">
        <v>2923</v>
      </c>
      <c r="H484" s="7">
        <v>0</v>
      </c>
      <c r="I484" s="10" t="s">
        <v>2943</v>
      </c>
      <c r="J484" s="7" t="s">
        <v>2961</v>
      </c>
      <c r="K484" s="7" t="s">
        <v>3477</v>
      </c>
      <c r="L484" s="11" t="s">
        <v>4477</v>
      </c>
      <c r="M484" s="11" t="s">
        <v>5477</v>
      </c>
      <c r="N484" s="9">
        <v>3669</v>
      </c>
      <c r="O484" s="7" t="s">
        <v>5996</v>
      </c>
      <c r="P484" s="7" t="s">
        <v>6002</v>
      </c>
      <c r="Q484" s="9">
        <v>13</v>
      </c>
      <c r="R484" s="6">
        <v>45793</v>
      </c>
      <c r="S484" s="8">
        <f>ROUND((VALUE(SUBSTITUTE(SUBSTITUTE(BooksData[[#This Row],[Price (Incl. Tax)]], "Â", ""), "£", "")) *1.3),2)</f>
        <v>20.12</v>
      </c>
      <c r="T484" s="7" cm="1">
        <f t="array" ref="T484">_xlfn.SWITCH(I484, "One",1,"Two",2,"Three",3,"Four",4,"Five",5,"")</f>
        <v>2</v>
      </c>
      <c r="U484" s="12">
        <f>BooksData[[#This Row],[Price(USD)]]*BooksData[[#This Row],[Total Sales]]</f>
        <v>73820.28</v>
      </c>
      <c r="V484" s="7" t="str">
        <f>IF(BooksData[[#This Row],[Title]]="","Missing","OK")</f>
        <v>OK</v>
      </c>
      <c r="W484" s="7" t="str">
        <f ca="1">IF(BooksData[[#This Row],[Last Purchase]] &gt;= TODAY() - 30, "Recent", "Old")</f>
        <v>Old</v>
      </c>
      <c r="X484" s="7">
        <f>IFERROR(
  --MID(BooksData[[#This Row],[Availability]],
        FIND("(", BooksData[[#This Row],[Availability]]) + 1,
        FIND(" ", BooksData[[#This Row],[Availability]], FIND("(", BooksData[[#This Row],[Availability]])) - FIND("(", BooksData[[#This Row],[Availability]]) - 1),
  0)</f>
        <v>15</v>
      </c>
      <c r="Y484" s="13" t="str">
        <f>IF(ISNUMBER(SEARCH("In stock", BooksData[[#This Row],[Availability]])), "In Stock", "Out of Stock")</f>
        <v>In Stock</v>
      </c>
      <c r="Z484" s="13" t="str">
        <f>IF(BooksData[[#This Row],[Stock Count]] &lt; 5, "⚠️ Low", "OK")</f>
        <v>OK</v>
      </c>
      <c r="AA484" s="14">
        <f>BooksData[[#This Row],[Revenue]]*0.2</f>
        <v>14764.056</v>
      </c>
      <c r="AB484" s="13" t="str" cm="1">
        <f t="array" ref="AB484">_xlfn.IFS(BooksData[[#This Row],[Price(USD)]]&lt;10, "Low", BooksData[[#This Row],[Price(USD)]]&lt;20, "Mid", TRUE, "High")</f>
        <v>High</v>
      </c>
      <c r="AC484" s="13" t="str">
        <f>IF(BooksData[[#This Row],[Total Sales]] &gt; 4000, "Top Seller", "Other")</f>
        <v>Other</v>
      </c>
    </row>
    <row r="485" spans="1:29" x14ac:dyDescent="0.3">
      <c r="A485" s="7" t="s">
        <v>501</v>
      </c>
      <c r="B485" s="7" t="s">
        <v>1500</v>
      </c>
      <c r="C485" s="7" t="s">
        <v>2017</v>
      </c>
      <c r="D485" s="7" t="s">
        <v>2478</v>
      </c>
      <c r="E485" s="7" t="s">
        <v>2478</v>
      </c>
      <c r="F485" s="7" t="s">
        <v>2921</v>
      </c>
      <c r="G485" s="7" t="s">
        <v>2923</v>
      </c>
      <c r="H485" s="7">
        <v>0</v>
      </c>
      <c r="I485" s="10" t="s">
        <v>2944</v>
      </c>
      <c r="J485" s="7" t="s">
        <v>2961</v>
      </c>
      <c r="K485" s="7" t="s">
        <v>3478</v>
      </c>
      <c r="L485" s="11" t="s">
        <v>4478</v>
      </c>
      <c r="M485" s="11" t="s">
        <v>5478</v>
      </c>
      <c r="N485" s="9">
        <v>3672</v>
      </c>
      <c r="O485" s="7" t="s">
        <v>5996</v>
      </c>
      <c r="P485" s="7" t="s">
        <v>6002</v>
      </c>
      <c r="Q485" s="9">
        <v>1909</v>
      </c>
      <c r="R485" s="6">
        <v>45794</v>
      </c>
      <c r="S485" s="8">
        <f>ROUND((VALUE(SUBSTITUTE(SUBSTITUTE(BooksData[[#This Row],[Price (Incl. Tax)]], "Â", ""), "£", "")) *1.3),2)</f>
        <v>60.87</v>
      </c>
      <c r="T485" s="7" cm="1">
        <f t="array" ref="T485">_xlfn.SWITCH(I485, "One",1,"Two",2,"Three",3,"Four",4,"Five",5,"")</f>
        <v>4</v>
      </c>
      <c r="U485" s="12">
        <f>BooksData[[#This Row],[Price(USD)]]*BooksData[[#This Row],[Total Sales]]</f>
        <v>223514.63999999998</v>
      </c>
      <c r="V485" s="7" t="str">
        <f>IF(BooksData[[#This Row],[Title]]="","Missing","OK")</f>
        <v>OK</v>
      </c>
      <c r="W485" s="7" t="str">
        <f ca="1">IF(BooksData[[#This Row],[Last Purchase]] &gt;= TODAY() - 30, "Recent", "Old")</f>
        <v>Old</v>
      </c>
      <c r="X485" s="7">
        <f>IFERROR(
  --MID(BooksData[[#This Row],[Availability]],
        FIND("(", BooksData[[#This Row],[Availability]]) + 1,
        FIND(" ", BooksData[[#This Row],[Availability]], FIND("(", BooksData[[#This Row],[Availability]])) - FIND("(", BooksData[[#This Row],[Availability]]) - 1),
  0)</f>
        <v>15</v>
      </c>
      <c r="Y485" s="13" t="str">
        <f>IF(ISNUMBER(SEARCH("In stock", BooksData[[#This Row],[Availability]])), "In Stock", "Out of Stock")</f>
        <v>In Stock</v>
      </c>
      <c r="Z485" s="13" t="str">
        <f>IF(BooksData[[#This Row],[Stock Count]] &lt; 5, "⚠️ Low", "OK")</f>
        <v>OK</v>
      </c>
      <c r="AA485" s="14">
        <f>BooksData[[#This Row],[Revenue]]*0.2</f>
        <v>44702.928</v>
      </c>
      <c r="AB485" s="13" t="str" cm="1">
        <f t="array" ref="AB485">_xlfn.IFS(BooksData[[#This Row],[Price(USD)]]&lt;10, "Low", BooksData[[#This Row],[Price(USD)]]&lt;20, "Mid", TRUE, "High")</f>
        <v>High</v>
      </c>
      <c r="AC485" s="13" t="str">
        <f>IF(BooksData[[#This Row],[Total Sales]] &gt; 4000, "Top Seller", "Other")</f>
        <v>Other</v>
      </c>
    </row>
    <row r="486" spans="1:29" x14ac:dyDescent="0.3">
      <c r="A486" s="7" t="s">
        <v>502</v>
      </c>
      <c r="B486" s="7" t="s">
        <v>1501</v>
      </c>
      <c r="C486" s="7" t="s">
        <v>2017</v>
      </c>
      <c r="D486" s="7" t="s">
        <v>2479</v>
      </c>
      <c r="E486" s="7" t="s">
        <v>2479</v>
      </c>
      <c r="F486" s="7" t="s">
        <v>2921</v>
      </c>
      <c r="G486" s="7" t="s">
        <v>2923</v>
      </c>
      <c r="H486" s="7">
        <v>0</v>
      </c>
      <c r="I486" s="10" t="s">
        <v>2945</v>
      </c>
      <c r="J486" s="7" t="s">
        <v>2961</v>
      </c>
      <c r="K486" s="7" t="s">
        <v>3479</v>
      </c>
      <c r="L486" s="11" t="s">
        <v>4479</v>
      </c>
      <c r="M486" s="11" t="s">
        <v>5479</v>
      </c>
      <c r="N486" s="9">
        <v>1800</v>
      </c>
      <c r="O486" s="7" t="s">
        <v>5997</v>
      </c>
      <c r="P486" s="7" t="s">
        <v>6002</v>
      </c>
      <c r="Q486" s="9">
        <v>839</v>
      </c>
      <c r="R486" s="6">
        <v>45818</v>
      </c>
      <c r="S486" s="8">
        <f>ROUND((VALUE(SUBSTITUTE(SUBSTITUTE(BooksData[[#This Row],[Price (Incl. Tax)]], "Â", ""), "£", "")) *1.3),2)</f>
        <v>24</v>
      </c>
      <c r="T486" s="7" cm="1">
        <f t="array" ref="T486">_xlfn.SWITCH(I486, "One",1,"Two",2,"Three",3,"Four",4,"Five",5,"")</f>
        <v>3</v>
      </c>
      <c r="U486" s="12">
        <f>BooksData[[#This Row],[Price(USD)]]*BooksData[[#This Row],[Total Sales]]</f>
        <v>43200</v>
      </c>
      <c r="V486" s="7" t="str">
        <f>IF(BooksData[[#This Row],[Title]]="","Missing","OK")</f>
        <v>OK</v>
      </c>
      <c r="W486" s="7" t="str">
        <f ca="1">IF(BooksData[[#This Row],[Last Purchase]] &gt;= TODAY() - 30, "Recent", "Old")</f>
        <v>Old</v>
      </c>
      <c r="X486" s="7">
        <f>IFERROR(
  --MID(BooksData[[#This Row],[Availability]],
        FIND("(", BooksData[[#This Row],[Availability]]) + 1,
        FIND(" ", BooksData[[#This Row],[Availability]], FIND("(", BooksData[[#This Row],[Availability]])) - FIND("(", BooksData[[#This Row],[Availability]]) - 1),
  0)</f>
        <v>15</v>
      </c>
      <c r="Y486" s="13" t="str">
        <f>IF(ISNUMBER(SEARCH("In stock", BooksData[[#This Row],[Availability]])), "In Stock", "Out of Stock")</f>
        <v>In Stock</v>
      </c>
      <c r="Z486" s="13" t="str">
        <f>IF(BooksData[[#This Row],[Stock Count]] &lt; 5, "⚠️ Low", "OK")</f>
        <v>OK</v>
      </c>
      <c r="AA486" s="14">
        <f>BooksData[[#This Row],[Revenue]]*0.2</f>
        <v>8640</v>
      </c>
      <c r="AB486" s="13" t="str" cm="1">
        <f t="array" ref="AB486">_xlfn.IFS(BooksData[[#This Row],[Price(USD)]]&lt;10, "Low", BooksData[[#This Row],[Price(USD)]]&lt;20, "Mid", TRUE, "High")</f>
        <v>High</v>
      </c>
      <c r="AC486" s="13" t="str">
        <f>IF(BooksData[[#This Row],[Total Sales]] &gt; 4000, "Top Seller", "Other")</f>
        <v>Other</v>
      </c>
    </row>
    <row r="487" spans="1:29" x14ac:dyDescent="0.3">
      <c r="A487" s="7" t="s">
        <v>503</v>
      </c>
      <c r="B487" s="7" t="s">
        <v>1502</v>
      </c>
      <c r="C487" s="7" t="s">
        <v>2017</v>
      </c>
      <c r="D487" s="7" t="s">
        <v>2480</v>
      </c>
      <c r="E487" s="7" t="s">
        <v>2480</v>
      </c>
      <c r="F487" s="7" t="s">
        <v>2921</v>
      </c>
      <c r="G487" s="7" t="s">
        <v>2923</v>
      </c>
      <c r="H487" s="7">
        <v>0</v>
      </c>
      <c r="I487" s="10" t="s">
        <v>2947</v>
      </c>
      <c r="J487" s="7" t="s">
        <v>2961</v>
      </c>
      <c r="K487" s="7" t="s">
        <v>3480</v>
      </c>
      <c r="L487" s="11" t="s">
        <v>4480</v>
      </c>
      <c r="M487" s="11" t="s">
        <v>5480</v>
      </c>
      <c r="N487" s="9">
        <v>4237</v>
      </c>
      <c r="O487" s="7" t="s">
        <v>5997</v>
      </c>
      <c r="P487" s="7" t="s">
        <v>6001</v>
      </c>
      <c r="Q487" s="9">
        <v>48</v>
      </c>
      <c r="R487" s="6">
        <v>45797</v>
      </c>
      <c r="S487" s="8">
        <f>ROUND((VALUE(SUBSTITUTE(SUBSTITUTE(BooksData[[#This Row],[Price (Incl. Tax)]], "Â", ""), "£", "")) *1.3),2)</f>
        <v>65.7</v>
      </c>
      <c r="T487" s="7" cm="1">
        <f t="array" ref="T487">_xlfn.SWITCH(I487, "One",1,"Two",2,"Three",3,"Four",4,"Five",5,"")</f>
        <v>5</v>
      </c>
      <c r="U487" s="12">
        <f>BooksData[[#This Row],[Price(USD)]]*BooksData[[#This Row],[Total Sales]]</f>
        <v>278370.90000000002</v>
      </c>
      <c r="V487" s="7" t="str">
        <f>IF(BooksData[[#This Row],[Title]]="","Missing","OK")</f>
        <v>OK</v>
      </c>
      <c r="W487" s="7" t="str">
        <f ca="1">IF(BooksData[[#This Row],[Last Purchase]] &gt;= TODAY() - 30, "Recent", "Old")</f>
        <v>Old</v>
      </c>
      <c r="X487" s="7">
        <f>IFERROR(
  --MID(BooksData[[#This Row],[Availability]],
        FIND("(", BooksData[[#This Row],[Availability]]) + 1,
        FIND(" ", BooksData[[#This Row],[Availability]], FIND("(", BooksData[[#This Row],[Availability]])) - FIND("(", BooksData[[#This Row],[Availability]]) - 1),
  0)</f>
        <v>15</v>
      </c>
      <c r="Y487" s="13" t="str">
        <f>IF(ISNUMBER(SEARCH("In stock", BooksData[[#This Row],[Availability]])), "In Stock", "Out of Stock")</f>
        <v>In Stock</v>
      </c>
      <c r="Z487" s="13" t="str">
        <f>IF(BooksData[[#This Row],[Stock Count]] &lt; 5, "⚠️ Low", "OK")</f>
        <v>OK</v>
      </c>
      <c r="AA487" s="14">
        <f>BooksData[[#This Row],[Revenue]]*0.2</f>
        <v>55674.180000000008</v>
      </c>
      <c r="AB487" s="13" t="str" cm="1">
        <f t="array" ref="AB487">_xlfn.IFS(BooksData[[#This Row],[Price(USD)]]&lt;10, "Low", BooksData[[#This Row],[Price(USD)]]&lt;20, "Mid", TRUE, "High")</f>
        <v>High</v>
      </c>
      <c r="AC487" s="13" t="str">
        <f>IF(BooksData[[#This Row],[Total Sales]] &gt; 4000, "Top Seller", "Other")</f>
        <v>Top Seller</v>
      </c>
    </row>
    <row r="488" spans="1:29" x14ac:dyDescent="0.3">
      <c r="A488" s="7" t="s">
        <v>504</v>
      </c>
      <c r="B488" s="7" t="s">
        <v>1503</v>
      </c>
      <c r="C488" s="7" t="s">
        <v>2017</v>
      </c>
      <c r="D488" s="7" t="s">
        <v>2481</v>
      </c>
      <c r="E488" s="7" t="s">
        <v>2481</v>
      </c>
      <c r="F488" s="7" t="s">
        <v>2921</v>
      </c>
      <c r="G488" s="7" t="s">
        <v>2924</v>
      </c>
      <c r="H488" s="7">
        <v>0</v>
      </c>
      <c r="I488" s="10" t="s">
        <v>2944</v>
      </c>
      <c r="J488" s="7" t="s">
        <v>2961</v>
      </c>
      <c r="K488" s="7" t="s">
        <v>3481</v>
      </c>
      <c r="L488" s="11" t="s">
        <v>4481</v>
      </c>
      <c r="M488" s="11" t="s">
        <v>5481</v>
      </c>
      <c r="N488" s="9">
        <v>3926</v>
      </c>
      <c r="O488" s="7" t="s">
        <v>5998</v>
      </c>
      <c r="P488" s="7" t="s">
        <v>6001</v>
      </c>
      <c r="Q488" s="9">
        <v>477</v>
      </c>
      <c r="R488" s="6">
        <v>45846</v>
      </c>
      <c r="S488" s="8">
        <f>ROUND((VALUE(SUBSTITUTE(SUBSTITUTE(BooksData[[#This Row],[Price (Incl. Tax)]], "Â", ""), "£", "")) *1.3),2)</f>
        <v>48.23</v>
      </c>
      <c r="T488" s="7" cm="1">
        <f t="array" ref="T488">_xlfn.SWITCH(I488, "One",1,"Two",2,"Three",3,"Four",4,"Five",5,"")</f>
        <v>4</v>
      </c>
      <c r="U488" s="12">
        <f>BooksData[[#This Row],[Price(USD)]]*BooksData[[#This Row],[Total Sales]]</f>
        <v>189350.97999999998</v>
      </c>
      <c r="V488" s="7" t="str">
        <f>IF(BooksData[[#This Row],[Title]]="","Missing","OK")</f>
        <v>OK</v>
      </c>
      <c r="W488" s="7" t="str">
        <f ca="1">IF(BooksData[[#This Row],[Last Purchase]] &gt;= TODAY() - 30, "Recent", "Old")</f>
        <v>Recent</v>
      </c>
      <c r="X488" s="7">
        <f>IFERROR(
  --MID(BooksData[[#This Row],[Availability]],
        FIND("(", BooksData[[#This Row],[Availability]]) + 1,
        FIND(" ", BooksData[[#This Row],[Availability]], FIND("(", BooksData[[#This Row],[Availability]])) - FIND("(", BooksData[[#This Row],[Availability]]) - 1),
  0)</f>
        <v>14</v>
      </c>
      <c r="Y488" s="13" t="str">
        <f>IF(ISNUMBER(SEARCH("In stock", BooksData[[#This Row],[Availability]])), "In Stock", "Out of Stock")</f>
        <v>In Stock</v>
      </c>
      <c r="Z488" s="13" t="str">
        <f>IF(BooksData[[#This Row],[Stock Count]] &lt; 5, "⚠️ Low", "OK")</f>
        <v>OK</v>
      </c>
      <c r="AA488" s="14">
        <f>BooksData[[#This Row],[Revenue]]*0.2</f>
        <v>37870.195999999996</v>
      </c>
      <c r="AB488" s="13" t="str" cm="1">
        <f t="array" ref="AB488">_xlfn.IFS(BooksData[[#This Row],[Price(USD)]]&lt;10, "Low", BooksData[[#This Row],[Price(USD)]]&lt;20, "Mid", TRUE, "High")</f>
        <v>High</v>
      </c>
      <c r="AC488" s="13" t="str">
        <f>IF(BooksData[[#This Row],[Total Sales]] &gt; 4000, "Top Seller", "Other")</f>
        <v>Other</v>
      </c>
    </row>
    <row r="489" spans="1:29" x14ac:dyDescent="0.3">
      <c r="A489" s="7" t="s">
        <v>505</v>
      </c>
      <c r="B489" s="7" t="s">
        <v>1504</v>
      </c>
      <c r="C489" s="7" t="s">
        <v>2017</v>
      </c>
      <c r="D489" s="7" t="s">
        <v>2482</v>
      </c>
      <c r="E489" s="7" t="s">
        <v>2482</v>
      </c>
      <c r="F489" s="7" t="s">
        <v>2921</v>
      </c>
      <c r="G489" s="7" t="s">
        <v>2924</v>
      </c>
      <c r="H489" s="7">
        <v>0</v>
      </c>
      <c r="I489" s="10" t="s">
        <v>2943</v>
      </c>
      <c r="J489" s="7" t="s">
        <v>2961</v>
      </c>
      <c r="K489" s="7" t="s">
        <v>3482</v>
      </c>
      <c r="L489" s="11" t="s">
        <v>4482</v>
      </c>
      <c r="M489" s="11" t="s">
        <v>5482</v>
      </c>
      <c r="N489" s="9">
        <v>1440</v>
      </c>
      <c r="O489" s="7" t="s">
        <v>5996</v>
      </c>
      <c r="P489" s="7" t="s">
        <v>6002</v>
      </c>
      <c r="Q489" s="9">
        <v>1109</v>
      </c>
      <c r="R489" s="6">
        <v>45701</v>
      </c>
      <c r="S489" s="8">
        <f>ROUND((VALUE(SUBSTITUTE(SUBSTITUTE(BooksData[[#This Row],[Price (Incl. Tax)]], "Â", ""), "£", "")) *1.3),2)</f>
        <v>59.74</v>
      </c>
      <c r="T489" s="7" cm="1">
        <f t="array" ref="T489">_xlfn.SWITCH(I489, "One",1,"Two",2,"Three",3,"Four",4,"Five",5,"")</f>
        <v>2</v>
      </c>
      <c r="U489" s="12">
        <f>BooksData[[#This Row],[Price(USD)]]*BooksData[[#This Row],[Total Sales]]</f>
        <v>86025.600000000006</v>
      </c>
      <c r="V489" s="7" t="str">
        <f>IF(BooksData[[#This Row],[Title]]="","Missing","OK")</f>
        <v>OK</v>
      </c>
      <c r="W489" s="7" t="str">
        <f ca="1">IF(BooksData[[#This Row],[Last Purchase]] &gt;= TODAY() - 30, "Recent", "Old")</f>
        <v>Old</v>
      </c>
      <c r="X489" s="7">
        <f>IFERROR(
  --MID(BooksData[[#This Row],[Availability]],
        FIND("(", BooksData[[#This Row],[Availability]]) + 1,
        FIND(" ", BooksData[[#This Row],[Availability]], FIND("(", BooksData[[#This Row],[Availability]])) - FIND("(", BooksData[[#This Row],[Availability]]) - 1),
  0)</f>
        <v>14</v>
      </c>
      <c r="Y489" s="13" t="str">
        <f>IF(ISNUMBER(SEARCH("In stock", BooksData[[#This Row],[Availability]])), "In Stock", "Out of Stock")</f>
        <v>In Stock</v>
      </c>
      <c r="Z489" s="13" t="str">
        <f>IF(BooksData[[#This Row],[Stock Count]] &lt; 5, "⚠️ Low", "OK")</f>
        <v>OK</v>
      </c>
      <c r="AA489" s="14">
        <f>BooksData[[#This Row],[Revenue]]*0.2</f>
        <v>17205.120000000003</v>
      </c>
      <c r="AB489" s="13" t="str" cm="1">
        <f t="array" ref="AB489">_xlfn.IFS(BooksData[[#This Row],[Price(USD)]]&lt;10, "Low", BooksData[[#This Row],[Price(USD)]]&lt;20, "Mid", TRUE, "High")</f>
        <v>High</v>
      </c>
      <c r="AC489" s="13" t="str">
        <f>IF(BooksData[[#This Row],[Total Sales]] &gt; 4000, "Top Seller", "Other")</f>
        <v>Other</v>
      </c>
    </row>
    <row r="490" spans="1:29" x14ac:dyDescent="0.3">
      <c r="A490" s="7" t="s">
        <v>506</v>
      </c>
      <c r="B490" s="7" t="s">
        <v>1505</v>
      </c>
      <c r="C490" s="7" t="s">
        <v>2017</v>
      </c>
      <c r="D490" s="7" t="s">
        <v>2483</v>
      </c>
      <c r="E490" s="7" t="s">
        <v>2483</v>
      </c>
      <c r="F490" s="7" t="s">
        <v>2921</v>
      </c>
      <c r="G490" s="7" t="s">
        <v>2924</v>
      </c>
      <c r="H490" s="7">
        <v>0</v>
      </c>
      <c r="I490" s="10" t="s">
        <v>2944</v>
      </c>
      <c r="J490" s="7" t="s">
        <v>2961</v>
      </c>
      <c r="K490" s="7" t="s">
        <v>3483</v>
      </c>
      <c r="L490" s="11" t="s">
        <v>4483</v>
      </c>
      <c r="M490" s="11" t="s">
        <v>5483</v>
      </c>
      <c r="N490" s="9">
        <v>744</v>
      </c>
      <c r="O490" s="7" t="s">
        <v>6000</v>
      </c>
      <c r="P490" s="7" t="s">
        <v>6002</v>
      </c>
      <c r="Q490" s="9">
        <v>709</v>
      </c>
      <c r="R490" s="6">
        <v>45722</v>
      </c>
      <c r="S490" s="8">
        <f>ROUND((VALUE(SUBSTITUTE(SUBSTITUTE(BooksData[[#This Row],[Price (Incl. Tax)]], "Â", ""), "£", "")) *1.3),2)</f>
        <v>73.84</v>
      </c>
      <c r="T490" s="7" cm="1">
        <f t="array" ref="T490">_xlfn.SWITCH(I490, "One",1,"Two",2,"Three",3,"Four",4,"Five",5,"")</f>
        <v>4</v>
      </c>
      <c r="U490" s="12">
        <f>BooksData[[#This Row],[Price(USD)]]*BooksData[[#This Row],[Total Sales]]</f>
        <v>54936.959999999999</v>
      </c>
      <c r="V490" s="7" t="str">
        <f>IF(BooksData[[#This Row],[Title]]="","Missing","OK")</f>
        <v>OK</v>
      </c>
      <c r="W490" s="7" t="str">
        <f ca="1">IF(BooksData[[#This Row],[Last Purchase]] &gt;= TODAY() - 30, "Recent", "Old")</f>
        <v>Old</v>
      </c>
      <c r="X490" s="7">
        <f>IFERROR(
  --MID(BooksData[[#This Row],[Availability]],
        FIND("(", BooksData[[#This Row],[Availability]]) + 1,
        FIND(" ", BooksData[[#This Row],[Availability]], FIND("(", BooksData[[#This Row],[Availability]])) - FIND("(", BooksData[[#This Row],[Availability]]) - 1),
  0)</f>
        <v>14</v>
      </c>
      <c r="Y490" s="13" t="str">
        <f>IF(ISNUMBER(SEARCH("In stock", BooksData[[#This Row],[Availability]])), "In Stock", "Out of Stock")</f>
        <v>In Stock</v>
      </c>
      <c r="Z490" s="13" t="str">
        <f>IF(BooksData[[#This Row],[Stock Count]] &lt; 5, "⚠️ Low", "OK")</f>
        <v>OK</v>
      </c>
      <c r="AA490" s="14">
        <f>BooksData[[#This Row],[Revenue]]*0.2</f>
        <v>10987.392</v>
      </c>
      <c r="AB490" s="13" t="str" cm="1">
        <f t="array" ref="AB490">_xlfn.IFS(BooksData[[#This Row],[Price(USD)]]&lt;10, "Low", BooksData[[#This Row],[Price(USD)]]&lt;20, "Mid", TRUE, "High")</f>
        <v>High</v>
      </c>
      <c r="AC490" s="13" t="str">
        <f>IF(BooksData[[#This Row],[Total Sales]] &gt; 4000, "Top Seller", "Other")</f>
        <v>Other</v>
      </c>
    </row>
    <row r="491" spans="1:29" x14ac:dyDescent="0.3">
      <c r="A491" s="7" t="s">
        <v>507</v>
      </c>
      <c r="B491" s="7" t="s">
        <v>1506</v>
      </c>
      <c r="C491" s="7" t="s">
        <v>2017</v>
      </c>
      <c r="D491" s="7" t="s">
        <v>2484</v>
      </c>
      <c r="E491" s="7" t="s">
        <v>2484</v>
      </c>
      <c r="F491" s="7" t="s">
        <v>2921</v>
      </c>
      <c r="G491" s="7" t="s">
        <v>2924</v>
      </c>
      <c r="H491" s="7">
        <v>0</v>
      </c>
      <c r="I491" s="10" t="s">
        <v>2947</v>
      </c>
      <c r="J491" s="7" t="s">
        <v>2961</v>
      </c>
      <c r="K491" s="7" t="s">
        <v>3484</v>
      </c>
      <c r="L491" s="11" t="s">
        <v>4484</v>
      </c>
      <c r="M491" s="11" t="s">
        <v>5484</v>
      </c>
      <c r="N491" s="9">
        <v>2374</v>
      </c>
      <c r="O491" s="7" t="s">
        <v>5996</v>
      </c>
      <c r="P491" s="7" t="s">
        <v>6002</v>
      </c>
      <c r="Q491" s="9">
        <v>1302</v>
      </c>
      <c r="R491" s="6">
        <v>45808</v>
      </c>
      <c r="S491" s="8">
        <f>ROUND((VALUE(SUBSTITUTE(SUBSTITUTE(BooksData[[#This Row],[Price (Incl. Tax)]], "Â", ""), "£", "")) *1.3),2)</f>
        <v>57.82</v>
      </c>
      <c r="T491" s="7" cm="1">
        <f t="array" ref="T491">_xlfn.SWITCH(I491, "One",1,"Two",2,"Three",3,"Four",4,"Five",5,"")</f>
        <v>5</v>
      </c>
      <c r="U491" s="12">
        <f>BooksData[[#This Row],[Price(USD)]]*BooksData[[#This Row],[Total Sales]]</f>
        <v>137264.68</v>
      </c>
      <c r="V491" s="7" t="str">
        <f>IF(BooksData[[#This Row],[Title]]="","Missing","OK")</f>
        <v>OK</v>
      </c>
      <c r="W491" s="7" t="str">
        <f ca="1">IF(BooksData[[#This Row],[Last Purchase]] &gt;= TODAY() - 30, "Recent", "Old")</f>
        <v>Old</v>
      </c>
      <c r="X491" s="7">
        <f>IFERROR(
  --MID(BooksData[[#This Row],[Availability]],
        FIND("(", BooksData[[#This Row],[Availability]]) + 1,
        FIND(" ", BooksData[[#This Row],[Availability]], FIND("(", BooksData[[#This Row],[Availability]])) - FIND("(", BooksData[[#This Row],[Availability]]) - 1),
  0)</f>
        <v>14</v>
      </c>
      <c r="Y491" s="13" t="str">
        <f>IF(ISNUMBER(SEARCH("In stock", BooksData[[#This Row],[Availability]])), "In Stock", "Out of Stock")</f>
        <v>In Stock</v>
      </c>
      <c r="Z491" s="13" t="str">
        <f>IF(BooksData[[#This Row],[Stock Count]] &lt; 5, "⚠️ Low", "OK")</f>
        <v>OK</v>
      </c>
      <c r="AA491" s="14">
        <f>BooksData[[#This Row],[Revenue]]*0.2</f>
        <v>27452.936000000002</v>
      </c>
      <c r="AB491" s="13" t="str" cm="1">
        <f t="array" ref="AB491">_xlfn.IFS(BooksData[[#This Row],[Price(USD)]]&lt;10, "Low", BooksData[[#This Row],[Price(USD)]]&lt;20, "Mid", TRUE, "High")</f>
        <v>High</v>
      </c>
      <c r="AC491" s="13" t="str">
        <f>IF(BooksData[[#This Row],[Total Sales]] &gt; 4000, "Top Seller", "Other")</f>
        <v>Other</v>
      </c>
    </row>
    <row r="492" spans="1:29" x14ac:dyDescent="0.3">
      <c r="A492" s="7" t="s">
        <v>508</v>
      </c>
      <c r="B492" s="7" t="s">
        <v>1507</v>
      </c>
      <c r="C492" s="7" t="s">
        <v>2017</v>
      </c>
      <c r="D492" s="7" t="s">
        <v>2485</v>
      </c>
      <c r="E492" s="7" t="s">
        <v>2485</v>
      </c>
      <c r="F492" s="7" t="s">
        <v>2921</v>
      </c>
      <c r="G492" s="7" t="s">
        <v>2924</v>
      </c>
      <c r="H492" s="7">
        <v>0</v>
      </c>
      <c r="I492" s="10" t="s">
        <v>2946</v>
      </c>
      <c r="J492" s="7" t="s">
        <v>2961</v>
      </c>
      <c r="K492" s="7" t="s">
        <v>3485</v>
      </c>
      <c r="L492" s="11" t="s">
        <v>4485</v>
      </c>
      <c r="M492" s="11" t="s">
        <v>5485</v>
      </c>
      <c r="N492" s="9">
        <v>4272</v>
      </c>
      <c r="O492" s="7" t="s">
        <v>5999</v>
      </c>
      <c r="P492" s="7" t="s">
        <v>6002</v>
      </c>
      <c r="Q492" s="9">
        <v>1719</v>
      </c>
      <c r="R492" s="6">
        <v>45820</v>
      </c>
      <c r="S492" s="8">
        <f>ROUND((VALUE(SUBSTITUTE(SUBSTITUTE(BooksData[[#This Row],[Price (Incl. Tax)]], "Â", ""), "£", "")) *1.3),2)</f>
        <v>70.25</v>
      </c>
      <c r="T492" s="7" cm="1">
        <f t="array" ref="T492">_xlfn.SWITCH(I492, "One",1,"Two",2,"Three",3,"Four",4,"Five",5,"")</f>
        <v>1</v>
      </c>
      <c r="U492" s="12">
        <f>BooksData[[#This Row],[Price(USD)]]*BooksData[[#This Row],[Total Sales]]</f>
        <v>300108</v>
      </c>
      <c r="V492" s="7" t="str">
        <f>IF(BooksData[[#This Row],[Title]]="","Missing","OK")</f>
        <v>OK</v>
      </c>
      <c r="W492" s="7" t="str">
        <f ca="1">IF(BooksData[[#This Row],[Last Purchase]] &gt;= TODAY() - 30, "Recent", "Old")</f>
        <v>Old</v>
      </c>
      <c r="X492" s="7">
        <f>IFERROR(
  --MID(BooksData[[#This Row],[Availability]],
        FIND("(", BooksData[[#This Row],[Availability]]) + 1,
        FIND(" ", BooksData[[#This Row],[Availability]], FIND("(", BooksData[[#This Row],[Availability]])) - FIND("(", BooksData[[#This Row],[Availability]]) - 1),
  0)</f>
        <v>14</v>
      </c>
      <c r="Y492" s="13" t="str">
        <f>IF(ISNUMBER(SEARCH("In stock", BooksData[[#This Row],[Availability]])), "In Stock", "Out of Stock")</f>
        <v>In Stock</v>
      </c>
      <c r="Z492" s="13" t="str">
        <f>IF(BooksData[[#This Row],[Stock Count]] &lt; 5, "⚠️ Low", "OK")</f>
        <v>OK</v>
      </c>
      <c r="AA492" s="14">
        <f>BooksData[[#This Row],[Revenue]]*0.2</f>
        <v>60021.600000000006</v>
      </c>
      <c r="AB492" s="13" t="str" cm="1">
        <f t="array" ref="AB492">_xlfn.IFS(BooksData[[#This Row],[Price(USD)]]&lt;10, "Low", BooksData[[#This Row],[Price(USD)]]&lt;20, "Mid", TRUE, "High")</f>
        <v>High</v>
      </c>
      <c r="AC492" s="13" t="str">
        <f>IF(BooksData[[#This Row],[Total Sales]] &gt; 4000, "Top Seller", "Other")</f>
        <v>Top Seller</v>
      </c>
    </row>
    <row r="493" spans="1:29" x14ac:dyDescent="0.3">
      <c r="A493" s="7" t="s">
        <v>509</v>
      </c>
      <c r="B493" s="7" t="s">
        <v>1508</v>
      </c>
      <c r="C493" s="7" t="s">
        <v>2017</v>
      </c>
      <c r="D493" s="7" t="s">
        <v>2486</v>
      </c>
      <c r="E493" s="7" t="s">
        <v>2486</v>
      </c>
      <c r="F493" s="7" t="s">
        <v>2921</v>
      </c>
      <c r="G493" s="7" t="s">
        <v>2924</v>
      </c>
      <c r="H493" s="7">
        <v>0</v>
      </c>
      <c r="I493" s="10" t="s">
        <v>2945</v>
      </c>
      <c r="J493" s="7" t="s">
        <v>2961</v>
      </c>
      <c r="K493" s="7" t="s">
        <v>3486</v>
      </c>
      <c r="L493" s="11" t="s">
        <v>4486</v>
      </c>
      <c r="M493" s="11" t="s">
        <v>5486</v>
      </c>
      <c r="N493" s="9">
        <v>2795</v>
      </c>
      <c r="O493" s="7" t="s">
        <v>5995</v>
      </c>
      <c r="P493" s="7" t="s">
        <v>6001</v>
      </c>
      <c r="Q493" s="9">
        <v>1420</v>
      </c>
      <c r="R493" s="6">
        <v>45758</v>
      </c>
      <c r="S493" s="8">
        <f>ROUND((VALUE(SUBSTITUTE(SUBSTITUTE(BooksData[[#This Row],[Price (Incl. Tax)]], "Â", ""), "£", "")) *1.3),2)</f>
        <v>21.94</v>
      </c>
      <c r="T493" s="7" cm="1">
        <f t="array" ref="T493">_xlfn.SWITCH(I493, "One",1,"Two",2,"Three",3,"Four",4,"Five",5,"")</f>
        <v>3</v>
      </c>
      <c r="U493" s="12">
        <f>BooksData[[#This Row],[Price(USD)]]*BooksData[[#This Row],[Total Sales]]</f>
        <v>61322.3</v>
      </c>
      <c r="V493" s="7" t="str">
        <f>IF(BooksData[[#This Row],[Title]]="","Missing","OK")</f>
        <v>OK</v>
      </c>
      <c r="W493" s="7" t="str">
        <f ca="1">IF(BooksData[[#This Row],[Last Purchase]] &gt;= TODAY() - 30, "Recent", "Old")</f>
        <v>Old</v>
      </c>
      <c r="X493" s="7">
        <f>IFERROR(
  --MID(BooksData[[#This Row],[Availability]],
        FIND("(", BooksData[[#This Row],[Availability]]) + 1,
        FIND(" ", BooksData[[#This Row],[Availability]], FIND("(", BooksData[[#This Row],[Availability]])) - FIND("(", BooksData[[#This Row],[Availability]]) - 1),
  0)</f>
        <v>14</v>
      </c>
      <c r="Y493" s="13" t="str">
        <f>IF(ISNUMBER(SEARCH("In stock", BooksData[[#This Row],[Availability]])), "In Stock", "Out of Stock")</f>
        <v>In Stock</v>
      </c>
      <c r="Z493" s="13" t="str">
        <f>IF(BooksData[[#This Row],[Stock Count]] &lt; 5, "⚠️ Low", "OK")</f>
        <v>OK</v>
      </c>
      <c r="AA493" s="14">
        <f>BooksData[[#This Row],[Revenue]]*0.2</f>
        <v>12264.460000000001</v>
      </c>
      <c r="AB493" s="13" t="str" cm="1">
        <f t="array" ref="AB493">_xlfn.IFS(BooksData[[#This Row],[Price(USD)]]&lt;10, "Low", BooksData[[#This Row],[Price(USD)]]&lt;20, "Mid", TRUE, "High")</f>
        <v>High</v>
      </c>
      <c r="AC493" s="13" t="str">
        <f>IF(BooksData[[#This Row],[Total Sales]] &gt; 4000, "Top Seller", "Other")</f>
        <v>Other</v>
      </c>
    </row>
    <row r="494" spans="1:29" x14ac:dyDescent="0.3">
      <c r="A494" s="7" t="s">
        <v>510</v>
      </c>
      <c r="B494" s="7" t="s">
        <v>1509</v>
      </c>
      <c r="C494" s="7" t="s">
        <v>2017</v>
      </c>
      <c r="D494" s="7" t="s">
        <v>2487</v>
      </c>
      <c r="E494" s="7" t="s">
        <v>2487</v>
      </c>
      <c r="F494" s="7" t="s">
        <v>2921</v>
      </c>
      <c r="G494" s="7" t="s">
        <v>2924</v>
      </c>
      <c r="H494" s="7">
        <v>0</v>
      </c>
      <c r="I494" s="10" t="s">
        <v>2947</v>
      </c>
      <c r="J494" s="7" t="s">
        <v>2961</v>
      </c>
      <c r="K494" s="7" t="s">
        <v>3487</v>
      </c>
      <c r="L494" s="11" t="s">
        <v>4487</v>
      </c>
      <c r="M494" s="11" t="s">
        <v>5487</v>
      </c>
      <c r="N494" s="9">
        <v>815</v>
      </c>
      <c r="O494" s="7" t="s">
        <v>6000</v>
      </c>
      <c r="P494" s="7" t="s">
        <v>6002</v>
      </c>
      <c r="Q494" s="9">
        <v>1796</v>
      </c>
      <c r="R494" s="6">
        <v>45685</v>
      </c>
      <c r="S494" s="8">
        <f>ROUND((VALUE(SUBSTITUTE(SUBSTITUTE(BooksData[[#This Row],[Price (Incl. Tax)]], "Â", ""), "£", "")) *1.3),2)</f>
        <v>51.35</v>
      </c>
      <c r="T494" s="7" cm="1">
        <f t="array" ref="T494">_xlfn.SWITCH(I494, "One",1,"Two",2,"Three",3,"Four",4,"Five",5,"")</f>
        <v>5</v>
      </c>
      <c r="U494" s="12">
        <f>BooksData[[#This Row],[Price(USD)]]*BooksData[[#This Row],[Total Sales]]</f>
        <v>41850.25</v>
      </c>
      <c r="V494" s="7" t="str">
        <f>IF(BooksData[[#This Row],[Title]]="","Missing","OK")</f>
        <v>OK</v>
      </c>
      <c r="W494" s="7" t="str">
        <f ca="1">IF(BooksData[[#This Row],[Last Purchase]] &gt;= TODAY() - 30, "Recent", "Old")</f>
        <v>Old</v>
      </c>
      <c r="X494" s="7">
        <f>IFERROR(
  --MID(BooksData[[#This Row],[Availability]],
        FIND("(", BooksData[[#This Row],[Availability]]) + 1,
        FIND(" ", BooksData[[#This Row],[Availability]], FIND("(", BooksData[[#This Row],[Availability]])) - FIND("(", BooksData[[#This Row],[Availability]]) - 1),
  0)</f>
        <v>14</v>
      </c>
      <c r="Y494" s="13" t="str">
        <f>IF(ISNUMBER(SEARCH("In stock", BooksData[[#This Row],[Availability]])), "In Stock", "Out of Stock")</f>
        <v>In Stock</v>
      </c>
      <c r="Z494" s="13" t="str">
        <f>IF(BooksData[[#This Row],[Stock Count]] &lt; 5, "⚠️ Low", "OK")</f>
        <v>OK</v>
      </c>
      <c r="AA494" s="14">
        <f>BooksData[[#This Row],[Revenue]]*0.2</f>
        <v>8370.0500000000011</v>
      </c>
      <c r="AB494" s="13" t="str" cm="1">
        <f t="array" ref="AB494">_xlfn.IFS(BooksData[[#This Row],[Price(USD)]]&lt;10, "Low", BooksData[[#This Row],[Price(USD)]]&lt;20, "Mid", TRUE, "High")</f>
        <v>High</v>
      </c>
      <c r="AC494" s="13" t="str">
        <f>IF(BooksData[[#This Row],[Total Sales]] &gt; 4000, "Top Seller", "Other")</f>
        <v>Other</v>
      </c>
    </row>
    <row r="495" spans="1:29" x14ac:dyDescent="0.3">
      <c r="A495" s="7" t="s">
        <v>511</v>
      </c>
      <c r="B495" s="7" t="s">
        <v>1510</v>
      </c>
      <c r="C495" s="7" t="s">
        <v>2017</v>
      </c>
      <c r="D495" s="7" t="s">
        <v>2488</v>
      </c>
      <c r="E495" s="7" t="s">
        <v>2488</v>
      </c>
      <c r="F495" s="7" t="s">
        <v>2921</v>
      </c>
      <c r="G495" s="7" t="s">
        <v>2924</v>
      </c>
      <c r="H495" s="7">
        <v>0</v>
      </c>
      <c r="I495" s="10" t="s">
        <v>2945</v>
      </c>
      <c r="J495" s="7" t="s">
        <v>2961</v>
      </c>
      <c r="K495" s="7" t="s">
        <v>3488</v>
      </c>
      <c r="L495" s="11" t="s">
        <v>4488</v>
      </c>
      <c r="M495" s="11" t="s">
        <v>5488</v>
      </c>
      <c r="N495" s="9">
        <v>1974</v>
      </c>
      <c r="O495" s="7" t="s">
        <v>5995</v>
      </c>
      <c r="P495" s="7" t="s">
        <v>6001</v>
      </c>
      <c r="Q495" s="9">
        <v>19</v>
      </c>
      <c r="R495" s="6">
        <v>45842</v>
      </c>
      <c r="S495" s="8">
        <f>ROUND((VALUE(SUBSTITUTE(SUBSTITUTE(BooksData[[#This Row],[Price (Incl. Tax)]], "Â", ""), "£", "")) *1.3),2)</f>
        <v>64.78</v>
      </c>
      <c r="T495" s="7" cm="1">
        <f t="array" ref="T495">_xlfn.SWITCH(I495, "One",1,"Two",2,"Three",3,"Four",4,"Five",5,"")</f>
        <v>3</v>
      </c>
      <c r="U495" s="12">
        <f>BooksData[[#This Row],[Price(USD)]]*BooksData[[#This Row],[Total Sales]]</f>
        <v>127875.72</v>
      </c>
      <c r="V495" s="7" t="str">
        <f>IF(BooksData[[#This Row],[Title]]="","Missing","OK")</f>
        <v>OK</v>
      </c>
      <c r="W495" s="7" t="str">
        <f ca="1">IF(BooksData[[#This Row],[Last Purchase]] &gt;= TODAY() - 30, "Recent", "Old")</f>
        <v>Recent</v>
      </c>
      <c r="X495" s="7">
        <f>IFERROR(
  --MID(BooksData[[#This Row],[Availability]],
        FIND("(", BooksData[[#This Row],[Availability]]) + 1,
        FIND(" ", BooksData[[#This Row],[Availability]], FIND("(", BooksData[[#This Row],[Availability]])) - FIND("(", BooksData[[#This Row],[Availability]]) - 1),
  0)</f>
        <v>14</v>
      </c>
      <c r="Y495" s="13" t="str">
        <f>IF(ISNUMBER(SEARCH("In stock", BooksData[[#This Row],[Availability]])), "In Stock", "Out of Stock")</f>
        <v>In Stock</v>
      </c>
      <c r="Z495" s="13" t="str">
        <f>IF(BooksData[[#This Row],[Stock Count]] &lt; 5, "⚠️ Low", "OK")</f>
        <v>OK</v>
      </c>
      <c r="AA495" s="14">
        <f>BooksData[[#This Row],[Revenue]]*0.2</f>
        <v>25575.144</v>
      </c>
      <c r="AB495" s="13" t="str" cm="1">
        <f t="array" ref="AB495">_xlfn.IFS(BooksData[[#This Row],[Price(USD)]]&lt;10, "Low", BooksData[[#This Row],[Price(USD)]]&lt;20, "Mid", TRUE, "High")</f>
        <v>High</v>
      </c>
      <c r="AC495" s="13" t="str">
        <f>IF(BooksData[[#This Row],[Total Sales]] &gt; 4000, "Top Seller", "Other")</f>
        <v>Other</v>
      </c>
    </row>
    <row r="496" spans="1:29" x14ac:dyDescent="0.3">
      <c r="A496" s="7" t="s">
        <v>512</v>
      </c>
      <c r="B496" s="7" t="s">
        <v>1511</v>
      </c>
      <c r="C496" s="7" t="s">
        <v>2017</v>
      </c>
      <c r="D496" s="7" t="s">
        <v>2098</v>
      </c>
      <c r="E496" s="7" t="s">
        <v>2098</v>
      </c>
      <c r="F496" s="7" t="s">
        <v>2921</v>
      </c>
      <c r="G496" s="7" t="s">
        <v>2924</v>
      </c>
      <c r="H496" s="7">
        <v>0</v>
      </c>
      <c r="I496" s="10" t="s">
        <v>2944</v>
      </c>
      <c r="J496" s="7" t="s">
        <v>2961</v>
      </c>
      <c r="K496" s="7" t="s">
        <v>3489</v>
      </c>
      <c r="L496" s="11" t="s">
        <v>4489</v>
      </c>
      <c r="M496" s="11" t="s">
        <v>5489</v>
      </c>
      <c r="N496" s="9">
        <v>2592</v>
      </c>
      <c r="O496" s="7" t="s">
        <v>5995</v>
      </c>
      <c r="P496" s="7" t="s">
        <v>6001</v>
      </c>
      <c r="Q496" s="9">
        <v>1947</v>
      </c>
      <c r="R496" s="6">
        <v>45755</v>
      </c>
      <c r="S496" s="8">
        <f>ROUND((VALUE(SUBSTITUTE(SUBSTITUTE(BooksData[[#This Row],[Price (Incl. Tax)]], "Â", ""), "£", "")) *1.3),2)</f>
        <v>60.98</v>
      </c>
      <c r="T496" s="7" cm="1">
        <f t="array" ref="T496">_xlfn.SWITCH(I496, "One",1,"Two",2,"Three",3,"Four",4,"Five",5,"")</f>
        <v>4</v>
      </c>
      <c r="U496" s="12">
        <f>BooksData[[#This Row],[Price(USD)]]*BooksData[[#This Row],[Total Sales]]</f>
        <v>158060.16</v>
      </c>
      <c r="V496" s="7" t="str">
        <f>IF(BooksData[[#This Row],[Title]]="","Missing","OK")</f>
        <v>OK</v>
      </c>
      <c r="W496" s="7" t="str">
        <f ca="1">IF(BooksData[[#This Row],[Last Purchase]] &gt;= TODAY() - 30, "Recent", "Old")</f>
        <v>Old</v>
      </c>
      <c r="X496" s="7">
        <f>IFERROR(
  --MID(BooksData[[#This Row],[Availability]],
        FIND("(", BooksData[[#This Row],[Availability]]) + 1,
        FIND(" ", BooksData[[#This Row],[Availability]], FIND("(", BooksData[[#This Row],[Availability]])) - FIND("(", BooksData[[#This Row],[Availability]]) - 1),
  0)</f>
        <v>14</v>
      </c>
      <c r="Y496" s="13" t="str">
        <f>IF(ISNUMBER(SEARCH("In stock", BooksData[[#This Row],[Availability]])), "In Stock", "Out of Stock")</f>
        <v>In Stock</v>
      </c>
      <c r="Z496" s="13" t="str">
        <f>IF(BooksData[[#This Row],[Stock Count]] &lt; 5, "⚠️ Low", "OK")</f>
        <v>OK</v>
      </c>
      <c r="AA496" s="14">
        <f>BooksData[[#This Row],[Revenue]]*0.2</f>
        <v>31612.032000000003</v>
      </c>
      <c r="AB496" s="13" t="str" cm="1">
        <f t="array" ref="AB496">_xlfn.IFS(BooksData[[#This Row],[Price(USD)]]&lt;10, "Low", BooksData[[#This Row],[Price(USD)]]&lt;20, "Mid", TRUE, "High")</f>
        <v>High</v>
      </c>
      <c r="AC496" s="13" t="str">
        <f>IF(BooksData[[#This Row],[Total Sales]] &gt; 4000, "Top Seller", "Other")</f>
        <v>Other</v>
      </c>
    </row>
    <row r="497" spans="1:29" x14ac:dyDescent="0.3">
      <c r="A497" s="7" t="s">
        <v>513</v>
      </c>
      <c r="B497" s="7" t="s">
        <v>1512</v>
      </c>
      <c r="C497" s="7" t="s">
        <v>2017</v>
      </c>
      <c r="D497" s="7" t="s">
        <v>2088</v>
      </c>
      <c r="E497" s="7" t="s">
        <v>2088</v>
      </c>
      <c r="F497" s="7" t="s">
        <v>2921</v>
      </c>
      <c r="G497" s="7" t="s">
        <v>2924</v>
      </c>
      <c r="H497" s="7">
        <v>0</v>
      </c>
      <c r="I497" s="10" t="s">
        <v>2947</v>
      </c>
      <c r="J497" s="7" t="s">
        <v>2961</v>
      </c>
      <c r="K497" s="7" t="s">
        <v>3490</v>
      </c>
      <c r="L497" s="11" t="s">
        <v>4490</v>
      </c>
      <c r="M497" s="11" t="s">
        <v>5490</v>
      </c>
      <c r="N497" s="9">
        <v>1890</v>
      </c>
      <c r="O497" s="7" t="s">
        <v>5998</v>
      </c>
      <c r="P497" s="7" t="s">
        <v>6002</v>
      </c>
      <c r="Q497" s="9">
        <v>686</v>
      </c>
      <c r="R497" s="6">
        <v>45688</v>
      </c>
      <c r="S497" s="8">
        <f>ROUND((VALUE(SUBSTITUTE(SUBSTITUTE(BooksData[[#This Row],[Price (Incl. Tax)]], "Â", ""), "£", "")) *1.3),2)</f>
        <v>21.16</v>
      </c>
      <c r="T497" s="7" cm="1">
        <f t="array" ref="T497">_xlfn.SWITCH(I497, "One",1,"Two",2,"Three",3,"Four",4,"Five",5,"")</f>
        <v>5</v>
      </c>
      <c r="U497" s="12">
        <f>BooksData[[#This Row],[Price(USD)]]*BooksData[[#This Row],[Total Sales]]</f>
        <v>39992.400000000001</v>
      </c>
      <c r="V497" s="7" t="str">
        <f>IF(BooksData[[#This Row],[Title]]="","Missing","OK")</f>
        <v>OK</v>
      </c>
      <c r="W497" s="7" t="str">
        <f ca="1">IF(BooksData[[#This Row],[Last Purchase]] &gt;= TODAY() - 30, "Recent", "Old")</f>
        <v>Old</v>
      </c>
      <c r="X497" s="7">
        <f>IFERROR(
  --MID(BooksData[[#This Row],[Availability]],
        FIND("(", BooksData[[#This Row],[Availability]]) + 1,
        FIND(" ", BooksData[[#This Row],[Availability]], FIND("(", BooksData[[#This Row],[Availability]])) - FIND("(", BooksData[[#This Row],[Availability]]) - 1),
  0)</f>
        <v>14</v>
      </c>
      <c r="Y497" s="13" t="str">
        <f>IF(ISNUMBER(SEARCH("In stock", BooksData[[#This Row],[Availability]])), "In Stock", "Out of Stock")</f>
        <v>In Stock</v>
      </c>
      <c r="Z497" s="13" t="str">
        <f>IF(BooksData[[#This Row],[Stock Count]] &lt; 5, "⚠️ Low", "OK")</f>
        <v>OK</v>
      </c>
      <c r="AA497" s="14">
        <f>BooksData[[#This Row],[Revenue]]*0.2</f>
        <v>7998.4800000000005</v>
      </c>
      <c r="AB497" s="13" t="str" cm="1">
        <f t="array" ref="AB497">_xlfn.IFS(BooksData[[#This Row],[Price(USD)]]&lt;10, "Low", BooksData[[#This Row],[Price(USD)]]&lt;20, "Mid", TRUE, "High")</f>
        <v>High</v>
      </c>
      <c r="AC497" s="13" t="str">
        <f>IF(BooksData[[#This Row],[Total Sales]] &gt; 4000, "Top Seller", "Other")</f>
        <v>Other</v>
      </c>
    </row>
    <row r="498" spans="1:29" x14ac:dyDescent="0.3">
      <c r="A498" s="7" t="s">
        <v>514</v>
      </c>
      <c r="B498" s="7" t="s">
        <v>1513</v>
      </c>
      <c r="C498" s="7" t="s">
        <v>2017</v>
      </c>
      <c r="D498" s="7" t="s">
        <v>2489</v>
      </c>
      <c r="E498" s="7" t="s">
        <v>2489</v>
      </c>
      <c r="F498" s="7" t="s">
        <v>2921</v>
      </c>
      <c r="G498" s="7" t="s">
        <v>2924</v>
      </c>
      <c r="H498" s="7">
        <v>0</v>
      </c>
      <c r="I498" s="10" t="s">
        <v>2945</v>
      </c>
      <c r="J498" s="7" t="s">
        <v>2961</v>
      </c>
      <c r="K498" s="7" t="s">
        <v>3491</v>
      </c>
      <c r="L498" s="11" t="s">
        <v>4491</v>
      </c>
      <c r="M498" s="11" t="s">
        <v>5491</v>
      </c>
      <c r="N498" s="9">
        <v>1681</v>
      </c>
      <c r="O498" s="7" t="s">
        <v>5995</v>
      </c>
      <c r="P498" s="7" t="s">
        <v>6001</v>
      </c>
      <c r="Q498" s="9">
        <v>2</v>
      </c>
      <c r="R498" s="6">
        <v>45786</v>
      </c>
      <c r="S498" s="8">
        <f>ROUND((VALUE(SUBSTITUTE(SUBSTITUTE(BooksData[[#This Row],[Price (Incl. Tax)]], "Â", ""), "£", "")) *1.3),2)</f>
        <v>61.13</v>
      </c>
      <c r="T498" s="7" cm="1">
        <f t="array" ref="T498">_xlfn.SWITCH(I498, "One",1,"Two",2,"Three",3,"Four",4,"Five",5,"")</f>
        <v>3</v>
      </c>
      <c r="U498" s="12">
        <f>BooksData[[#This Row],[Price(USD)]]*BooksData[[#This Row],[Total Sales]]</f>
        <v>102759.53</v>
      </c>
      <c r="V498" s="7" t="str">
        <f>IF(BooksData[[#This Row],[Title]]="","Missing","OK")</f>
        <v>OK</v>
      </c>
      <c r="W498" s="7" t="str">
        <f ca="1">IF(BooksData[[#This Row],[Last Purchase]] &gt;= TODAY() - 30, "Recent", "Old")</f>
        <v>Old</v>
      </c>
      <c r="X498" s="7">
        <f>IFERROR(
  --MID(BooksData[[#This Row],[Availability]],
        FIND("(", BooksData[[#This Row],[Availability]]) + 1,
        FIND(" ", BooksData[[#This Row],[Availability]], FIND("(", BooksData[[#This Row],[Availability]])) - FIND("(", BooksData[[#This Row],[Availability]]) - 1),
  0)</f>
        <v>14</v>
      </c>
      <c r="Y498" s="13" t="str">
        <f>IF(ISNUMBER(SEARCH("In stock", BooksData[[#This Row],[Availability]])), "In Stock", "Out of Stock")</f>
        <v>In Stock</v>
      </c>
      <c r="Z498" s="13" t="str">
        <f>IF(BooksData[[#This Row],[Stock Count]] &lt; 5, "⚠️ Low", "OK")</f>
        <v>OK</v>
      </c>
      <c r="AA498" s="14">
        <f>BooksData[[#This Row],[Revenue]]*0.2</f>
        <v>20551.906000000003</v>
      </c>
      <c r="AB498" s="13" t="str" cm="1">
        <f t="array" ref="AB498">_xlfn.IFS(BooksData[[#This Row],[Price(USD)]]&lt;10, "Low", BooksData[[#This Row],[Price(USD)]]&lt;20, "Mid", TRUE, "High")</f>
        <v>High</v>
      </c>
      <c r="AC498" s="13" t="str">
        <f>IF(BooksData[[#This Row],[Total Sales]] &gt; 4000, "Top Seller", "Other")</f>
        <v>Other</v>
      </c>
    </row>
    <row r="499" spans="1:29" x14ac:dyDescent="0.3">
      <c r="A499" s="7" t="s">
        <v>515</v>
      </c>
      <c r="B499" s="7" t="s">
        <v>1514</v>
      </c>
      <c r="C499" s="7" t="s">
        <v>2017</v>
      </c>
      <c r="D499" s="7" t="s">
        <v>2490</v>
      </c>
      <c r="E499" s="7" t="s">
        <v>2490</v>
      </c>
      <c r="F499" s="7" t="s">
        <v>2921</v>
      </c>
      <c r="G499" s="7" t="s">
        <v>2924</v>
      </c>
      <c r="H499" s="7">
        <v>0</v>
      </c>
      <c r="I499" s="10" t="s">
        <v>2947</v>
      </c>
      <c r="J499" s="7" t="s">
        <v>2961</v>
      </c>
      <c r="K499" s="7" t="s">
        <v>3492</v>
      </c>
      <c r="L499" s="11" t="s">
        <v>4492</v>
      </c>
      <c r="M499" s="11" t="s">
        <v>5492</v>
      </c>
      <c r="N499" s="9">
        <v>1257</v>
      </c>
      <c r="O499" s="7" t="s">
        <v>5995</v>
      </c>
      <c r="P499" s="7" t="s">
        <v>6002</v>
      </c>
      <c r="Q499" s="9">
        <v>1554</v>
      </c>
      <c r="R499" s="6">
        <v>45715</v>
      </c>
      <c r="S499" s="8">
        <f>ROUND((VALUE(SUBSTITUTE(SUBSTITUTE(BooksData[[#This Row],[Price (Incl. Tax)]], "Â", ""), "£", "")) *1.3),2)</f>
        <v>13.3</v>
      </c>
      <c r="T499" s="7" cm="1">
        <f t="array" ref="T499">_xlfn.SWITCH(I499, "One",1,"Two",2,"Three",3,"Four",4,"Five",5,"")</f>
        <v>5</v>
      </c>
      <c r="U499" s="12">
        <f>BooksData[[#This Row],[Price(USD)]]*BooksData[[#This Row],[Total Sales]]</f>
        <v>16718.100000000002</v>
      </c>
      <c r="V499" s="7" t="str">
        <f>IF(BooksData[[#This Row],[Title]]="","Missing","OK")</f>
        <v>OK</v>
      </c>
      <c r="W499" s="7" t="str">
        <f ca="1">IF(BooksData[[#This Row],[Last Purchase]] &gt;= TODAY() - 30, "Recent", "Old")</f>
        <v>Old</v>
      </c>
      <c r="X499" s="7">
        <f>IFERROR(
  --MID(BooksData[[#This Row],[Availability]],
        FIND("(", BooksData[[#This Row],[Availability]]) + 1,
        FIND(" ", BooksData[[#This Row],[Availability]], FIND("(", BooksData[[#This Row],[Availability]])) - FIND("(", BooksData[[#This Row],[Availability]]) - 1),
  0)</f>
        <v>14</v>
      </c>
      <c r="Y499" s="13" t="str">
        <f>IF(ISNUMBER(SEARCH("In stock", BooksData[[#This Row],[Availability]])), "In Stock", "Out of Stock")</f>
        <v>In Stock</v>
      </c>
      <c r="Z499" s="13" t="str">
        <f>IF(BooksData[[#This Row],[Stock Count]] &lt; 5, "⚠️ Low", "OK")</f>
        <v>OK</v>
      </c>
      <c r="AA499" s="14">
        <f>BooksData[[#This Row],[Revenue]]*0.2</f>
        <v>3343.6200000000008</v>
      </c>
      <c r="AB499" s="13" t="str" cm="1">
        <f t="array" ref="AB499">_xlfn.IFS(BooksData[[#This Row],[Price(USD)]]&lt;10, "Low", BooksData[[#This Row],[Price(USD)]]&lt;20, "Mid", TRUE, "High")</f>
        <v>Mid</v>
      </c>
      <c r="AC499" s="13" t="str">
        <f>IF(BooksData[[#This Row],[Total Sales]] &gt; 4000, "Top Seller", "Other")</f>
        <v>Other</v>
      </c>
    </row>
    <row r="500" spans="1:29" x14ac:dyDescent="0.3">
      <c r="A500" s="7" t="s">
        <v>516</v>
      </c>
      <c r="B500" s="7" t="s">
        <v>1515</v>
      </c>
      <c r="C500" s="7" t="s">
        <v>2017</v>
      </c>
      <c r="D500" s="7" t="s">
        <v>2491</v>
      </c>
      <c r="E500" s="7" t="s">
        <v>2491</v>
      </c>
      <c r="F500" s="7" t="s">
        <v>2921</v>
      </c>
      <c r="G500" s="7" t="s">
        <v>2924</v>
      </c>
      <c r="H500" s="7">
        <v>0</v>
      </c>
      <c r="I500" s="10" t="s">
        <v>2945</v>
      </c>
      <c r="J500" s="7" t="s">
        <v>2961</v>
      </c>
      <c r="K500" s="7" t="s">
        <v>3493</v>
      </c>
      <c r="L500" s="11" t="s">
        <v>4493</v>
      </c>
      <c r="M500" s="11" t="s">
        <v>5493</v>
      </c>
      <c r="N500" s="9">
        <v>250</v>
      </c>
      <c r="O500" s="7" t="s">
        <v>5999</v>
      </c>
      <c r="P500" s="7" t="s">
        <v>6002</v>
      </c>
      <c r="Q500" s="9">
        <v>1346</v>
      </c>
      <c r="R500" s="6">
        <v>45692</v>
      </c>
      <c r="S500" s="8">
        <f>ROUND((VALUE(SUBSTITUTE(SUBSTITUTE(BooksData[[#This Row],[Price (Incl. Tax)]], "Â", ""), "£", "")) *1.3),2)</f>
        <v>60.41</v>
      </c>
      <c r="T500" s="7" cm="1">
        <f t="array" ref="T500">_xlfn.SWITCH(I500, "One",1,"Two",2,"Three",3,"Four",4,"Five",5,"")</f>
        <v>3</v>
      </c>
      <c r="U500" s="12">
        <f>BooksData[[#This Row],[Price(USD)]]*BooksData[[#This Row],[Total Sales]]</f>
        <v>15102.5</v>
      </c>
      <c r="V500" s="7" t="str">
        <f>IF(BooksData[[#This Row],[Title]]="","Missing","OK")</f>
        <v>OK</v>
      </c>
      <c r="W500" s="7" t="str">
        <f ca="1">IF(BooksData[[#This Row],[Last Purchase]] &gt;= TODAY() - 30, "Recent", "Old")</f>
        <v>Old</v>
      </c>
      <c r="X500" s="7">
        <f>IFERROR(
  --MID(BooksData[[#This Row],[Availability]],
        FIND("(", BooksData[[#This Row],[Availability]]) + 1,
        FIND(" ", BooksData[[#This Row],[Availability]], FIND("(", BooksData[[#This Row],[Availability]])) - FIND("(", BooksData[[#This Row],[Availability]]) - 1),
  0)</f>
        <v>14</v>
      </c>
      <c r="Y500" s="13" t="str">
        <f>IF(ISNUMBER(SEARCH("In stock", BooksData[[#This Row],[Availability]])), "In Stock", "Out of Stock")</f>
        <v>In Stock</v>
      </c>
      <c r="Z500" s="13" t="str">
        <f>IF(BooksData[[#This Row],[Stock Count]] &lt; 5, "⚠️ Low", "OK")</f>
        <v>OK</v>
      </c>
      <c r="AA500" s="14">
        <f>BooksData[[#This Row],[Revenue]]*0.2</f>
        <v>3020.5</v>
      </c>
      <c r="AB500" s="13" t="str" cm="1">
        <f t="array" ref="AB500">_xlfn.IFS(BooksData[[#This Row],[Price(USD)]]&lt;10, "Low", BooksData[[#This Row],[Price(USD)]]&lt;20, "Mid", TRUE, "High")</f>
        <v>High</v>
      </c>
      <c r="AC500" s="13" t="str">
        <f>IF(BooksData[[#This Row],[Total Sales]] &gt; 4000, "Top Seller", "Other")</f>
        <v>Other</v>
      </c>
    </row>
    <row r="501" spans="1:29" x14ac:dyDescent="0.3">
      <c r="A501" s="7" t="s">
        <v>517</v>
      </c>
      <c r="B501" s="7" t="s">
        <v>1516</v>
      </c>
      <c r="C501" s="7" t="s">
        <v>2017</v>
      </c>
      <c r="D501" s="7" t="s">
        <v>2492</v>
      </c>
      <c r="E501" s="7" t="s">
        <v>2492</v>
      </c>
      <c r="F501" s="7" t="s">
        <v>2921</v>
      </c>
      <c r="G501" s="7" t="s">
        <v>2924</v>
      </c>
      <c r="H501" s="7">
        <v>0</v>
      </c>
      <c r="I501" s="10" t="s">
        <v>2946</v>
      </c>
      <c r="J501" s="7" t="s">
        <v>2961</v>
      </c>
      <c r="K501" s="7" t="s">
        <v>3494</v>
      </c>
      <c r="L501" s="11" t="s">
        <v>4494</v>
      </c>
      <c r="M501" s="11" t="s">
        <v>5494</v>
      </c>
      <c r="N501" s="9">
        <v>428</v>
      </c>
      <c r="O501" s="7" t="s">
        <v>5997</v>
      </c>
      <c r="P501" s="7" t="s">
        <v>6001</v>
      </c>
      <c r="Q501" s="9">
        <v>770</v>
      </c>
      <c r="R501" s="6">
        <v>45839</v>
      </c>
      <c r="S501" s="8">
        <f>ROUND((VALUE(SUBSTITUTE(SUBSTITUTE(BooksData[[#This Row],[Price (Incl. Tax)]], "Â", ""), "£", "")) *1.3),2)</f>
        <v>47.55</v>
      </c>
      <c r="T501" s="7" cm="1">
        <f t="array" ref="T501">_xlfn.SWITCH(I501, "One",1,"Two",2,"Three",3,"Four",4,"Five",5,"")</f>
        <v>1</v>
      </c>
      <c r="U501" s="12">
        <f>BooksData[[#This Row],[Price(USD)]]*BooksData[[#This Row],[Total Sales]]</f>
        <v>20351.399999999998</v>
      </c>
      <c r="V501" s="7" t="str">
        <f>IF(BooksData[[#This Row],[Title]]="","Missing","OK")</f>
        <v>OK</v>
      </c>
      <c r="W501" s="7" t="str">
        <f ca="1">IF(BooksData[[#This Row],[Last Purchase]] &gt;= TODAY() - 30, "Recent", "Old")</f>
        <v>Recent</v>
      </c>
      <c r="X501" s="7">
        <f>IFERROR(
  --MID(BooksData[[#This Row],[Availability]],
        FIND("(", BooksData[[#This Row],[Availability]]) + 1,
        FIND(" ", BooksData[[#This Row],[Availability]], FIND("(", BooksData[[#This Row],[Availability]])) - FIND("(", BooksData[[#This Row],[Availability]]) - 1),
  0)</f>
        <v>14</v>
      </c>
      <c r="Y501" s="13" t="str">
        <f>IF(ISNUMBER(SEARCH("In stock", BooksData[[#This Row],[Availability]])), "In Stock", "Out of Stock")</f>
        <v>In Stock</v>
      </c>
      <c r="Z501" s="13" t="str">
        <f>IF(BooksData[[#This Row],[Stock Count]] &lt; 5, "⚠️ Low", "OK")</f>
        <v>OK</v>
      </c>
      <c r="AA501" s="14">
        <f>BooksData[[#This Row],[Revenue]]*0.2</f>
        <v>4070.2799999999997</v>
      </c>
      <c r="AB501" s="13" t="str" cm="1">
        <f t="array" ref="AB501">_xlfn.IFS(BooksData[[#This Row],[Price(USD)]]&lt;10, "Low", BooksData[[#This Row],[Price(USD)]]&lt;20, "Mid", TRUE, "High")</f>
        <v>High</v>
      </c>
      <c r="AC501" s="13" t="str">
        <f>IF(BooksData[[#This Row],[Total Sales]] &gt; 4000, "Top Seller", "Other")</f>
        <v>Other</v>
      </c>
    </row>
    <row r="502" spans="1:29" x14ac:dyDescent="0.3">
      <c r="A502" s="7" t="s">
        <v>518</v>
      </c>
      <c r="B502" s="7" t="s">
        <v>1517</v>
      </c>
      <c r="C502" s="7" t="s">
        <v>2017</v>
      </c>
      <c r="D502" s="7" t="s">
        <v>2493</v>
      </c>
      <c r="E502" s="7" t="s">
        <v>2493</v>
      </c>
      <c r="F502" s="7" t="s">
        <v>2921</v>
      </c>
      <c r="G502" s="7" t="s">
        <v>2924</v>
      </c>
      <c r="H502" s="7">
        <v>0</v>
      </c>
      <c r="I502" s="10" t="s">
        <v>2946</v>
      </c>
      <c r="J502" s="7" t="s">
        <v>2961</v>
      </c>
      <c r="K502" s="7" t="s">
        <v>3495</v>
      </c>
      <c r="L502" s="11" t="s">
        <v>4495</v>
      </c>
      <c r="M502" s="11" t="s">
        <v>5495</v>
      </c>
      <c r="N502" s="9">
        <v>2055</v>
      </c>
      <c r="O502" s="7" t="s">
        <v>5998</v>
      </c>
      <c r="P502" s="7" t="s">
        <v>6001</v>
      </c>
      <c r="Q502" s="9">
        <v>1738</v>
      </c>
      <c r="R502" s="6">
        <v>45699</v>
      </c>
      <c r="S502" s="8">
        <f>ROUND((VALUE(SUBSTITUTE(SUBSTITUTE(BooksData[[#This Row],[Price (Incl. Tax)]], "Â", ""), "£", "")) *1.3),2)</f>
        <v>57.38</v>
      </c>
      <c r="T502" s="7" cm="1">
        <f t="array" ref="T502">_xlfn.SWITCH(I502, "One",1,"Two",2,"Three",3,"Four",4,"Five",5,"")</f>
        <v>1</v>
      </c>
      <c r="U502" s="12">
        <f>BooksData[[#This Row],[Price(USD)]]*BooksData[[#This Row],[Total Sales]]</f>
        <v>117915.90000000001</v>
      </c>
      <c r="V502" s="7" t="str">
        <f>IF(BooksData[[#This Row],[Title]]="","Missing","OK")</f>
        <v>OK</v>
      </c>
      <c r="W502" s="7" t="str">
        <f ca="1">IF(BooksData[[#This Row],[Last Purchase]] &gt;= TODAY() - 30, "Recent", "Old")</f>
        <v>Old</v>
      </c>
      <c r="X502" s="7">
        <f>IFERROR(
  --MID(BooksData[[#This Row],[Availability]],
        FIND("(", BooksData[[#This Row],[Availability]]) + 1,
        FIND(" ", BooksData[[#This Row],[Availability]], FIND("(", BooksData[[#This Row],[Availability]])) - FIND("(", BooksData[[#This Row],[Availability]]) - 1),
  0)</f>
        <v>14</v>
      </c>
      <c r="Y502" s="13" t="str">
        <f>IF(ISNUMBER(SEARCH("In stock", BooksData[[#This Row],[Availability]])), "In Stock", "Out of Stock")</f>
        <v>In Stock</v>
      </c>
      <c r="Z502" s="13" t="str">
        <f>IF(BooksData[[#This Row],[Stock Count]] &lt; 5, "⚠️ Low", "OK")</f>
        <v>OK</v>
      </c>
      <c r="AA502" s="14">
        <f>BooksData[[#This Row],[Revenue]]*0.2</f>
        <v>23583.180000000004</v>
      </c>
      <c r="AB502" s="13" t="str" cm="1">
        <f t="array" ref="AB502">_xlfn.IFS(BooksData[[#This Row],[Price(USD)]]&lt;10, "Low", BooksData[[#This Row],[Price(USD)]]&lt;20, "Mid", TRUE, "High")</f>
        <v>High</v>
      </c>
      <c r="AC502" s="13" t="str">
        <f>IF(BooksData[[#This Row],[Total Sales]] &gt; 4000, "Top Seller", "Other")</f>
        <v>Other</v>
      </c>
    </row>
    <row r="503" spans="1:29" x14ac:dyDescent="0.3">
      <c r="A503" s="7" t="s">
        <v>519</v>
      </c>
      <c r="B503" s="7" t="s">
        <v>1518</v>
      </c>
      <c r="C503" s="7" t="s">
        <v>2017</v>
      </c>
      <c r="D503" s="7" t="s">
        <v>2494</v>
      </c>
      <c r="E503" s="7" t="s">
        <v>2494</v>
      </c>
      <c r="F503" s="7" t="s">
        <v>2921</v>
      </c>
      <c r="G503" s="7" t="s">
        <v>2924</v>
      </c>
      <c r="H503" s="7">
        <v>0</v>
      </c>
      <c r="I503" s="10" t="s">
        <v>2944</v>
      </c>
      <c r="J503" s="7" t="s">
        <v>2961</v>
      </c>
      <c r="K503" s="7" t="s">
        <v>3496</v>
      </c>
      <c r="L503" s="11" t="s">
        <v>4496</v>
      </c>
      <c r="M503" s="11" t="s">
        <v>5496</v>
      </c>
      <c r="N503" s="9">
        <v>3942</v>
      </c>
      <c r="O503" s="7" t="s">
        <v>5996</v>
      </c>
      <c r="P503" s="7" t="s">
        <v>6001</v>
      </c>
      <c r="Q503" s="9">
        <v>1511</v>
      </c>
      <c r="R503" s="6">
        <v>45839</v>
      </c>
      <c r="S503" s="8">
        <f>ROUND((VALUE(SUBSTITUTE(SUBSTITUTE(BooksData[[#This Row],[Price (Incl. Tax)]], "Â", ""), "£", "")) *1.3),2)</f>
        <v>14.6</v>
      </c>
      <c r="T503" s="7" cm="1">
        <f t="array" ref="T503">_xlfn.SWITCH(I503, "One",1,"Two",2,"Three",3,"Four",4,"Five",5,"")</f>
        <v>4</v>
      </c>
      <c r="U503" s="12">
        <f>BooksData[[#This Row],[Price(USD)]]*BooksData[[#This Row],[Total Sales]]</f>
        <v>57553.2</v>
      </c>
      <c r="V503" s="7" t="str">
        <f>IF(BooksData[[#This Row],[Title]]="","Missing","OK")</f>
        <v>OK</v>
      </c>
      <c r="W503" s="7" t="str">
        <f ca="1">IF(BooksData[[#This Row],[Last Purchase]] &gt;= TODAY() - 30, "Recent", "Old")</f>
        <v>Recent</v>
      </c>
      <c r="X503" s="7">
        <f>IFERROR(
  --MID(BooksData[[#This Row],[Availability]],
        FIND("(", BooksData[[#This Row],[Availability]]) + 1,
        FIND(" ", BooksData[[#This Row],[Availability]], FIND("(", BooksData[[#This Row],[Availability]])) - FIND("(", BooksData[[#This Row],[Availability]]) - 1),
  0)</f>
        <v>14</v>
      </c>
      <c r="Y503" s="13" t="str">
        <f>IF(ISNUMBER(SEARCH("In stock", BooksData[[#This Row],[Availability]])), "In Stock", "Out of Stock")</f>
        <v>In Stock</v>
      </c>
      <c r="Z503" s="13" t="str">
        <f>IF(BooksData[[#This Row],[Stock Count]] &lt; 5, "⚠️ Low", "OK")</f>
        <v>OK</v>
      </c>
      <c r="AA503" s="14">
        <f>BooksData[[#This Row],[Revenue]]*0.2</f>
        <v>11510.64</v>
      </c>
      <c r="AB503" s="13" t="str" cm="1">
        <f t="array" ref="AB503">_xlfn.IFS(BooksData[[#This Row],[Price(USD)]]&lt;10, "Low", BooksData[[#This Row],[Price(USD)]]&lt;20, "Mid", TRUE, "High")</f>
        <v>Mid</v>
      </c>
      <c r="AC503" s="13" t="str">
        <f>IF(BooksData[[#This Row],[Total Sales]] &gt; 4000, "Top Seller", "Other")</f>
        <v>Other</v>
      </c>
    </row>
    <row r="504" spans="1:29" x14ac:dyDescent="0.3">
      <c r="A504" s="7" t="s">
        <v>520</v>
      </c>
      <c r="B504" s="7" t="s">
        <v>1519</v>
      </c>
      <c r="C504" s="7" t="s">
        <v>2017</v>
      </c>
      <c r="D504" s="7" t="s">
        <v>2495</v>
      </c>
      <c r="E504" s="7" t="s">
        <v>2495</v>
      </c>
      <c r="F504" s="7" t="s">
        <v>2921</v>
      </c>
      <c r="G504" s="7" t="s">
        <v>2924</v>
      </c>
      <c r="H504" s="7">
        <v>0</v>
      </c>
      <c r="I504" s="10" t="s">
        <v>2946</v>
      </c>
      <c r="J504" s="7" t="s">
        <v>2961</v>
      </c>
      <c r="K504" s="7" t="s">
        <v>3497</v>
      </c>
      <c r="L504" s="11" t="s">
        <v>4497</v>
      </c>
      <c r="M504" s="11" t="s">
        <v>5497</v>
      </c>
      <c r="N504" s="9">
        <v>646</v>
      </c>
      <c r="O504" s="7" t="s">
        <v>5999</v>
      </c>
      <c r="P504" s="7" t="s">
        <v>6002</v>
      </c>
      <c r="Q504" s="9">
        <v>1489</v>
      </c>
      <c r="R504" s="6">
        <v>45682</v>
      </c>
      <c r="S504" s="8">
        <f>ROUND((VALUE(SUBSTITUTE(SUBSTITUTE(BooksData[[#This Row],[Price (Incl. Tax)]], "Â", ""), "£", "")) *1.3),2)</f>
        <v>56.26</v>
      </c>
      <c r="T504" s="7" cm="1">
        <f t="array" ref="T504">_xlfn.SWITCH(I504, "One",1,"Two",2,"Three",3,"Four",4,"Five",5,"")</f>
        <v>1</v>
      </c>
      <c r="U504" s="12">
        <f>BooksData[[#This Row],[Price(USD)]]*BooksData[[#This Row],[Total Sales]]</f>
        <v>36343.96</v>
      </c>
      <c r="V504" s="7" t="str">
        <f>IF(BooksData[[#This Row],[Title]]="","Missing","OK")</f>
        <v>OK</v>
      </c>
      <c r="W504" s="7" t="str">
        <f ca="1">IF(BooksData[[#This Row],[Last Purchase]] &gt;= TODAY() - 30, "Recent", "Old")</f>
        <v>Old</v>
      </c>
      <c r="X504" s="7">
        <f>IFERROR(
  --MID(BooksData[[#This Row],[Availability]],
        FIND("(", BooksData[[#This Row],[Availability]]) + 1,
        FIND(" ", BooksData[[#This Row],[Availability]], FIND("(", BooksData[[#This Row],[Availability]])) - FIND("(", BooksData[[#This Row],[Availability]]) - 1),
  0)</f>
        <v>14</v>
      </c>
      <c r="Y504" s="13" t="str">
        <f>IF(ISNUMBER(SEARCH("In stock", BooksData[[#This Row],[Availability]])), "In Stock", "Out of Stock")</f>
        <v>In Stock</v>
      </c>
      <c r="Z504" s="13" t="str">
        <f>IF(BooksData[[#This Row],[Stock Count]] &lt; 5, "⚠️ Low", "OK")</f>
        <v>OK</v>
      </c>
      <c r="AA504" s="14">
        <f>BooksData[[#This Row],[Revenue]]*0.2</f>
        <v>7268.7920000000004</v>
      </c>
      <c r="AB504" s="13" t="str" cm="1">
        <f t="array" ref="AB504">_xlfn.IFS(BooksData[[#This Row],[Price(USD)]]&lt;10, "Low", BooksData[[#This Row],[Price(USD)]]&lt;20, "Mid", TRUE, "High")</f>
        <v>High</v>
      </c>
      <c r="AC504" s="13" t="str">
        <f>IF(BooksData[[#This Row],[Total Sales]] &gt; 4000, "Top Seller", "Other")</f>
        <v>Other</v>
      </c>
    </row>
    <row r="505" spans="1:29" x14ac:dyDescent="0.3">
      <c r="A505" s="7" t="s">
        <v>521</v>
      </c>
      <c r="B505" s="7" t="s">
        <v>1520</v>
      </c>
      <c r="C505" s="7" t="s">
        <v>2017</v>
      </c>
      <c r="D505" s="7" t="s">
        <v>2496</v>
      </c>
      <c r="E505" s="7" t="s">
        <v>2496</v>
      </c>
      <c r="F505" s="7" t="s">
        <v>2921</v>
      </c>
      <c r="G505" s="7" t="s">
        <v>2924</v>
      </c>
      <c r="H505" s="7">
        <v>0</v>
      </c>
      <c r="I505" s="10" t="s">
        <v>2946</v>
      </c>
      <c r="J505" s="7" t="s">
        <v>2961</v>
      </c>
      <c r="K505" s="7" t="s">
        <v>3498</v>
      </c>
      <c r="L505" s="11" t="s">
        <v>4498</v>
      </c>
      <c r="M505" s="11" t="s">
        <v>5498</v>
      </c>
      <c r="N505" s="9">
        <v>3780</v>
      </c>
      <c r="O505" s="7" t="s">
        <v>5995</v>
      </c>
      <c r="P505" s="7" t="s">
        <v>6002</v>
      </c>
      <c r="Q505" s="9">
        <v>629</v>
      </c>
      <c r="R505" s="6">
        <v>45824</v>
      </c>
      <c r="S505" s="8">
        <f>ROUND((VALUE(SUBSTITUTE(SUBSTITUTE(BooksData[[#This Row],[Price (Incl. Tax)]], "Â", ""), "£", "")) *1.3),2)</f>
        <v>61.45</v>
      </c>
      <c r="T505" s="7" cm="1">
        <f t="array" ref="T505">_xlfn.SWITCH(I505, "One",1,"Two",2,"Three",3,"Four",4,"Five",5,"")</f>
        <v>1</v>
      </c>
      <c r="U505" s="12">
        <f>BooksData[[#This Row],[Price(USD)]]*BooksData[[#This Row],[Total Sales]]</f>
        <v>232281</v>
      </c>
      <c r="V505" s="7" t="str">
        <f>IF(BooksData[[#This Row],[Title]]="","Missing","OK")</f>
        <v>OK</v>
      </c>
      <c r="W505" s="7" t="str">
        <f ca="1">IF(BooksData[[#This Row],[Last Purchase]] &gt;= TODAY() - 30, "Recent", "Old")</f>
        <v>Recent</v>
      </c>
      <c r="X505" s="7">
        <f>IFERROR(
  --MID(BooksData[[#This Row],[Availability]],
        FIND("(", BooksData[[#This Row],[Availability]]) + 1,
        FIND(" ", BooksData[[#This Row],[Availability]], FIND("(", BooksData[[#This Row],[Availability]])) - FIND("(", BooksData[[#This Row],[Availability]]) - 1),
  0)</f>
        <v>14</v>
      </c>
      <c r="Y505" s="13" t="str">
        <f>IF(ISNUMBER(SEARCH("In stock", BooksData[[#This Row],[Availability]])), "In Stock", "Out of Stock")</f>
        <v>In Stock</v>
      </c>
      <c r="Z505" s="13" t="str">
        <f>IF(BooksData[[#This Row],[Stock Count]] &lt; 5, "⚠️ Low", "OK")</f>
        <v>OK</v>
      </c>
      <c r="AA505" s="14">
        <f>BooksData[[#This Row],[Revenue]]*0.2</f>
        <v>46456.200000000004</v>
      </c>
      <c r="AB505" s="13" t="str" cm="1">
        <f t="array" ref="AB505">_xlfn.IFS(BooksData[[#This Row],[Price(USD)]]&lt;10, "Low", BooksData[[#This Row],[Price(USD)]]&lt;20, "Mid", TRUE, "High")</f>
        <v>High</v>
      </c>
      <c r="AC505" s="13" t="str">
        <f>IF(BooksData[[#This Row],[Total Sales]] &gt; 4000, "Top Seller", "Other")</f>
        <v>Other</v>
      </c>
    </row>
    <row r="506" spans="1:29" x14ac:dyDescent="0.3">
      <c r="A506" s="7" t="s">
        <v>522</v>
      </c>
      <c r="B506" s="7" t="s">
        <v>1521</v>
      </c>
      <c r="C506" s="7" t="s">
        <v>2017</v>
      </c>
      <c r="D506" s="7" t="s">
        <v>2497</v>
      </c>
      <c r="E506" s="7" t="s">
        <v>2497</v>
      </c>
      <c r="F506" s="7" t="s">
        <v>2921</v>
      </c>
      <c r="G506" s="7" t="s">
        <v>2924</v>
      </c>
      <c r="H506" s="7">
        <v>0</v>
      </c>
      <c r="I506" s="10" t="s">
        <v>2945</v>
      </c>
      <c r="J506" s="7" t="s">
        <v>2961</v>
      </c>
      <c r="K506" s="7" t="s">
        <v>3499</v>
      </c>
      <c r="L506" s="11" t="s">
        <v>4499</v>
      </c>
      <c r="M506" s="11" t="s">
        <v>5499</v>
      </c>
      <c r="N506" s="9">
        <v>3445</v>
      </c>
      <c r="O506" s="7" t="s">
        <v>5996</v>
      </c>
      <c r="P506" s="7" t="s">
        <v>6001</v>
      </c>
      <c r="Q506" s="9">
        <v>212</v>
      </c>
      <c r="R506" s="6">
        <v>45684</v>
      </c>
      <c r="S506" s="8">
        <f>ROUND((VALUE(SUBSTITUTE(SUBSTITUTE(BooksData[[#This Row],[Price (Incl. Tax)]], "Â", ""), "£", "")) *1.3),2)</f>
        <v>41.41</v>
      </c>
      <c r="T506" s="7" cm="1">
        <f t="array" ref="T506">_xlfn.SWITCH(I506, "One",1,"Two",2,"Three",3,"Four",4,"Five",5,"")</f>
        <v>3</v>
      </c>
      <c r="U506" s="12">
        <f>BooksData[[#This Row],[Price(USD)]]*BooksData[[#This Row],[Total Sales]]</f>
        <v>142657.44999999998</v>
      </c>
      <c r="V506" s="7" t="str">
        <f>IF(BooksData[[#This Row],[Title]]="","Missing","OK")</f>
        <v>OK</v>
      </c>
      <c r="W506" s="7" t="str">
        <f ca="1">IF(BooksData[[#This Row],[Last Purchase]] &gt;= TODAY() - 30, "Recent", "Old")</f>
        <v>Old</v>
      </c>
      <c r="X506" s="7">
        <f>IFERROR(
  --MID(BooksData[[#This Row],[Availability]],
        FIND("(", BooksData[[#This Row],[Availability]]) + 1,
        FIND(" ", BooksData[[#This Row],[Availability]], FIND("(", BooksData[[#This Row],[Availability]])) - FIND("(", BooksData[[#This Row],[Availability]]) - 1),
  0)</f>
        <v>14</v>
      </c>
      <c r="Y506" s="13" t="str">
        <f>IF(ISNUMBER(SEARCH("In stock", BooksData[[#This Row],[Availability]])), "In Stock", "Out of Stock")</f>
        <v>In Stock</v>
      </c>
      <c r="Z506" s="13" t="str">
        <f>IF(BooksData[[#This Row],[Stock Count]] &lt; 5, "⚠️ Low", "OK")</f>
        <v>OK</v>
      </c>
      <c r="AA506" s="14">
        <f>BooksData[[#This Row],[Revenue]]*0.2</f>
        <v>28531.489999999998</v>
      </c>
      <c r="AB506" s="13" t="str" cm="1">
        <f t="array" ref="AB506">_xlfn.IFS(BooksData[[#This Row],[Price(USD)]]&lt;10, "Low", BooksData[[#This Row],[Price(USD)]]&lt;20, "Mid", TRUE, "High")</f>
        <v>High</v>
      </c>
      <c r="AC506" s="13" t="str">
        <f>IF(BooksData[[#This Row],[Total Sales]] &gt; 4000, "Top Seller", "Other")</f>
        <v>Other</v>
      </c>
    </row>
    <row r="507" spans="1:29" x14ac:dyDescent="0.3">
      <c r="A507" s="7" t="s">
        <v>523</v>
      </c>
      <c r="B507" s="7" t="s">
        <v>1522</v>
      </c>
      <c r="C507" s="7" t="s">
        <v>2017</v>
      </c>
      <c r="D507" s="7" t="s">
        <v>2498</v>
      </c>
      <c r="E507" s="7" t="s">
        <v>2498</v>
      </c>
      <c r="F507" s="7" t="s">
        <v>2921</v>
      </c>
      <c r="G507" s="7" t="s">
        <v>2924</v>
      </c>
      <c r="H507" s="7">
        <v>0</v>
      </c>
      <c r="I507" s="10" t="s">
        <v>2943</v>
      </c>
      <c r="J507" s="7" t="s">
        <v>2961</v>
      </c>
      <c r="K507" s="7" t="s">
        <v>3500</v>
      </c>
      <c r="L507" s="11" t="s">
        <v>4500</v>
      </c>
      <c r="M507" s="11" t="s">
        <v>5500</v>
      </c>
      <c r="N507" s="9">
        <v>4765</v>
      </c>
      <c r="O507" s="7" t="s">
        <v>5999</v>
      </c>
      <c r="P507" s="7" t="s">
        <v>6001</v>
      </c>
      <c r="Q507" s="9">
        <v>420</v>
      </c>
      <c r="R507" s="6">
        <v>45846</v>
      </c>
      <c r="S507" s="8">
        <f>ROUND((VALUE(SUBSTITUTE(SUBSTITUTE(BooksData[[#This Row],[Price (Incl. Tax)]], "Â", ""), "£", "")) *1.3),2)</f>
        <v>60.1</v>
      </c>
      <c r="T507" s="7" cm="1">
        <f t="array" ref="T507">_xlfn.SWITCH(I507, "One",1,"Two",2,"Three",3,"Four",4,"Five",5,"")</f>
        <v>2</v>
      </c>
      <c r="U507" s="12">
        <f>BooksData[[#This Row],[Price(USD)]]*BooksData[[#This Row],[Total Sales]]</f>
        <v>286376.5</v>
      </c>
      <c r="V507" s="7" t="str">
        <f>IF(BooksData[[#This Row],[Title]]="","Missing","OK")</f>
        <v>OK</v>
      </c>
      <c r="W507" s="7" t="str">
        <f ca="1">IF(BooksData[[#This Row],[Last Purchase]] &gt;= TODAY() - 30, "Recent", "Old")</f>
        <v>Recent</v>
      </c>
      <c r="X507" s="7">
        <f>IFERROR(
  --MID(BooksData[[#This Row],[Availability]],
        FIND("(", BooksData[[#This Row],[Availability]]) + 1,
        FIND(" ", BooksData[[#This Row],[Availability]], FIND("(", BooksData[[#This Row],[Availability]])) - FIND("(", BooksData[[#This Row],[Availability]]) - 1),
  0)</f>
        <v>14</v>
      </c>
      <c r="Y507" s="13" t="str">
        <f>IF(ISNUMBER(SEARCH("In stock", BooksData[[#This Row],[Availability]])), "In Stock", "Out of Stock")</f>
        <v>In Stock</v>
      </c>
      <c r="Z507" s="13" t="str">
        <f>IF(BooksData[[#This Row],[Stock Count]] &lt; 5, "⚠️ Low", "OK")</f>
        <v>OK</v>
      </c>
      <c r="AA507" s="14">
        <f>BooksData[[#This Row],[Revenue]]*0.2</f>
        <v>57275.3</v>
      </c>
      <c r="AB507" s="13" t="str" cm="1">
        <f t="array" ref="AB507">_xlfn.IFS(BooksData[[#This Row],[Price(USD)]]&lt;10, "Low", BooksData[[#This Row],[Price(USD)]]&lt;20, "Mid", TRUE, "High")</f>
        <v>High</v>
      </c>
      <c r="AC507" s="13" t="str">
        <f>IF(BooksData[[#This Row],[Total Sales]] &gt; 4000, "Top Seller", "Other")</f>
        <v>Top Seller</v>
      </c>
    </row>
    <row r="508" spans="1:29" x14ac:dyDescent="0.3">
      <c r="A508" s="7" t="s">
        <v>524</v>
      </c>
      <c r="B508" s="7" t="s">
        <v>1523</v>
      </c>
      <c r="C508" s="7" t="s">
        <v>2017</v>
      </c>
      <c r="D508" s="7" t="s">
        <v>2499</v>
      </c>
      <c r="E508" s="7" t="s">
        <v>2499</v>
      </c>
      <c r="F508" s="7" t="s">
        <v>2921</v>
      </c>
      <c r="G508" s="7" t="s">
        <v>2924</v>
      </c>
      <c r="H508" s="7">
        <v>0</v>
      </c>
      <c r="I508" s="10" t="s">
        <v>2945</v>
      </c>
      <c r="J508" s="7" t="s">
        <v>2961</v>
      </c>
      <c r="K508" s="7" t="s">
        <v>3501</v>
      </c>
      <c r="L508" s="11" t="s">
        <v>4501</v>
      </c>
      <c r="M508" s="11" t="s">
        <v>5501</v>
      </c>
      <c r="N508" s="9">
        <v>1642</v>
      </c>
      <c r="O508" s="7" t="s">
        <v>6000</v>
      </c>
      <c r="P508" s="7" t="s">
        <v>6002</v>
      </c>
      <c r="Q508" s="9">
        <v>1085</v>
      </c>
      <c r="R508" s="6">
        <v>45839</v>
      </c>
      <c r="S508" s="8">
        <f>ROUND((VALUE(SUBSTITUTE(SUBSTITUTE(BooksData[[#This Row],[Price (Incl. Tax)]], "Â", ""), "£", "")) *1.3),2)</f>
        <v>66.92</v>
      </c>
      <c r="T508" s="7" cm="1">
        <f t="array" ref="T508">_xlfn.SWITCH(I508, "One",1,"Two",2,"Three",3,"Four",4,"Five",5,"")</f>
        <v>3</v>
      </c>
      <c r="U508" s="12">
        <f>BooksData[[#This Row],[Price(USD)]]*BooksData[[#This Row],[Total Sales]]</f>
        <v>109882.64</v>
      </c>
      <c r="V508" s="7" t="str">
        <f>IF(BooksData[[#This Row],[Title]]="","Missing","OK")</f>
        <v>OK</v>
      </c>
      <c r="W508" s="7" t="str">
        <f ca="1">IF(BooksData[[#This Row],[Last Purchase]] &gt;= TODAY() - 30, "Recent", "Old")</f>
        <v>Recent</v>
      </c>
      <c r="X508" s="7">
        <f>IFERROR(
  --MID(BooksData[[#This Row],[Availability]],
        FIND("(", BooksData[[#This Row],[Availability]]) + 1,
        FIND(" ", BooksData[[#This Row],[Availability]], FIND("(", BooksData[[#This Row],[Availability]])) - FIND("(", BooksData[[#This Row],[Availability]]) - 1),
  0)</f>
        <v>14</v>
      </c>
      <c r="Y508" s="13" t="str">
        <f>IF(ISNUMBER(SEARCH("In stock", BooksData[[#This Row],[Availability]])), "In Stock", "Out of Stock")</f>
        <v>In Stock</v>
      </c>
      <c r="Z508" s="13" t="str">
        <f>IF(BooksData[[#This Row],[Stock Count]] &lt; 5, "⚠️ Low", "OK")</f>
        <v>OK</v>
      </c>
      <c r="AA508" s="14">
        <f>BooksData[[#This Row],[Revenue]]*0.2</f>
        <v>21976.528000000002</v>
      </c>
      <c r="AB508" s="13" t="str" cm="1">
        <f t="array" ref="AB508">_xlfn.IFS(BooksData[[#This Row],[Price(USD)]]&lt;10, "Low", BooksData[[#This Row],[Price(USD)]]&lt;20, "Mid", TRUE, "High")</f>
        <v>High</v>
      </c>
      <c r="AC508" s="13" t="str">
        <f>IF(BooksData[[#This Row],[Total Sales]] &gt; 4000, "Top Seller", "Other")</f>
        <v>Other</v>
      </c>
    </row>
    <row r="509" spans="1:29" x14ac:dyDescent="0.3">
      <c r="A509" s="7" t="s">
        <v>525</v>
      </c>
      <c r="B509" s="7" t="s">
        <v>1524</v>
      </c>
      <c r="C509" s="7" t="s">
        <v>2017</v>
      </c>
      <c r="D509" s="7" t="s">
        <v>2500</v>
      </c>
      <c r="E509" s="7" t="s">
        <v>2500</v>
      </c>
      <c r="F509" s="7" t="s">
        <v>2921</v>
      </c>
      <c r="G509" s="7" t="s">
        <v>2940</v>
      </c>
      <c r="H509" s="7">
        <v>0</v>
      </c>
      <c r="I509" s="10" t="s">
        <v>2945</v>
      </c>
      <c r="J509" s="7" t="s">
        <v>2961</v>
      </c>
      <c r="K509" s="7" t="s">
        <v>3502</v>
      </c>
      <c r="L509" s="11" t="s">
        <v>4502</v>
      </c>
      <c r="M509" s="11" t="s">
        <v>5502</v>
      </c>
      <c r="N509" s="9">
        <v>3195</v>
      </c>
      <c r="O509" s="7" t="s">
        <v>6000</v>
      </c>
      <c r="P509" s="7" t="s">
        <v>6001</v>
      </c>
      <c r="Q509" s="9">
        <v>487</v>
      </c>
      <c r="R509" s="6">
        <v>45675</v>
      </c>
      <c r="S509" s="8">
        <f>ROUND((VALUE(SUBSTITUTE(SUBSTITUTE(BooksData[[#This Row],[Price (Incl. Tax)]], "Â", ""), "£", "")) *1.3),2)</f>
        <v>17.329999999999998</v>
      </c>
      <c r="T509" s="7" cm="1">
        <f t="array" ref="T509">_xlfn.SWITCH(I509, "One",1,"Two",2,"Three",3,"Four",4,"Five",5,"")</f>
        <v>3</v>
      </c>
      <c r="U509" s="12">
        <f>BooksData[[#This Row],[Price(USD)]]*BooksData[[#This Row],[Total Sales]]</f>
        <v>55369.349999999991</v>
      </c>
      <c r="V509" s="7" t="str">
        <f>IF(BooksData[[#This Row],[Title]]="","Missing","OK")</f>
        <v>OK</v>
      </c>
      <c r="W509" s="7" t="str">
        <f ca="1">IF(BooksData[[#This Row],[Last Purchase]] &gt;= TODAY() - 30, "Recent", "Old")</f>
        <v>Old</v>
      </c>
      <c r="X509" s="7">
        <f>IFERROR(
  --MID(BooksData[[#This Row],[Availability]],
        FIND("(", BooksData[[#This Row],[Availability]]) + 1,
        FIND(" ", BooksData[[#This Row],[Availability]], FIND("(", BooksData[[#This Row],[Availability]])) - FIND("(", BooksData[[#This Row],[Availability]]) - 1),
  0)</f>
        <v>13</v>
      </c>
      <c r="Y509" s="13" t="str">
        <f>IF(ISNUMBER(SEARCH("In stock", BooksData[[#This Row],[Availability]])), "In Stock", "Out of Stock")</f>
        <v>In Stock</v>
      </c>
      <c r="Z509" s="13" t="str">
        <f>IF(BooksData[[#This Row],[Stock Count]] &lt; 5, "⚠️ Low", "OK")</f>
        <v>OK</v>
      </c>
      <c r="AA509" s="14">
        <f>BooksData[[#This Row],[Revenue]]*0.2</f>
        <v>11073.869999999999</v>
      </c>
      <c r="AB509" s="13" t="str" cm="1">
        <f t="array" ref="AB509">_xlfn.IFS(BooksData[[#This Row],[Price(USD)]]&lt;10, "Low", BooksData[[#This Row],[Price(USD)]]&lt;20, "Mid", TRUE, "High")</f>
        <v>Mid</v>
      </c>
      <c r="AC509" s="13" t="str">
        <f>IF(BooksData[[#This Row],[Total Sales]] &gt; 4000, "Top Seller", "Other")</f>
        <v>Other</v>
      </c>
    </row>
    <row r="510" spans="1:29" x14ac:dyDescent="0.3">
      <c r="A510" s="7" t="s">
        <v>526</v>
      </c>
      <c r="B510" s="7" t="s">
        <v>1525</v>
      </c>
      <c r="C510" s="7" t="s">
        <v>2017</v>
      </c>
      <c r="D510" s="7" t="s">
        <v>2273</v>
      </c>
      <c r="E510" s="7" t="s">
        <v>2273</v>
      </c>
      <c r="F510" s="7" t="s">
        <v>2921</v>
      </c>
      <c r="G510" s="7" t="s">
        <v>2933</v>
      </c>
      <c r="H510" s="7">
        <v>0</v>
      </c>
      <c r="I510" s="10" t="s">
        <v>2944</v>
      </c>
      <c r="J510" s="7" t="s">
        <v>2961</v>
      </c>
      <c r="K510" s="7" t="s">
        <v>3503</v>
      </c>
      <c r="L510" s="11" t="s">
        <v>4503</v>
      </c>
      <c r="M510" s="11" t="s">
        <v>5503</v>
      </c>
      <c r="N510" s="9">
        <v>4099</v>
      </c>
      <c r="O510" s="7" t="s">
        <v>5998</v>
      </c>
      <c r="P510" s="7" t="s">
        <v>6001</v>
      </c>
      <c r="Q510" s="9">
        <v>859</v>
      </c>
      <c r="R510" s="6">
        <v>45822</v>
      </c>
      <c r="S510" s="8">
        <f>ROUND((VALUE(SUBSTITUTE(SUBSTITUTE(BooksData[[#This Row],[Price (Incl. Tax)]], "Â", ""), "£", "")) *1.3),2)</f>
        <v>64.569999999999993</v>
      </c>
      <c r="T510" s="7" cm="1">
        <f t="array" ref="T510">_xlfn.SWITCH(I510, "One",1,"Two",2,"Three",3,"Four",4,"Five",5,"")</f>
        <v>4</v>
      </c>
      <c r="U510" s="12">
        <f>BooksData[[#This Row],[Price(USD)]]*BooksData[[#This Row],[Total Sales]]</f>
        <v>264672.43</v>
      </c>
      <c r="V510" s="7" t="str">
        <f>IF(BooksData[[#This Row],[Title]]="","Missing","OK")</f>
        <v>OK</v>
      </c>
      <c r="W510" s="7" t="str">
        <f ca="1">IF(BooksData[[#This Row],[Last Purchase]] &gt;= TODAY() - 30, "Recent", "Old")</f>
        <v>Old</v>
      </c>
      <c r="X510" s="7">
        <f>IFERROR(
  --MID(BooksData[[#This Row],[Availability]],
        FIND("(", BooksData[[#This Row],[Availability]]) + 1,
        FIND(" ", BooksData[[#This Row],[Availability]], FIND("(", BooksData[[#This Row],[Availability]])) - FIND("(", BooksData[[#This Row],[Availability]]) - 1),
  0)</f>
        <v>12</v>
      </c>
      <c r="Y510" s="13" t="str">
        <f>IF(ISNUMBER(SEARCH("In stock", BooksData[[#This Row],[Availability]])), "In Stock", "Out of Stock")</f>
        <v>In Stock</v>
      </c>
      <c r="Z510" s="13" t="str">
        <f>IF(BooksData[[#This Row],[Stock Count]] &lt; 5, "⚠️ Low", "OK")</f>
        <v>OK</v>
      </c>
      <c r="AA510" s="14">
        <f>BooksData[[#This Row],[Revenue]]*0.2</f>
        <v>52934.486000000004</v>
      </c>
      <c r="AB510" s="13" t="str" cm="1">
        <f t="array" ref="AB510">_xlfn.IFS(BooksData[[#This Row],[Price(USD)]]&lt;10, "Low", BooksData[[#This Row],[Price(USD)]]&lt;20, "Mid", TRUE, "High")</f>
        <v>High</v>
      </c>
      <c r="AC510" s="13" t="str">
        <f>IF(BooksData[[#This Row],[Total Sales]] &gt; 4000, "Top Seller", "Other")</f>
        <v>Top Seller</v>
      </c>
    </row>
    <row r="511" spans="1:29" x14ac:dyDescent="0.3">
      <c r="A511" s="7" t="s">
        <v>527</v>
      </c>
      <c r="B511" s="7" t="s">
        <v>1526</v>
      </c>
      <c r="C511" s="7" t="s">
        <v>2017</v>
      </c>
      <c r="D511" s="7" t="s">
        <v>2501</v>
      </c>
      <c r="E511" s="7" t="s">
        <v>2501</v>
      </c>
      <c r="F511" s="7" t="s">
        <v>2921</v>
      </c>
      <c r="G511" s="7" t="s">
        <v>2933</v>
      </c>
      <c r="H511" s="7">
        <v>0</v>
      </c>
      <c r="I511" s="10" t="s">
        <v>2947</v>
      </c>
      <c r="J511" s="7" t="s">
        <v>2961</v>
      </c>
      <c r="K511" s="7" t="s">
        <v>3504</v>
      </c>
      <c r="L511" s="11" t="s">
        <v>4504</v>
      </c>
      <c r="M511" s="11" t="s">
        <v>5504</v>
      </c>
      <c r="N511" s="9">
        <v>3323</v>
      </c>
      <c r="O511" s="7" t="s">
        <v>5995</v>
      </c>
      <c r="P511" s="7" t="s">
        <v>6001</v>
      </c>
      <c r="Q511" s="9">
        <v>1007</v>
      </c>
      <c r="R511" s="6">
        <v>45745</v>
      </c>
      <c r="S511" s="8">
        <f>ROUND((VALUE(SUBSTITUTE(SUBSTITUTE(BooksData[[#This Row],[Price (Incl. Tax)]], "Â", ""), "£", "")) *1.3),2)</f>
        <v>75.819999999999993</v>
      </c>
      <c r="T511" s="7" cm="1">
        <f t="array" ref="T511">_xlfn.SWITCH(I511, "One",1,"Two",2,"Three",3,"Four",4,"Five",5,"")</f>
        <v>5</v>
      </c>
      <c r="U511" s="12">
        <f>BooksData[[#This Row],[Price(USD)]]*BooksData[[#This Row],[Total Sales]]</f>
        <v>251949.86</v>
      </c>
      <c r="V511" s="7" t="str">
        <f>IF(BooksData[[#This Row],[Title]]="","Missing","OK")</f>
        <v>OK</v>
      </c>
      <c r="W511" s="7" t="str">
        <f ca="1">IF(BooksData[[#This Row],[Last Purchase]] &gt;= TODAY() - 30, "Recent", "Old")</f>
        <v>Old</v>
      </c>
      <c r="X511" s="7">
        <f>IFERROR(
  --MID(BooksData[[#This Row],[Availability]],
        FIND("(", BooksData[[#This Row],[Availability]]) + 1,
        FIND(" ", BooksData[[#This Row],[Availability]], FIND("(", BooksData[[#This Row],[Availability]])) - FIND("(", BooksData[[#This Row],[Availability]]) - 1),
  0)</f>
        <v>12</v>
      </c>
      <c r="Y511" s="13" t="str">
        <f>IF(ISNUMBER(SEARCH("In stock", BooksData[[#This Row],[Availability]])), "In Stock", "Out of Stock")</f>
        <v>In Stock</v>
      </c>
      <c r="Z511" s="13" t="str">
        <f>IF(BooksData[[#This Row],[Stock Count]] &lt; 5, "⚠️ Low", "OK")</f>
        <v>OK</v>
      </c>
      <c r="AA511" s="14">
        <f>BooksData[[#This Row],[Revenue]]*0.2</f>
        <v>50389.972000000002</v>
      </c>
      <c r="AB511" s="13" t="str" cm="1">
        <f t="array" ref="AB511">_xlfn.IFS(BooksData[[#This Row],[Price(USD)]]&lt;10, "Low", BooksData[[#This Row],[Price(USD)]]&lt;20, "Mid", TRUE, "High")</f>
        <v>High</v>
      </c>
      <c r="AC511" s="13" t="str">
        <f>IF(BooksData[[#This Row],[Total Sales]] &gt; 4000, "Top Seller", "Other")</f>
        <v>Other</v>
      </c>
    </row>
    <row r="512" spans="1:29" x14ac:dyDescent="0.3">
      <c r="A512" s="7" t="s">
        <v>528</v>
      </c>
      <c r="B512" s="7" t="s">
        <v>1527</v>
      </c>
      <c r="C512" s="7" t="s">
        <v>2017</v>
      </c>
      <c r="D512" s="7" t="s">
        <v>2502</v>
      </c>
      <c r="E512" s="7" t="s">
        <v>2502</v>
      </c>
      <c r="F512" s="7" t="s">
        <v>2921</v>
      </c>
      <c r="G512" s="7" t="s">
        <v>2933</v>
      </c>
      <c r="H512" s="7">
        <v>0</v>
      </c>
      <c r="I512" s="10" t="s">
        <v>2947</v>
      </c>
      <c r="J512" s="7" t="s">
        <v>2961</v>
      </c>
      <c r="K512" s="7" t="s">
        <v>3505</v>
      </c>
      <c r="L512" s="11" t="s">
        <v>4505</v>
      </c>
      <c r="M512" s="11" t="s">
        <v>5505</v>
      </c>
      <c r="N512" s="9">
        <v>2048</v>
      </c>
      <c r="O512" s="7" t="s">
        <v>5998</v>
      </c>
      <c r="P512" s="7" t="s">
        <v>6001</v>
      </c>
      <c r="Q512" s="9">
        <v>1968</v>
      </c>
      <c r="R512" s="6">
        <v>45738</v>
      </c>
      <c r="S512" s="8">
        <f>ROUND((VALUE(SUBSTITUTE(SUBSTITUTE(BooksData[[#This Row],[Price (Incl. Tax)]], "Â", ""), "£", "")) *1.3),2)</f>
        <v>73.459999999999994</v>
      </c>
      <c r="T512" s="7" cm="1">
        <f t="array" ref="T512">_xlfn.SWITCH(I512, "One",1,"Two",2,"Three",3,"Four",4,"Five",5,"")</f>
        <v>5</v>
      </c>
      <c r="U512" s="12">
        <f>BooksData[[#This Row],[Price(USD)]]*BooksData[[#This Row],[Total Sales]]</f>
        <v>150446.07999999999</v>
      </c>
      <c r="V512" s="7" t="str">
        <f>IF(BooksData[[#This Row],[Title]]="","Missing","OK")</f>
        <v>OK</v>
      </c>
      <c r="W512" s="7" t="str">
        <f ca="1">IF(BooksData[[#This Row],[Last Purchase]] &gt;= TODAY() - 30, "Recent", "Old")</f>
        <v>Old</v>
      </c>
      <c r="X512" s="7">
        <f>IFERROR(
  --MID(BooksData[[#This Row],[Availability]],
        FIND("(", BooksData[[#This Row],[Availability]]) + 1,
        FIND(" ", BooksData[[#This Row],[Availability]], FIND("(", BooksData[[#This Row],[Availability]])) - FIND("(", BooksData[[#This Row],[Availability]]) - 1),
  0)</f>
        <v>12</v>
      </c>
      <c r="Y512" s="13" t="str">
        <f>IF(ISNUMBER(SEARCH("In stock", BooksData[[#This Row],[Availability]])), "In Stock", "Out of Stock")</f>
        <v>In Stock</v>
      </c>
      <c r="Z512" s="13" t="str">
        <f>IF(BooksData[[#This Row],[Stock Count]] &lt; 5, "⚠️ Low", "OK")</f>
        <v>OK</v>
      </c>
      <c r="AA512" s="14">
        <f>BooksData[[#This Row],[Revenue]]*0.2</f>
        <v>30089.216</v>
      </c>
      <c r="AB512" s="13" t="str" cm="1">
        <f t="array" ref="AB512">_xlfn.IFS(BooksData[[#This Row],[Price(USD)]]&lt;10, "Low", BooksData[[#This Row],[Price(USD)]]&lt;20, "Mid", TRUE, "High")</f>
        <v>High</v>
      </c>
      <c r="AC512" s="13" t="str">
        <f>IF(BooksData[[#This Row],[Total Sales]] &gt; 4000, "Top Seller", "Other")</f>
        <v>Other</v>
      </c>
    </row>
    <row r="513" spans="1:29" x14ac:dyDescent="0.3">
      <c r="A513" s="7" t="s">
        <v>529</v>
      </c>
      <c r="B513" s="7" t="s">
        <v>1528</v>
      </c>
      <c r="C513" s="7" t="s">
        <v>2017</v>
      </c>
      <c r="D513" s="7" t="s">
        <v>2226</v>
      </c>
      <c r="E513" s="7" t="s">
        <v>2226</v>
      </c>
      <c r="F513" s="7" t="s">
        <v>2921</v>
      </c>
      <c r="G513" s="7" t="s">
        <v>2934</v>
      </c>
      <c r="H513" s="7">
        <v>0</v>
      </c>
      <c r="I513" s="10" t="s">
        <v>2943</v>
      </c>
      <c r="J513" s="7" t="s">
        <v>2961</v>
      </c>
      <c r="K513" s="7" t="s">
        <v>3506</v>
      </c>
      <c r="L513" s="11" t="s">
        <v>4506</v>
      </c>
      <c r="M513" s="11" t="s">
        <v>5506</v>
      </c>
      <c r="N513" s="9">
        <v>1258</v>
      </c>
      <c r="O513" s="7" t="s">
        <v>6000</v>
      </c>
      <c r="P513" s="7" t="s">
        <v>6001</v>
      </c>
      <c r="Q513" s="9">
        <v>122</v>
      </c>
      <c r="R513" s="6">
        <v>45754</v>
      </c>
      <c r="S513" s="8">
        <f>ROUND((VALUE(SUBSTITUTE(SUBSTITUTE(BooksData[[#This Row],[Price (Incl. Tax)]], "Â", ""), "£", "")) *1.3),2)</f>
        <v>62.91</v>
      </c>
      <c r="T513" s="7" cm="1">
        <f t="array" ref="T513">_xlfn.SWITCH(I513, "One",1,"Two",2,"Three",3,"Four",4,"Five",5,"")</f>
        <v>2</v>
      </c>
      <c r="U513" s="12">
        <f>BooksData[[#This Row],[Price(USD)]]*BooksData[[#This Row],[Total Sales]]</f>
        <v>79140.78</v>
      </c>
      <c r="V513" s="7" t="str">
        <f>IF(BooksData[[#This Row],[Title]]="","Missing","OK")</f>
        <v>OK</v>
      </c>
      <c r="W513" s="7" t="str">
        <f ca="1">IF(BooksData[[#This Row],[Last Purchase]] &gt;= TODAY() - 30, "Recent", "Old")</f>
        <v>Old</v>
      </c>
      <c r="X513" s="7">
        <f>IFERROR(
  --MID(BooksData[[#This Row],[Availability]],
        FIND("(", BooksData[[#This Row],[Availability]]) + 1,
        FIND(" ", BooksData[[#This Row],[Availability]], FIND("(", BooksData[[#This Row],[Availability]])) - FIND("(", BooksData[[#This Row],[Availability]]) - 1),
  0)</f>
        <v>11</v>
      </c>
      <c r="Y513" s="13" t="str">
        <f>IF(ISNUMBER(SEARCH("In stock", BooksData[[#This Row],[Availability]])), "In Stock", "Out of Stock")</f>
        <v>In Stock</v>
      </c>
      <c r="Z513" s="13" t="str">
        <f>IF(BooksData[[#This Row],[Stock Count]] &lt; 5, "⚠️ Low", "OK")</f>
        <v>OK</v>
      </c>
      <c r="AA513" s="14">
        <f>BooksData[[#This Row],[Revenue]]*0.2</f>
        <v>15828.156000000001</v>
      </c>
      <c r="AB513" s="13" t="str" cm="1">
        <f t="array" ref="AB513">_xlfn.IFS(BooksData[[#This Row],[Price(USD)]]&lt;10, "Low", BooksData[[#This Row],[Price(USD)]]&lt;20, "Mid", TRUE, "High")</f>
        <v>High</v>
      </c>
      <c r="AC513" s="13" t="str">
        <f>IF(BooksData[[#This Row],[Total Sales]] &gt; 4000, "Top Seller", "Other")</f>
        <v>Other</v>
      </c>
    </row>
    <row r="514" spans="1:29" x14ac:dyDescent="0.3">
      <c r="A514" s="7" t="s">
        <v>530</v>
      </c>
      <c r="B514" s="7" t="s">
        <v>1529</v>
      </c>
      <c r="C514" s="7" t="s">
        <v>2017</v>
      </c>
      <c r="D514" s="7" t="s">
        <v>2503</v>
      </c>
      <c r="E514" s="7" t="s">
        <v>2503</v>
      </c>
      <c r="F514" s="7" t="s">
        <v>2921</v>
      </c>
      <c r="G514" s="7" t="s">
        <v>2934</v>
      </c>
      <c r="H514" s="7">
        <v>0</v>
      </c>
      <c r="I514" s="10" t="s">
        <v>2947</v>
      </c>
      <c r="J514" s="7" t="s">
        <v>2961</v>
      </c>
      <c r="K514" s="7" t="s">
        <v>3507</v>
      </c>
      <c r="L514" s="11" t="s">
        <v>4507</v>
      </c>
      <c r="M514" s="11" t="s">
        <v>5507</v>
      </c>
      <c r="N514" s="9">
        <v>95</v>
      </c>
      <c r="O514" s="7" t="s">
        <v>5999</v>
      </c>
      <c r="P514" s="7" t="s">
        <v>6002</v>
      </c>
      <c r="Q514" s="9">
        <v>1991</v>
      </c>
      <c r="R514" s="6">
        <v>45820</v>
      </c>
      <c r="S514" s="8">
        <f>ROUND((VALUE(SUBSTITUTE(SUBSTITUTE(BooksData[[#This Row],[Price (Incl. Tax)]], "Â", ""), "£", "")) *1.3),2)</f>
        <v>27.14</v>
      </c>
      <c r="T514" s="7" cm="1">
        <f t="array" ref="T514">_xlfn.SWITCH(I514, "One",1,"Two",2,"Three",3,"Four",4,"Five",5,"")</f>
        <v>5</v>
      </c>
      <c r="U514" s="12">
        <f>BooksData[[#This Row],[Price(USD)]]*BooksData[[#This Row],[Total Sales]]</f>
        <v>2578.3000000000002</v>
      </c>
      <c r="V514" s="7" t="str">
        <f>IF(BooksData[[#This Row],[Title]]="","Missing","OK")</f>
        <v>OK</v>
      </c>
      <c r="W514" s="7" t="str">
        <f ca="1">IF(BooksData[[#This Row],[Last Purchase]] &gt;= TODAY() - 30, "Recent", "Old")</f>
        <v>Old</v>
      </c>
      <c r="X514" s="7">
        <f>IFERROR(
  --MID(BooksData[[#This Row],[Availability]],
        FIND("(", BooksData[[#This Row],[Availability]]) + 1,
        FIND(" ", BooksData[[#This Row],[Availability]], FIND("(", BooksData[[#This Row],[Availability]])) - FIND("(", BooksData[[#This Row],[Availability]]) - 1),
  0)</f>
        <v>11</v>
      </c>
      <c r="Y514" s="13" t="str">
        <f>IF(ISNUMBER(SEARCH("In stock", BooksData[[#This Row],[Availability]])), "In Stock", "Out of Stock")</f>
        <v>In Stock</v>
      </c>
      <c r="Z514" s="13" t="str">
        <f>IF(BooksData[[#This Row],[Stock Count]] &lt; 5, "⚠️ Low", "OK")</f>
        <v>OK</v>
      </c>
      <c r="AA514" s="14">
        <f>BooksData[[#This Row],[Revenue]]*0.2</f>
        <v>515.66000000000008</v>
      </c>
      <c r="AB514" s="13" t="str" cm="1">
        <f t="array" ref="AB514">_xlfn.IFS(BooksData[[#This Row],[Price(USD)]]&lt;10, "Low", BooksData[[#This Row],[Price(USD)]]&lt;20, "Mid", TRUE, "High")</f>
        <v>High</v>
      </c>
      <c r="AC514" s="13" t="str">
        <f>IF(BooksData[[#This Row],[Total Sales]] &gt; 4000, "Top Seller", "Other")</f>
        <v>Other</v>
      </c>
    </row>
    <row r="515" spans="1:29" x14ac:dyDescent="0.3">
      <c r="A515" s="7" t="s">
        <v>531</v>
      </c>
      <c r="B515" s="7" t="s">
        <v>1530</v>
      </c>
      <c r="C515" s="7" t="s">
        <v>2017</v>
      </c>
      <c r="D515" s="7" t="s">
        <v>2504</v>
      </c>
      <c r="E515" s="7" t="s">
        <v>2504</v>
      </c>
      <c r="F515" s="7" t="s">
        <v>2921</v>
      </c>
      <c r="G515" s="7" t="s">
        <v>2937</v>
      </c>
      <c r="H515" s="7">
        <v>0</v>
      </c>
      <c r="I515" s="10" t="s">
        <v>2944</v>
      </c>
      <c r="J515" s="7" t="s">
        <v>2961</v>
      </c>
      <c r="K515" s="7" t="s">
        <v>3508</v>
      </c>
      <c r="L515" s="11" t="s">
        <v>4508</v>
      </c>
      <c r="M515" s="11" t="s">
        <v>5508</v>
      </c>
      <c r="N515" s="9">
        <v>923</v>
      </c>
      <c r="O515" s="7" t="s">
        <v>5996</v>
      </c>
      <c r="P515" s="7" t="s">
        <v>6001</v>
      </c>
      <c r="Q515" s="9">
        <v>291</v>
      </c>
      <c r="R515" s="6">
        <v>45711</v>
      </c>
      <c r="S515" s="8">
        <f>ROUND((VALUE(SUBSTITUTE(SUBSTITUTE(BooksData[[#This Row],[Price (Incl. Tax)]], "Â", ""), "£", "")) *1.3),2)</f>
        <v>76.53</v>
      </c>
      <c r="T515" s="7" cm="1">
        <f t="array" ref="T515">_xlfn.SWITCH(I515, "One",1,"Two",2,"Three",3,"Four",4,"Five",5,"")</f>
        <v>4</v>
      </c>
      <c r="U515" s="12">
        <f>BooksData[[#This Row],[Price(USD)]]*BooksData[[#This Row],[Total Sales]]</f>
        <v>70637.19</v>
      </c>
      <c r="V515" s="7" t="str">
        <f>IF(BooksData[[#This Row],[Title]]="","Missing","OK")</f>
        <v>OK</v>
      </c>
      <c r="W515" s="7" t="str">
        <f ca="1">IF(BooksData[[#This Row],[Last Purchase]] &gt;= TODAY() - 30, "Recent", "Old")</f>
        <v>Old</v>
      </c>
      <c r="X515" s="7">
        <f>IFERROR(
  --MID(BooksData[[#This Row],[Availability]],
        FIND("(", BooksData[[#This Row],[Availability]]) + 1,
        FIND(" ", BooksData[[#This Row],[Availability]], FIND("(", BooksData[[#This Row],[Availability]])) - FIND("(", BooksData[[#This Row],[Availability]]) - 1),
  0)</f>
        <v>9</v>
      </c>
      <c r="Y515" s="13" t="str">
        <f>IF(ISNUMBER(SEARCH("In stock", BooksData[[#This Row],[Availability]])), "In Stock", "Out of Stock")</f>
        <v>In Stock</v>
      </c>
      <c r="Z515" s="13" t="str">
        <f>IF(BooksData[[#This Row],[Stock Count]] &lt; 5, "⚠️ Low", "OK")</f>
        <v>OK</v>
      </c>
      <c r="AA515" s="14">
        <f>BooksData[[#This Row],[Revenue]]*0.2</f>
        <v>14127.438000000002</v>
      </c>
      <c r="AB515" s="13" t="str" cm="1">
        <f t="array" ref="AB515">_xlfn.IFS(BooksData[[#This Row],[Price(USD)]]&lt;10, "Low", BooksData[[#This Row],[Price(USD)]]&lt;20, "Mid", TRUE, "High")</f>
        <v>High</v>
      </c>
      <c r="AC515" s="13" t="str">
        <f>IF(BooksData[[#This Row],[Total Sales]] &gt; 4000, "Top Seller", "Other")</f>
        <v>Other</v>
      </c>
    </row>
    <row r="516" spans="1:29" x14ac:dyDescent="0.3">
      <c r="A516" s="7" t="s">
        <v>532</v>
      </c>
      <c r="B516" s="7" t="s">
        <v>1531</v>
      </c>
      <c r="C516" s="7" t="s">
        <v>2017</v>
      </c>
      <c r="D516" s="7" t="s">
        <v>2505</v>
      </c>
      <c r="E516" s="7" t="s">
        <v>2505</v>
      </c>
      <c r="F516" s="7" t="s">
        <v>2921</v>
      </c>
      <c r="G516" s="7" t="s">
        <v>2937</v>
      </c>
      <c r="H516" s="7">
        <v>0</v>
      </c>
      <c r="I516" s="10" t="s">
        <v>2943</v>
      </c>
      <c r="J516" s="7" t="s">
        <v>2961</v>
      </c>
      <c r="K516" s="7" t="s">
        <v>3509</v>
      </c>
      <c r="L516" s="11" t="s">
        <v>4509</v>
      </c>
      <c r="M516" s="11" t="s">
        <v>5509</v>
      </c>
      <c r="N516" s="9">
        <v>3532</v>
      </c>
      <c r="O516" s="7" t="s">
        <v>5997</v>
      </c>
      <c r="P516" s="7" t="s">
        <v>6001</v>
      </c>
      <c r="Q516" s="9">
        <v>1457</v>
      </c>
      <c r="R516" s="6">
        <v>45787</v>
      </c>
      <c r="S516" s="8">
        <f>ROUND((VALUE(SUBSTITUTE(SUBSTITUTE(BooksData[[#This Row],[Price (Incl. Tax)]], "Â", ""), "£", "")) *1.3),2)</f>
        <v>15.37</v>
      </c>
      <c r="T516" s="7" cm="1">
        <f t="array" ref="T516">_xlfn.SWITCH(I516, "One",1,"Two",2,"Three",3,"Four",4,"Five",5,"")</f>
        <v>2</v>
      </c>
      <c r="U516" s="12">
        <f>BooksData[[#This Row],[Price(USD)]]*BooksData[[#This Row],[Total Sales]]</f>
        <v>54286.84</v>
      </c>
      <c r="V516" s="7" t="str">
        <f>IF(BooksData[[#This Row],[Title]]="","Missing","OK")</f>
        <v>OK</v>
      </c>
      <c r="W516" s="7" t="str">
        <f ca="1">IF(BooksData[[#This Row],[Last Purchase]] &gt;= TODAY() - 30, "Recent", "Old")</f>
        <v>Old</v>
      </c>
      <c r="X516" s="7">
        <f>IFERROR(
  --MID(BooksData[[#This Row],[Availability]],
        FIND("(", BooksData[[#This Row],[Availability]]) + 1,
        FIND(" ", BooksData[[#This Row],[Availability]], FIND("(", BooksData[[#This Row],[Availability]])) - FIND("(", BooksData[[#This Row],[Availability]]) - 1),
  0)</f>
        <v>9</v>
      </c>
      <c r="Y516" s="13" t="str">
        <f>IF(ISNUMBER(SEARCH("In stock", BooksData[[#This Row],[Availability]])), "In Stock", "Out of Stock")</f>
        <v>In Stock</v>
      </c>
      <c r="Z516" s="13" t="str">
        <f>IF(BooksData[[#This Row],[Stock Count]] &lt; 5, "⚠️ Low", "OK")</f>
        <v>OK</v>
      </c>
      <c r="AA516" s="14">
        <f>BooksData[[#This Row],[Revenue]]*0.2</f>
        <v>10857.368</v>
      </c>
      <c r="AB516" s="13" t="str" cm="1">
        <f t="array" ref="AB516">_xlfn.IFS(BooksData[[#This Row],[Price(USD)]]&lt;10, "Low", BooksData[[#This Row],[Price(USD)]]&lt;20, "Mid", TRUE, "High")</f>
        <v>Mid</v>
      </c>
      <c r="AC516" s="13" t="str">
        <f>IF(BooksData[[#This Row],[Total Sales]] &gt; 4000, "Top Seller", "Other")</f>
        <v>Other</v>
      </c>
    </row>
    <row r="517" spans="1:29" x14ac:dyDescent="0.3">
      <c r="A517" s="7" t="s">
        <v>533</v>
      </c>
      <c r="B517" s="7" t="s">
        <v>1532</v>
      </c>
      <c r="C517" s="7" t="s">
        <v>2017</v>
      </c>
      <c r="D517" s="7" t="s">
        <v>2506</v>
      </c>
      <c r="E517" s="7" t="s">
        <v>2506</v>
      </c>
      <c r="F517" s="7" t="s">
        <v>2921</v>
      </c>
      <c r="G517" s="7" t="s">
        <v>2937</v>
      </c>
      <c r="H517" s="7">
        <v>0</v>
      </c>
      <c r="I517" s="10" t="s">
        <v>2947</v>
      </c>
      <c r="J517" s="7" t="s">
        <v>2961</v>
      </c>
      <c r="K517" s="7" t="s">
        <v>3510</v>
      </c>
      <c r="L517" s="11" t="s">
        <v>4510</v>
      </c>
      <c r="M517" s="11" t="s">
        <v>5510</v>
      </c>
      <c r="N517" s="9">
        <v>1842</v>
      </c>
      <c r="O517" s="7" t="s">
        <v>5995</v>
      </c>
      <c r="P517" s="7" t="s">
        <v>6002</v>
      </c>
      <c r="Q517" s="9">
        <v>573</v>
      </c>
      <c r="R517" s="6">
        <v>45730</v>
      </c>
      <c r="S517" s="8">
        <f>ROUND((VALUE(SUBSTITUTE(SUBSTITUTE(BooksData[[#This Row],[Price (Incl. Tax)]], "Â", ""), "£", "")) *1.3),2)</f>
        <v>57.27</v>
      </c>
      <c r="T517" s="7" cm="1">
        <f t="array" ref="T517">_xlfn.SWITCH(I517, "One",1,"Two",2,"Three",3,"Four",4,"Five",5,"")</f>
        <v>5</v>
      </c>
      <c r="U517" s="12">
        <f>BooksData[[#This Row],[Price(USD)]]*BooksData[[#This Row],[Total Sales]]</f>
        <v>105491.34000000001</v>
      </c>
      <c r="V517" s="7" t="str">
        <f>IF(BooksData[[#This Row],[Title]]="","Missing","OK")</f>
        <v>OK</v>
      </c>
      <c r="W517" s="7" t="str">
        <f ca="1">IF(BooksData[[#This Row],[Last Purchase]] &gt;= TODAY() - 30, "Recent", "Old")</f>
        <v>Old</v>
      </c>
      <c r="X517" s="7">
        <f>IFERROR(
  --MID(BooksData[[#This Row],[Availability]],
        FIND("(", BooksData[[#This Row],[Availability]]) + 1,
        FIND(" ", BooksData[[#This Row],[Availability]], FIND("(", BooksData[[#This Row],[Availability]])) - FIND("(", BooksData[[#This Row],[Availability]]) - 1),
  0)</f>
        <v>9</v>
      </c>
      <c r="Y517" s="13" t="str">
        <f>IF(ISNUMBER(SEARCH("In stock", BooksData[[#This Row],[Availability]])), "In Stock", "Out of Stock")</f>
        <v>In Stock</v>
      </c>
      <c r="Z517" s="13" t="str">
        <f>IF(BooksData[[#This Row],[Stock Count]] &lt; 5, "⚠️ Low", "OK")</f>
        <v>OK</v>
      </c>
      <c r="AA517" s="14">
        <f>BooksData[[#This Row],[Revenue]]*0.2</f>
        <v>21098.268000000004</v>
      </c>
      <c r="AB517" s="13" t="str" cm="1">
        <f t="array" ref="AB517">_xlfn.IFS(BooksData[[#This Row],[Price(USD)]]&lt;10, "Low", BooksData[[#This Row],[Price(USD)]]&lt;20, "Mid", TRUE, "High")</f>
        <v>High</v>
      </c>
      <c r="AC517" s="13" t="str">
        <f>IF(BooksData[[#This Row],[Total Sales]] &gt; 4000, "Top Seller", "Other")</f>
        <v>Other</v>
      </c>
    </row>
    <row r="518" spans="1:29" x14ac:dyDescent="0.3">
      <c r="A518" s="7" t="s">
        <v>534</v>
      </c>
      <c r="B518" s="7" t="s">
        <v>1533</v>
      </c>
      <c r="C518" s="7" t="s">
        <v>2017</v>
      </c>
      <c r="D518" s="7" t="s">
        <v>2507</v>
      </c>
      <c r="E518" s="7" t="s">
        <v>2507</v>
      </c>
      <c r="F518" s="7" t="s">
        <v>2921</v>
      </c>
      <c r="G518" s="7" t="s">
        <v>2937</v>
      </c>
      <c r="H518" s="7">
        <v>0</v>
      </c>
      <c r="I518" s="10" t="s">
        <v>2943</v>
      </c>
      <c r="J518" s="7" t="s">
        <v>2961</v>
      </c>
      <c r="K518" s="7" t="s">
        <v>3511</v>
      </c>
      <c r="L518" s="11" t="s">
        <v>4511</v>
      </c>
      <c r="M518" s="11" t="s">
        <v>5511</v>
      </c>
      <c r="N518" s="9">
        <v>1490</v>
      </c>
      <c r="O518" s="7" t="s">
        <v>5998</v>
      </c>
      <c r="P518" s="7" t="s">
        <v>6001</v>
      </c>
      <c r="Q518" s="9">
        <v>190</v>
      </c>
      <c r="R518" s="6">
        <v>45672</v>
      </c>
      <c r="S518" s="8">
        <f>ROUND((VALUE(SUBSTITUTE(SUBSTITUTE(BooksData[[#This Row],[Price (Incl. Tax)]], "Â", ""), "£", "")) *1.3),2)</f>
        <v>21.68</v>
      </c>
      <c r="T518" s="7" cm="1">
        <f t="array" ref="T518">_xlfn.SWITCH(I518, "One",1,"Two",2,"Three",3,"Four",4,"Five",5,"")</f>
        <v>2</v>
      </c>
      <c r="U518" s="12">
        <f>BooksData[[#This Row],[Price(USD)]]*BooksData[[#This Row],[Total Sales]]</f>
        <v>32303.200000000001</v>
      </c>
      <c r="V518" s="7" t="str">
        <f>IF(BooksData[[#This Row],[Title]]="","Missing","OK")</f>
        <v>OK</v>
      </c>
      <c r="W518" s="7" t="str">
        <f ca="1">IF(BooksData[[#This Row],[Last Purchase]] &gt;= TODAY() - 30, "Recent", "Old")</f>
        <v>Old</v>
      </c>
      <c r="X518" s="7">
        <f>IFERROR(
  --MID(BooksData[[#This Row],[Availability]],
        FIND("(", BooksData[[#This Row],[Availability]]) + 1,
        FIND(" ", BooksData[[#This Row],[Availability]], FIND("(", BooksData[[#This Row],[Availability]])) - FIND("(", BooksData[[#This Row],[Availability]]) - 1),
  0)</f>
        <v>9</v>
      </c>
      <c r="Y518" s="13" t="str">
        <f>IF(ISNUMBER(SEARCH("In stock", BooksData[[#This Row],[Availability]])), "In Stock", "Out of Stock")</f>
        <v>In Stock</v>
      </c>
      <c r="Z518" s="13" t="str">
        <f>IF(BooksData[[#This Row],[Stock Count]] &lt; 5, "⚠️ Low", "OK")</f>
        <v>OK</v>
      </c>
      <c r="AA518" s="14">
        <f>BooksData[[#This Row],[Revenue]]*0.2</f>
        <v>6460.64</v>
      </c>
      <c r="AB518" s="13" t="str" cm="1">
        <f t="array" ref="AB518">_xlfn.IFS(BooksData[[#This Row],[Price(USD)]]&lt;10, "Low", BooksData[[#This Row],[Price(USD)]]&lt;20, "Mid", TRUE, "High")</f>
        <v>High</v>
      </c>
      <c r="AC518" s="13" t="str">
        <f>IF(BooksData[[#This Row],[Total Sales]] &gt; 4000, "Top Seller", "Other")</f>
        <v>Other</v>
      </c>
    </row>
    <row r="519" spans="1:29" x14ac:dyDescent="0.3">
      <c r="A519" s="7" t="s">
        <v>535</v>
      </c>
      <c r="B519" s="7" t="s">
        <v>1534</v>
      </c>
      <c r="C519" s="7" t="s">
        <v>2017</v>
      </c>
      <c r="D519" s="7" t="s">
        <v>2508</v>
      </c>
      <c r="E519" s="7" t="s">
        <v>2508</v>
      </c>
      <c r="F519" s="7" t="s">
        <v>2921</v>
      </c>
      <c r="G519" s="7" t="s">
        <v>2937</v>
      </c>
      <c r="H519" s="7">
        <v>0</v>
      </c>
      <c r="I519" s="10" t="s">
        <v>2944</v>
      </c>
      <c r="J519" s="7" t="s">
        <v>2961</v>
      </c>
      <c r="K519" s="7" t="s">
        <v>3512</v>
      </c>
      <c r="L519" s="11" t="s">
        <v>4512</v>
      </c>
      <c r="M519" s="11" t="s">
        <v>5512</v>
      </c>
      <c r="N519" s="9">
        <v>4293</v>
      </c>
      <c r="O519" s="7" t="s">
        <v>5996</v>
      </c>
      <c r="P519" s="7" t="s">
        <v>6002</v>
      </c>
      <c r="Q519" s="9">
        <v>89</v>
      </c>
      <c r="R519" s="6">
        <v>45812</v>
      </c>
      <c r="S519" s="8">
        <f>ROUND((VALUE(SUBSTITUTE(SUBSTITUTE(BooksData[[#This Row],[Price (Incl. Tax)]], "Â", ""), "£", "")) *1.3),2)</f>
        <v>13.53</v>
      </c>
      <c r="T519" s="7" cm="1">
        <f t="array" ref="T519">_xlfn.SWITCH(I519, "One",1,"Two",2,"Three",3,"Four",4,"Five",5,"")</f>
        <v>4</v>
      </c>
      <c r="U519" s="12">
        <f>BooksData[[#This Row],[Price(USD)]]*BooksData[[#This Row],[Total Sales]]</f>
        <v>58084.29</v>
      </c>
      <c r="V519" s="7" t="str">
        <f>IF(BooksData[[#This Row],[Title]]="","Missing","OK")</f>
        <v>OK</v>
      </c>
      <c r="W519" s="7" t="str">
        <f ca="1">IF(BooksData[[#This Row],[Last Purchase]] &gt;= TODAY() - 30, "Recent", "Old")</f>
        <v>Old</v>
      </c>
      <c r="X519" s="7">
        <f>IFERROR(
  --MID(BooksData[[#This Row],[Availability]],
        FIND("(", BooksData[[#This Row],[Availability]]) + 1,
        FIND(" ", BooksData[[#This Row],[Availability]], FIND("(", BooksData[[#This Row],[Availability]])) - FIND("(", BooksData[[#This Row],[Availability]]) - 1),
  0)</f>
        <v>9</v>
      </c>
      <c r="Y519" s="13" t="str">
        <f>IF(ISNUMBER(SEARCH("In stock", BooksData[[#This Row],[Availability]])), "In Stock", "Out of Stock")</f>
        <v>In Stock</v>
      </c>
      <c r="Z519" s="13" t="str">
        <f>IF(BooksData[[#This Row],[Stock Count]] &lt; 5, "⚠️ Low", "OK")</f>
        <v>OK</v>
      </c>
      <c r="AA519" s="14">
        <f>BooksData[[#This Row],[Revenue]]*0.2</f>
        <v>11616.858</v>
      </c>
      <c r="AB519" s="13" t="str" cm="1">
        <f t="array" ref="AB519">_xlfn.IFS(BooksData[[#This Row],[Price(USD)]]&lt;10, "Low", BooksData[[#This Row],[Price(USD)]]&lt;20, "Mid", TRUE, "High")</f>
        <v>Mid</v>
      </c>
      <c r="AC519" s="13" t="str">
        <f>IF(BooksData[[#This Row],[Total Sales]] &gt; 4000, "Top Seller", "Other")</f>
        <v>Top Seller</v>
      </c>
    </row>
    <row r="520" spans="1:29" x14ac:dyDescent="0.3">
      <c r="A520" s="7" t="s">
        <v>536</v>
      </c>
      <c r="B520" s="7" t="s">
        <v>1535</v>
      </c>
      <c r="C520" s="7" t="s">
        <v>2017</v>
      </c>
      <c r="D520" s="7" t="s">
        <v>2509</v>
      </c>
      <c r="E520" s="7" t="s">
        <v>2509</v>
      </c>
      <c r="F520" s="7" t="s">
        <v>2921</v>
      </c>
      <c r="G520" s="7" t="s">
        <v>2937</v>
      </c>
      <c r="H520" s="7">
        <v>0</v>
      </c>
      <c r="I520" s="10" t="s">
        <v>2943</v>
      </c>
      <c r="J520" s="7" t="s">
        <v>2961</v>
      </c>
      <c r="K520" s="7" t="s">
        <v>3513</v>
      </c>
      <c r="L520" s="11" t="s">
        <v>4513</v>
      </c>
      <c r="M520" s="11" t="s">
        <v>5513</v>
      </c>
      <c r="N520" s="9">
        <v>3855</v>
      </c>
      <c r="O520" s="7" t="s">
        <v>5996</v>
      </c>
      <c r="P520" s="7" t="s">
        <v>6002</v>
      </c>
      <c r="Q520" s="9">
        <v>1886</v>
      </c>
      <c r="R520" s="6">
        <v>45799</v>
      </c>
      <c r="S520" s="8">
        <f>ROUND((VALUE(SUBSTITUTE(SUBSTITUTE(BooksData[[#This Row],[Price (Incl. Tax)]], "Â", ""), "£", "")) *1.3),2)</f>
        <v>61.67</v>
      </c>
      <c r="T520" s="7" cm="1">
        <f t="array" ref="T520">_xlfn.SWITCH(I520, "One",1,"Two",2,"Three",3,"Four",4,"Five",5,"")</f>
        <v>2</v>
      </c>
      <c r="U520" s="12">
        <f>BooksData[[#This Row],[Price(USD)]]*BooksData[[#This Row],[Total Sales]]</f>
        <v>237737.85</v>
      </c>
      <c r="V520" s="7" t="str">
        <f>IF(BooksData[[#This Row],[Title]]="","Missing","OK")</f>
        <v>OK</v>
      </c>
      <c r="W520" s="7" t="str">
        <f ca="1">IF(BooksData[[#This Row],[Last Purchase]] &gt;= TODAY() - 30, "Recent", "Old")</f>
        <v>Old</v>
      </c>
      <c r="X520" s="7">
        <f>IFERROR(
  --MID(BooksData[[#This Row],[Availability]],
        FIND("(", BooksData[[#This Row],[Availability]]) + 1,
        FIND(" ", BooksData[[#This Row],[Availability]], FIND("(", BooksData[[#This Row],[Availability]])) - FIND("(", BooksData[[#This Row],[Availability]]) - 1),
  0)</f>
        <v>9</v>
      </c>
      <c r="Y520" s="13" t="str">
        <f>IF(ISNUMBER(SEARCH("In stock", BooksData[[#This Row],[Availability]])), "In Stock", "Out of Stock")</f>
        <v>In Stock</v>
      </c>
      <c r="Z520" s="13" t="str">
        <f>IF(BooksData[[#This Row],[Stock Count]] &lt; 5, "⚠️ Low", "OK")</f>
        <v>OK</v>
      </c>
      <c r="AA520" s="14">
        <f>BooksData[[#This Row],[Revenue]]*0.2</f>
        <v>47547.570000000007</v>
      </c>
      <c r="AB520" s="13" t="str" cm="1">
        <f t="array" ref="AB520">_xlfn.IFS(BooksData[[#This Row],[Price(USD)]]&lt;10, "Low", BooksData[[#This Row],[Price(USD)]]&lt;20, "Mid", TRUE, "High")</f>
        <v>High</v>
      </c>
      <c r="AC520" s="13" t="str">
        <f>IF(BooksData[[#This Row],[Total Sales]] &gt; 4000, "Top Seller", "Other")</f>
        <v>Other</v>
      </c>
    </row>
    <row r="521" spans="1:29" x14ac:dyDescent="0.3">
      <c r="A521" s="7" t="s">
        <v>537</v>
      </c>
      <c r="B521" s="7" t="s">
        <v>1536</v>
      </c>
      <c r="C521" s="7" t="s">
        <v>2017</v>
      </c>
      <c r="D521" s="7" t="s">
        <v>2510</v>
      </c>
      <c r="E521" s="7" t="s">
        <v>2510</v>
      </c>
      <c r="F521" s="7" t="s">
        <v>2921</v>
      </c>
      <c r="G521" s="7" t="s">
        <v>2925</v>
      </c>
      <c r="H521" s="7">
        <v>0</v>
      </c>
      <c r="I521" s="10" t="s">
        <v>2947</v>
      </c>
      <c r="J521" s="7" t="s">
        <v>2961</v>
      </c>
      <c r="K521" s="7" t="s">
        <v>3514</v>
      </c>
      <c r="L521" s="11" t="s">
        <v>4514</v>
      </c>
      <c r="M521" s="11" t="s">
        <v>5514</v>
      </c>
      <c r="N521" s="9">
        <v>461</v>
      </c>
      <c r="O521" s="7" t="s">
        <v>5997</v>
      </c>
      <c r="P521" s="7" t="s">
        <v>6001</v>
      </c>
      <c r="Q521" s="9">
        <v>474</v>
      </c>
      <c r="R521" s="6">
        <v>45674</v>
      </c>
      <c r="S521" s="8">
        <f>ROUND((VALUE(SUBSTITUTE(SUBSTITUTE(BooksData[[#This Row],[Price (Incl. Tax)]], "Â", ""), "£", "")) *1.3),2)</f>
        <v>56.71</v>
      </c>
      <c r="T521" s="7" cm="1">
        <f t="array" ref="T521">_xlfn.SWITCH(I521, "One",1,"Two",2,"Three",3,"Four",4,"Five",5,"")</f>
        <v>5</v>
      </c>
      <c r="U521" s="12">
        <f>BooksData[[#This Row],[Price(USD)]]*BooksData[[#This Row],[Total Sales]]</f>
        <v>26143.31</v>
      </c>
      <c r="V521" s="7" t="str">
        <f>IF(BooksData[[#This Row],[Title]]="","Missing","OK")</f>
        <v>OK</v>
      </c>
      <c r="W521" s="7" t="str">
        <f ca="1">IF(BooksData[[#This Row],[Last Purchase]] &gt;= TODAY() - 30, "Recent", "Old")</f>
        <v>Old</v>
      </c>
      <c r="X521" s="7">
        <f>IFERROR(
  --MID(BooksData[[#This Row],[Availability]],
        FIND("(", BooksData[[#This Row],[Availability]]) + 1,
        FIND(" ", BooksData[[#This Row],[Availability]], FIND("(", BooksData[[#This Row],[Availability]])) - FIND("(", BooksData[[#This Row],[Availability]]) - 1),
  0)</f>
        <v>8</v>
      </c>
      <c r="Y521" s="13" t="str">
        <f>IF(ISNUMBER(SEARCH("In stock", BooksData[[#This Row],[Availability]])), "In Stock", "Out of Stock")</f>
        <v>In Stock</v>
      </c>
      <c r="Z521" s="13" t="str">
        <f>IF(BooksData[[#This Row],[Stock Count]] &lt; 5, "⚠️ Low", "OK")</f>
        <v>OK</v>
      </c>
      <c r="AA521" s="14">
        <f>BooksData[[#This Row],[Revenue]]*0.2</f>
        <v>5228.6620000000003</v>
      </c>
      <c r="AB521" s="13" t="str" cm="1">
        <f t="array" ref="AB521">_xlfn.IFS(BooksData[[#This Row],[Price(USD)]]&lt;10, "Low", BooksData[[#This Row],[Price(USD)]]&lt;20, "Mid", TRUE, "High")</f>
        <v>High</v>
      </c>
      <c r="AC521" s="13" t="str">
        <f>IF(BooksData[[#This Row],[Total Sales]] &gt; 4000, "Top Seller", "Other")</f>
        <v>Other</v>
      </c>
    </row>
    <row r="522" spans="1:29" x14ac:dyDescent="0.3">
      <c r="A522" s="7" t="s">
        <v>538</v>
      </c>
      <c r="B522" s="7" t="s">
        <v>1537</v>
      </c>
      <c r="C522" s="7" t="s">
        <v>2017</v>
      </c>
      <c r="D522" s="7" t="s">
        <v>2511</v>
      </c>
      <c r="E522" s="7" t="s">
        <v>2511</v>
      </c>
      <c r="F522" s="7" t="s">
        <v>2921</v>
      </c>
      <c r="G522" s="7" t="s">
        <v>2925</v>
      </c>
      <c r="H522" s="7">
        <v>0</v>
      </c>
      <c r="I522" s="10" t="s">
        <v>2943</v>
      </c>
      <c r="J522" s="7" t="s">
        <v>2961</v>
      </c>
      <c r="K522" s="7" t="s">
        <v>3515</v>
      </c>
      <c r="L522" s="11" t="s">
        <v>4515</v>
      </c>
      <c r="M522" s="11" t="s">
        <v>5515</v>
      </c>
      <c r="N522" s="9">
        <v>4616</v>
      </c>
      <c r="O522" s="7" t="s">
        <v>5999</v>
      </c>
      <c r="P522" s="7" t="s">
        <v>6002</v>
      </c>
      <c r="Q522" s="9">
        <v>1837</v>
      </c>
      <c r="R522" s="6">
        <v>45676</v>
      </c>
      <c r="S522" s="8">
        <f>ROUND((VALUE(SUBSTITUTE(SUBSTITUTE(BooksData[[#This Row],[Price (Incl. Tax)]], "Â", ""), "£", "")) *1.3),2)</f>
        <v>53.81</v>
      </c>
      <c r="T522" s="7" cm="1">
        <f t="array" ref="T522">_xlfn.SWITCH(I522, "One",1,"Two",2,"Three",3,"Four",4,"Five",5,"")</f>
        <v>2</v>
      </c>
      <c r="U522" s="12">
        <f>BooksData[[#This Row],[Price(USD)]]*BooksData[[#This Row],[Total Sales]]</f>
        <v>248386.96000000002</v>
      </c>
      <c r="V522" s="7" t="str">
        <f>IF(BooksData[[#This Row],[Title]]="","Missing","OK")</f>
        <v>OK</v>
      </c>
      <c r="W522" s="7" t="str">
        <f ca="1">IF(BooksData[[#This Row],[Last Purchase]] &gt;= TODAY() - 30, "Recent", "Old")</f>
        <v>Old</v>
      </c>
      <c r="X522" s="7">
        <f>IFERROR(
  --MID(BooksData[[#This Row],[Availability]],
        FIND("(", BooksData[[#This Row],[Availability]]) + 1,
        FIND(" ", BooksData[[#This Row],[Availability]], FIND("(", BooksData[[#This Row],[Availability]])) - FIND("(", BooksData[[#This Row],[Availability]]) - 1),
  0)</f>
        <v>8</v>
      </c>
      <c r="Y522" s="13" t="str">
        <f>IF(ISNUMBER(SEARCH("In stock", BooksData[[#This Row],[Availability]])), "In Stock", "Out of Stock")</f>
        <v>In Stock</v>
      </c>
      <c r="Z522" s="13" t="str">
        <f>IF(BooksData[[#This Row],[Stock Count]] &lt; 5, "⚠️ Low", "OK")</f>
        <v>OK</v>
      </c>
      <c r="AA522" s="14">
        <f>BooksData[[#This Row],[Revenue]]*0.2</f>
        <v>49677.392000000007</v>
      </c>
      <c r="AB522" s="13" t="str" cm="1">
        <f t="array" ref="AB522">_xlfn.IFS(BooksData[[#This Row],[Price(USD)]]&lt;10, "Low", BooksData[[#This Row],[Price(USD)]]&lt;20, "Mid", TRUE, "High")</f>
        <v>High</v>
      </c>
      <c r="AC522" s="13" t="str">
        <f>IF(BooksData[[#This Row],[Total Sales]] &gt; 4000, "Top Seller", "Other")</f>
        <v>Top Seller</v>
      </c>
    </row>
    <row r="523" spans="1:29" x14ac:dyDescent="0.3">
      <c r="A523" s="7" t="s">
        <v>539</v>
      </c>
      <c r="B523" s="7" t="s">
        <v>1538</v>
      </c>
      <c r="C523" s="7" t="s">
        <v>2017</v>
      </c>
      <c r="D523" s="7" t="s">
        <v>2512</v>
      </c>
      <c r="E523" s="7" t="s">
        <v>2512</v>
      </c>
      <c r="F523" s="7" t="s">
        <v>2921</v>
      </c>
      <c r="G523" s="7" t="s">
        <v>2925</v>
      </c>
      <c r="H523" s="7">
        <v>0</v>
      </c>
      <c r="I523" s="10" t="s">
        <v>2943</v>
      </c>
      <c r="J523" s="7" t="s">
        <v>2961</v>
      </c>
      <c r="K523" s="7" t="s">
        <v>3516</v>
      </c>
      <c r="L523" s="11" t="s">
        <v>4516</v>
      </c>
      <c r="M523" s="11" t="s">
        <v>5516</v>
      </c>
      <c r="N523" s="9">
        <v>2091</v>
      </c>
      <c r="O523" s="7" t="s">
        <v>5997</v>
      </c>
      <c r="P523" s="7" t="s">
        <v>6001</v>
      </c>
      <c r="Q523" s="9">
        <v>1731</v>
      </c>
      <c r="R523" s="6">
        <v>45690</v>
      </c>
      <c r="S523" s="8">
        <f>ROUND((VALUE(SUBSTITUTE(SUBSTITUTE(BooksData[[#This Row],[Price (Incl. Tax)]], "Â", ""), "£", "")) *1.3),2)</f>
        <v>52.94</v>
      </c>
      <c r="T523" s="7" cm="1">
        <f t="array" ref="T523">_xlfn.SWITCH(I523, "One",1,"Two",2,"Three",3,"Four",4,"Five",5,"")</f>
        <v>2</v>
      </c>
      <c r="U523" s="12">
        <f>BooksData[[#This Row],[Price(USD)]]*BooksData[[#This Row],[Total Sales]]</f>
        <v>110697.54</v>
      </c>
      <c r="V523" s="7" t="str">
        <f>IF(BooksData[[#This Row],[Title]]="","Missing","OK")</f>
        <v>OK</v>
      </c>
      <c r="W523" s="7" t="str">
        <f ca="1">IF(BooksData[[#This Row],[Last Purchase]] &gt;= TODAY() - 30, "Recent", "Old")</f>
        <v>Old</v>
      </c>
      <c r="X523" s="7">
        <f>IFERROR(
  --MID(BooksData[[#This Row],[Availability]],
        FIND("(", BooksData[[#This Row],[Availability]]) + 1,
        FIND(" ", BooksData[[#This Row],[Availability]], FIND("(", BooksData[[#This Row],[Availability]])) - FIND("(", BooksData[[#This Row],[Availability]]) - 1),
  0)</f>
        <v>8</v>
      </c>
      <c r="Y523" s="13" t="str">
        <f>IF(ISNUMBER(SEARCH("In stock", BooksData[[#This Row],[Availability]])), "In Stock", "Out of Stock")</f>
        <v>In Stock</v>
      </c>
      <c r="Z523" s="13" t="str">
        <f>IF(BooksData[[#This Row],[Stock Count]] &lt; 5, "⚠️ Low", "OK")</f>
        <v>OK</v>
      </c>
      <c r="AA523" s="14">
        <f>BooksData[[#This Row],[Revenue]]*0.2</f>
        <v>22139.508000000002</v>
      </c>
      <c r="AB523" s="13" t="str" cm="1">
        <f t="array" ref="AB523">_xlfn.IFS(BooksData[[#This Row],[Price(USD)]]&lt;10, "Low", BooksData[[#This Row],[Price(USD)]]&lt;20, "Mid", TRUE, "High")</f>
        <v>High</v>
      </c>
      <c r="AC523" s="13" t="str">
        <f>IF(BooksData[[#This Row],[Total Sales]] &gt; 4000, "Top Seller", "Other")</f>
        <v>Other</v>
      </c>
    </row>
    <row r="524" spans="1:29" x14ac:dyDescent="0.3">
      <c r="A524" s="7" t="s">
        <v>540</v>
      </c>
      <c r="B524" s="7" t="s">
        <v>1539</v>
      </c>
      <c r="C524" s="7" t="s">
        <v>2017</v>
      </c>
      <c r="D524" s="7" t="s">
        <v>2513</v>
      </c>
      <c r="E524" s="7" t="s">
        <v>2513</v>
      </c>
      <c r="F524" s="7" t="s">
        <v>2921</v>
      </c>
      <c r="G524" s="7" t="s">
        <v>2925</v>
      </c>
      <c r="H524" s="7">
        <v>0</v>
      </c>
      <c r="I524" s="10" t="s">
        <v>2944</v>
      </c>
      <c r="J524" s="7" t="s">
        <v>2961</v>
      </c>
      <c r="K524" s="7" t="s">
        <v>3517</v>
      </c>
      <c r="L524" s="11" t="s">
        <v>4517</v>
      </c>
      <c r="M524" s="11" t="s">
        <v>5517</v>
      </c>
      <c r="N524" s="9">
        <v>1044</v>
      </c>
      <c r="O524" s="7" t="s">
        <v>5997</v>
      </c>
      <c r="P524" s="7" t="s">
        <v>6002</v>
      </c>
      <c r="Q524" s="9">
        <v>1064</v>
      </c>
      <c r="R524" s="6">
        <v>45849</v>
      </c>
      <c r="S524" s="8">
        <f>ROUND((VALUE(SUBSTITUTE(SUBSTITUTE(BooksData[[#This Row],[Price (Incl. Tax)]], "Â", ""), "£", "")) *1.3),2)</f>
        <v>26.29</v>
      </c>
      <c r="T524" s="7" cm="1">
        <f t="array" ref="T524">_xlfn.SWITCH(I524, "One",1,"Two",2,"Three",3,"Four",4,"Five",5,"")</f>
        <v>4</v>
      </c>
      <c r="U524" s="12">
        <f>BooksData[[#This Row],[Price(USD)]]*BooksData[[#This Row],[Total Sales]]</f>
        <v>27446.76</v>
      </c>
      <c r="V524" s="7" t="str">
        <f>IF(BooksData[[#This Row],[Title]]="","Missing","OK")</f>
        <v>OK</v>
      </c>
      <c r="W524" s="7" t="str">
        <f ca="1">IF(BooksData[[#This Row],[Last Purchase]] &gt;= TODAY() - 30, "Recent", "Old")</f>
        <v>Recent</v>
      </c>
      <c r="X524" s="7">
        <f>IFERROR(
  --MID(BooksData[[#This Row],[Availability]],
        FIND("(", BooksData[[#This Row],[Availability]]) + 1,
        FIND(" ", BooksData[[#This Row],[Availability]], FIND("(", BooksData[[#This Row],[Availability]])) - FIND("(", BooksData[[#This Row],[Availability]]) - 1),
  0)</f>
        <v>8</v>
      </c>
      <c r="Y524" s="13" t="str">
        <f>IF(ISNUMBER(SEARCH("In stock", BooksData[[#This Row],[Availability]])), "In Stock", "Out of Stock")</f>
        <v>In Stock</v>
      </c>
      <c r="Z524" s="13" t="str">
        <f>IF(BooksData[[#This Row],[Stock Count]] &lt; 5, "⚠️ Low", "OK")</f>
        <v>OK</v>
      </c>
      <c r="AA524" s="14">
        <f>BooksData[[#This Row],[Revenue]]*0.2</f>
        <v>5489.3519999999999</v>
      </c>
      <c r="AB524" s="13" t="str" cm="1">
        <f t="array" ref="AB524">_xlfn.IFS(BooksData[[#This Row],[Price(USD)]]&lt;10, "Low", BooksData[[#This Row],[Price(USD)]]&lt;20, "Mid", TRUE, "High")</f>
        <v>High</v>
      </c>
      <c r="AC524" s="13" t="str">
        <f>IF(BooksData[[#This Row],[Total Sales]] &gt; 4000, "Top Seller", "Other")</f>
        <v>Other</v>
      </c>
    </row>
    <row r="525" spans="1:29" x14ac:dyDescent="0.3">
      <c r="A525" s="7" t="s">
        <v>541</v>
      </c>
      <c r="B525" s="7" t="s">
        <v>1540</v>
      </c>
      <c r="C525" s="7" t="s">
        <v>2017</v>
      </c>
      <c r="D525" s="7" t="s">
        <v>2514</v>
      </c>
      <c r="E525" s="7" t="s">
        <v>2514</v>
      </c>
      <c r="F525" s="7" t="s">
        <v>2921</v>
      </c>
      <c r="G525" s="7" t="s">
        <v>2925</v>
      </c>
      <c r="H525" s="7">
        <v>0</v>
      </c>
      <c r="I525" s="10" t="s">
        <v>2946</v>
      </c>
      <c r="J525" s="7" t="s">
        <v>2961</v>
      </c>
      <c r="K525" s="7" t="s">
        <v>3518</v>
      </c>
      <c r="L525" s="11" t="s">
        <v>4518</v>
      </c>
      <c r="M525" s="11" t="s">
        <v>5518</v>
      </c>
      <c r="N525" s="9">
        <v>3789</v>
      </c>
      <c r="O525" s="7" t="s">
        <v>5999</v>
      </c>
      <c r="P525" s="7" t="s">
        <v>6001</v>
      </c>
      <c r="Q525" s="9">
        <v>845</v>
      </c>
      <c r="R525" s="6">
        <v>45774</v>
      </c>
      <c r="S525" s="8">
        <f>ROUND((VALUE(SUBSTITUTE(SUBSTITUTE(BooksData[[#This Row],[Price (Incl. Tax)]], "Â", ""), "£", "")) *1.3),2)</f>
        <v>73.42</v>
      </c>
      <c r="T525" s="7" cm="1">
        <f t="array" ref="T525">_xlfn.SWITCH(I525, "One",1,"Two",2,"Three",3,"Four",4,"Five",5,"")</f>
        <v>1</v>
      </c>
      <c r="U525" s="12">
        <f>BooksData[[#This Row],[Price(USD)]]*BooksData[[#This Row],[Total Sales]]</f>
        <v>278188.38</v>
      </c>
      <c r="V525" s="7" t="str">
        <f>IF(BooksData[[#This Row],[Title]]="","Missing","OK")</f>
        <v>OK</v>
      </c>
      <c r="W525" s="7" t="str">
        <f ca="1">IF(BooksData[[#This Row],[Last Purchase]] &gt;= TODAY() - 30, "Recent", "Old")</f>
        <v>Old</v>
      </c>
      <c r="X525" s="7">
        <f>IFERROR(
  --MID(BooksData[[#This Row],[Availability]],
        FIND("(", BooksData[[#This Row],[Availability]]) + 1,
        FIND(" ", BooksData[[#This Row],[Availability]], FIND("(", BooksData[[#This Row],[Availability]])) - FIND("(", BooksData[[#This Row],[Availability]]) - 1),
  0)</f>
        <v>8</v>
      </c>
      <c r="Y525" s="13" t="str">
        <f>IF(ISNUMBER(SEARCH("In stock", BooksData[[#This Row],[Availability]])), "In Stock", "Out of Stock")</f>
        <v>In Stock</v>
      </c>
      <c r="Z525" s="13" t="str">
        <f>IF(BooksData[[#This Row],[Stock Count]] &lt; 5, "⚠️ Low", "OK")</f>
        <v>OK</v>
      </c>
      <c r="AA525" s="14">
        <f>BooksData[[#This Row],[Revenue]]*0.2</f>
        <v>55637.676000000007</v>
      </c>
      <c r="AB525" s="13" t="str" cm="1">
        <f t="array" ref="AB525">_xlfn.IFS(BooksData[[#This Row],[Price(USD)]]&lt;10, "Low", BooksData[[#This Row],[Price(USD)]]&lt;20, "Mid", TRUE, "High")</f>
        <v>High</v>
      </c>
      <c r="AC525" s="13" t="str">
        <f>IF(BooksData[[#This Row],[Total Sales]] &gt; 4000, "Top Seller", "Other")</f>
        <v>Other</v>
      </c>
    </row>
    <row r="526" spans="1:29" x14ac:dyDescent="0.3">
      <c r="A526" s="7" t="s">
        <v>542</v>
      </c>
      <c r="B526" s="7" t="s">
        <v>1541</v>
      </c>
      <c r="C526" s="7" t="s">
        <v>2017</v>
      </c>
      <c r="D526" s="7" t="s">
        <v>2515</v>
      </c>
      <c r="E526" s="7" t="s">
        <v>2515</v>
      </c>
      <c r="F526" s="7" t="s">
        <v>2921</v>
      </c>
      <c r="G526" s="7" t="s">
        <v>2925</v>
      </c>
      <c r="H526" s="7">
        <v>0</v>
      </c>
      <c r="I526" s="10" t="s">
        <v>2943</v>
      </c>
      <c r="J526" s="7" t="s">
        <v>2961</v>
      </c>
      <c r="K526" s="7" t="s">
        <v>3519</v>
      </c>
      <c r="L526" s="11" t="s">
        <v>4519</v>
      </c>
      <c r="M526" s="11" t="s">
        <v>5519</v>
      </c>
      <c r="N526" s="9">
        <v>1142</v>
      </c>
      <c r="O526" s="7" t="s">
        <v>5999</v>
      </c>
      <c r="P526" s="7" t="s">
        <v>6001</v>
      </c>
      <c r="Q526" s="9">
        <v>1435</v>
      </c>
      <c r="R526" s="6">
        <v>45744</v>
      </c>
      <c r="S526" s="8">
        <f>ROUND((VALUE(SUBSTITUTE(SUBSTITUTE(BooksData[[#This Row],[Price (Incl. Tax)]], "Â", ""), "£", "")) *1.3),2)</f>
        <v>68.72</v>
      </c>
      <c r="T526" s="7" cm="1">
        <f t="array" ref="T526">_xlfn.SWITCH(I526, "One",1,"Two",2,"Three",3,"Four",4,"Five",5,"")</f>
        <v>2</v>
      </c>
      <c r="U526" s="12">
        <f>BooksData[[#This Row],[Price(USD)]]*BooksData[[#This Row],[Total Sales]]</f>
        <v>78478.240000000005</v>
      </c>
      <c r="V526" s="7" t="str">
        <f>IF(BooksData[[#This Row],[Title]]="","Missing","OK")</f>
        <v>OK</v>
      </c>
      <c r="W526" s="7" t="str">
        <f ca="1">IF(BooksData[[#This Row],[Last Purchase]] &gt;= TODAY() - 30, "Recent", "Old")</f>
        <v>Old</v>
      </c>
      <c r="X526" s="7">
        <f>IFERROR(
  --MID(BooksData[[#This Row],[Availability]],
        FIND("(", BooksData[[#This Row],[Availability]]) + 1,
        FIND(" ", BooksData[[#This Row],[Availability]], FIND("(", BooksData[[#This Row],[Availability]])) - FIND("(", BooksData[[#This Row],[Availability]]) - 1),
  0)</f>
        <v>8</v>
      </c>
      <c r="Y526" s="13" t="str">
        <f>IF(ISNUMBER(SEARCH("In stock", BooksData[[#This Row],[Availability]])), "In Stock", "Out of Stock")</f>
        <v>In Stock</v>
      </c>
      <c r="Z526" s="13" t="str">
        <f>IF(BooksData[[#This Row],[Stock Count]] &lt; 5, "⚠️ Low", "OK")</f>
        <v>OK</v>
      </c>
      <c r="AA526" s="14">
        <f>BooksData[[#This Row],[Revenue]]*0.2</f>
        <v>15695.648000000001</v>
      </c>
      <c r="AB526" s="13" t="str" cm="1">
        <f t="array" ref="AB526">_xlfn.IFS(BooksData[[#This Row],[Price(USD)]]&lt;10, "Low", BooksData[[#This Row],[Price(USD)]]&lt;20, "Mid", TRUE, "High")</f>
        <v>High</v>
      </c>
      <c r="AC526" s="13" t="str">
        <f>IF(BooksData[[#This Row],[Total Sales]] &gt; 4000, "Top Seller", "Other")</f>
        <v>Other</v>
      </c>
    </row>
    <row r="527" spans="1:29" x14ac:dyDescent="0.3">
      <c r="A527" s="7" t="s">
        <v>543</v>
      </c>
      <c r="B527" s="7" t="s">
        <v>1542</v>
      </c>
      <c r="C527" s="7" t="s">
        <v>2017</v>
      </c>
      <c r="D527" s="7" t="s">
        <v>2516</v>
      </c>
      <c r="E527" s="7" t="s">
        <v>2516</v>
      </c>
      <c r="F527" s="7" t="s">
        <v>2921</v>
      </c>
      <c r="G527" s="7" t="s">
        <v>2925</v>
      </c>
      <c r="H527" s="7">
        <v>0</v>
      </c>
      <c r="I527" s="10" t="s">
        <v>2946</v>
      </c>
      <c r="J527" s="7" t="s">
        <v>2961</v>
      </c>
      <c r="K527" s="7" t="s">
        <v>3520</v>
      </c>
      <c r="L527" s="11" t="s">
        <v>4520</v>
      </c>
      <c r="M527" s="11" t="s">
        <v>5520</v>
      </c>
      <c r="N527" s="9">
        <v>3856</v>
      </c>
      <c r="O527" s="7" t="s">
        <v>5999</v>
      </c>
      <c r="P527" s="7" t="s">
        <v>6002</v>
      </c>
      <c r="Q527" s="9">
        <v>1834</v>
      </c>
      <c r="R527" s="6">
        <v>45682</v>
      </c>
      <c r="S527" s="8">
        <f>ROUND((VALUE(SUBSTITUTE(SUBSTITUTE(BooksData[[#This Row],[Price (Incl. Tax)]], "Â", ""), "£", "")) *1.3),2)</f>
        <v>56.73</v>
      </c>
      <c r="T527" s="7" cm="1">
        <f t="array" ref="T527">_xlfn.SWITCH(I527, "One",1,"Two",2,"Three",3,"Four",4,"Five",5,"")</f>
        <v>1</v>
      </c>
      <c r="U527" s="12">
        <f>BooksData[[#This Row],[Price(USD)]]*BooksData[[#This Row],[Total Sales]]</f>
        <v>218750.87999999998</v>
      </c>
      <c r="V527" s="7" t="str">
        <f>IF(BooksData[[#This Row],[Title]]="","Missing","OK")</f>
        <v>OK</v>
      </c>
      <c r="W527" s="7" t="str">
        <f ca="1">IF(BooksData[[#This Row],[Last Purchase]] &gt;= TODAY() - 30, "Recent", "Old")</f>
        <v>Old</v>
      </c>
      <c r="X527" s="7">
        <f>IFERROR(
  --MID(BooksData[[#This Row],[Availability]],
        FIND("(", BooksData[[#This Row],[Availability]]) + 1,
        FIND(" ", BooksData[[#This Row],[Availability]], FIND("(", BooksData[[#This Row],[Availability]])) - FIND("(", BooksData[[#This Row],[Availability]]) - 1),
  0)</f>
        <v>8</v>
      </c>
      <c r="Y527" s="13" t="str">
        <f>IF(ISNUMBER(SEARCH("In stock", BooksData[[#This Row],[Availability]])), "In Stock", "Out of Stock")</f>
        <v>In Stock</v>
      </c>
      <c r="Z527" s="13" t="str">
        <f>IF(BooksData[[#This Row],[Stock Count]] &lt; 5, "⚠️ Low", "OK")</f>
        <v>OK</v>
      </c>
      <c r="AA527" s="14">
        <f>BooksData[[#This Row],[Revenue]]*0.2</f>
        <v>43750.175999999999</v>
      </c>
      <c r="AB527" s="13" t="str" cm="1">
        <f t="array" ref="AB527">_xlfn.IFS(BooksData[[#This Row],[Price(USD)]]&lt;10, "Low", BooksData[[#This Row],[Price(USD)]]&lt;20, "Mid", TRUE, "High")</f>
        <v>High</v>
      </c>
      <c r="AC527" s="13" t="str">
        <f>IF(BooksData[[#This Row],[Total Sales]] &gt; 4000, "Top Seller", "Other")</f>
        <v>Other</v>
      </c>
    </row>
    <row r="528" spans="1:29" x14ac:dyDescent="0.3">
      <c r="A528" s="7" t="s">
        <v>544</v>
      </c>
      <c r="B528" s="7" t="s">
        <v>1543</v>
      </c>
      <c r="C528" s="7" t="s">
        <v>2017</v>
      </c>
      <c r="D528" s="7" t="s">
        <v>2517</v>
      </c>
      <c r="E528" s="7" t="s">
        <v>2517</v>
      </c>
      <c r="F528" s="7" t="s">
        <v>2921</v>
      </c>
      <c r="G528" s="7" t="s">
        <v>2925</v>
      </c>
      <c r="H528" s="7">
        <v>0</v>
      </c>
      <c r="I528" s="10" t="s">
        <v>2944</v>
      </c>
      <c r="J528" s="7" t="s">
        <v>2961</v>
      </c>
      <c r="K528" s="7" t="s">
        <v>3521</v>
      </c>
      <c r="L528" s="11" t="s">
        <v>4521</v>
      </c>
      <c r="M528" s="11" t="s">
        <v>5521</v>
      </c>
      <c r="N528" s="9">
        <v>4401</v>
      </c>
      <c r="O528" s="7" t="s">
        <v>5996</v>
      </c>
      <c r="P528" s="7" t="s">
        <v>6001</v>
      </c>
      <c r="Q528" s="9">
        <v>762</v>
      </c>
      <c r="R528" s="6">
        <v>45826</v>
      </c>
      <c r="S528" s="8">
        <f>ROUND((VALUE(SUBSTITUTE(SUBSTITUTE(BooksData[[#This Row],[Price (Incl. Tax)]], "Â", ""), "£", "")) *1.3),2)</f>
        <v>48.76</v>
      </c>
      <c r="T528" s="7" cm="1">
        <f t="array" ref="T528">_xlfn.SWITCH(I528, "One",1,"Two",2,"Three",3,"Four",4,"Five",5,"")</f>
        <v>4</v>
      </c>
      <c r="U528" s="12">
        <f>BooksData[[#This Row],[Price(USD)]]*BooksData[[#This Row],[Total Sales]]</f>
        <v>214592.75999999998</v>
      </c>
      <c r="V528" s="7" t="str">
        <f>IF(BooksData[[#This Row],[Title]]="","Missing","OK")</f>
        <v>OK</v>
      </c>
      <c r="W528" s="7" t="str">
        <f ca="1">IF(BooksData[[#This Row],[Last Purchase]] &gt;= TODAY() - 30, "Recent", "Old")</f>
        <v>Recent</v>
      </c>
      <c r="X528" s="7">
        <f>IFERROR(
  --MID(BooksData[[#This Row],[Availability]],
        FIND("(", BooksData[[#This Row],[Availability]]) + 1,
        FIND(" ", BooksData[[#This Row],[Availability]], FIND("(", BooksData[[#This Row],[Availability]])) - FIND("(", BooksData[[#This Row],[Availability]]) - 1),
  0)</f>
        <v>8</v>
      </c>
      <c r="Y528" s="13" t="str">
        <f>IF(ISNUMBER(SEARCH("In stock", BooksData[[#This Row],[Availability]])), "In Stock", "Out of Stock")</f>
        <v>In Stock</v>
      </c>
      <c r="Z528" s="13" t="str">
        <f>IF(BooksData[[#This Row],[Stock Count]] &lt; 5, "⚠️ Low", "OK")</f>
        <v>OK</v>
      </c>
      <c r="AA528" s="14">
        <f>BooksData[[#This Row],[Revenue]]*0.2</f>
        <v>42918.551999999996</v>
      </c>
      <c r="AB528" s="13" t="str" cm="1">
        <f t="array" ref="AB528">_xlfn.IFS(BooksData[[#This Row],[Price(USD)]]&lt;10, "Low", BooksData[[#This Row],[Price(USD)]]&lt;20, "Mid", TRUE, "High")</f>
        <v>High</v>
      </c>
      <c r="AC528" s="13" t="str">
        <f>IF(BooksData[[#This Row],[Total Sales]] &gt; 4000, "Top Seller", "Other")</f>
        <v>Top Seller</v>
      </c>
    </row>
    <row r="529" spans="1:29" x14ac:dyDescent="0.3">
      <c r="A529" s="7" t="s">
        <v>545</v>
      </c>
      <c r="B529" s="7" t="s">
        <v>1544</v>
      </c>
      <c r="C529" s="7" t="s">
        <v>2017</v>
      </c>
      <c r="D529" s="7" t="s">
        <v>2518</v>
      </c>
      <c r="E529" s="7" t="s">
        <v>2518</v>
      </c>
      <c r="F529" s="7" t="s">
        <v>2921</v>
      </c>
      <c r="G529" s="7" t="s">
        <v>2926</v>
      </c>
      <c r="H529" s="7">
        <v>0</v>
      </c>
      <c r="I529" s="10" t="s">
        <v>2943</v>
      </c>
      <c r="J529" s="7" t="s">
        <v>2961</v>
      </c>
      <c r="K529" s="7" t="s">
        <v>3522</v>
      </c>
      <c r="L529" s="11" t="s">
        <v>4522</v>
      </c>
      <c r="M529" s="11" t="s">
        <v>5522</v>
      </c>
      <c r="N529" s="9">
        <v>4628</v>
      </c>
      <c r="O529" s="7" t="s">
        <v>5996</v>
      </c>
      <c r="P529" s="7" t="s">
        <v>6002</v>
      </c>
      <c r="Q529" s="9">
        <v>938</v>
      </c>
      <c r="R529" s="6">
        <v>45682</v>
      </c>
      <c r="S529" s="8">
        <f>ROUND((VALUE(SUBSTITUTE(SUBSTITUTE(BooksData[[#This Row],[Price (Incl. Tax)]], "Â", ""), "£", "")) *1.3),2)</f>
        <v>28.78</v>
      </c>
      <c r="T529" s="7" cm="1">
        <f t="array" ref="T529">_xlfn.SWITCH(I529, "One",1,"Two",2,"Three",3,"Four",4,"Five",5,"")</f>
        <v>2</v>
      </c>
      <c r="U529" s="12">
        <f>BooksData[[#This Row],[Price(USD)]]*BooksData[[#This Row],[Total Sales]]</f>
        <v>133193.84</v>
      </c>
      <c r="V529" s="7" t="str">
        <f>IF(BooksData[[#This Row],[Title]]="","Missing","OK")</f>
        <v>OK</v>
      </c>
      <c r="W529" s="7" t="str">
        <f ca="1">IF(BooksData[[#This Row],[Last Purchase]] &gt;= TODAY() - 30, "Recent", "Old")</f>
        <v>Old</v>
      </c>
      <c r="X529" s="7">
        <f>IFERROR(
  --MID(BooksData[[#This Row],[Availability]],
        FIND("(", BooksData[[#This Row],[Availability]]) + 1,
        FIND(" ", BooksData[[#This Row],[Availability]], FIND("(", BooksData[[#This Row],[Availability]])) - FIND("(", BooksData[[#This Row],[Availability]]) - 1),
  0)</f>
        <v>7</v>
      </c>
      <c r="Y529" s="13" t="str">
        <f>IF(ISNUMBER(SEARCH("In stock", BooksData[[#This Row],[Availability]])), "In Stock", "Out of Stock")</f>
        <v>In Stock</v>
      </c>
      <c r="Z529" s="13" t="str">
        <f>IF(BooksData[[#This Row],[Stock Count]] &lt; 5, "⚠️ Low", "OK")</f>
        <v>OK</v>
      </c>
      <c r="AA529" s="14">
        <f>BooksData[[#This Row],[Revenue]]*0.2</f>
        <v>26638.768</v>
      </c>
      <c r="AB529" s="13" t="str" cm="1">
        <f t="array" ref="AB529">_xlfn.IFS(BooksData[[#This Row],[Price(USD)]]&lt;10, "Low", BooksData[[#This Row],[Price(USD)]]&lt;20, "Mid", TRUE, "High")</f>
        <v>High</v>
      </c>
      <c r="AC529" s="13" t="str">
        <f>IF(BooksData[[#This Row],[Total Sales]] &gt; 4000, "Top Seller", "Other")</f>
        <v>Top Seller</v>
      </c>
    </row>
    <row r="530" spans="1:29" x14ac:dyDescent="0.3">
      <c r="A530" s="7" t="s">
        <v>546</v>
      </c>
      <c r="B530" s="7" t="s">
        <v>1545</v>
      </c>
      <c r="C530" s="7" t="s">
        <v>2017</v>
      </c>
      <c r="D530" s="7" t="s">
        <v>2519</v>
      </c>
      <c r="E530" s="7" t="s">
        <v>2519</v>
      </c>
      <c r="F530" s="7" t="s">
        <v>2921</v>
      </c>
      <c r="G530" s="7" t="s">
        <v>2926</v>
      </c>
      <c r="H530" s="7">
        <v>0</v>
      </c>
      <c r="I530" s="10" t="s">
        <v>2946</v>
      </c>
      <c r="J530" s="7" t="s">
        <v>2961</v>
      </c>
      <c r="K530" s="7" t="s">
        <v>3523</v>
      </c>
      <c r="L530" s="11" t="s">
        <v>4523</v>
      </c>
      <c r="M530" s="11" t="s">
        <v>5523</v>
      </c>
      <c r="N530" s="9">
        <v>4927</v>
      </c>
      <c r="O530" s="7" t="s">
        <v>5995</v>
      </c>
      <c r="P530" s="7" t="s">
        <v>6001</v>
      </c>
      <c r="Q530" s="9">
        <v>1995</v>
      </c>
      <c r="R530" s="6">
        <v>45718</v>
      </c>
      <c r="S530" s="8">
        <f>ROUND((VALUE(SUBSTITUTE(SUBSTITUTE(BooksData[[#This Row],[Price (Incl. Tax)]], "Â", ""), "£", "")) *1.3),2)</f>
        <v>45.14</v>
      </c>
      <c r="T530" s="7" cm="1">
        <f t="array" ref="T530">_xlfn.SWITCH(I530, "One",1,"Two",2,"Three",3,"Four",4,"Five",5,"")</f>
        <v>1</v>
      </c>
      <c r="U530" s="12">
        <f>BooksData[[#This Row],[Price(USD)]]*BooksData[[#This Row],[Total Sales]]</f>
        <v>222404.78</v>
      </c>
      <c r="V530" s="7" t="str">
        <f>IF(BooksData[[#This Row],[Title]]="","Missing","OK")</f>
        <v>OK</v>
      </c>
      <c r="W530" s="7" t="str">
        <f ca="1">IF(BooksData[[#This Row],[Last Purchase]] &gt;= TODAY() - 30, "Recent", "Old")</f>
        <v>Old</v>
      </c>
      <c r="X530" s="7">
        <f>IFERROR(
  --MID(BooksData[[#This Row],[Availability]],
        FIND("(", BooksData[[#This Row],[Availability]]) + 1,
        FIND(" ", BooksData[[#This Row],[Availability]], FIND("(", BooksData[[#This Row],[Availability]])) - FIND("(", BooksData[[#This Row],[Availability]]) - 1),
  0)</f>
        <v>7</v>
      </c>
      <c r="Y530" s="13" t="str">
        <f>IF(ISNUMBER(SEARCH("In stock", BooksData[[#This Row],[Availability]])), "In Stock", "Out of Stock")</f>
        <v>In Stock</v>
      </c>
      <c r="Z530" s="13" t="str">
        <f>IF(BooksData[[#This Row],[Stock Count]] &lt; 5, "⚠️ Low", "OK")</f>
        <v>OK</v>
      </c>
      <c r="AA530" s="14">
        <f>BooksData[[#This Row],[Revenue]]*0.2</f>
        <v>44480.956000000006</v>
      </c>
      <c r="AB530" s="13" t="str" cm="1">
        <f t="array" ref="AB530">_xlfn.IFS(BooksData[[#This Row],[Price(USD)]]&lt;10, "Low", BooksData[[#This Row],[Price(USD)]]&lt;20, "Mid", TRUE, "High")</f>
        <v>High</v>
      </c>
      <c r="AC530" s="13" t="str">
        <f>IF(BooksData[[#This Row],[Total Sales]] &gt; 4000, "Top Seller", "Other")</f>
        <v>Top Seller</v>
      </c>
    </row>
    <row r="531" spans="1:29" x14ac:dyDescent="0.3">
      <c r="A531" s="7" t="s">
        <v>547</v>
      </c>
      <c r="B531" s="7" t="s">
        <v>1546</v>
      </c>
      <c r="C531" s="7" t="s">
        <v>2017</v>
      </c>
      <c r="D531" s="7" t="s">
        <v>2520</v>
      </c>
      <c r="E531" s="7" t="s">
        <v>2520</v>
      </c>
      <c r="F531" s="7" t="s">
        <v>2921</v>
      </c>
      <c r="G531" s="7" t="s">
        <v>2926</v>
      </c>
      <c r="H531" s="7">
        <v>0</v>
      </c>
      <c r="I531" s="10" t="s">
        <v>2944</v>
      </c>
      <c r="J531" s="7" t="s">
        <v>2961</v>
      </c>
      <c r="K531" s="7" t="s">
        <v>3524</v>
      </c>
      <c r="L531" s="11" t="s">
        <v>4524</v>
      </c>
      <c r="M531" s="11" t="s">
        <v>5524</v>
      </c>
      <c r="N531" s="9">
        <v>2649</v>
      </c>
      <c r="O531" s="7" t="s">
        <v>6000</v>
      </c>
      <c r="P531" s="7" t="s">
        <v>6002</v>
      </c>
      <c r="Q531" s="9">
        <v>1531</v>
      </c>
      <c r="R531" s="6">
        <v>45782</v>
      </c>
      <c r="S531" s="8">
        <f>ROUND((VALUE(SUBSTITUTE(SUBSTITUTE(BooksData[[#This Row],[Price (Incl. Tax)]], "Â", ""), "£", "")) *1.3),2)</f>
        <v>46.87</v>
      </c>
      <c r="T531" s="7" cm="1">
        <f t="array" ref="T531">_xlfn.SWITCH(I531, "One",1,"Two",2,"Three",3,"Four",4,"Five",5,"")</f>
        <v>4</v>
      </c>
      <c r="U531" s="12">
        <f>BooksData[[#This Row],[Price(USD)]]*BooksData[[#This Row],[Total Sales]]</f>
        <v>124158.62999999999</v>
      </c>
      <c r="V531" s="7" t="str">
        <f>IF(BooksData[[#This Row],[Title]]="","Missing","OK")</f>
        <v>OK</v>
      </c>
      <c r="W531" s="7" t="str">
        <f ca="1">IF(BooksData[[#This Row],[Last Purchase]] &gt;= TODAY() - 30, "Recent", "Old")</f>
        <v>Old</v>
      </c>
      <c r="X531" s="7">
        <f>IFERROR(
  --MID(BooksData[[#This Row],[Availability]],
        FIND("(", BooksData[[#This Row],[Availability]]) + 1,
        FIND(" ", BooksData[[#This Row],[Availability]], FIND("(", BooksData[[#This Row],[Availability]])) - FIND("(", BooksData[[#This Row],[Availability]]) - 1),
  0)</f>
        <v>7</v>
      </c>
      <c r="Y531" s="13" t="str">
        <f>IF(ISNUMBER(SEARCH("In stock", BooksData[[#This Row],[Availability]])), "In Stock", "Out of Stock")</f>
        <v>In Stock</v>
      </c>
      <c r="Z531" s="13" t="str">
        <f>IF(BooksData[[#This Row],[Stock Count]] &lt; 5, "⚠️ Low", "OK")</f>
        <v>OK</v>
      </c>
      <c r="AA531" s="14">
        <f>BooksData[[#This Row],[Revenue]]*0.2</f>
        <v>24831.725999999999</v>
      </c>
      <c r="AB531" s="13" t="str" cm="1">
        <f t="array" ref="AB531">_xlfn.IFS(BooksData[[#This Row],[Price(USD)]]&lt;10, "Low", BooksData[[#This Row],[Price(USD)]]&lt;20, "Mid", TRUE, "High")</f>
        <v>High</v>
      </c>
      <c r="AC531" s="13" t="str">
        <f>IF(BooksData[[#This Row],[Total Sales]] &gt; 4000, "Top Seller", "Other")</f>
        <v>Other</v>
      </c>
    </row>
    <row r="532" spans="1:29" x14ac:dyDescent="0.3">
      <c r="A532" s="7" t="s">
        <v>548</v>
      </c>
      <c r="B532" s="7" t="s">
        <v>1547</v>
      </c>
      <c r="C532" s="7" t="s">
        <v>2017</v>
      </c>
      <c r="D532" s="7" t="s">
        <v>2521</v>
      </c>
      <c r="E532" s="7" t="s">
        <v>2521</v>
      </c>
      <c r="F532" s="7" t="s">
        <v>2921</v>
      </c>
      <c r="G532" s="7" t="s">
        <v>2926</v>
      </c>
      <c r="H532" s="7">
        <v>0</v>
      </c>
      <c r="I532" s="10" t="s">
        <v>2945</v>
      </c>
      <c r="J532" s="7" t="s">
        <v>2961</v>
      </c>
      <c r="K532" s="7" t="s">
        <v>3525</v>
      </c>
      <c r="L532" s="11" t="s">
        <v>4525</v>
      </c>
      <c r="M532" s="11" t="s">
        <v>5525</v>
      </c>
      <c r="N532" s="9">
        <v>3675</v>
      </c>
      <c r="O532" s="7" t="s">
        <v>5995</v>
      </c>
      <c r="P532" s="7" t="s">
        <v>6001</v>
      </c>
      <c r="Q532" s="9">
        <v>173</v>
      </c>
      <c r="R532" s="6">
        <v>45692</v>
      </c>
      <c r="S532" s="8">
        <f>ROUND((VALUE(SUBSTITUTE(SUBSTITUTE(BooksData[[#This Row],[Price (Incl. Tax)]], "Â", ""), "£", "")) *1.3),2)</f>
        <v>63.74</v>
      </c>
      <c r="T532" s="7" cm="1">
        <f t="array" ref="T532">_xlfn.SWITCH(I532, "One",1,"Two",2,"Three",3,"Four",4,"Five",5,"")</f>
        <v>3</v>
      </c>
      <c r="U532" s="12">
        <f>BooksData[[#This Row],[Price(USD)]]*BooksData[[#This Row],[Total Sales]]</f>
        <v>234244.5</v>
      </c>
      <c r="V532" s="7" t="str">
        <f>IF(BooksData[[#This Row],[Title]]="","Missing","OK")</f>
        <v>OK</v>
      </c>
      <c r="W532" s="7" t="str">
        <f ca="1">IF(BooksData[[#This Row],[Last Purchase]] &gt;= TODAY() - 30, "Recent", "Old")</f>
        <v>Old</v>
      </c>
      <c r="X532" s="7">
        <f>IFERROR(
  --MID(BooksData[[#This Row],[Availability]],
        FIND("(", BooksData[[#This Row],[Availability]]) + 1,
        FIND(" ", BooksData[[#This Row],[Availability]], FIND("(", BooksData[[#This Row],[Availability]])) - FIND("(", BooksData[[#This Row],[Availability]]) - 1),
  0)</f>
        <v>7</v>
      </c>
      <c r="Y532" s="13" t="str">
        <f>IF(ISNUMBER(SEARCH("In stock", BooksData[[#This Row],[Availability]])), "In Stock", "Out of Stock")</f>
        <v>In Stock</v>
      </c>
      <c r="Z532" s="13" t="str">
        <f>IF(BooksData[[#This Row],[Stock Count]] &lt; 5, "⚠️ Low", "OK")</f>
        <v>OK</v>
      </c>
      <c r="AA532" s="14">
        <f>BooksData[[#This Row],[Revenue]]*0.2</f>
        <v>46848.9</v>
      </c>
      <c r="AB532" s="13" t="str" cm="1">
        <f t="array" ref="AB532">_xlfn.IFS(BooksData[[#This Row],[Price(USD)]]&lt;10, "Low", BooksData[[#This Row],[Price(USD)]]&lt;20, "Mid", TRUE, "High")</f>
        <v>High</v>
      </c>
      <c r="AC532" s="13" t="str">
        <f>IF(BooksData[[#This Row],[Total Sales]] &gt; 4000, "Top Seller", "Other")</f>
        <v>Other</v>
      </c>
    </row>
    <row r="533" spans="1:29" x14ac:dyDescent="0.3">
      <c r="A533" s="7" t="s">
        <v>549</v>
      </c>
      <c r="B533" s="7" t="s">
        <v>1548</v>
      </c>
      <c r="C533" s="7" t="s">
        <v>2017</v>
      </c>
      <c r="D533" s="7" t="s">
        <v>2522</v>
      </c>
      <c r="E533" s="7" t="s">
        <v>2522</v>
      </c>
      <c r="F533" s="7" t="s">
        <v>2921</v>
      </c>
      <c r="G533" s="7" t="s">
        <v>2926</v>
      </c>
      <c r="H533" s="7">
        <v>0</v>
      </c>
      <c r="I533" s="10" t="s">
        <v>2944</v>
      </c>
      <c r="J533" s="7" t="s">
        <v>2961</v>
      </c>
      <c r="K533" s="7" t="s">
        <v>3526</v>
      </c>
      <c r="L533" s="11" t="s">
        <v>4526</v>
      </c>
      <c r="M533" s="11" t="s">
        <v>5526</v>
      </c>
      <c r="N533" s="9">
        <v>4185</v>
      </c>
      <c r="O533" s="7" t="s">
        <v>5997</v>
      </c>
      <c r="P533" s="7" t="s">
        <v>6002</v>
      </c>
      <c r="Q533" s="9">
        <v>1189</v>
      </c>
      <c r="R533" s="6">
        <v>45696</v>
      </c>
      <c r="S533" s="8">
        <f>ROUND((VALUE(SUBSTITUTE(SUBSTITUTE(BooksData[[#This Row],[Price (Incl. Tax)]], "Â", ""), "£", "")) *1.3),2)</f>
        <v>43.12</v>
      </c>
      <c r="T533" s="7" cm="1">
        <f t="array" ref="T533">_xlfn.SWITCH(I533, "One",1,"Two",2,"Three",3,"Four",4,"Five",5,"")</f>
        <v>4</v>
      </c>
      <c r="U533" s="12">
        <f>BooksData[[#This Row],[Price(USD)]]*BooksData[[#This Row],[Total Sales]]</f>
        <v>180457.19999999998</v>
      </c>
      <c r="V533" s="7" t="str">
        <f>IF(BooksData[[#This Row],[Title]]="","Missing","OK")</f>
        <v>OK</v>
      </c>
      <c r="W533" s="7" t="str">
        <f ca="1">IF(BooksData[[#This Row],[Last Purchase]] &gt;= TODAY() - 30, "Recent", "Old")</f>
        <v>Old</v>
      </c>
      <c r="X533" s="7">
        <f>IFERROR(
  --MID(BooksData[[#This Row],[Availability]],
        FIND("(", BooksData[[#This Row],[Availability]]) + 1,
        FIND(" ", BooksData[[#This Row],[Availability]], FIND("(", BooksData[[#This Row],[Availability]])) - FIND("(", BooksData[[#This Row],[Availability]]) - 1),
  0)</f>
        <v>7</v>
      </c>
      <c r="Y533" s="13" t="str">
        <f>IF(ISNUMBER(SEARCH("In stock", BooksData[[#This Row],[Availability]])), "In Stock", "Out of Stock")</f>
        <v>In Stock</v>
      </c>
      <c r="Z533" s="13" t="str">
        <f>IF(BooksData[[#This Row],[Stock Count]] &lt; 5, "⚠️ Low", "OK")</f>
        <v>OK</v>
      </c>
      <c r="AA533" s="14">
        <f>BooksData[[#This Row],[Revenue]]*0.2</f>
        <v>36091.439999999995</v>
      </c>
      <c r="AB533" s="13" t="str" cm="1">
        <f t="array" ref="AB533">_xlfn.IFS(BooksData[[#This Row],[Price(USD)]]&lt;10, "Low", BooksData[[#This Row],[Price(USD)]]&lt;20, "Mid", TRUE, "High")</f>
        <v>High</v>
      </c>
      <c r="AC533" s="13" t="str">
        <f>IF(BooksData[[#This Row],[Total Sales]] &gt; 4000, "Top Seller", "Other")</f>
        <v>Top Seller</v>
      </c>
    </row>
    <row r="534" spans="1:29" x14ac:dyDescent="0.3">
      <c r="A534" s="7" t="s">
        <v>550</v>
      </c>
      <c r="B534" s="7" t="s">
        <v>1549</v>
      </c>
      <c r="C534" s="7" t="s">
        <v>2017</v>
      </c>
      <c r="D534" s="7" t="s">
        <v>2200</v>
      </c>
      <c r="E534" s="7" t="s">
        <v>2200</v>
      </c>
      <c r="F534" s="7" t="s">
        <v>2921</v>
      </c>
      <c r="G534" s="7" t="s">
        <v>2926</v>
      </c>
      <c r="H534" s="7">
        <v>0</v>
      </c>
      <c r="I534" s="10" t="s">
        <v>2943</v>
      </c>
      <c r="J534" s="7" t="s">
        <v>2961</v>
      </c>
      <c r="K534" s="7" t="s">
        <v>3527</v>
      </c>
      <c r="L534" s="11" t="s">
        <v>4527</v>
      </c>
      <c r="M534" s="11" t="s">
        <v>5527</v>
      </c>
      <c r="N534" s="9">
        <v>3545</v>
      </c>
      <c r="O534" s="7" t="s">
        <v>5997</v>
      </c>
      <c r="P534" s="7" t="s">
        <v>6001</v>
      </c>
      <c r="Q534" s="9">
        <v>195</v>
      </c>
      <c r="R534" s="6">
        <v>45672</v>
      </c>
      <c r="S534" s="8">
        <f>ROUND((VALUE(SUBSTITUTE(SUBSTITUTE(BooksData[[#This Row],[Price (Incl. Tax)]], "Â", ""), "£", "")) *1.3),2)</f>
        <v>27.17</v>
      </c>
      <c r="T534" s="7" cm="1">
        <f t="array" ref="T534">_xlfn.SWITCH(I534, "One",1,"Two",2,"Three",3,"Four",4,"Five",5,"")</f>
        <v>2</v>
      </c>
      <c r="U534" s="12">
        <f>BooksData[[#This Row],[Price(USD)]]*BooksData[[#This Row],[Total Sales]]</f>
        <v>96317.650000000009</v>
      </c>
      <c r="V534" s="7" t="str">
        <f>IF(BooksData[[#This Row],[Title]]="","Missing","OK")</f>
        <v>OK</v>
      </c>
      <c r="W534" s="7" t="str">
        <f ca="1">IF(BooksData[[#This Row],[Last Purchase]] &gt;= TODAY() - 30, "Recent", "Old")</f>
        <v>Old</v>
      </c>
      <c r="X534" s="7">
        <f>IFERROR(
  --MID(BooksData[[#This Row],[Availability]],
        FIND("(", BooksData[[#This Row],[Availability]]) + 1,
        FIND(" ", BooksData[[#This Row],[Availability]], FIND("(", BooksData[[#This Row],[Availability]])) - FIND("(", BooksData[[#This Row],[Availability]]) - 1),
  0)</f>
        <v>7</v>
      </c>
      <c r="Y534" s="13" t="str">
        <f>IF(ISNUMBER(SEARCH("In stock", BooksData[[#This Row],[Availability]])), "In Stock", "Out of Stock")</f>
        <v>In Stock</v>
      </c>
      <c r="Z534" s="13" t="str">
        <f>IF(BooksData[[#This Row],[Stock Count]] &lt; 5, "⚠️ Low", "OK")</f>
        <v>OK</v>
      </c>
      <c r="AA534" s="14">
        <f>BooksData[[#This Row],[Revenue]]*0.2</f>
        <v>19263.530000000002</v>
      </c>
      <c r="AB534" s="13" t="str" cm="1">
        <f t="array" ref="AB534">_xlfn.IFS(BooksData[[#This Row],[Price(USD)]]&lt;10, "Low", BooksData[[#This Row],[Price(USD)]]&lt;20, "Mid", TRUE, "High")</f>
        <v>High</v>
      </c>
      <c r="AC534" s="13" t="str">
        <f>IF(BooksData[[#This Row],[Total Sales]] &gt; 4000, "Top Seller", "Other")</f>
        <v>Other</v>
      </c>
    </row>
    <row r="535" spans="1:29" x14ac:dyDescent="0.3">
      <c r="A535" s="7" t="s">
        <v>551</v>
      </c>
      <c r="B535" s="7" t="s">
        <v>1550</v>
      </c>
      <c r="C535" s="7" t="s">
        <v>2017</v>
      </c>
      <c r="D535" s="7" t="s">
        <v>2523</v>
      </c>
      <c r="E535" s="7" t="s">
        <v>2523</v>
      </c>
      <c r="F535" s="7" t="s">
        <v>2921</v>
      </c>
      <c r="G535" s="7" t="s">
        <v>2926</v>
      </c>
      <c r="H535" s="7">
        <v>0</v>
      </c>
      <c r="I535" s="10" t="s">
        <v>2944</v>
      </c>
      <c r="J535" s="7" t="s">
        <v>2961</v>
      </c>
      <c r="K535" s="7" t="s">
        <v>3528</v>
      </c>
      <c r="L535" s="11" t="s">
        <v>4528</v>
      </c>
      <c r="M535" s="11" t="s">
        <v>5528</v>
      </c>
      <c r="N535" s="9">
        <v>4538</v>
      </c>
      <c r="O535" s="7" t="s">
        <v>5995</v>
      </c>
      <c r="P535" s="7" t="s">
        <v>6001</v>
      </c>
      <c r="Q535" s="9">
        <v>1035</v>
      </c>
      <c r="R535" s="6">
        <v>45816</v>
      </c>
      <c r="S535" s="8">
        <f>ROUND((VALUE(SUBSTITUTE(SUBSTITUTE(BooksData[[#This Row],[Price (Incl. Tax)]], "Â", ""), "£", "")) *1.3),2)</f>
        <v>17.190000000000001</v>
      </c>
      <c r="T535" s="7" cm="1">
        <f t="array" ref="T535">_xlfn.SWITCH(I535, "One",1,"Two",2,"Three",3,"Four",4,"Five",5,"")</f>
        <v>4</v>
      </c>
      <c r="U535" s="12">
        <f>BooksData[[#This Row],[Price(USD)]]*BooksData[[#This Row],[Total Sales]]</f>
        <v>78008.22</v>
      </c>
      <c r="V535" s="7" t="str">
        <f>IF(BooksData[[#This Row],[Title]]="","Missing","OK")</f>
        <v>OK</v>
      </c>
      <c r="W535" s="7" t="str">
        <f ca="1">IF(BooksData[[#This Row],[Last Purchase]] &gt;= TODAY() - 30, "Recent", "Old")</f>
        <v>Old</v>
      </c>
      <c r="X535" s="7">
        <f>IFERROR(
  --MID(BooksData[[#This Row],[Availability]],
        FIND("(", BooksData[[#This Row],[Availability]]) + 1,
        FIND(" ", BooksData[[#This Row],[Availability]], FIND("(", BooksData[[#This Row],[Availability]])) - FIND("(", BooksData[[#This Row],[Availability]]) - 1),
  0)</f>
        <v>7</v>
      </c>
      <c r="Y535" s="13" t="str">
        <f>IF(ISNUMBER(SEARCH("In stock", BooksData[[#This Row],[Availability]])), "In Stock", "Out of Stock")</f>
        <v>In Stock</v>
      </c>
      <c r="Z535" s="13" t="str">
        <f>IF(BooksData[[#This Row],[Stock Count]] &lt; 5, "⚠️ Low", "OK")</f>
        <v>OK</v>
      </c>
      <c r="AA535" s="14">
        <f>BooksData[[#This Row],[Revenue]]*0.2</f>
        <v>15601.644</v>
      </c>
      <c r="AB535" s="13" t="str" cm="1">
        <f t="array" ref="AB535">_xlfn.IFS(BooksData[[#This Row],[Price(USD)]]&lt;10, "Low", BooksData[[#This Row],[Price(USD)]]&lt;20, "Mid", TRUE, "High")</f>
        <v>Mid</v>
      </c>
      <c r="AC535" s="13" t="str">
        <f>IF(BooksData[[#This Row],[Total Sales]] &gt; 4000, "Top Seller", "Other")</f>
        <v>Top Seller</v>
      </c>
    </row>
    <row r="536" spans="1:29" x14ac:dyDescent="0.3">
      <c r="A536" s="7" t="s">
        <v>552</v>
      </c>
      <c r="B536" s="7" t="s">
        <v>1551</v>
      </c>
      <c r="C536" s="7" t="s">
        <v>2017</v>
      </c>
      <c r="D536" s="7" t="s">
        <v>2524</v>
      </c>
      <c r="E536" s="7" t="s">
        <v>2524</v>
      </c>
      <c r="F536" s="7" t="s">
        <v>2921</v>
      </c>
      <c r="G536" s="7" t="s">
        <v>2927</v>
      </c>
      <c r="H536" s="7">
        <v>0</v>
      </c>
      <c r="I536" s="10" t="s">
        <v>2947</v>
      </c>
      <c r="J536" s="7" t="s">
        <v>2961</v>
      </c>
      <c r="K536" s="7" t="s">
        <v>3529</v>
      </c>
      <c r="L536" s="11" t="s">
        <v>4529</v>
      </c>
      <c r="M536" s="11" t="s">
        <v>5529</v>
      </c>
      <c r="N536" s="9">
        <v>3702</v>
      </c>
      <c r="O536" s="7" t="s">
        <v>5998</v>
      </c>
      <c r="P536" s="7" t="s">
        <v>6002</v>
      </c>
      <c r="Q536" s="9">
        <v>273</v>
      </c>
      <c r="R536" s="6">
        <v>45744</v>
      </c>
      <c r="S536" s="8">
        <f>ROUND((VALUE(SUBSTITUTE(SUBSTITUTE(BooksData[[#This Row],[Price (Incl. Tax)]], "Â", ""), "£", "")) *1.3),2)</f>
        <v>75.19</v>
      </c>
      <c r="T536" s="7" cm="1">
        <f t="array" ref="T536">_xlfn.SWITCH(I536, "One",1,"Two",2,"Three",3,"Four",4,"Five",5,"")</f>
        <v>5</v>
      </c>
      <c r="U536" s="12">
        <f>BooksData[[#This Row],[Price(USD)]]*BooksData[[#This Row],[Total Sales]]</f>
        <v>278353.38</v>
      </c>
      <c r="V536" s="7" t="str">
        <f>IF(BooksData[[#This Row],[Title]]="","Missing","OK")</f>
        <v>OK</v>
      </c>
      <c r="W536" s="7" t="str">
        <f ca="1">IF(BooksData[[#This Row],[Last Purchase]] &gt;= TODAY() - 30, "Recent", "Old")</f>
        <v>Old</v>
      </c>
      <c r="X536" s="7">
        <f>IFERROR(
  --MID(BooksData[[#This Row],[Availability]],
        FIND("(", BooksData[[#This Row],[Availability]]) + 1,
        FIND(" ", BooksData[[#This Row],[Availability]], FIND("(", BooksData[[#This Row],[Availability]])) - FIND("(", BooksData[[#This Row],[Availability]]) - 1),
  0)</f>
        <v>6</v>
      </c>
      <c r="Y536" s="13" t="str">
        <f>IF(ISNUMBER(SEARCH("In stock", BooksData[[#This Row],[Availability]])), "In Stock", "Out of Stock")</f>
        <v>In Stock</v>
      </c>
      <c r="Z536" s="13" t="str">
        <f>IF(BooksData[[#This Row],[Stock Count]] &lt; 5, "⚠️ Low", "OK")</f>
        <v>OK</v>
      </c>
      <c r="AA536" s="14">
        <f>BooksData[[#This Row],[Revenue]]*0.2</f>
        <v>55670.676000000007</v>
      </c>
      <c r="AB536" s="13" t="str" cm="1">
        <f t="array" ref="AB536">_xlfn.IFS(BooksData[[#This Row],[Price(USD)]]&lt;10, "Low", BooksData[[#This Row],[Price(USD)]]&lt;20, "Mid", TRUE, "High")</f>
        <v>High</v>
      </c>
      <c r="AC536" s="13" t="str">
        <f>IF(BooksData[[#This Row],[Total Sales]] &gt; 4000, "Top Seller", "Other")</f>
        <v>Other</v>
      </c>
    </row>
    <row r="537" spans="1:29" x14ac:dyDescent="0.3">
      <c r="A537" s="7" t="s">
        <v>553</v>
      </c>
      <c r="B537" s="7" t="s">
        <v>1552</v>
      </c>
      <c r="C537" s="7" t="s">
        <v>2017</v>
      </c>
      <c r="D537" s="7" t="s">
        <v>2463</v>
      </c>
      <c r="E537" s="7" t="s">
        <v>2463</v>
      </c>
      <c r="F537" s="7" t="s">
        <v>2921</v>
      </c>
      <c r="G537" s="7" t="s">
        <v>2927</v>
      </c>
      <c r="H537" s="7">
        <v>0</v>
      </c>
      <c r="I537" s="10" t="s">
        <v>2945</v>
      </c>
      <c r="J537" s="7" t="s">
        <v>2961</v>
      </c>
      <c r="K537" s="7" t="s">
        <v>3530</v>
      </c>
      <c r="L537" s="11" t="s">
        <v>4530</v>
      </c>
      <c r="M537" s="11" t="s">
        <v>5530</v>
      </c>
      <c r="N537" s="9">
        <v>1353</v>
      </c>
      <c r="O537" s="7" t="s">
        <v>6000</v>
      </c>
      <c r="P537" s="7" t="s">
        <v>6002</v>
      </c>
      <c r="Q537" s="9">
        <v>1305</v>
      </c>
      <c r="R537" s="6">
        <v>45825</v>
      </c>
      <c r="S537" s="8">
        <f>ROUND((VALUE(SUBSTITUTE(SUBSTITUTE(BooksData[[#This Row],[Price (Incl. Tax)]], "Â", ""), "£", "")) *1.3),2)</f>
        <v>71.53</v>
      </c>
      <c r="T537" s="7" cm="1">
        <f t="array" ref="T537">_xlfn.SWITCH(I537, "One",1,"Two",2,"Three",3,"Four",4,"Five",5,"")</f>
        <v>3</v>
      </c>
      <c r="U537" s="12">
        <f>BooksData[[#This Row],[Price(USD)]]*BooksData[[#This Row],[Total Sales]]</f>
        <v>96780.09</v>
      </c>
      <c r="V537" s="7" t="str">
        <f>IF(BooksData[[#This Row],[Title]]="","Missing","OK")</f>
        <v>OK</v>
      </c>
      <c r="W537" s="7" t="str">
        <f ca="1">IF(BooksData[[#This Row],[Last Purchase]] &gt;= TODAY() - 30, "Recent", "Old")</f>
        <v>Recent</v>
      </c>
      <c r="X537" s="7">
        <f>IFERROR(
  --MID(BooksData[[#This Row],[Availability]],
        FIND("(", BooksData[[#This Row],[Availability]]) + 1,
        FIND(" ", BooksData[[#This Row],[Availability]], FIND("(", BooksData[[#This Row],[Availability]])) - FIND("(", BooksData[[#This Row],[Availability]]) - 1),
  0)</f>
        <v>6</v>
      </c>
      <c r="Y537" s="13" t="str">
        <f>IF(ISNUMBER(SEARCH("In stock", BooksData[[#This Row],[Availability]])), "In Stock", "Out of Stock")</f>
        <v>In Stock</v>
      </c>
      <c r="Z537" s="13" t="str">
        <f>IF(BooksData[[#This Row],[Stock Count]] &lt; 5, "⚠️ Low", "OK")</f>
        <v>OK</v>
      </c>
      <c r="AA537" s="14">
        <f>BooksData[[#This Row],[Revenue]]*0.2</f>
        <v>19356.018</v>
      </c>
      <c r="AB537" s="13" t="str" cm="1">
        <f t="array" ref="AB537">_xlfn.IFS(BooksData[[#This Row],[Price(USD)]]&lt;10, "Low", BooksData[[#This Row],[Price(USD)]]&lt;20, "Mid", TRUE, "High")</f>
        <v>High</v>
      </c>
      <c r="AC537" s="13" t="str">
        <f>IF(BooksData[[#This Row],[Total Sales]] &gt; 4000, "Top Seller", "Other")</f>
        <v>Other</v>
      </c>
    </row>
    <row r="538" spans="1:29" x14ac:dyDescent="0.3">
      <c r="A538" s="7" t="s">
        <v>554</v>
      </c>
      <c r="B538" s="7" t="s">
        <v>1553</v>
      </c>
      <c r="C538" s="7" t="s">
        <v>2017</v>
      </c>
      <c r="D538" s="7" t="s">
        <v>2444</v>
      </c>
      <c r="E538" s="7" t="s">
        <v>2444</v>
      </c>
      <c r="F538" s="7" t="s">
        <v>2921</v>
      </c>
      <c r="G538" s="7" t="s">
        <v>2927</v>
      </c>
      <c r="H538" s="7">
        <v>0</v>
      </c>
      <c r="I538" s="10" t="s">
        <v>2943</v>
      </c>
      <c r="J538" s="7" t="s">
        <v>2961</v>
      </c>
      <c r="K538" s="7" t="s">
        <v>3531</v>
      </c>
      <c r="L538" s="11" t="s">
        <v>4531</v>
      </c>
      <c r="M538" s="11" t="s">
        <v>5531</v>
      </c>
      <c r="N538" s="9">
        <v>3938</v>
      </c>
      <c r="O538" s="7" t="s">
        <v>5997</v>
      </c>
      <c r="P538" s="7" t="s">
        <v>6002</v>
      </c>
      <c r="Q538" s="9">
        <v>1679</v>
      </c>
      <c r="R538" s="6">
        <v>45721</v>
      </c>
      <c r="S538" s="8">
        <f>ROUND((VALUE(SUBSTITUTE(SUBSTITUTE(BooksData[[#This Row],[Price (Incl. Tax)]], "Â", ""), "£", "")) *1.3),2)</f>
        <v>41.05</v>
      </c>
      <c r="T538" s="7" cm="1">
        <f t="array" ref="T538">_xlfn.SWITCH(I538, "One",1,"Two",2,"Three",3,"Four",4,"Five",5,"")</f>
        <v>2</v>
      </c>
      <c r="U538" s="12">
        <f>BooksData[[#This Row],[Price(USD)]]*BooksData[[#This Row],[Total Sales]]</f>
        <v>161654.9</v>
      </c>
      <c r="V538" s="7" t="str">
        <f>IF(BooksData[[#This Row],[Title]]="","Missing","OK")</f>
        <v>OK</v>
      </c>
      <c r="W538" s="7" t="str">
        <f ca="1">IF(BooksData[[#This Row],[Last Purchase]] &gt;= TODAY() - 30, "Recent", "Old")</f>
        <v>Old</v>
      </c>
      <c r="X538" s="7">
        <f>IFERROR(
  --MID(BooksData[[#This Row],[Availability]],
        FIND("(", BooksData[[#This Row],[Availability]]) + 1,
        FIND(" ", BooksData[[#This Row],[Availability]], FIND("(", BooksData[[#This Row],[Availability]])) - FIND("(", BooksData[[#This Row],[Availability]]) - 1),
  0)</f>
        <v>6</v>
      </c>
      <c r="Y538" s="13" t="str">
        <f>IF(ISNUMBER(SEARCH("In stock", BooksData[[#This Row],[Availability]])), "In Stock", "Out of Stock")</f>
        <v>In Stock</v>
      </c>
      <c r="Z538" s="13" t="str">
        <f>IF(BooksData[[#This Row],[Stock Count]] &lt; 5, "⚠️ Low", "OK")</f>
        <v>OK</v>
      </c>
      <c r="AA538" s="14">
        <f>BooksData[[#This Row],[Revenue]]*0.2</f>
        <v>32330.98</v>
      </c>
      <c r="AB538" s="13" t="str" cm="1">
        <f t="array" ref="AB538">_xlfn.IFS(BooksData[[#This Row],[Price(USD)]]&lt;10, "Low", BooksData[[#This Row],[Price(USD)]]&lt;20, "Mid", TRUE, "High")</f>
        <v>High</v>
      </c>
      <c r="AC538" s="13" t="str">
        <f>IF(BooksData[[#This Row],[Total Sales]] &gt; 4000, "Top Seller", "Other")</f>
        <v>Other</v>
      </c>
    </row>
    <row r="539" spans="1:29" x14ac:dyDescent="0.3">
      <c r="A539" s="7" t="s">
        <v>555</v>
      </c>
      <c r="B539" s="7" t="s">
        <v>1554</v>
      </c>
      <c r="C539" s="7" t="s">
        <v>2017</v>
      </c>
      <c r="D539" s="7" t="s">
        <v>2525</v>
      </c>
      <c r="E539" s="7" t="s">
        <v>2525</v>
      </c>
      <c r="F539" s="7" t="s">
        <v>2921</v>
      </c>
      <c r="G539" s="7" t="s">
        <v>2927</v>
      </c>
      <c r="H539" s="7">
        <v>0</v>
      </c>
      <c r="I539" s="10" t="s">
        <v>2947</v>
      </c>
      <c r="J539" s="7" t="s">
        <v>2961</v>
      </c>
      <c r="K539" s="7" t="s">
        <v>3532</v>
      </c>
      <c r="L539" s="11" t="s">
        <v>4532</v>
      </c>
      <c r="M539" s="11" t="s">
        <v>5532</v>
      </c>
      <c r="N539" s="9">
        <v>3736</v>
      </c>
      <c r="O539" s="7" t="s">
        <v>5998</v>
      </c>
      <c r="P539" s="7" t="s">
        <v>6001</v>
      </c>
      <c r="Q539" s="9">
        <v>807</v>
      </c>
      <c r="R539" s="6">
        <v>45693</v>
      </c>
      <c r="S539" s="8">
        <f>ROUND((VALUE(SUBSTITUTE(SUBSTITUTE(BooksData[[#This Row],[Price (Incl. Tax)]], "Â", ""), "£", "")) *1.3),2)</f>
        <v>23.14</v>
      </c>
      <c r="T539" s="7" cm="1">
        <f t="array" ref="T539">_xlfn.SWITCH(I539, "One",1,"Two",2,"Three",3,"Four",4,"Five",5,"")</f>
        <v>5</v>
      </c>
      <c r="U539" s="12">
        <f>BooksData[[#This Row],[Price(USD)]]*BooksData[[#This Row],[Total Sales]]</f>
        <v>86451.040000000008</v>
      </c>
      <c r="V539" s="7" t="str">
        <f>IF(BooksData[[#This Row],[Title]]="","Missing","OK")</f>
        <v>OK</v>
      </c>
      <c r="W539" s="7" t="str">
        <f ca="1">IF(BooksData[[#This Row],[Last Purchase]] &gt;= TODAY() - 30, "Recent", "Old")</f>
        <v>Old</v>
      </c>
      <c r="X539" s="7">
        <f>IFERROR(
  --MID(BooksData[[#This Row],[Availability]],
        FIND("(", BooksData[[#This Row],[Availability]]) + 1,
        FIND(" ", BooksData[[#This Row],[Availability]], FIND("(", BooksData[[#This Row],[Availability]])) - FIND("(", BooksData[[#This Row],[Availability]]) - 1),
  0)</f>
        <v>6</v>
      </c>
      <c r="Y539" s="13" t="str">
        <f>IF(ISNUMBER(SEARCH("In stock", BooksData[[#This Row],[Availability]])), "In Stock", "Out of Stock")</f>
        <v>In Stock</v>
      </c>
      <c r="Z539" s="13" t="str">
        <f>IF(BooksData[[#This Row],[Stock Count]] &lt; 5, "⚠️ Low", "OK")</f>
        <v>OK</v>
      </c>
      <c r="AA539" s="14">
        <f>BooksData[[#This Row],[Revenue]]*0.2</f>
        <v>17290.208000000002</v>
      </c>
      <c r="AB539" s="13" t="str" cm="1">
        <f t="array" ref="AB539">_xlfn.IFS(BooksData[[#This Row],[Price(USD)]]&lt;10, "Low", BooksData[[#This Row],[Price(USD)]]&lt;20, "Mid", TRUE, "High")</f>
        <v>High</v>
      </c>
      <c r="AC539" s="13" t="str">
        <f>IF(BooksData[[#This Row],[Total Sales]] &gt; 4000, "Top Seller", "Other")</f>
        <v>Other</v>
      </c>
    </row>
    <row r="540" spans="1:29" x14ac:dyDescent="0.3">
      <c r="A540" s="7" t="s">
        <v>556</v>
      </c>
      <c r="B540" s="7" t="s">
        <v>1555</v>
      </c>
      <c r="C540" s="7" t="s">
        <v>2017</v>
      </c>
      <c r="D540" s="7" t="s">
        <v>2526</v>
      </c>
      <c r="E540" s="7" t="s">
        <v>2526</v>
      </c>
      <c r="F540" s="7" t="s">
        <v>2921</v>
      </c>
      <c r="G540" s="7" t="s">
        <v>2927</v>
      </c>
      <c r="H540" s="7">
        <v>0</v>
      </c>
      <c r="I540" s="10" t="s">
        <v>2943</v>
      </c>
      <c r="J540" s="7" t="s">
        <v>2961</v>
      </c>
      <c r="K540" s="7" t="s">
        <v>3533</v>
      </c>
      <c r="L540" s="11" t="s">
        <v>4533</v>
      </c>
      <c r="M540" s="11" t="s">
        <v>5533</v>
      </c>
      <c r="N540" s="9">
        <v>2173</v>
      </c>
      <c r="O540" s="7" t="s">
        <v>5998</v>
      </c>
      <c r="P540" s="7" t="s">
        <v>6001</v>
      </c>
      <c r="Q540" s="9">
        <v>153</v>
      </c>
      <c r="R540" s="6">
        <v>45821</v>
      </c>
      <c r="S540" s="8">
        <f>ROUND((VALUE(SUBSTITUTE(SUBSTITUTE(BooksData[[#This Row],[Price (Incl. Tax)]], "Â", ""), "£", "")) *1.3),2)</f>
        <v>13.35</v>
      </c>
      <c r="T540" s="7" cm="1">
        <f t="array" ref="T540">_xlfn.SWITCH(I540, "One",1,"Two",2,"Three",3,"Four",4,"Five",5,"")</f>
        <v>2</v>
      </c>
      <c r="U540" s="12">
        <f>BooksData[[#This Row],[Price(USD)]]*BooksData[[#This Row],[Total Sales]]</f>
        <v>29009.55</v>
      </c>
      <c r="V540" s="7" t="str">
        <f>IF(BooksData[[#This Row],[Title]]="","Missing","OK")</f>
        <v>OK</v>
      </c>
      <c r="W540" s="7" t="str">
        <f ca="1">IF(BooksData[[#This Row],[Last Purchase]] &gt;= TODAY() - 30, "Recent", "Old")</f>
        <v>Old</v>
      </c>
      <c r="X540" s="7">
        <f>IFERROR(
  --MID(BooksData[[#This Row],[Availability]],
        FIND("(", BooksData[[#This Row],[Availability]]) + 1,
        FIND(" ", BooksData[[#This Row],[Availability]], FIND("(", BooksData[[#This Row],[Availability]])) - FIND("(", BooksData[[#This Row],[Availability]]) - 1),
  0)</f>
        <v>6</v>
      </c>
      <c r="Y540" s="13" t="str">
        <f>IF(ISNUMBER(SEARCH("In stock", BooksData[[#This Row],[Availability]])), "In Stock", "Out of Stock")</f>
        <v>In Stock</v>
      </c>
      <c r="Z540" s="13" t="str">
        <f>IF(BooksData[[#This Row],[Stock Count]] &lt; 5, "⚠️ Low", "OK")</f>
        <v>OK</v>
      </c>
      <c r="AA540" s="14">
        <f>BooksData[[#This Row],[Revenue]]*0.2</f>
        <v>5801.91</v>
      </c>
      <c r="AB540" s="13" t="str" cm="1">
        <f t="array" ref="AB540">_xlfn.IFS(BooksData[[#This Row],[Price(USD)]]&lt;10, "Low", BooksData[[#This Row],[Price(USD)]]&lt;20, "Mid", TRUE, "High")</f>
        <v>Mid</v>
      </c>
      <c r="AC540" s="13" t="str">
        <f>IF(BooksData[[#This Row],[Total Sales]] &gt; 4000, "Top Seller", "Other")</f>
        <v>Other</v>
      </c>
    </row>
    <row r="541" spans="1:29" x14ac:dyDescent="0.3">
      <c r="A541" s="7" t="s">
        <v>557</v>
      </c>
      <c r="B541" s="7" t="s">
        <v>1556</v>
      </c>
      <c r="C541" s="7" t="s">
        <v>2017</v>
      </c>
      <c r="D541" s="7" t="s">
        <v>2527</v>
      </c>
      <c r="E541" s="7" t="s">
        <v>2527</v>
      </c>
      <c r="F541" s="7" t="s">
        <v>2921</v>
      </c>
      <c r="G541" s="7" t="s">
        <v>2927</v>
      </c>
      <c r="H541" s="7">
        <v>0</v>
      </c>
      <c r="I541" s="10" t="s">
        <v>2945</v>
      </c>
      <c r="J541" s="7" t="s">
        <v>2961</v>
      </c>
      <c r="K541" s="7" t="s">
        <v>3534</v>
      </c>
      <c r="L541" s="11" t="s">
        <v>4534</v>
      </c>
      <c r="M541" s="11" t="s">
        <v>5534</v>
      </c>
      <c r="N541" s="9">
        <v>2075</v>
      </c>
      <c r="O541" s="7" t="s">
        <v>6000</v>
      </c>
      <c r="P541" s="7" t="s">
        <v>6002</v>
      </c>
      <c r="Q541" s="9">
        <v>1212</v>
      </c>
      <c r="R541" s="6">
        <v>45779</v>
      </c>
      <c r="S541" s="8">
        <f>ROUND((VALUE(SUBSTITUTE(SUBSTITUTE(BooksData[[#This Row],[Price (Incl. Tax)]], "Â", ""), "£", "")) *1.3),2)</f>
        <v>39.78</v>
      </c>
      <c r="T541" s="7" cm="1">
        <f t="array" ref="T541">_xlfn.SWITCH(I541, "One",1,"Two",2,"Three",3,"Four",4,"Five",5,"")</f>
        <v>3</v>
      </c>
      <c r="U541" s="12">
        <f>BooksData[[#This Row],[Price(USD)]]*BooksData[[#This Row],[Total Sales]]</f>
        <v>82543.5</v>
      </c>
      <c r="V541" s="7" t="str">
        <f>IF(BooksData[[#This Row],[Title]]="","Missing","OK")</f>
        <v>OK</v>
      </c>
      <c r="W541" s="7" t="str">
        <f ca="1">IF(BooksData[[#This Row],[Last Purchase]] &gt;= TODAY() - 30, "Recent", "Old")</f>
        <v>Old</v>
      </c>
      <c r="X541" s="7">
        <f>IFERROR(
  --MID(BooksData[[#This Row],[Availability]],
        FIND("(", BooksData[[#This Row],[Availability]]) + 1,
        FIND(" ", BooksData[[#This Row],[Availability]], FIND("(", BooksData[[#This Row],[Availability]])) - FIND("(", BooksData[[#This Row],[Availability]]) - 1),
  0)</f>
        <v>6</v>
      </c>
      <c r="Y541" s="13" t="str">
        <f>IF(ISNUMBER(SEARCH("In stock", BooksData[[#This Row],[Availability]])), "In Stock", "Out of Stock")</f>
        <v>In Stock</v>
      </c>
      <c r="Z541" s="13" t="str">
        <f>IF(BooksData[[#This Row],[Stock Count]] &lt; 5, "⚠️ Low", "OK")</f>
        <v>OK</v>
      </c>
      <c r="AA541" s="14">
        <f>BooksData[[#This Row],[Revenue]]*0.2</f>
        <v>16508.7</v>
      </c>
      <c r="AB541" s="13" t="str" cm="1">
        <f t="array" ref="AB541">_xlfn.IFS(BooksData[[#This Row],[Price(USD)]]&lt;10, "Low", BooksData[[#This Row],[Price(USD)]]&lt;20, "Mid", TRUE, "High")</f>
        <v>High</v>
      </c>
      <c r="AC541" s="13" t="str">
        <f>IF(BooksData[[#This Row],[Total Sales]] &gt; 4000, "Top Seller", "Other")</f>
        <v>Other</v>
      </c>
    </row>
    <row r="542" spans="1:29" x14ac:dyDescent="0.3">
      <c r="A542" s="7" t="s">
        <v>558</v>
      </c>
      <c r="B542" s="7" t="s">
        <v>1557</v>
      </c>
      <c r="C542" s="7" t="s">
        <v>2017</v>
      </c>
      <c r="D542" s="7" t="s">
        <v>2528</v>
      </c>
      <c r="E542" s="7" t="s">
        <v>2528</v>
      </c>
      <c r="F542" s="7" t="s">
        <v>2921</v>
      </c>
      <c r="G542" s="7" t="s">
        <v>2927</v>
      </c>
      <c r="H542" s="7">
        <v>0</v>
      </c>
      <c r="I542" s="10" t="s">
        <v>2946</v>
      </c>
      <c r="J542" s="7" t="s">
        <v>2961</v>
      </c>
      <c r="K542" s="7" t="s">
        <v>3535</v>
      </c>
      <c r="L542" s="11" t="s">
        <v>4535</v>
      </c>
      <c r="M542" s="11" t="s">
        <v>5535</v>
      </c>
      <c r="N542" s="9">
        <v>2321</v>
      </c>
      <c r="O542" s="7" t="s">
        <v>5999</v>
      </c>
      <c r="P542" s="7" t="s">
        <v>6002</v>
      </c>
      <c r="Q542" s="9">
        <v>1162</v>
      </c>
      <c r="R542" s="6">
        <v>45822</v>
      </c>
      <c r="S542" s="8">
        <f>ROUND((VALUE(SUBSTITUTE(SUBSTITUTE(BooksData[[#This Row],[Price (Incl. Tax)]], "Â", ""), "£", "")) *1.3),2)</f>
        <v>60.55</v>
      </c>
      <c r="T542" s="7" cm="1">
        <f t="array" ref="T542">_xlfn.SWITCH(I542, "One",1,"Two",2,"Three",3,"Four",4,"Five",5,"")</f>
        <v>1</v>
      </c>
      <c r="U542" s="12">
        <f>BooksData[[#This Row],[Price(USD)]]*BooksData[[#This Row],[Total Sales]]</f>
        <v>140536.54999999999</v>
      </c>
      <c r="V542" s="7" t="str">
        <f>IF(BooksData[[#This Row],[Title]]="","Missing","OK")</f>
        <v>OK</v>
      </c>
      <c r="W542" s="7" t="str">
        <f ca="1">IF(BooksData[[#This Row],[Last Purchase]] &gt;= TODAY() - 30, "Recent", "Old")</f>
        <v>Old</v>
      </c>
      <c r="X542" s="7">
        <f>IFERROR(
  --MID(BooksData[[#This Row],[Availability]],
        FIND("(", BooksData[[#This Row],[Availability]]) + 1,
        FIND(" ", BooksData[[#This Row],[Availability]], FIND("(", BooksData[[#This Row],[Availability]])) - FIND("(", BooksData[[#This Row],[Availability]]) - 1),
  0)</f>
        <v>6</v>
      </c>
      <c r="Y542" s="13" t="str">
        <f>IF(ISNUMBER(SEARCH("In stock", BooksData[[#This Row],[Availability]])), "In Stock", "Out of Stock")</f>
        <v>In Stock</v>
      </c>
      <c r="Z542" s="13" t="str">
        <f>IF(BooksData[[#This Row],[Stock Count]] &lt; 5, "⚠️ Low", "OK")</f>
        <v>OK</v>
      </c>
      <c r="AA542" s="14">
        <f>BooksData[[#This Row],[Revenue]]*0.2</f>
        <v>28107.309999999998</v>
      </c>
      <c r="AB542" s="13" t="str" cm="1">
        <f t="array" ref="AB542">_xlfn.IFS(BooksData[[#This Row],[Price(USD)]]&lt;10, "Low", BooksData[[#This Row],[Price(USD)]]&lt;20, "Mid", TRUE, "High")</f>
        <v>High</v>
      </c>
      <c r="AC542" s="13" t="str">
        <f>IF(BooksData[[#This Row],[Total Sales]] &gt; 4000, "Top Seller", "Other")</f>
        <v>Other</v>
      </c>
    </row>
    <row r="543" spans="1:29" x14ac:dyDescent="0.3">
      <c r="A543" s="7" t="s">
        <v>559</v>
      </c>
      <c r="B543" s="7" t="s">
        <v>1558</v>
      </c>
      <c r="C543" s="7" t="s">
        <v>2017</v>
      </c>
      <c r="D543" s="7" t="s">
        <v>2529</v>
      </c>
      <c r="E543" s="7" t="s">
        <v>2529</v>
      </c>
      <c r="F543" s="7" t="s">
        <v>2921</v>
      </c>
      <c r="G543" s="7" t="s">
        <v>2935</v>
      </c>
      <c r="H543" s="7">
        <v>0</v>
      </c>
      <c r="I543" s="10" t="s">
        <v>2944</v>
      </c>
      <c r="J543" s="7" t="s">
        <v>2961</v>
      </c>
      <c r="K543" s="7" t="s">
        <v>3536</v>
      </c>
      <c r="L543" s="11" t="s">
        <v>4536</v>
      </c>
      <c r="M543" s="11" t="s">
        <v>5536</v>
      </c>
      <c r="N543" s="9">
        <v>4320</v>
      </c>
      <c r="O543" s="7" t="s">
        <v>5996</v>
      </c>
      <c r="P543" s="7" t="s">
        <v>6002</v>
      </c>
      <c r="Q543" s="9">
        <v>127</v>
      </c>
      <c r="R543" s="6">
        <v>45824</v>
      </c>
      <c r="S543" s="8">
        <f>ROUND((VALUE(SUBSTITUTE(SUBSTITUTE(BooksData[[#This Row],[Price (Incl. Tax)]], "Â", ""), "£", "")) *1.3),2)</f>
        <v>69.78</v>
      </c>
      <c r="T543" s="7" cm="1">
        <f t="array" ref="T543">_xlfn.SWITCH(I543, "One",1,"Two",2,"Three",3,"Four",4,"Five",5,"")</f>
        <v>4</v>
      </c>
      <c r="U543" s="12">
        <f>BooksData[[#This Row],[Price(USD)]]*BooksData[[#This Row],[Total Sales]]</f>
        <v>301449.59999999998</v>
      </c>
      <c r="V543" s="7" t="str">
        <f>IF(BooksData[[#This Row],[Title]]="","Missing","OK")</f>
        <v>OK</v>
      </c>
      <c r="W543" s="7" t="str">
        <f ca="1">IF(BooksData[[#This Row],[Last Purchase]] &gt;= TODAY() - 30, "Recent", "Old")</f>
        <v>Recent</v>
      </c>
      <c r="X543" s="7">
        <f>IFERROR(
  --MID(BooksData[[#This Row],[Availability]],
        FIND("(", BooksData[[#This Row],[Availability]]) + 1,
        FIND(" ", BooksData[[#This Row],[Availability]], FIND("(", BooksData[[#This Row],[Availability]])) - FIND("(", BooksData[[#This Row],[Availability]]) - 1),
  0)</f>
        <v>5</v>
      </c>
      <c r="Y543" s="13" t="str">
        <f>IF(ISNUMBER(SEARCH("In stock", BooksData[[#This Row],[Availability]])), "In Stock", "Out of Stock")</f>
        <v>In Stock</v>
      </c>
      <c r="Z543" s="13" t="str">
        <f>IF(BooksData[[#This Row],[Stock Count]] &lt; 5, "⚠️ Low", "OK")</f>
        <v>OK</v>
      </c>
      <c r="AA543" s="14">
        <f>BooksData[[#This Row],[Revenue]]*0.2</f>
        <v>60289.919999999998</v>
      </c>
      <c r="AB543" s="13" t="str" cm="1">
        <f t="array" ref="AB543">_xlfn.IFS(BooksData[[#This Row],[Price(USD)]]&lt;10, "Low", BooksData[[#This Row],[Price(USD)]]&lt;20, "Mid", TRUE, "High")</f>
        <v>High</v>
      </c>
      <c r="AC543" s="13" t="str">
        <f>IF(BooksData[[#This Row],[Total Sales]] &gt; 4000, "Top Seller", "Other")</f>
        <v>Top Seller</v>
      </c>
    </row>
    <row r="544" spans="1:29" x14ac:dyDescent="0.3">
      <c r="A544" s="7" t="s">
        <v>560</v>
      </c>
      <c r="B544" s="7" t="s">
        <v>1559</v>
      </c>
      <c r="C544" s="7" t="s">
        <v>2017</v>
      </c>
      <c r="D544" s="7" t="s">
        <v>2530</v>
      </c>
      <c r="E544" s="7" t="s">
        <v>2530</v>
      </c>
      <c r="F544" s="7" t="s">
        <v>2921</v>
      </c>
      <c r="G544" s="7" t="s">
        <v>2935</v>
      </c>
      <c r="H544" s="7">
        <v>0</v>
      </c>
      <c r="I544" s="10" t="s">
        <v>2946</v>
      </c>
      <c r="J544" s="7" t="s">
        <v>2961</v>
      </c>
      <c r="K544" s="7" t="s">
        <v>3537</v>
      </c>
      <c r="L544" s="11" t="s">
        <v>4537</v>
      </c>
      <c r="M544" s="11" t="s">
        <v>5537</v>
      </c>
      <c r="N544" s="9">
        <v>4019</v>
      </c>
      <c r="O544" s="7" t="s">
        <v>5995</v>
      </c>
      <c r="P544" s="7" t="s">
        <v>6002</v>
      </c>
      <c r="Q544" s="9">
        <v>890</v>
      </c>
      <c r="R544" s="6">
        <v>45724</v>
      </c>
      <c r="S544" s="8">
        <f>ROUND((VALUE(SUBSTITUTE(SUBSTITUTE(BooksData[[#This Row],[Price (Incl. Tax)]], "Â", ""), "£", "")) *1.3),2)</f>
        <v>61.39</v>
      </c>
      <c r="T544" s="7" cm="1">
        <f t="array" ref="T544">_xlfn.SWITCH(I544, "One",1,"Two",2,"Three",3,"Four",4,"Five",5,"")</f>
        <v>1</v>
      </c>
      <c r="U544" s="12">
        <f>BooksData[[#This Row],[Price(USD)]]*BooksData[[#This Row],[Total Sales]]</f>
        <v>246726.41</v>
      </c>
      <c r="V544" s="7" t="str">
        <f>IF(BooksData[[#This Row],[Title]]="","Missing","OK")</f>
        <v>OK</v>
      </c>
      <c r="W544" s="7" t="str">
        <f ca="1">IF(BooksData[[#This Row],[Last Purchase]] &gt;= TODAY() - 30, "Recent", "Old")</f>
        <v>Old</v>
      </c>
      <c r="X544" s="7">
        <f>IFERROR(
  --MID(BooksData[[#This Row],[Availability]],
        FIND("(", BooksData[[#This Row],[Availability]]) + 1,
        FIND(" ", BooksData[[#This Row],[Availability]], FIND("(", BooksData[[#This Row],[Availability]])) - FIND("(", BooksData[[#This Row],[Availability]]) - 1),
  0)</f>
        <v>5</v>
      </c>
      <c r="Y544" s="13" t="str">
        <f>IF(ISNUMBER(SEARCH("In stock", BooksData[[#This Row],[Availability]])), "In Stock", "Out of Stock")</f>
        <v>In Stock</v>
      </c>
      <c r="Z544" s="13" t="str">
        <f>IF(BooksData[[#This Row],[Stock Count]] &lt; 5, "⚠️ Low", "OK")</f>
        <v>OK</v>
      </c>
      <c r="AA544" s="14">
        <f>BooksData[[#This Row],[Revenue]]*0.2</f>
        <v>49345.282000000007</v>
      </c>
      <c r="AB544" s="13" t="str" cm="1">
        <f t="array" ref="AB544">_xlfn.IFS(BooksData[[#This Row],[Price(USD)]]&lt;10, "Low", BooksData[[#This Row],[Price(USD)]]&lt;20, "Mid", TRUE, "High")</f>
        <v>High</v>
      </c>
      <c r="AC544" s="13" t="str">
        <f>IF(BooksData[[#This Row],[Total Sales]] &gt; 4000, "Top Seller", "Other")</f>
        <v>Top Seller</v>
      </c>
    </row>
    <row r="545" spans="1:29" x14ac:dyDescent="0.3">
      <c r="A545" s="7" t="s">
        <v>561</v>
      </c>
      <c r="B545" s="7" t="s">
        <v>1560</v>
      </c>
      <c r="C545" s="7" t="s">
        <v>2017</v>
      </c>
      <c r="D545" s="7" t="s">
        <v>2531</v>
      </c>
      <c r="E545" s="7" t="s">
        <v>2531</v>
      </c>
      <c r="F545" s="7" t="s">
        <v>2921</v>
      </c>
      <c r="G545" s="7" t="s">
        <v>2935</v>
      </c>
      <c r="H545" s="7">
        <v>0</v>
      </c>
      <c r="I545" s="10" t="s">
        <v>2946</v>
      </c>
      <c r="J545" s="7" t="s">
        <v>2961</v>
      </c>
      <c r="K545" s="7" t="s">
        <v>3538</v>
      </c>
      <c r="L545" s="11" t="s">
        <v>4538</v>
      </c>
      <c r="M545" s="11" t="s">
        <v>5538</v>
      </c>
      <c r="N545" s="9">
        <v>2009</v>
      </c>
      <c r="O545" s="7" t="s">
        <v>6000</v>
      </c>
      <c r="P545" s="7" t="s">
        <v>6001</v>
      </c>
      <c r="Q545" s="9">
        <v>1356</v>
      </c>
      <c r="R545" s="6">
        <v>45801</v>
      </c>
      <c r="S545" s="8">
        <f>ROUND((VALUE(SUBSTITUTE(SUBSTITUTE(BooksData[[#This Row],[Price (Incl. Tax)]], "Â", ""), "£", "")) *1.3),2)</f>
        <v>44.85</v>
      </c>
      <c r="T545" s="7" cm="1">
        <f t="array" ref="T545">_xlfn.SWITCH(I545, "One",1,"Two",2,"Three",3,"Four",4,"Five",5,"")</f>
        <v>1</v>
      </c>
      <c r="U545" s="12">
        <f>BooksData[[#This Row],[Price(USD)]]*BooksData[[#This Row],[Total Sales]]</f>
        <v>90103.650000000009</v>
      </c>
      <c r="V545" s="7" t="str">
        <f>IF(BooksData[[#This Row],[Title]]="","Missing","OK")</f>
        <v>OK</v>
      </c>
      <c r="W545" s="7" t="str">
        <f ca="1">IF(BooksData[[#This Row],[Last Purchase]] &gt;= TODAY() - 30, "Recent", "Old")</f>
        <v>Old</v>
      </c>
      <c r="X545" s="7">
        <f>IFERROR(
  --MID(BooksData[[#This Row],[Availability]],
        FIND("(", BooksData[[#This Row],[Availability]]) + 1,
        FIND(" ", BooksData[[#This Row],[Availability]], FIND("(", BooksData[[#This Row],[Availability]])) - FIND("(", BooksData[[#This Row],[Availability]]) - 1),
  0)</f>
        <v>5</v>
      </c>
      <c r="Y545" s="13" t="str">
        <f>IF(ISNUMBER(SEARCH("In stock", BooksData[[#This Row],[Availability]])), "In Stock", "Out of Stock")</f>
        <v>In Stock</v>
      </c>
      <c r="Z545" s="13" t="str">
        <f>IF(BooksData[[#This Row],[Stock Count]] &lt; 5, "⚠️ Low", "OK")</f>
        <v>OK</v>
      </c>
      <c r="AA545" s="14">
        <f>BooksData[[#This Row],[Revenue]]*0.2</f>
        <v>18020.730000000003</v>
      </c>
      <c r="AB545" s="13" t="str" cm="1">
        <f t="array" ref="AB545">_xlfn.IFS(BooksData[[#This Row],[Price(USD)]]&lt;10, "Low", BooksData[[#This Row],[Price(USD)]]&lt;20, "Mid", TRUE, "High")</f>
        <v>High</v>
      </c>
      <c r="AC545" s="13" t="str">
        <f>IF(BooksData[[#This Row],[Total Sales]] &gt; 4000, "Top Seller", "Other")</f>
        <v>Other</v>
      </c>
    </row>
    <row r="546" spans="1:29" x14ac:dyDescent="0.3">
      <c r="A546" s="7" t="s">
        <v>562</v>
      </c>
      <c r="B546" s="7" t="s">
        <v>1561</v>
      </c>
      <c r="C546" s="7" t="s">
        <v>2017</v>
      </c>
      <c r="D546" s="7" t="s">
        <v>2532</v>
      </c>
      <c r="E546" s="7" t="s">
        <v>2532</v>
      </c>
      <c r="F546" s="7" t="s">
        <v>2921</v>
      </c>
      <c r="G546" s="7" t="s">
        <v>2935</v>
      </c>
      <c r="H546" s="7">
        <v>0</v>
      </c>
      <c r="I546" s="10" t="s">
        <v>2943</v>
      </c>
      <c r="J546" s="7" t="s">
        <v>2961</v>
      </c>
      <c r="K546" s="7" t="s">
        <v>3539</v>
      </c>
      <c r="L546" s="11" t="s">
        <v>4539</v>
      </c>
      <c r="M546" s="11" t="s">
        <v>5539</v>
      </c>
      <c r="N546" s="9">
        <v>2299</v>
      </c>
      <c r="O546" s="7" t="s">
        <v>5996</v>
      </c>
      <c r="P546" s="7" t="s">
        <v>6002</v>
      </c>
      <c r="Q546" s="9">
        <v>1974</v>
      </c>
      <c r="R546" s="6">
        <v>45696</v>
      </c>
      <c r="S546" s="8">
        <f>ROUND((VALUE(SUBSTITUTE(SUBSTITUTE(BooksData[[#This Row],[Price (Incl. Tax)]], "Â", ""), "£", "")) *1.3),2)</f>
        <v>15.38</v>
      </c>
      <c r="T546" s="7" cm="1">
        <f t="array" ref="T546">_xlfn.SWITCH(I546, "One",1,"Two",2,"Three",3,"Four",4,"Five",5,"")</f>
        <v>2</v>
      </c>
      <c r="U546" s="12">
        <f>BooksData[[#This Row],[Price(USD)]]*BooksData[[#This Row],[Total Sales]]</f>
        <v>35358.620000000003</v>
      </c>
      <c r="V546" s="7" t="str">
        <f>IF(BooksData[[#This Row],[Title]]="","Missing","OK")</f>
        <v>OK</v>
      </c>
      <c r="W546" s="7" t="str">
        <f ca="1">IF(BooksData[[#This Row],[Last Purchase]] &gt;= TODAY() - 30, "Recent", "Old")</f>
        <v>Old</v>
      </c>
      <c r="X546" s="7">
        <f>IFERROR(
  --MID(BooksData[[#This Row],[Availability]],
        FIND("(", BooksData[[#This Row],[Availability]]) + 1,
        FIND(" ", BooksData[[#This Row],[Availability]], FIND("(", BooksData[[#This Row],[Availability]])) - FIND("(", BooksData[[#This Row],[Availability]]) - 1),
  0)</f>
        <v>5</v>
      </c>
      <c r="Y546" s="13" t="str">
        <f>IF(ISNUMBER(SEARCH("In stock", BooksData[[#This Row],[Availability]])), "In Stock", "Out of Stock")</f>
        <v>In Stock</v>
      </c>
      <c r="Z546" s="13" t="str">
        <f>IF(BooksData[[#This Row],[Stock Count]] &lt; 5, "⚠️ Low", "OK")</f>
        <v>OK</v>
      </c>
      <c r="AA546" s="14">
        <f>BooksData[[#This Row],[Revenue]]*0.2</f>
        <v>7071.7240000000011</v>
      </c>
      <c r="AB546" s="13" t="str" cm="1">
        <f t="array" ref="AB546">_xlfn.IFS(BooksData[[#This Row],[Price(USD)]]&lt;10, "Low", BooksData[[#This Row],[Price(USD)]]&lt;20, "Mid", TRUE, "High")</f>
        <v>Mid</v>
      </c>
      <c r="AC546" s="13" t="str">
        <f>IF(BooksData[[#This Row],[Total Sales]] &gt; 4000, "Top Seller", "Other")</f>
        <v>Other</v>
      </c>
    </row>
    <row r="547" spans="1:29" x14ac:dyDescent="0.3">
      <c r="A547" s="7" t="s">
        <v>563</v>
      </c>
      <c r="B547" s="7" t="s">
        <v>1562</v>
      </c>
      <c r="C547" s="7" t="s">
        <v>2017</v>
      </c>
      <c r="D547" s="7" t="s">
        <v>2533</v>
      </c>
      <c r="E547" s="7" t="s">
        <v>2533</v>
      </c>
      <c r="F547" s="7" t="s">
        <v>2921</v>
      </c>
      <c r="G547" s="7" t="s">
        <v>2935</v>
      </c>
      <c r="H547" s="7">
        <v>0</v>
      </c>
      <c r="I547" s="10" t="s">
        <v>2947</v>
      </c>
      <c r="J547" s="7" t="s">
        <v>2961</v>
      </c>
      <c r="K547" s="7" t="s">
        <v>3540</v>
      </c>
      <c r="L547" s="11" t="s">
        <v>4540</v>
      </c>
      <c r="M547" s="11" t="s">
        <v>5540</v>
      </c>
      <c r="N547" s="9">
        <v>3653</v>
      </c>
      <c r="O547" s="7" t="s">
        <v>5995</v>
      </c>
      <c r="P547" s="7" t="s">
        <v>6001</v>
      </c>
      <c r="Q547" s="9">
        <v>267</v>
      </c>
      <c r="R547" s="6">
        <v>45800</v>
      </c>
      <c r="S547" s="8">
        <f>ROUND((VALUE(SUBSTITUTE(SUBSTITUTE(BooksData[[#This Row],[Price (Incl. Tax)]], "Â", ""), "£", "")) *1.3),2)</f>
        <v>21.1</v>
      </c>
      <c r="T547" s="7" cm="1">
        <f t="array" ref="T547">_xlfn.SWITCH(I547, "One",1,"Two",2,"Three",3,"Four",4,"Five",5,"")</f>
        <v>5</v>
      </c>
      <c r="U547" s="12">
        <f>BooksData[[#This Row],[Price(USD)]]*BooksData[[#This Row],[Total Sales]]</f>
        <v>77078.3</v>
      </c>
      <c r="V547" s="7" t="str">
        <f>IF(BooksData[[#This Row],[Title]]="","Missing","OK")</f>
        <v>OK</v>
      </c>
      <c r="W547" s="7" t="str">
        <f ca="1">IF(BooksData[[#This Row],[Last Purchase]] &gt;= TODAY() - 30, "Recent", "Old")</f>
        <v>Old</v>
      </c>
      <c r="X547" s="7">
        <f>IFERROR(
  --MID(BooksData[[#This Row],[Availability]],
        FIND("(", BooksData[[#This Row],[Availability]]) + 1,
        FIND(" ", BooksData[[#This Row],[Availability]], FIND("(", BooksData[[#This Row],[Availability]])) - FIND("(", BooksData[[#This Row],[Availability]]) - 1),
  0)</f>
        <v>5</v>
      </c>
      <c r="Y547" s="13" t="str">
        <f>IF(ISNUMBER(SEARCH("In stock", BooksData[[#This Row],[Availability]])), "In Stock", "Out of Stock")</f>
        <v>In Stock</v>
      </c>
      <c r="Z547" s="13" t="str">
        <f>IF(BooksData[[#This Row],[Stock Count]] &lt; 5, "⚠️ Low", "OK")</f>
        <v>OK</v>
      </c>
      <c r="AA547" s="14">
        <f>BooksData[[#This Row],[Revenue]]*0.2</f>
        <v>15415.660000000002</v>
      </c>
      <c r="AB547" s="13" t="str" cm="1">
        <f t="array" ref="AB547">_xlfn.IFS(BooksData[[#This Row],[Price(USD)]]&lt;10, "Low", BooksData[[#This Row],[Price(USD)]]&lt;20, "Mid", TRUE, "High")</f>
        <v>High</v>
      </c>
      <c r="AC547" s="13" t="str">
        <f>IF(BooksData[[#This Row],[Total Sales]] &gt; 4000, "Top Seller", "Other")</f>
        <v>Other</v>
      </c>
    </row>
    <row r="548" spans="1:29" x14ac:dyDescent="0.3">
      <c r="A548" s="7" t="s">
        <v>564</v>
      </c>
      <c r="B548" s="7" t="s">
        <v>1563</v>
      </c>
      <c r="C548" s="7" t="s">
        <v>2017</v>
      </c>
      <c r="D548" s="7" t="s">
        <v>2534</v>
      </c>
      <c r="E548" s="7" t="s">
        <v>2534</v>
      </c>
      <c r="F548" s="7" t="s">
        <v>2921</v>
      </c>
      <c r="G548" s="7" t="s">
        <v>2935</v>
      </c>
      <c r="H548" s="7">
        <v>0</v>
      </c>
      <c r="I548" s="10" t="s">
        <v>2945</v>
      </c>
      <c r="J548" s="7" t="s">
        <v>2961</v>
      </c>
      <c r="K548" s="7" t="s">
        <v>3541</v>
      </c>
      <c r="L548" s="11" t="s">
        <v>4541</v>
      </c>
      <c r="M548" s="11" t="s">
        <v>5541</v>
      </c>
      <c r="N548" s="9">
        <v>684</v>
      </c>
      <c r="O548" s="7" t="s">
        <v>5996</v>
      </c>
      <c r="P548" s="7" t="s">
        <v>6001</v>
      </c>
      <c r="Q548" s="9">
        <v>484</v>
      </c>
      <c r="R548" s="6">
        <v>45784</v>
      </c>
      <c r="S548" s="8">
        <f>ROUND((VALUE(SUBSTITUTE(SUBSTITUTE(BooksData[[#This Row],[Price (Incl. Tax)]], "Â", ""), "£", "")) *1.3),2)</f>
        <v>14.92</v>
      </c>
      <c r="T548" s="7" cm="1">
        <f t="array" ref="T548">_xlfn.SWITCH(I548, "One",1,"Two",2,"Three",3,"Four",4,"Five",5,"")</f>
        <v>3</v>
      </c>
      <c r="U548" s="12">
        <f>BooksData[[#This Row],[Price(USD)]]*BooksData[[#This Row],[Total Sales]]</f>
        <v>10205.280000000001</v>
      </c>
      <c r="V548" s="7" t="str">
        <f>IF(BooksData[[#This Row],[Title]]="","Missing","OK")</f>
        <v>OK</v>
      </c>
      <c r="W548" s="7" t="str">
        <f ca="1">IF(BooksData[[#This Row],[Last Purchase]] &gt;= TODAY() - 30, "Recent", "Old")</f>
        <v>Old</v>
      </c>
      <c r="X548" s="7">
        <f>IFERROR(
  --MID(BooksData[[#This Row],[Availability]],
        FIND("(", BooksData[[#This Row],[Availability]]) + 1,
        FIND(" ", BooksData[[#This Row],[Availability]], FIND("(", BooksData[[#This Row],[Availability]])) - FIND("(", BooksData[[#This Row],[Availability]]) - 1),
  0)</f>
        <v>5</v>
      </c>
      <c r="Y548" s="13" t="str">
        <f>IF(ISNUMBER(SEARCH("In stock", BooksData[[#This Row],[Availability]])), "In Stock", "Out of Stock")</f>
        <v>In Stock</v>
      </c>
      <c r="Z548" s="13" t="str">
        <f>IF(BooksData[[#This Row],[Stock Count]] &lt; 5, "⚠️ Low", "OK")</f>
        <v>OK</v>
      </c>
      <c r="AA548" s="14">
        <f>BooksData[[#This Row],[Revenue]]*0.2</f>
        <v>2041.0560000000003</v>
      </c>
      <c r="AB548" s="13" t="str" cm="1">
        <f t="array" ref="AB548">_xlfn.IFS(BooksData[[#This Row],[Price(USD)]]&lt;10, "Low", BooksData[[#This Row],[Price(USD)]]&lt;20, "Mid", TRUE, "High")</f>
        <v>Mid</v>
      </c>
      <c r="AC548" s="13" t="str">
        <f>IF(BooksData[[#This Row],[Total Sales]] &gt; 4000, "Top Seller", "Other")</f>
        <v>Other</v>
      </c>
    </row>
    <row r="549" spans="1:29" x14ac:dyDescent="0.3">
      <c r="A549" s="7" t="s">
        <v>565</v>
      </c>
      <c r="B549" s="7" t="s">
        <v>1564</v>
      </c>
      <c r="C549" s="7" t="s">
        <v>2017</v>
      </c>
      <c r="D549" s="7" t="s">
        <v>2535</v>
      </c>
      <c r="E549" s="7" t="s">
        <v>2535</v>
      </c>
      <c r="F549" s="7" t="s">
        <v>2921</v>
      </c>
      <c r="G549" s="7" t="s">
        <v>2935</v>
      </c>
      <c r="H549" s="7">
        <v>0</v>
      </c>
      <c r="I549" s="10" t="s">
        <v>2947</v>
      </c>
      <c r="J549" s="7" t="s">
        <v>2961</v>
      </c>
      <c r="K549" s="7" t="s">
        <v>3542</v>
      </c>
      <c r="L549" s="11" t="s">
        <v>4542</v>
      </c>
      <c r="M549" s="11" t="s">
        <v>5542</v>
      </c>
      <c r="N549" s="9">
        <v>2390</v>
      </c>
      <c r="O549" s="7" t="s">
        <v>5995</v>
      </c>
      <c r="P549" s="7" t="s">
        <v>6002</v>
      </c>
      <c r="Q549" s="9">
        <v>597</v>
      </c>
      <c r="R549" s="6">
        <v>45718</v>
      </c>
      <c r="S549" s="8">
        <f>ROUND((VALUE(SUBSTITUTE(SUBSTITUTE(BooksData[[#This Row],[Price (Incl. Tax)]], "Â", ""), "£", "")) *1.3),2)</f>
        <v>49.57</v>
      </c>
      <c r="T549" s="7" cm="1">
        <f t="array" ref="T549">_xlfn.SWITCH(I549, "One",1,"Two",2,"Three",3,"Four",4,"Five",5,"")</f>
        <v>5</v>
      </c>
      <c r="U549" s="12">
        <f>BooksData[[#This Row],[Price(USD)]]*BooksData[[#This Row],[Total Sales]]</f>
        <v>118472.3</v>
      </c>
      <c r="V549" s="7" t="str">
        <f>IF(BooksData[[#This Row],[Title]]="","Missing","OK")</f>
        <v>OK</v>
      </c>
      <c r="W549" s="7" t="str">
        <f ca="1">IF(BooksData[[#This Row],[Last Purchase]] &gt;= TODAY() - 30, "Recent", "Old")</f>
        <v>Old</v>
      </c>
      <c r="X549" s="7">
        <f>IFERROR(
  --MID(BooksData[[#This Row],[Availability]],
        FIND("(", BooksData[[#This Row],[Availability]]) + 1,
        FIND(" ", BooksData[[#This Row],[Availability]], FIND("(", BooksData[[#This Row],[Availability]])) - FIND("(", BooksData[[#This Row],[Availability]]) - 1),
  0)</f>
        <v>5</v>
      </c>
      <c r="Y549" s="13" t="str">
        <f>IF(ISNUMBER(SEARCH("In stock", BooksData[[#This Row],[Availability]])), "In Stock", "Out of Stock")</f>
        <v>In Stock</v>
      </c>
      <c r="Z549" s="13" t="str">
        <f>IF(BooksData[[#This Row],[Stock Count]] &lt; 5, "⚠️ Low", "OK")</f>
        <v>OK</v>
      </c>
      <c r="AA549" s="14">
        <f>BooksData[[#This Row],[Revenue]]*0.2</f>
        <v>23694.460000000003</v>
      </c>
      <c r="AB549" s="13" t="str" cm="1">
        <f t="array" ref="AB549">_xlfn.IFS(BooksData[[#This Row],[Price(USD)]]&lt;10, "Low", BooksData[[#This Row],[Price(USD)]]&lt;20, "Mid", TRUE, "High")</f>
        <v>High</v>
      </c>
      <c r="AC549" s="13" t="str">
        <f>IF(BooksData[[#This Row],[Total Sales]] &gt; 4000, "Top Seller", "Other")</f>
        <v>Other</v>
      </c>
    </row>
    <row r="550" spans="1:29" x14ac:dyDescent="0.3">
      <c r="A550" s="7" t="s">
        <v>566</v>
      </c>
      <c r="B550" s="7" t="s">
        <v>1565</v>
      </c>
      <c r="C550" s="7" t="s">
        <v>2017</v>
      </c>
      <c r="D550" s="7" t="s">
        <v>2536</v>
      </c>
      <c r="E550" s="7" t="s">
        <v>2536</v>
      </c>
      <c r="F550" s="7" t="s">
        <v>2921</v>
      </c>
      <c r="G550" s="7" t="s">
        <v>2935</v>
      </c>
      <c r="H550" s="7">
        <v>0</v>
      </c>
      <c r="I550" s="10" t="s">
        <v>2943</v>
      </c>
      <c r="J550" s="7" t="s">
        <v>2961</v>
      </c>
      <c r="K550" s="7" t="s">
        <v>3543</v>
      </c>
      <c r="L550" s="11" t="s">
        <v>4543</v>
      </c>
      <c r="M550" s="11" t="s">
        <v>5543</v>
      </c>
      <c r="N550" s="9">
        <v>1970</v>
      </c>
      <c r="O550" s="7" t="s">
        <v>5996</v>
      </c>
      <c r="P550" s="7" t="s">
        <v>6002</v>
      </c>
      <c r="Q550" s="9">
        <v>534</v>
      </c>
      <c r="R550" s="6">
        <v>45800</v>
      </c>
      <c r="S550" s="8">
        <f>ROUND((VALUE(SUBSTITUTE(SUBSTITUTE(BooksData[[#This Row],[Price (Incl. Tax)]], "Â", ""), "£", "")) *1.3),2)</f>
        <v>47.52</v>
      </c>
      <c r="T550" s="7" cm="1">
        <f t="array" ref="T550">_xlfn.SWITCH(I550, "One",1,"Two",2,"Three",3,"Four",4,"Five",5,"")</f>
        <v>2</v>
      </c>
      <c r="U550" s="12">
        <f>BooksData[[#This Row],[Price(USD)]]*BooksData[[#This Row],[Total Sales]]</f>
        <v>93614.400000000009</v>
      </c>
      <c r="V550" s="7" t="str">
        <f>IF(BooksData[[#This Row],[Title]]="","Missing","OK")</f>
        <v>OK</v>
      </c>
      <c r="W550" s="7" t="str">
        <f ca="1">IF(BooksData[[#This Row],[Last Purchase]] &gt;= TODAY() - 30, "Recent", "Old")</f>
        <v>Old</v>
      </c>
      <c r="X550" s="7">
        <f>IFERROR(
  --MID(BooksData[[#This Row],[Availability]],
        FIND("(", BooksData[[#This Row],[Availability]]) + 1,
        FIND(" ", BooksData[[#This Row],[Availability]], FIND("(", BooksData[[#This Row],[Availability]])) - FIND("(", BooksData[[#This Row],[Availability]]) - 1),
  0)</f>
        <v>5</v>
      </c>
      <c r="Y550" s="13" t="str">
        <f>IF(ISNUMBER(SEARCH("In stock", BooksData[[#This Row],[Availability]])), "In Stock", "Out of Stock")</f>
        <v>In Stock</v>
      </c>
      <c r="Z550" s="13" t="str">
        <f>IF(BooksData[[#This Row],[Stock Count]] &lt; 5, "⚠️ Low", "OK")</f>
        <v>OK</v>
      </c>
      <c r="AA550" s="14">
        <f>BooksData[[#This Row],[Revenue]]*0.2</f>
        <v>18722.88</v>
      </c>
      <c r="AB550" s="13" t="str" cm="1">
        <f t="array" ref="AB550">_xlfn.IFS(BooksData[[#This Row],[Price(USD)]]&lt;10, "Low", BooksData[[#This Row],[Price(USD)]]&lt;20, "Mid", TRUE, "High")</f>
        <v>High</v>
      </c>
      <c r="AC550" s="13" t="str">
        <f>IF(BooksData[[#This Row],[Total Sales]] &gt; 4000, "Top Seller", "Other")</f>
        <v>Other</v>
      </c>
    </row>
    <row r="551" spans="1:29" x14ac:dyDescent="0.3">
      <c r="A551" s="7" t="s">
        <v>567</v>
      </c>
      <c r="B551" s="7" t="s">
        <v>1566</v>
      </c>
      <c r="C551" s="7" t="s">
        <v>2017</v>
      </c>
      <c r="D551" s="7" t="s">
        <v>2537</v>
      </c>
      <c r="E551" s="7" t="s">
        <v>2537</v>
      </c>
      <c r="F551" s="7" t="s">
        <v>2921</v>
      </c>
      <c r="G551" s="7" t="s">
        <v>2935</v>
      </c>
      <c r="H551" s="7">
        <v>0</v>
      </c>
      <c r="I551" s="10" t="s">
        <v>2946</v>
      </c>
      <c r="J551" s="7" t="s">
        <v>2961</v>
      </c>
      <c r="K551" s="7" t="s">
        <v>3544</v>
      </c>
      <c r="L551" s="11" t="s">
        <v>4544</v>
      </c>
      <c r="M551" s="11" t="s">
        <v>5544</v>
      </c>
      <c r="N551" s="9">
        <v>2275</v>
      </c>
      <c r="O551" s="7" t="s">
        <v>5999</v>
      </c>
      <c r="P551" s="7" t="s">
        <v>6002</v>
      </c>
      <c r="Q551" s="9">
        <v>1742</v>
      </c>
      <c r="R551" s="6">
        <v>45760</v>
      </c>
      <c r="S551" s="8">
        <f>ROUND((VALUE(SUBSTITUTE(SUBSTITUTE(BooksData[[#This Row],[Price (Incl. Tax)]], "Â", ""), "£", "")) *1.3),2)</f>
        <v>30.32</v>
      </c>
      <c r="T551" s="7" cm="1">
        <f t="array" ref="T551">_xlfn.SWITCH(I551, "One",1,"Two",2,"Three",3,"Four",4,"Five",5,"")</f>
        <v>1</v>
      </c>
      <c r="U551" s="12">
        <f>BooksData[[#This Row],[Price(USD)]]*BooksData[[#This Row],[Total Sales]]</f>
        <v>68978</v>
      </c>
      <c r="V551" s="7" t="str">
        <f>IF(BooksData[[#This Row],[Title]]="","Missing","OK")</f>
        <v>OK</v>
      </c>
      <c r="W551" s="7" t="str">
        <f ca="1">IF(BooksData[[#This Row],[Last Purchase]] &gt;= TODAY() - 30, "Recent", "Old")</f>
        <v>Old</v>
      </c>
      <c r="X551" s="7">
        <f>IFERROR(
  --MID(BooksData[[#This Row],[Availability]],
        FIND("(", BooksData[[#This Row],[Availability]]) + 1,
        FIND(" ", BooksData[[#This Row],[Availability]], FIND("(", BooksData[[#This Row],[Availability]])) - FIND("(", BooksData[[#This Row],[Availability]]) - 1),
  0)</f>
        <v>5</v>
      </c>
      <c r="Y551" s="13" t="str">
        <f>IF(ISNUMBER(SEARCH("In stock", BooksData[[#This Row],[Availability]])), "In Stock", "Out of Stock")</f>
        <v>In Stock</v>
      </c>
      <c r="Z551" s="13" t="str">
        <f>IF(BooksData[[#This Row],[Stock Count]] &lt; 5, "⚠️ Low", "OK")</f>
        <v>OK</v>
      </c>
      <c r="AA551" s="14">
        <f>BooksData[[#This Row],[Revenue]]*0.2</f>
        <v>13795.6</v>
      </c>
      <c r="AB551" s="13" t="str" cm="1">
        <f t="array" ref="AB551">_xlfn.IFS(BooksData[[#This Row],[Price(USD)]]&lt;10, "Low", BooksData[[#This Row],[Price(USD)]]&lt;20, "Mid", TRUE, "High")</f>
        <v>High</v>
      </c>
      <c r="AC551" s="13" t="str">
        <f>IF(BooksData[[#This Row],[Total Sales]] &gt; 4000, "Top Seller", "Other")</f>
        <v>Other</v>
      </c>
    </row>
    <row r="552" spans="1:29" x14ac:dyDescent="0.3">
      <c r="A552" s="7" t="s">
        <v>568</v>
      </c>
      <c r="B552" s="7" t="s">
        <v>1567</v>
      </c>
      <c r="C552" s="7" t="s">
        <v>2017</v>
      </c>
      <c r="D552" s="7" t="s">
        <v>2538</v>
      </c>
      <c r="E552" s="7" t="s">
        <v>2538</v>
      </c>
      <c r="F552" s="7" t="s">
        <v>2921</v>
      </c>
      <c r="G552" s="7" t="s">
        <v>2935</v>
      </c>
      <c r="H552" s="7">
        <v>0</v>
      </c>
      <c r="I552" s="10" t="s">
        <v>2946</v>
      </c>
      <c r="J552" s="7" t="s">
        <v>2961</v>
      </c>
      <c r="K552" s="7" t="s">
        <v>3545</v>
      </c>
      <c r="L552" s="11" t="s">
        <v>4545</v>
      </c>
      <c r="M552" s="11" t="s">
        <v>5545</v>
      </c>
      <c r="N552" s="9">
        <v>2801</v>
      </c>
      <c r="O552" s="7" t="s">
        <v>5998</v>
      </c>
      <c r="P552" s="7" t="s">
        <v>6002</v>
      </c>
      <c r="Q552" s="9">
        <v>645</v>
      </c>
      <c r="R552" s="6">
        <v>45747</v>
      </c>
      <c r="S552" s="8">
        <f>ROUND((VALUE(SUBSTITUTE(SUBSTITUTE(BooksData[[#This Row],[Price (Incl. Tax)]], "Â", ""), "£", "")) *1.3),2)</f>
        <v>22.05</v>
      </c>
      <c r="T552" s="7" cm="1">
        <f t="array" ref="T552">_xlfn.SWITCH(I552, "One",1,"Two",2,"Three",3,"Four",4,"Five",5,"")</f>
        <v>1</v>
      </c>
      <c r="U552" s="12">
        <f>BooksData[[#This Row],[Price(USD)]]*BooksData[[#This Row],[Total Sales]]</f>
        <v>61762.05</v>
      </c>
      <c r="V552" s="7" t="str">
        <f>IF(BooksData[[#This Row],[Title]]="","Missing","OK")</f>
        <v>OK</v>
      </c>
      <c r="W552" s="7" t="str">
        <f ca="1">IF(BooksData[[#This Row],[Last Purchase]] &gt;= TODAY() - 30, "Recent", "Old")</f>
        <v>Old</v>
      </c>
      <c r="X552" s="7">
        <f>IFERROR(
  --MID(BooksData[[#This Row],[Availability]],
        FIND("(", BooksData[[#This Row],[Availability]]) + 1,
        FIND(" ", BooksData[[#This Row],[Availability]], FIND("(", BooksData[[#This Row],[Availability]])) - FIND("(", BooksData[[#This Row],[Availability]]) - 1),
  0)</f>
        <v>5</v>
      </c>
      <c r="Y552" s="13" t="str">
        <f>IF(ISNUMBER(SEARCH("In stock", BooksData[[#This Row],[Availability]])), "In Stock", "Out of Stock")</f>
        <v>In Stock</v>
      </c>
      <c r="Z552" s="13" t="str">
        <f>IF(BooksData[[#This Row],[Stock Count]] &lt; 5, "⚠️ Low", "OK")</f>
        <v>OK</v>
      </c>
      <c r="AA552" s="14">
        <f>BooksData[[#This Row],[Revenue]]*0.2</f>
        <v>12352.410000000002</v>
      </c>
      <c r="AB552" s="13" t="str" cm="1">
        <f t="array" ref="AB552">_xlfn.IFS(BooksData[[#This Row],[Price(USD)]]&lt;10, "Low", BooksData[[#This Row],[Price(USD)]]&lt;20, "Mid", TRUE, "High")</f>
        <v>High</v>
      </c>
      <c r="AC552" s="13" t="str">
        <f>IF(BooksData[[#This Row],[Total Sales]] &gt; 4000, "Top Seller", "Other")</f>
        <v>Other</v>
      </c>
    </row>
    <row r="553" spans="1:29" x14ac:dyDescent="0.3">
      <c r="A553" s="7" t="s">
        <v>569</v>
      </c>
      <c r="B553" s="7" t="s">
        <v>1568</v>
      </c>
      <c r="C553" s="7" t="s">
        <v>2017</v>
      </c>
      <c r="D553" s="7" t="s">
        <v>2539</v>
      </c>
      <c r="E553" s="7" t="s">
        <v>2539</v>
      </c>
      <c r="F553" s="7" t="s">
        <v>2921</v>
      </c>
      <c r="G553" s="7" t="s">
        <v>2935</v>
      </c>
      <c r="H553" s="7">
        <v>0</v>
      </c>
      <c r="I553" s="10" t="s">
        <v>2943</v>
      </c>
      <c r="J553" s="7" t="s">
        <v>2961</v>
      </c>
      <c r="K553" s="7" t="s">
        <v>3546</v>
      </c>
      <c r="L553" s="11" t="s">
        <v>4546</v>
      </c>
      <c r="M553" s="11" t="s">
        <v>5546</v>
      </c>
      <c r="N553" s="9">
        <v>2669</v>
      </c>
      <c r="O553" s="7" t="s">
        <v>5995</v>
      </c>
      <c r="P553" s="7" t="s">
        <v>6001</v>
      </c>
      <c r="Q553" s="9">
        <v>1896</v>
      </c>
      <c r="R553" s="6">
        <v>45776</v>
      </c>
      <c r="S553" s="8">
        <f>ROUND((VALUE(SUBSTITUTE(SUBSTITUTE(BooksData[[#This Row],[Price (Incl. Tax)]], "Â", ""), "£", "")) *1.3),2)</f>
        <v>50.31</v>
      </c>
      <c r="T553" s="7" cm="1">
        <f t="array" ref="T553">_xlfn.SWITCH(I553, "One",1,"Two",2,"Three",3,"Four",4,"Five",5,"")</f>
        <v>2</v>
      </c>
      <c r="U553" s="12">
        <f>BooksData[[#This Row],[Price(USD)]]*BooksData[[#This Row],[Total Sales]]</f>
        <v>134277.39000000001</v>
      </c>
      <c r="V553" s="7" t="str">
        <f>IF(BooksData[[#This Row],[Title]]="","Missing","OK")</f>
        <v>OK</v>
      </c>
      <c r="W553" s="7" t="str">
        <f ca="1">IF(BooksData[[#This Row],[Last Purchase]] &gt;= TODAY() - 30, "Recent", "Old")</f>
        <v>Old</v>
      </c>
      <c r="X553" s="7">
        <f>IFERROR(
  --MID(BooksData[[#This Row],[Availability]],
        FIND("(", BooksData[[#This Row],[Availability]]) + 1,
        FIND(" ", BooksData[[#This Row],[Availability]], FIND("(", BooksData[[#This Row],[Availability]])) - FIND("(", BooksData[[#This Row],[Availability]]) - 1),
  0)</f>
        <v>5</v>
      </c>
      <c r="Y553" s="13" t="str">
        <f>IF(ISNUMBER(SEARCH("In stock", BooksData[[#This Row],[Availability]])), "In Stock", "Out of Stock")</f>
        <v>In Stock</v>
      </c>
      <c r="Z553" s="13" t="str">
        <f>IF(BooksData[[#This Row],[Stock Count]] &lt; 5, "⚠️ Low", "OK")</f>
        <v>OK</v>
      </c>
      <c r="AA553" s="14">
        <f>BooksData[[#This Row],[Revenue]]*0.2</f>
        <v>26855.478000000003</v>
      </c>
      <c r="AB553" s="13" t="str" cm="1">
        <f t="array" ref="AB553">_xlfn.IFS(BooksData[[#This Row],[Price(USD)]]&lt;10, "Low", BooksData[[#This Row],[Price(USD)]]&lt;20, "Mid", TRUE, "High")</f>
        <v>High</v>
      </c>
      <c r="AC553" s="13" t="str">
        <f>IF(BooksData[[#This Row],[Total Sales]] &gt; 4000, "Top Seller", "Other")</f>
        <v>Other</v>
      </c>
    </row>
    <row r="554" spans="1:29" x14ac:dyDescent="0.3">
      <c r="A554" s="7" t="s">
        <v>570</v>
      </c>
      <c r="B554" s="7" t="s">
        <v>1569</v>
      </c>
      <c r="C554" s="7" t="s">
        <v>2017</v>
      </c>
      <c r="D554" s="7" t="s">
        <v>2540</v>
      </c>
      <c r="E554" s="7" t="s">
        <v>2540</v>
      </c>
      <c r="F554" s="7" t="s">
        <v>2921</v>
      </c>
      <c r="G554" s="7" t="s">
        <v>2935</v>
      </c>
      <c r="H554" s="7">
        <v>0</v>
      </c>
      <c r="I554" s="10" t="s">
        <v>2947</v>
      </c>
      <c r="J554" s="7" t="s">
        <v>2961</v>
      </c>
      <c r="K554" s="7" t="s">
        <v>3547</v>
      </c>
      <c r="L554" s="11" t="s">
        <v>4547</v>
      </c>
      <c r="M554" s="11" t="s">
        <v>5547</v>
      </c>
      <c r="N554" s="9">
        <v>4474</v>
      </c>
      <c r="O554" s="7" t="s">
        <v>5998</v>
      </c>
      <c r="P554" s="7" t="s">
        <v>6002</v>
      </c>
      <c r="Q554" s="9">
        <v>1640</v>
      </c>
      <c r="R554" s="6">
        <v>45810</v>
      </c>
      <c r="S554" s="8">
        <f>ROUND((VALUE(SUBSTITUTE(SUBSTITUTE(BooksData[[#This Row],[Price (Incl. Tax)]], "Â", ""), "£", "")) *1.3),2)</f>
        <v>44.37</v>
      </c>
      <c r="T554" s="7" cm="1">
        <f t="array" ref="T554">_xlfn.SWITCH(I554, "One",1,"Two",2,"Three",3,"Four",4,"Five",5,"")</f>
        <v>5</v>
      </c>
      <c r="U554" s="12">
        <f>BooksData[[#This Row],[Price(USD)]]*BooksData[[#This Row],[Total Sales]]</f>
        <v>198511.37999999998</v>
      </c>
      <c r="V554" s="7" t="str">
        <f>IF(BooksData[[#This Row],[Title]]="","Missing","OK")</f>
        <v>OK</v>
      </c>
      <c r="W554" s="7" t="str">
        <f ca="1">IF(BooksData[[#This Row],[Last Purchase]] &gt;= TODAY() - 30, "Recent", "Old")</f>
        <v>Old</v>
      </c>
      <c r="X554" s="7">
        <f>IFERROR(
  --MID(BooksData[[#This Row],[Availability]],
        FIND("(", BooksData[[#This Row],[Availability]]) + 1,
        FIND(" ", BooksData[[#This Row],[Availability]], FIND("(", BooksData[[#This Row],[Availability]])) - FIND("(", BooksData[[#This Row],[Availability]]) - 1),
  0)</f>
        <v>5</v>
      </c>
      <c r="Y554" s="13" t="str">
        <f>IF(ISNUMBER(SEARCH("In stock", BooksData[[#This Row],[Availability]])), "In Stock", "Out of Stock")</f>
        <v>In Stock</v>
      </c>
      <c r="Z554" s="13" t="str">
        <f>IF(BooksData[[#This Row],[Stock Count]] &lt; 5, "⚠️ Low", "OK")</f>
        <v>OK</v>
      </c>
      <c r="AA554" s="14">
        <f>BooksData[[#This Row],[Revenue]]*0.2</f>
        <v>39702.275999999998</v>
      </c>
      <c r="AB554" s="13" t="str" cm="1">
        <f t="array" ref="AB554">_xlfn.IFS(BooksData[[#This Row],[Price(USD)]]&lt;10, "Low", BooksData[[#This Row],[Price(USD)]]&lt;20, "Mid", TRUE, "High")</f>
        <v>High</v>
      </c>
      <c r="AC554" s="13" t="str">
        <f>IF(BooksData[[#This Row],[Total Sales]] &gt; 4000, "Top Seller", "Other")</f>
        <v>Top Seller</v>
      </c>
    </row>
    <row r="555" spans="1:29" x14ac:dyDescent="0.3">
      <c r="A555" s="7" t="s">
        <v>571</v>
      </c>
      <c r="B555" s="7" t="s">
        <v>1570</v>
      </c>
      <c r="C555" s="7" t="s">
        <v>2017</v>
      </c>
      <c r="D555" s="7" t="s">
        <v>2541</v>
      </c>
      <c r="E555" s="7" t="s">
        <v>2541</v>
      </c>
      <c r="F555" s="7" t="s">
        <v>2921</v>
      </c>
      <c r="G555" s="7" t="s">
        <v>2935</v>
      </c>
      <c r="H555" s="7">
        <v>0</v>
      </c>
      <c r="I555" s="10" t="s">
        <v>2944</v>
      </c>
      <c r="J555" s="7" t="s">
        <v>2961</v>
      </c>
      <c r="K555" s="7" t="s">
        <v>3548</v>
      </c>
      <c r="L555" s="11" t="s">
        <v>4548</v>
      </c>
      <c r="M555" s="11" t="s">
        <v>5548</v>
      </c>
      <c r="N555" s="9">
        <v>710</v>
      </c>
      <c r="O555" s="7" t="s">
        <v>5995</v>
      </c>
      <c r="P555" s="7" t="s">
        <v>6002</v>
      </c>
      <c r="Q555" s="9">
        <v>804</v>
      </c>
      <c r="R555" s="6">
        <v>45841</v>
      </c>
      <c r="S555" s="8">
        <f>ROUND((VALUE(SUBSTITUTE(SUBSTITUTE(BooksData[[#This Row],[Price (Incl. Tax)]], "Â", ""), "£", "")) *1.3),2)</f>
        <v>76.17</v>
      </c>
      <c r="T555" s="7" cm="1">
        <f t="array" ref="T555">_xlfn.SWITCH(I555, "One",1,"Two",2,"Three",3,"Four",4,"Five",5,"")</f>
        <v>4</v>
      </c>
      <c r="U555" s="12">
        <f>BooksData[[#This Row],[Price(USD)]]*BooksData[[#This Row],[Total Sales]]</f>
        <v>54080.700000000004</v>
      </c>
      <c r="V555" s="7" t="str">
        <f>IF(BooksData[[#This Row],[Title]]="","Missing","OK")</f>
        <v>OK</v>
      </c>
      <c r="W555" s="7" t="str">
        <f ca="1">IF(BooksData[[#This Row],[Last Purchase]] &gt;= TODAY() - 30, "Recent", "Old")</f>
        <v>Recent</v>
      </c>
      <c r="X555" s="7">
        <f>IFERROR(
  --MID(BooksData[[#This Row],[Availability]],
        FIND("(", BooksData[[#This Row],[Availability]]) + 1,
        FIND(" ", BooksData[[#This Row],[Availability]], FIND("(", BooksData[[#This Row],[Availability]])) - FIND("(", BooksData[[#This Row],[Availability]]) - 1),
  0)</f>
        <v>5</v>
      </c>
      <c r="Y555" s="13" t="str">
        <f>IF(ISNUMBER(SEARCH("In stock", BooksData[[#This Row],[Availability]])), "In Stock", "Out of Stock")</f>
        <v>In Stock</v>
      </c>
      <c r="Z555" s="13" t="str">
        <f>IF(BooksData[[#This Row],[Stock Count]] &lt; 5, "⚠️ Low", "OK")</f>
        <v>OK</v>
      </c>
      <c r="AA555" s="14">
        <f>BooksData[[#This Row],[Revenue]]*0.2</f>
        <v>10816.140000000001</v>
      </c>
      <c r="AB555" s="13" t="str" cm="1">
        <f t="array" ref="AB555">_xlfn.IFS(BooksData[[#This Row],[Price(USD)]]&lt;10, "Low", BooksData[[#This Row],[Price(USD)]]&lt;20, "Mid", TRUE, "High")</f>
        <v>High</v>
      </c>
      <c r="AC555" s="13" t="str">
        <f>IF(BooksData[[#This Row],[Total Sales]] &gt; 4000, "Top Seller", "Other")</f>
        <v>Other</v>
      </c>
    </row>
    <row r="556" spans="1:29" x14ac:dyDescent="0.3">
      <c r="A556" s="7" t="s">
        <v>572</v>
      </c>
      <c r="B556" s="7" t="s">
        <v>1571</v>
      </c>
      <c r="C556" s="7" t="s">
        <v>2017</v>
      </c>
      <c r="D556" s="7" t="s">
        <v>2542</v>
      </c>
      <c r="E556" s="7" t="s">
        <v>2542</v>
      </c>
      <c r="F556" s="7" t="s">
        <v>2921</v>
      </c>
      <c r="G556" s="7" t="s">
        <v>2936</v>
      </c>
      <c r="H556" s="7">
        <v>0</v>
      </c>
      <c r="I556" s="10" t="s">
        <v>2944</v>
      </c>
      <c r="J556" s="7" t="s">
        <v>2961</v>
      </c>
      <c r="K556" s="7" t="s">
        <v>3549</v>
      </c>
      <c r="L556" s="11" t="s">
        <v>4549</v>
      </c>
      <c r="M556" s="11" t="s">
        <v>5549</v>
      </c>
      <c r="N556" s="9">
        <v>1183</v>
      </c>
      <c r="O556" s="7" t="s">
        <v>6000</v>
      </c>
      <c r="P556" s="7" t="s">
        <v>6001</v>
      </c>
      <c r="Q556" s="9">
        <v>1435</v>
      </c>
      <c r="R556" s="6">
        <v>45711</v>
      </c>
      <c r="S556" s="8">
        <f>ROUND((VALUE(SUBSTITUTE(SUBSTITUTE(BooksData[[#This Row],[Price (Incl. Tax)]], "Â", ""), "£", "")) *1.3),2)</f>
        <v>68.06</v>
      </c>
      <c r="T556" s="7" cm="1">
        <f t="array" ref="T556">_xlfn.SWITCH(I556, "One",1,"Two",2,"Three",3,"Four",4,"Five",5,"")</f>
        <v>4</v>
      </c>
      <c r="U556" s="12">
        <f>BooksData[[#This Row],[Price(USD)]]*BooksData[[#This Row],[Total Sales]]</f>
        <v>80514.98</v>
      </c>
      <c r="V556" s="7" t="str">
        <f>IF(BooksData[[#This Row],[Title]]="","Missing","OK")</f>
        <v>OK</v>
      </c>
      <c r="W556" s="7" t="str">
        <f ca="1">IF(BooksData[[#This Row],[Last Purchase]] &gt;= TODAY() - 30, "Recent", "Old")</f>
        <v>Old</v>
      </c>
      <c r="X556" s="7">
        <f>IFERROR(
  --MID(BooksData[[#This Row],[Availability]],
        FIND("(", BooksData[[#This Row],[Availability]]) + 1,
        FIND(" ", BooksData[[#This Row],[Availability]], FIND("(", BooksData[[#This Row],[Availability]])) - FIND("(", BooksData[[#This Row],[Availability]]) - 1),
  0)</f>
        <v>4</v>
      </c>
      <c r="Y556" s="13" t="str">
        <f>IF(ISNUMBER(SEARCH("In stock", BooksData[[#This Row],[Availability]])), "In Stock", "Out of Stock")</f>
        <v>In Stock</v>
      </c>
      <c r="Z556" s="13" t="str">
        <f>IF(BooksData[[#This Row],[Stock Count]] &lt; 5, "⚠️ Low", "OK")</f>
        <v>⚠️ Low</v>
      </c>
      <c r="AA556" s="14">
        <f>BooksData[[#This Row],[Revenue]]*0.2</f>
        <v>16102.995999999999</v>
      </c>
      <c r="AB556" s="13" t="str" cm="1">
        <f t="array" ref="AB556">_xlfn.IFS(BooksData[[#This Row],[Price(USD)]]&lt;10, "Low", BooksData[[#This Row],[Price(USD)]]&lt;20, "Mid", TRUE, "High")</f>
        <v>High</v>
      </c>
      <c r="AC556" s="13" t="str">
        <f>IF(BooksData[[#This Row],[Total Sales]] &gt; 4000, "Top Seller", "Other")</f>
        <v>Other</v>
      </c>
    </row>
    <row r="557" spans="1:29" x14ac:dyDescent="0.3">
      <c r="A557" s="7" t="s">
        <v>573</v>
      </c>
      <c r="B557" s="7" t="s">
        <v>1572</v>
      </c>
      <c r="C557" s="7" t="s">
        <v>2017</v>
      </c>
      <c r="D557" s="7" t="s">
        <v>2130</v>
      </c>
      <c r="E557" s="7" t="s">
        <v>2130</v>
      </c>
      <c r="F557" s="7" t="s">
        <v>2921</v>
      </c>
      <c r="G557" s="7" t="s">
        <v>2936</v>
      </c>
      <c r="H557" s="7">
        <v>0</v>
      </c>
      <c r="I557" s="10" t="s">
        <v>2945</v>
      </c>
      <c r="J557" s="7" t="s">
        <v>2961</v>
      </c>
      <c r="K557" s="7" t="s">
        <v>3550</v>
      </c>
      <c r="L557" s="11" t="s">
        <v>4550</v>
      </c>
      <c r="M557" s="11" t="s">
        <v>5550</v>
      </c>
      <c r="N557" s="9">
        <v>1285</v>
      </c>
      <c r="O557" s="7" t="s">
        <v>6000</v>
      </c>
      <c r="P557" s="7" t="s">
        <v>6002</v>
      </c>
      <c r="Q557" s="9">
        <v>1703</v>
      </c>
      <c r="R557" s="6">
        <v>45724</v>
      </c>
      <c r="S557" s="8">
        <f>ROUND((VALUE(SUBSTITUTE(SUBSTITUTE(BooksData[[#This Row],[Price (Incl. Tax)]], "Â", ""), "£", "")) *1.3),2)</f>
        <v>36.24</v>
      </c>
      <c r="T557" s="7" cm="1">
        <f t="array" ref="T557">_xlfn.SWITCH(I557, "One",1,"Two",2,"Three",3,"Four",4,"Five",5,"")</f>
        <v>3</v>
      </c>
      <c r="U557" s="12">
        <f>BooksData[[#This Row],[Price(USD)]]*BooksData[[#This Row],[Total Sales]]</f>
        <v>46568.4</v>
      </c>
      <c r="V557" s="7" t="str">
        <f>IF(BooksData[[#This Row],[Title]]="","Missing","OK")</f>
        <v>OK</v>
      </c>
      <c r="W557" s="7" t="str">
        <f ca="1">IF(BooksData[[#This Row],[Last Purchase]] &gt;= TODAY() - 30, "Recent", "Old")</f>
        <v>Old</v>
      </c>
      <c r="X557" s="7">
        <f>IFERROR(
  --MID(BooksData[[#This Row],[Availability]],
        FIND("(", BooksData[[#This Row],[Availability]]) + 1,
        FIND(" ", BooksData[[#This Row],[Availability]], FIND("(", BooksData[[#This Row],[Availability]])) - FIND("(", BooksData[[#This Row],[Availability]]) - 1),
  0)</f>
        <v>4</v>
      </c>
      <c r="Y557" s="13" t="str">
        <f>IF(ISNUMBER(SEARCH("In stock", BooksData[[#This Row],[Availability]])), "In Stock", "Out of Stock")</f>
        <v>In Stock</v>
      </c>
      <c r="Z557" s="13" t="str">
        <f>IF(BooksData[[#This Row],[Stock Count]] &lt; 5, "⚠️ Low", "OK")</f>
        <v>⚠️ Low</v>
      </c>
      <c r="AA557" s="14">
        <f>BooksData[[#This Row],[Revenue]]*0.2</f>
        <v>9313.68</v>
      </c>
      <c r="AB557" s="13" t="str" cm="1">
        <f t="array" ref="AB557">_xlfn.IFS(BooksData[[#This Row],[Price(USD)]]&lt;10, "Low", BooksData[[#This Row],[Price(USD)]]&lt;20, "Mid", TRUE, "High")</f>
        <v>High</v>
      </c>
      <c r="AC557" s="13" t="str">
        <f>IF(BooksData[[#This Row],[Total Sales]] &gt; 4000, "Top Seller", "Other")</f>
        <v>Other</v>
      </c>
    </row>
    <row r="558" spans="1:29" x14ac:dyDescent="0.3">
      <c r="A558" s="7" t="s">
        <v>574</v>
      </c>
      <c r="B558" s="7" t="s">
        <v>1573</v>
      </c>
      <c r="C558" s="7" t="s">
        <v>2017</v>
      </c>
      <c r="D558" s="7" t="s">
        <v>2543</v>
      </c>
      <c r="E558" s="7" t="s">
        <v>2543</v>
      </c>
      <c r="F558" s="7" t="s">
        <v>2921</v>
      </c>
      <c r="G558" s="7" t="s">
        <v>2936</v>
      </c>
      <c r="H558" s="7">
        <v>0</v>
      </c>
      <c r="I558" s="10" t="s">
        <v>2947</v>
      </c>
      <c r="J558" s="7" t="s">
        <v>2961</v>
      </c>
      <c r="K558" s="7" t="s">
        <v>3551</v>
      </c>
      <c r="L558" s="11" t="s">
        <v>4551</v>
      </c>
      <c r="M558" s="11" t="s">
        <v>5551</v>
      </c>
      <c r="N558" s="9">
        <v>1944</v>
      </c>
      <c r="O558" s="7" t="s">
        <v>5995</v>
      </c>
      <c r="P558" s="7" t="s">
        <v>6001</v>
      </c>
      <c r="Q558" s="9">
        <v>1506</v>
      </c>
      <c r="R558" s="6">
        <v>45798</v>
      </c>
      <c r="S558" s="8">
        <f>ROUND((VALUE(SUBSTITUTE(SUBSTITUTE(BooksData[[#This Row],[Price (Incl. Tax)]], "Â", ""), "£", "")) *1.3),2)</f>
        <v>38.81</v>
      </c>
      <c r="T558" s="7" cm="1">
        <f t="array" ref="T558">_xlfn.SWITCH(I558, "One",1,"Two",2,"Three",3,"Four",4,"Five",5,"")</f>
        <v>5</v>
      </c>
      <c r="U558" s="12">
        <f>BooksData[[#This Row],[Price(USD)]]*BooksData[[#This Row],[Total Sales]]</f>
        <v>75446.64</v>
      </c>
      <c r="V558" s="7" t="str">
        <f>IF(BooksData[[#This Row],[Title]]="","Missing","OK")</f>
        <v>OK</v>
      </c>
      <c r="W558" s="7" t="str">
        <f ca="1">IF(BooksData[[#This Row],[Last Purchase]] &gt;= TODAY() - 30, "Recent", "Old")</f>
        <v>Old</v>
      </c>
      <c r="X558" s="7">
        <f>IFERROR(
  --MID(BooksData[[#This Row],[Availability]],
        FIND("(", BooksData[[#This Row],[Availability]]) + 1,
        FIND(" ", BooksData[[#This Row],[Availability]], FIND("(", BooksData[[#This Row],[Availability]])) - FIND("(", BooksData[[#This Row],[Availability]]) - 1),
  0)</f>
        <v>4</v>
      </c>
      <c r="Y558" s="13" t="str">
        <f>IF(ISNUMBER(SEARCH("In stock", BooksData[[#This Row],[Availability]])), "In Stock", "Out of Stock")</f>
        <v>In Stock</v>
      </c>
      <c r="Z558" s="13" t="str">
        <f>IF(BooksData[[#This Row],[Stock Count]] &lt; 5, "⚠️ Low", "OK")</f>
        <v>⚠️ Low</v>
      </c>
      <c r="AA558" s="14">
        <f>BooksData[[#This Row],[Revenue]]*0.2</f>
        <v>15089.328000000001</v>
      </c>
      <c r="AB558" s="13" t="str" cm="1">
        <f t="array" ref="AB558">_xlfn.IFS(BooksData[[#This Row],[Price(USD)]]&lt;10, "Low", BooksData[[#This Row],[Price(USD)]]&lt;20, "Mid", TRUE, "High")</f>
        <v>High</v>
      </c>
      <c r="AC558" s="13" t="str">
        <f>IF(BooksData[[#This Row],[Total Sales]] &gt; 4000, "Top Seller", "Other")</f>
        <v>Other</v>
      </c>
    </row>
    <row r="559" spans="1:29" x14ac:dyDescent="0.3">
      <c r="A559" s="7" t="s">
        <v>575</v>
      </c>
      <c r="B559" s="7" t="s">
        <v>1574</v>
      </c>
      <c r="C559" s="7" t="s">
        <v>2017</v>
      </c>
      <c r="D559" s="7" t="s">
        <v>2544</v>
      </c>
      <c r="E559" s="7" t="s">
        <v>2544</v>
      </c>
      <c r="F559" s="7" t="s">
        <v>2921</v>
      </c>
      <c r="G559" s="7" t="s">
        <v>2936</v>
      </c>
      <c r="H559" s="7">
        <v>0</v>
      </c>
      <c r="I559" s="10" t="s">
        <v>2947</v>
      </c>
      <c r="J559" s="7" t="s">
        <v>2961</v>
      </c>
      <c r="K559" s="7" t="s">
        <v>3552</v>
      </c>
      <c r="L559" s="11" t="s">
        <v>4552</v>
      </c>
      <c r="M559" s="11" t="s">
        <v>5552</v>
      </c>
      <c r="N559" s="9">
        <v>3187</v>
      </c>
      <c r="O559" s="7" t="s">
        <v>5999</v>
      </c>
      <c r="P559" s="7" t="s">
        <v>6001</v>
      </c>
      <c r="Q559" s="9">
        <v>668</v>
      </c>
      <c r="R559" s="6">
        <v>45675</v>
      </c>
      <c r="S559" s="8">
        <f>ROUND((VALUE(SUBSTITUTE(SUBSTITUTE(BooksData[[#This Row],[Price (Incl. Tax)]], "Â", ""), "£", "")) *1.3),2)</f>
        <v>25.57</v>
      </c>
      <c r="T559" s="7" cm="1">
        <f t="array" ref="T559">_xlfn.SWITCH(I559, "One",1,"Two",2,"Three",3,"Four",4,"Five",5,"")</f>
        <v>5</v>
      </c>
      <c r="U559" s="12">
        <f>BooksData[[#This Row],[Price(USD)]]*BooksData[[#This Row],[Total Sales]]</f>
        <v>81491.59</v>
      </c>
      <c r="V559" s="7" t="str">
        <f>IF(BooksData[[#This Row],[Title]]="","Missing","OK")</f>
        <v>OK</v>
      </c>
      <c r="W559" s="7" t="str">
        <f ca="1">IF(BooksData[[#This Row],[Last Purchase]] &gt;= TODAY() - 30, "Recent", "Old")</f>
        <v>Old</v>
      </c>
      <c r="X559" s="7">
        <f>IFERROR(
  --MID(BooksData[[#This Row],[Availability]],
        FIND("(", BooksData[[#This Row],[Availability]]) + 1,
        FIND(" ", BooksData[[#This Row],[Availability]], FIND("(", BooksData[[#This Row],[Availability]])) - FIND("(", BooksData[[#This Row],[Availability]]) - 1),
  0)</f>
        <v>4</v>
      </c>
      <c r="Y559" s="13" t="str">
        <f>IF(ISNUMBER(SEARCH("In stock", BooksData[[#This Row],[Availability]])), "In Stock", "Out of Stock")</f>
        <v>In Stock</v>
      </c>
      <c r="Z559" s="13" t="str">
        <f>IF(BooksData[[#This Row],[Stock Count]] &lt; 5, "⚠️ Low", "OK")</f>
        <v>⚠️ Low</v>
      </c>
      <c r="AA559" s="14">
        <f>BooksData[[#This Row],[Revenue]]*0.2</f>
        <v>16298.317999999999</v>
      </c>
      <c r="AB559" s="13" t="str" cm="1">
        <f t="array" ref="AB559">_xlfn.IFS(BooksData[[#This Row],[Price(USD)]]&lt;10, "Low", BooksData[[#This Row],[Price(USD)]]&lt;20, "Mid", TRUE, "High")</f>
        <v>High</v>
      </c>
      <c r="AC559" s="13" t="str">
        <f>IF(BooksData[[#This Row],[Total Sales]] &gt; 4000, "Top Seller", "Other")</f>
        <v>Other</v>
      </c>
    </row>
    <row r="560" spans="1:29" x14ac:dyDescent="0.3">
      <c r="A560" s="7" t="s">
        <v>576</v>
      </c>
      <c r="B560" s="7" t="s">
        <v>1575</v>
      </c>
      <c r="C560" s="7" t="s">
        <v>2017</v>
      </c>
      <c r="D560" s="7" t="s">
        <v>2545</v>
      </c>
      <c r="E560" s="7" t="s">
        <v>2545</v>
      </c>
      <c r="F560" s="7" t="s">
        <v>2921</v>
      </c>
      <c r="G560" s="7" t="s">
        <v>2936</v>
      </c>
      <c r="H560" s="7">
        <v>0</v>
      </c>
      <c r="I560" s="10" t="s">
        <v>2944</v>
      </c>
      <c r="J560" s="7" t="s">
        <v>2961</v>
      </c>
      <c r="K560" s="7" t="s">
        <v>3553</v>
      </c>
      <c r="L560" s="11" t="s">
        <v>4553</v>
      </c>
      <c r="M560" s="11" t="s">
        <v>5553</v>
      </c>
      <c r="N560" s="9">
        <v>1301</v>
      </c>
      <c r="O560" s="7" t="s">
        <v>5996</v>
      </c>
      <c r="P560" s="7" t="s">
        <v>6001</v>
      </c>
      <c r="Q560" s="9">
        <v>651</v>
      </c>
      <c r="R560" s="6">
        <v>45728</v>
      </c>
      <c r="S560" s="8">
        <f>ROUND((VALUE(SUBSTITUTE(SUBSTITUTE(BooksData[[#This Row],[Price (Incl. Tax)]], "Â", ""), "£", "")) *1.3),2)</f>
        <v>26.57</v>
      </c>
      <c r="T560" s="7" cm="1">
        <f t="array" ref="T560">_xlfn.SWITCH(I560, "One",1,"Two",2,"Three",3,"Four",4,"Five",5,"")</f>
        <v>4</v>
      </c>
      <c r="U560" s="12">
        <f>BooksData[[#This Row],[Price(USD)]]*BooksData[[#This Row],[Total Sales]]</f>
        <v>34567.57</v>
      </c>
      <c r="V560" s="7" t="str">
        <f>IF(BooksData[[#This Row],[Title]]="","Missing","OK")</f>
        <v>OK</v>
      </c>
      <c r="W560" s="7" t="str">
        <f ca="1">IF(BooksData[[#This Row],[Last Purchase]] &gt;= TODAY() - 30, "Recent", "Old")</f>
        <v>Old</v>
      </c>
      <c r="X560" s="7">
        <f>IFERROR(
  --MID(BooksData[[#This Row],[Availability]],
        FIND("(", BooksData[[#This Row],[Availability]]) + 1,
        FIND(" ", BooksData[[#This Row],[Availability]], FIND("(", BooksData[[#This Row],[Availability]])) - FIND("(", BooksData[[#This Row],[Availability]]) - 1),
  0)</f>
        <v>4</v>
      </c>
      <c r="Y560" s="13" t="str">
        <f>IF(ISNUMBER(SEARCH("In stock", BooksData[[#This Row],[Availability]])), "In Stock", "Out of Stock")</f>
        <v>In Stock</v>
      </c>
      <c r="Z560" s="13" t="str">
        <f>IF(BooksData[[#This Row],[Stock Count]] &lt; 5, "⚠️ Low", "OK")</f>
        <v>⚠️ Low</v>
      </c>
      <c r="AA560" s="14">
        <f>BooksData[[#This Row],[Revenue]]*0.2</f>
        <v>6913.5140000000001</v>
      </c>
      <c r="AB560" s="13" t="str" cm="1">
        <f t="array" ref="AB560">_xlfn.IFS(BooksData[[#This Row],[Price(USD)]]&lt;10, "Low", BooksData[[#This Row],[Price(USD)]]&lt;20, "Mid", TRUE, "High")</f>
        <v>High</v>
      </c>
      <c r="AC560" s="13" t="str">
        <f>IF(BooksData[[#This Row],[Total Sales]] &gt; 4000, "Top Seller", "Other")</f>
        <v>Other</v>
      </c>
    </row>
    <row r="561" spans="1:29" x14ac:dyDescent="0.3">
      <c r="A561" s="7" t="s">
        <v>577</v>
      </c>
      <c r="B561" s="7" t="s">
        <v>1576</v>
      </c>
      <c r="C561" s="7" t="s">
        <v>2017</v>
      </c>
      <c r="D561" s="7" t="s">
        <v>2546</v>
      </c>
      <c r="E561" s="7" t="s">
        <v>2546</v>
      </c>
      <c r="F561" s="7" t="s">
        <v>2921</v>
      </c>
      <c r="G561" s="7" t="s">
        <v>2936</v>
      </c>
      <c r="H561" s="7">
        <v>0</v>
      </c>
      <c r="I561" s="10" t="s">
        <v>2945</v>
      </c>
      <c r="J561" s="7" t="s">
        <v>2961</v>
      </c>
      <c r="K561" s="7" t="s">
        <v>3554</v>
      </c>
      <c r="L561" s="11" t="s">
        <v>4554</v>
      </c>
      <c r="M561" s="11" t="s">
        <v>5554</v>
      </c>
      <c r="N561" s="9">
        <v>1802</v>
      </c>
      <c r="O561" s="7" t="s">
        <v>5995</v>
      </c>
      <c r="P561" s="7" t="s">
        <v>6001</v>
      </c>
      <c r="Q561" s="9">
        <v>927</v>
      </c>
      <c r="R561" s="6">
        <v>45767</v>
      </c>
      <c r="S561" s="8">
        <f>ROUND((VALUE(SUBSTITUTE(SUBSTITUTE(BooksData[[#This Row],[Price (Incl. Tax)]], "Â", ""), "£", "")) *1.3),2)</f>
        <v>18.07</v>
      </c>
      <c r="T561" s="7" cm="1">
        <f t="array" ref="T561">_xlfn.SWITCH(I561, "One",1,"Two",2,"Three",3,"Four",4,"Five",5,"")</f>
        <v>3</v>
      </c>
      <c r="U561" s="12">
        <f>BooksData[[#This Row],[Price(USD)]]*BooksData[[#This Row],[Total Sales]]</f>
        <v>32562.14</v>
      </c>
      <c r="V561" s="7" t="str">
        <f>IF(BooksData[[#This Row],[Title]]="","Missing","OK")</f>
        <v>OK</v>
      </c>
      <c r="W561" s="7" t="str">
        <f ca="1">IF(BooksData[[#This Row],[Last Purchase]] &gt;= TODAY() - 30, "Recent", "Old")</f>
        <v>Old</v>
      </c>
      <c r="X561" s="7">
        <f>IFERROR(
  --MID(BooksData[[#This Row],[Availability]],
        FIND("(", BooksData[[#This Row],[Availability]]) + 1,
        FIND(" ", BooksData[[#This Row],[Availability]], FIND("(", BooksData[[#This Row],[Availability]])) - FIND("(", BooksData[[#This Row],[Availability]]) - 1),
  0)</f>
        <v>4</v>
      </c>
      <c r="Y561" s="13" t="str">
        <f>IF(ISNUMBER(SEARCH("In stock", BooksData[[#This Row],[Availability]])), "In Stock", "Out of Stock")</f>
        <v>In Stock</v>
      </c>
      <c r="Z561" s="13" t="str">
        <f>IF(BooksData[[#This Row],[Stock Count]] &lt; 5, "⚠️ Low", "OK")</f>
        <v>⚠️ Low</v>
      </c>
      <c r="AA561" s="14">
        <f>BooksData[[#This Row],[Revenue]]*0.2</f>
        <v>6512.4279999999999</v>
      </c>
      <c r="AB561" s="13" t="str" cm="1">
        <f t="array" ref="AB561">_xlfn.IFS(BooksData[[#This Row],[Price(USD)]]&lt;10, "Low", BooksData[[#This Row],[Price(USD)]]&lt;20, "Mid", TRUE, "High")</f>
        <v>Mid</v>
      </c>
      <c r="AC561" s="13" t="str">
        <f>IF(BooksData[[#This Row],[Total Sales]] &gt; 4000, "Top Seller", "Other")</f>
        <v>Other</v>
      </c>
    </row>
    <row r="562" spans="1:29" x14ac:dyDescent="0.3">
      <c r="A562" s="7" t="s">
        <v>578</v>
      </c>
      <c r="B562" s="7" t="s">
        <v>1577</v>
      </c>
      <c r="C562" s="7" t="s">
        <v>2017</v>
      </c>
      <c r="D562" s="7" t="s">
        <v>2547</v>
      </c>
      <c r="E562" s="7" t="s">
        <v>2547</v>
      </c>
      <c r="F562" s="7" t="s">
        <v>2921</v>
      </c>
      <c r="G562" s="7" t="s">
        <v>2936</v>
      </c>
      <c r="H562" s="7">
        <v>0</v>
      </c>
      <c r="I562" s="10" t="s">
        <v>2943</v>
      </c>
      <c r="J562" s="7" t="s">
        <v>2961</v>
      </c>
      <c r="K562" s="7" t="s">
        <v>3555</v>
      </c>
      <c r="L562" s="11" t="s">
        <v>4555</v>
      </c>
      <c r="M562" s="11" t="s">
        <v>5555</v>
      </c>
      <c r="N562" s="9">
        <v>576</v>
      </c>
      <c r="O562" s="7" t="s">
        <v>5996</v>
      </c>
      <c r="P562" s="7" t="s">
        <v>6001</v>
      </c>
      <c r="Q562" s="9">
        <v>556</v>
      </c>
      <c r="R562" s="6">
        <v>45791</v>
      </c>
      <c r="S562" s="8">
        <f>ROUND((VALUE(SUBSTITUTE(SUBSTITUTE(BooksData[[#This Row],[Price (Incl. Tax)]], "Â", ""), "£", "")) *1.3),2)</f>
        <v>63.62</v>
      </c>
      <c r="T562" s="7" cm="1">
        <f t="array" ref="T562">_xlfn.SWITCH(I562, "One",1,"Two",2,"Three",3,"Four",4,"Five",5,"")</f>
        <v>2</v>
      </c>
      <c r="U562" s="12">
        <f>BooksData[[#This Row],[Price(USD)]]*BooksData[[#This Row],[Total Sales]]</f>
        <v>36645.119999999995</v>
      </c>
      <c r="V562" s="7" t="str">
        <f>IF(BooksData[[#This Row],[Title]]="","Missing","OK")</f>
        <v>OK</v>
      </c>
      <c r="W562" s="7" t="str">
        <f ca="1">IF(BooksData[[#This Row],[Last Purchase]] &gt;= TODAY() - 30, "Recent", "Old")</f>
        <v>Old</v>
      </c>
      <c r="X562" s="7">
        <f>IFERROR(
  --MID(BooksData[[#This Row],[Availability]],
        FIND("(", BooksData[[#This Row],[Availability]]) + 1,
        FIND(" ", BooksData[[#This Row],[Availability]], FIND("(", BooksData[[#This Row],[Availability]])) - FIND("(", BooksData[[#This Row],[Availability]]) - 1),
  0)</f>
        <v>4</v>
      </c>
      <c r="Y562" s="13" t="str">
        <f>IF(ISNUMBER(SEARCH("In stock", BooksData[[#This Row],[Availability]])), "In Stock", "Out of Stock")</f>
        <v>In Stock</v>
      </c>
      <c r="Z562" s="13" t="str">
        <f>IF(BooksData[[#This Row],[Stock Count]] &lt; 5, "⚠️ Low", "OK")</f>
        <v>⚠️ Low</v>
      </c>
      <c r="AA562" s="14">
        <f>BooksData[[#This Row],[Revenue]]*0.2</f>
        <v>7329.0239999999994</v>
      </c>
      <c r="AB562" s="13" t="str" cm="1">
        <f t="array" ref="AB562">_xlfn.IFS(BooksData[[#This Row],[Price(USD)]]&lt;10, "Low", BooksData[[#This Row],[Price(USD)]]&lt;20, "Mid", TRUE, "High")</f>
        <v>High</v>
      </c>
      <c r="AC562" s="13" t="str">
        <f>IF(BooksData[[#This Row],[Total Sales]] &gt; 4000, "Top Seller", "Other")</f>
        <v>Other</v>
      </c>
    </row>
    <row r="563" spans="1:29" x14ac:dyDescent="0.3">
      <c r="A563" s="7" t="s">
        <v>579</v>
      </c>
      <c r="B563" s="7" t="s">
        <v>1578</v>
      </c>
      <c r="C563" s="7" t="s">
        <v>2017</v>
      </c>
      <c r="D563" s="7" t="s">
        <v>2548</v>
      </c>
      <c r="E563" s="7" t="s">
        <v>2548</v>
      </c>
      <c r="F563" s="7" t="s">
        <v>2921</v>
      </c>
      <c r="G563" s="7" t="s">
        <v>2928</v>
      </c>
      <c r="H563" s="7">
        <v>0</v>
      </c>
      <c r="I563" s="10" t="s">
        <v>2946</v>
      </c>
      <c r="J563" s="7" t="s">
        <v>2961</v>
      </c>
      <c r="K563" s="7" t="s">
        <v>3556</v>
      </c>
      <c r="L563" s="11" t="s">
        <v>4556</v>
      </c>
      <c r="M563" s="11" t="s">
        <v>5556</v>
      </c>
      <c r="N563" s="9">
        <v>3448</v>
      </c>
      <c r="O563" s="7" t="s">
        <v>5999</v>
      </c>
      <c r="P563" s="7" t="s">
        <v>6001</v>
      </c>
      <c r="Q563" s="9">
        <v>478</v>
      </c>
      <c r="R563" s="6">
        <v>45851</v>
      </c>
      <c r="S563" s="8">
        <f>ROUND((VALUE(SUBSTITUTE(SUBSTITUTE(BooksData[[#This Row],[Price (Incl. Tax)]], "Â", ""), "£", "")) *1.3),2)</f>
        <v>45.2</v>
      </c>
      <c r="T563" s="7" cm="1">
        <f t="array" ref="T563">_xlfn.SWITCH(I563, "One",1,"Two",2,"Three",3,"Four",4,"Five",5,"")</f>
        <v>1</v>
      </c>
      <c r="U563" s="12">
        <f>BooksData[[#This Row],[Price(USD)]]*BooksData[[#This Row],[Total Sales]]</f>
        <v>155849.60000000001</v>
      </c>
      <c r="V563" s="7" t="str">
        <f>IF(BooksData[[#This Row],[Title]]="","Missing","OK")</f>
        <v>OK</v>
      </c>
      <c r="W563" s="7" t="str">
        <f ca="1">IF(BooksData[[#This Row],[Last Purchase]] &gt;= TODAY() - 30, "Recent", "Old")</f>
        <v>Recent</v>
      </c>
      <c r="X563" s="7">
        <f>IFERROR(
  --MID(BooksData[[#This Row],[Availability]],
        FIND("(", BooksData[[#This Row],[Availability]]) + 1,
        FIND(" ", BooksData[[#This Row],[Availability]], FIND("(", BooksData[[#This Row],[Availability]])) - FIND("(", BooksData[[#This Row],[Availability]]) - 1),
  0)</f>
        <v>3</v>
      </c>
      <c r="Y563" s="13" t="str">
        <f>IF(ISNUMBER(SEARCH("In stock", BooksData[[#This Row],[Availability]])), "In Stock", "Out of Stock")</f>
        <v>In Stock</v>
      </c>
      <c r="Z563" s="13" t="str">
        <f>IF(BooksData[[#This Row],[Stock Count]] &lt; 5, "⚠️ Low", "OK")</f>
        <v>⚠️ Low</v>
      </c>
      <c r="AA563" s="14">
        <f>BooksData[[#This Row],[Revenue]]*0.2</f>
        <v>31169.920000000002</v>
      </c>
      <c r="AB563" s="13" t="str" cm="1">
        <f t="array" ref="AB563">_xlfn.IFS(BooksData[[#This Row],[Price(USD)]]&lt;10, "Low", BooksData[[#This Row],[Price(USD)]]&lt;20, "Mid", TRUE, "High")</f>
        <v>High</v>
      </c>
      <c r="AC563" s="13" t="str">
        <f>IF(BooksData[[#This Row],[Total Sales]] &gt; 4000, "Top Seller", "Other")</f>
        <v>Other</v>
      </c>
    </row>
    <row r="564" spans="1:29" x14ac:dyDescent="0.3">
      <c r="A564" s="7" t="s">
        <v>580</v>
      </c>
      <c r="B564" s="7" t="s">
        <v>1579</v>
      </c>
      <c r="C564" s="7" t="s">
        <v>2017</v>
      </c>
      <c r="D564" s="7" t="s">
        <v>2549</v>
      </c>
      <c r="E564" s="7" t="s">
        <v>2549</v>
      </c>
      <c r="F564" s="7" t="s">
        <v>2921</v>
      </c>
      <c r="G564" s="7" t="s">
        <v>2928</v>
      </c>
      <c r="H564" s="7">
        <v>0</v>
      </c>
      <c r="I564" s="10" t="s">
        <v>2946</v>
      </c>
      <c r="J564" s="7" t="s">
        <v>2961</v>
      </c>
      <c r="K564" s="7" t="s">
        <v>3557</v>
      </c>
      <c r="L564" s="11" t="s">
        <v>4557</v>
      </c>
      <c r="M564" s="11" t="s">
        <v>5557</v>
      </c>
      <c r="N564" s="9">
        <v>3389</v>
      </c>
      <c r="O564" s="7" t="s">
        <v>5997</v>
      </c>
      <c r="P564" s="7" t="s">
        <v>6001</v>
      </c>
      <c r="Q564" s="9">
        <v>152</v>
      </c>
      <c r="R564" s="6">
        <v>45848</v>
      </c>
      <c r="S564" s="8">
        <f>ROUND((VALUE(SUBSTITUTE(SUBSTITUTE(BooksData[[#This Row],[Price (Incl. Tax)]], "Â", ""), "£", "")) *1.3),2)</f>
        <v>28.34</v>
      </c>
      <c r="T564" s="7" cm="1">
        <f t="array" ref="T564">_xlfn.SWITCH(I564, "One",1,"Two",2,"Three",3,"Four",4,"Five",5,"")</f>
        <v>1</v>
      </c>
      <c r="U564" s="12">
        <f>BooksData[[#This Row],[Price(USD)]]*BooksData[[#This Row],[Total Sales]]</f>
        <v>96044.26</v>
      </c>
      <c r="V564" s="7" t="str">
        <f>IF(BooksData[[#This Row],[Title]]="","Missing","OK")</f>
        <v>OK</v>
      </c>
      <c r="W564" s="7" t="str">
        <f ca="1">IF(BooksData[[#This Row],[Last Purchase]] &gt;= TODAY() - 30, "Recent", "Old")</f>
        <v>Recent</v>
      </c>
      <c r="X564" s="7">
        <f>IFERROR(
  --MID(BooksData[[#This Row],[Availability]],
        FIND("(", BooksData[[#This Row],[Availability]]) + 1,
        FIND(" ", BooksData[[#This Row],[Availability]], FIND("(", BooksData[[#This Row],[Availability]])) - FIND("(", BooksData[[#This Row],[Availability]]) - 1),
  0)</f>
        <v>3</v>
      </c>
      <c r="Y564" s="13" t="str">
        <f>IF(ISNUMBER(SEARCH("In stock", BooksData[[#This Row],[Availability]])), "In Stock", "Out of Stock")</f>
        <v>In Stock</v>
      </c>
      <c r="Z564" s="13" t="str">
        <f>IF(BooksData[[#This Row],[Stock Count]] &lt; 5, "⚠️ Low", "OK")</f>
        <v>⚠️ Low</v>
      </c>
      <c r="AA564" s="14">
        <f>BooksData[[#This Row],[Revenue]]*0.2</f>
        <v>19208.851999999999</v>
      </c>
      <c r="AB564" s="13" t="str" cm="1">
        <f t="array" ref="AB564">_xlfn.IFS(BooksData[[#This Row],[Price(USD)]]&lt;10, "Low", BooksData[[#This Row],[Price(USD)]]&lt;20, "Mid", TRUE, "High")</f>
        <v>High</v>
      </c>
      <c r="AC564" s="13" t="str">
        <f>IF(BooksData[[#This Row],[Total Sales]] &gt; 4000, "Top Seller", "Other")</f>
        <v>Other</v>
      </c>
    </row>
    <row r="565" spans="1:29" x14ac:dyDescent="0.3">
      <c r="A565" s="7" t="s">
        <v>581</v>
      </c>
      <c r="B565" s="7" t="s">
        <v>1580</v>
      </c>
      <c r="C565" s="7" t="s">
        <v>2017</v>
      </c>
      <c r="D565" s="7" t="s">
        <v>2550</v>
      </c>
      <c r="E565" s="7" t="s">
        <v>2550</v>
      </c>
      <c r="F565" s="7" t="s">
        <v>2921</v>
      </c>
      <c r="G565" s="7" t="s">
        <v>2928</v>
      </c>
      <c r="H565" s="7">
        <v>0</v>
      </c>
      <c r="I565" s="10" t="s">
        <v>2945</v>
      </c>
      <c r="J565" s="7" t="s">
        <v>2961</v>
      </c>
      <c r="K565" s="7" t="s">
        <v>3558</v>
      </c>
      <c r="L565" s="11" t="s">
        <v>4558</v>
      </c>
      <c r="M565" s="11" t="s">
        <v>5558</v>
      </c>
      <c r="N565" s="9">
        <v>2760</v>
      </c>
      <c r="O565" s="7" t="s">
        <v>5998</v>
      </c>
      <c r="P565" s="7" t="s">
        <v>6001</v>
      </c>
      <c r="Q565" s="9">
        <v>1932</v>
      </c>
      <c r="R565" s="6">
        <v>45680</v>
      </c>
      <c r="S565" s="8">
        <f>ROUND((VALUE(SUBSTITUTE(SUBSTITUTE(BooksData[[#This Row],[Price (Incl. Tax)]], "Â", ""), "£", "")) *1.3),2)</f>
        <v>59.83</v>
      </c>
      <c r="T565" s="7" cm="1">
        <f t="array" ref="T565">_xlfn.SWITCH(I565, "One",1,"Two",2,"Three",3,"Four",4,"Five",5,"")</f>
        <v>3</v>
      </c>
      <c r="U565" s="12">
        <f>BooksData[[#This Row],[Price(USD)]]*BooksData[[#This Row],[Total Sales]]</f>
        <v>165130.79999999999</v>
      </c>
      <c r="V565" s="7" t="str">
        <f>IF(BooksData[[#This Row],[Title]]="","Missing","OK")</f>
        <v>OK</v>
      </c>
      <c r="W565" s="7" t="str">
        <f ca="1">IF(BooksData[[#This Row],[Last Purchase]] &gt;= TODAY() - 30, "Recent", "Old")</f>
        <v>Old</v>
      </c>
      <c r="X565" s="7">
        <f>IFERROR(
  --MID(BooksData[[#This Row],[Availability]],
        FIND("(", BooksData[[#This Row],[Availability]]) + 1,
        FIND(" ", BooksData[[#This Row],[Availability]], FIND("(", BooksData[[#This Row],[Availability]])) - FIND("(", BooksData[[#This Row],[Availability]]) - 1),
  0)</f>
        <v>3</v>
      </c>
      <c r="Y565" s="13" t="str">
        <f>IF(ISNUMBER(SEARCH("In stock", BooksData[[#This Row],[Availability]])), "In Stock", "Out of Stock")</f>
        <v>In Stock</v>
      </c>
      <c r="Z565" s="13" t="str">
        <f>IF(BooksData[[#This Row],[Stock Count]] &lt; 5, "⚠️ Low", "OK")</f>
        <v>⚠️ Low</v>
      </c>
      <c r="AA565" s="14">
        <f>BooksData[[#This Row],[Revenue]]*0.2</f>
        <v>33026.159999999996</v>
      </c>
      <c r="AB565" s="13" t="str" cm="1">
        <f t="array" ref="AB565">_xlfn.IFS(BooksData[[#This Row],[Price(USD)]]&lt;10, "Low", BooksData[[#This Row],[Price(USD)]]&lt;20, "Mid", TRUE, "High")</f>
        <v>High</v>
      </c>
      <c r="AC565" s="13" t="str">
        <f>IF(BooksData[[#This Row],[Total Sales]] &gt; 4000, "Top Seller", "Other")</f>
        <v>Other</v>
      </c>
    </row>
    <row r="566" spans="1:29" x14ac:dyDescent="0.3">
      <c r="A566" s="7" t="s">
        <v>582</v>
      </c>
      <c r="B566" s="7" t="s">
        <v>1581</v>
      </c>
      <c r="C566" s="7" t="s">
        <v>2017</v>
      </c>
      <c r="D566" s="7" t="s">
        <v>2551</v>
      </c>
      <c r="E566" s="7" t="s">
        <v>2551</v>
      </c>
      <c r="F566" s="7" t="s">
        <v>2921</v>
      </c>
      <c r="G566" s="7" t="s">
        <v>2928</v>
      </c>
      <c r="H566" s="7">
        <v>0</v>
      </c>
      <c r="I566" s="10" t="s">
        <v>2946</v>
      </c>
      <c r="J566" s="7" t="s">
        <v>2961</v>
      </c>
      <c r="K566" s="7" t="s">
        <v>3559</v>
      </c>
      <c r="L566" s="11" t="s">
        <v>4559</v>
      </c>
      <c r="M566" s="11" t="s">
        <v>5559</v>
      </c>
      <c r="N566" s="9">
        <v>4495</v>
      </c>
      <c r="O566" s="7" t="s">
        <v>5995</v>
      </c>
      <c r="P566" s="7" t="s">
        <v>6001</v>
      </c>
      <c r="Q566" s="9">
        <v>415</v>
      </c>
      <c r="R566" s="6">
        <v>45829</v>
      </c>
      <c r="S566" s="8">
        <f>ROUND((VALUE(SUBSTITUTE(SUBSTITUTE(BooksData[[#This Row],[Price (Incl. Tax)]], "Â", ""), "£", "")) *1.3),2)</f>
        <v>23.57</v>
      </c>
      <c r="T566" s="7" cm="1">
        <f t="array" ref="T566">_xlfn.SWITCH(I566, "One",1,"Two",2,"Three",3,"Four",4,"Five",5,"")</f>
        <v>1</v>
      </c>
      <c r="U566" s="12">
        <f>BooksData[[#This Row],[Price(USD)]]*BooksData[[#This Row],[Total Sales]]</f>
        <v>105947.15</v>
      </c>
      <c r="V566" s="7" t="str">
        <f>IF(BooksData[[#This Row],[Title]]="","Missing","OK")</f>
        <v>OK</v>
      </c>
      <c r="W566" s="7" t="str">
        <f ca="1">IF(BooksData[[#This Row],[Last Purchase]] &gt;= TODAY() - 30, "Recent", "Old")</f>
        <v>Recent</v>
      </c>
      <c r="X566" s="7">
        <f>IFERROR(
  --MID(BooksData[[#This Row],[Availability]],
        FIND("(", BooksData[[#This Row],[Availability]]) + 1,
        FIND(" ", BooksData[[#This Row],[Availability]], FIND("(", BooksData[[#This Row],[Availability]])) - FIND("(", BooksData[[#This Row],[Availability]]) - 1),
  0)</f>
        <v>3</v>
      </c>
      <c r="Y566" s="13" t="str">
        <f>IF(ISNUMBER(SEARCH("In stock", BooksData[[#This Row],[Availability]])), "In Stock", "Out of Stock")</f>
        <v>In Stock</v>
      </c>
      <c r="Z566" s="13" t="str">
        <f>IF(BooksData[[#This Row],[Stock Count]] &lt; 5, "⚠️ Low", "OK")</f>
        <v>⚠️ Low</v>
      </c>
      <c r="AA566" s="14">
        <f>BooksData[[#This Row],[Revenue]]*0.2</f>
        <v>21189.43</v>
      </c>
      <c r="AB566" s="13" t="str" cm="1">
        <f t="array" ref="AB566">_xlfn.IFS(BooksData[[#This Row],[Price(USD)]]&lt;10, "Low", BooksData[[#This Row],[Price(USD)]]&lt;20, "Mid", TRUE, "High")</f>
        <v>High</v>
      </c>
      <c r="AC566" s="13" t="str">
        <f>IF(BooksData[[#This Row],[Total Sales]] &gt; 4000, "Top Seller", "Other")</f>
        <v>Top Seller</v>
      </c>
    </row>
    <row r="567" spans="1:29" x14ac:dyDescent="0.3">
      <c r="A567" s="7" t="s">
        <v>583</v>
      </c>
      <c r="B567" s="7" t="s">
        <v>1582</v>
      </c>
      <c r="C567" s="7" t="s">
        <v>2017</v>
      </c>
      <c r="D567" s="7" t="s">
        <v>2552</v>
      </c>
      <c r="E567" s="7" t="s">
        <v>2552</v>
      </c>
      <c r="F567" s="7" t="s">
        <v>2921</v>
      </c>
      <c r="G567" s="7" t="s">
        <v>2928</v>
      </c>
      <c r="H567" s="7">
        <v>0</v>
      </c>
      <c r="I567" s="10" t="s">
        <v>2943</v>
      </c>
      <c r="J567" s="7" t="s">
        <v>2961</v>
      </c>
      <c r="K567" s="7" t="s">
        <v>3560</v>
      </c>
      <c r="L567" s="11" t="s">
        <v>4560</v>
      </c>
      <c r="M567" s="11" t="s">
        <v>5560</v>
      </c>
      <c r="N567" s="9">
        <v>3866</v>
      </c>
      <c r="O567" s="7" t="s">
        <v>6000</v>
      </c>
      <c r="P567" s="7" t="s">
        <v>6001</v>
      </c>
      <c r="Q567" s="9">
        <v>278</v>
      </c>
      <c r="R567" s="6">
        <v>45823</v>
      </c>
      <c r="S567" s="8">
        <f>ROUND((VALUE(SUBSTITUTE(SUBSTITUTE(BooksData[[#This Row],[Price (Incl. Tax)]], "Â", ""), "£", "")) *1.3),2)</f>
        <v>54.51</v>
      </c>
      <c r="T567" s="7" cm="1">
        <f t="array" ref="T567">_xlfn.SWITCH(I567, "One",1,"Two",2,"Three",3,"Four",4,"Five",5,"")</f>
        <v>2</v>
      </c>
      <c r="U567" s="12">
        <f>BooksData[[#This Row],[Price(USD)]]*BooksData[[#This Row],[Total Sales]]</f>
        <v>210735.66</v>
      </c>
      <c r="V567" s="7" t="str">
        <f>IF(BooksData[[#This Row],[Title]]="","Missing","OK")</f>
        <v>OK</v>
      </c>
      <c r="W567" s="7" t="str">
        <f ca="1">IF(BooksData[[#This Row],[Last Purchase]] &gt;= TODAY() - 30, "Recent", "Old")</f>
        <v>Recent</v>
      </c>
      <c r="X567" s="7">
        <f>IFERROR(
  --MID(BooksData[[#This Row],[Availability]],
        FIND("(", BooksData[[#This Row],[Availability]]) + 1,
        FIND(" ", BooksData[[#This Row],[Availability]], FIND("(", BooksData[[#This Row],[Availability]])) - FIND("(", BooksData[[#This Row],[Availability]]) - 1),
  0)</f>
        <v>3</v>
      </c>
      <c r="Y567" s="13" t="str">
        <f>IF(ISNUMBER(SEARCH("In stock", BooksData[[#This Row],[Availability]])), "In Stock", "Out of Stock")</f>
        <v>In Stock</v>
      </c>
      <c r="Z567" s="13" t="str">
        <f>IF(BooksData[[#This Row],[Stock Count]] &lt; 5, "⚠️ Low", "OK")</f>
        <v>⚠️ Low</v>
      </c>
      <c r="AA567" s="14">
        <f>BooksData[[#This Row],[Revenue]]*0.2</f>
        <v>42147.132000000005</v>
      </c>
      <c r="AB567" s="13" t="str" cm="1">
        <f t="array" ref="AB567">_xlfn.IFS(BooksData[[#This Row],[Price(USD)]]&lt;10, "Low", BooksData[[#This Row],[Price(USD)]]&lt;20, "Mid", TRUE, "High")</f>
        <v>High</v>
      </c>
      <c r="AC567" s="13" t="str">
        <f>IF(BooksData[[#This Row],[Total Sales]] &gt; 4000, "Top Seller", "Other")</f>
        <v>Other</v>
      </c>
    </row>
    <row r="568" spans="1:29" x14ac:dyDescent="0.3">
      <c r="A568" s="7" t="s">
        <v>584</v>
      </c>
      <c r="B568" s="7" t="s">
        <v>1583</v>
      </c>
      <c r="C568" s="7" t="s">
        <v>2017</v>
      </c>
      <c r="D568" s="7" t="s">
        <v>2553</v>
      </c>
      <c r="E568" s="7" t="s">
        <v>2553</v>
      </c>
      <c r="F568" s="7" t="s">
        <v>2921</v>
      </c>
      <c r="G568" s="7" t="s">
        <v>2928</v>
      </c>
      <c r="H568" s="7">
        <v>0</v>
      </c>
      <c r="I568" s="10" t="s">
        <v>2945</v>
      </c>
      <c r="J568" s="7" t="s">
        <v>2961</v>
      </c>
      <c r="K568" s="7" t="s">
        <v>3561</v>
      </c>
      <c r="L568" s="11" t="s">
        <v>4561</v>
      </c>
      <c r="M568" s="11" t="s">
        <v>5561</v>
      </c>
      <c r="N568" s="9">
        <v>3456</v>
      </c>
      <c r="O568" s="7" t="s">
        <v>5999</v>
      </c>
      <c r="P568" s="7" t="s">
        <v>6002</v>
      </c>
      <c r="Q568" s="9">
        <v>1597</v>
      </c>
      <c r="R568" s="6">
        <v>45705</v>
      </c>
      <c r="S568" s="8">
        <f>ROUND((VALUE(SUBSTITUTE(SUBSTITUTE(BooksData[[#This Row],[Price (Incl. Tax)]], "Â", ""), "£", "")) *1.3),2)</f>
        <v>47.84</v>
      </c>
      <c r="T568" s="7" cm="1">
        <f t="array" ref="T568">_xlfn.SWITCH(I568, "One",1,"Two",2,"Three",3,"Four",4,"Five",5,"")</f>
        <v>3</v>
      </c>
      <c r="U568" s="12">
        <f>BooksData[[#This Row],[Price(USD)]]*BooksData[[#This Row],[Total Sales]]</f>
        <v>165335.04000000001</v>
      </c>
      <c r="V568" s="7" t="str">
        <f>IF(BooksData[[#This Row],[Title]]="","Missing","OK")</f>
        <v>OK</v>
      </c>
      <c r="W568" s="7" t="str">
        <f ca="1">IF(BooksData[[#This Row],[Last Purchase]] &gt;= TODAY() - 30, "Recent", "Old")</f>
        <v>Old</v>
      </c>
      <c r="X568" s="7">
        <f>IFERROR(
  --MID(BooksData[[#This Row],[Availability]],
        FIND("(", BooksData[[#This Row],[Availability]]) + 1,
        FIND(" ", BooksData[[#This Row],[Availability]], FIND("(", BooksData[[#This Row],[Availability]])) - FIND("(", BooksData[[#This Row],[Availability]]) - 1),
  0)</f>
        <v>3</v>
      </c>
      <c r="Y568" s="13" t="str">
        <f>IF(ISNUMBER(SEARCH("In stock", BooksData[[#This Row],[Availability]])), "In Stock", "Out of Stock")</f>
        <v>In Stock</v>
      </c>
      <c r="Z568" s="13" t="str">
        <f>IF(BooksData[[#This Row],[Stock Count]] &lt; 5, "⚠️ Low", "OK")</f>
        <v>⚠️ Low</v>
      </c>
      <c r="AA568" s="14">
        <f>BooksData[[#This Row],[Revenue]]*0.2</f>
        <v>33067.008000000002</v>
      </c>
      <c r="AB568" s="13" t="str" cm="1">
        <f t="array" ref="AB568">_xlfn.IFS(BooksData[[#This Row],[Price(USD)]]&lt;10, "Low", BooksData[[#This Row],[Price(USD)]]&lt;20, "Mid", TRUE, "High")</f>
        <v>High</v>
      </c>
      <c r="AC568" s="13" t="str">
        <f>IF(BooksData[[#This Row],[Total Sales]] &gt; 4000, "Top Seller", "Other")</f>
        <v>Other</v>
      </c>
    </row>
    <row r="569" spans="1:29" x14ac:dyDescent="0.3">
      <c r="A569" s="7" t="s">
        <v>585</v>
      </c>
      <c r="B569" s="7" t="s">
        <v>1584</v>
      </c>
      <c r="C569" s="7" t="s">
        <v>2017</v>
      </c>
      <c r="D569" s="7" t="s">
        <v>2554</v>
      </c>
      <c r="E569" s="7" t="s">
        <v>2554</v>
      </c>
      <c r="F569" s="7" t="s">
        <v>2921</v>
      </c>
      <c r="G569" s="7" t="s">
        <v>2928</v>
      </c>
      <c r="H569" s="7">
        <v>0</v>
      </c>
      <c r="I569" s="10" t="s">
        <v>2946</v>
      </c>
      <c r="J569" s="7" t="s">
        <v>2961</v>
      </c>
      <c r="K569" s="7" t="s">
        <v>3562</v>
      </c>
      <c r="L569" s="11" t="s">
        <v>4562</v>
      </c>
      <c r="M569" s="11" t="s">
        <v>5562</v>
      </c>
      <c r="N569" s="9">
        <v>560</v>
      </c>
      <c r="O569" s="7" t="s">
        <v>5996</v>
      </c>
      <c r="P569" s="7" t="s">
        <v>6001</v>
      </c>
      <c r="Q569" s="9">
        <v>1577</v>
      </c>
      <c r="R569" s="6">
        <v>45680</v>
      </c>
      <c r="S569" s="8">
        <f>ROUND((VALUE(SUBSTITUTE(SUBSTITUTE(BooksData[[#This Row],[Price (Incl. Tax)]], "Â", ""), "£", "")) *1.3),2)</f>
        <v>27.21</v>
      </c>
      <c r="T569" s="7" cm="1">
        <f t="array" ref="T569">_xlfn.SWITCH(I569, "One",1,"Two",2,"Three",3,"Four",4,"Five",5,"")</f>
        <v>1</v>
      </c>
      <c r="U569" s="12">
        <f>BooksData[[#This Row],[Price(USD)]]*BooksData[[#This Row],[Total Sales]]</f>
        <v>15237.6</v>
      </c>
      <c r="V569" s="7" t="str">
        <f>IF(BooksData[[#This Row],[Title]]="","Missing","OK")</f>
        <v>OK</v>
      </c>
      <c r="W569" s="7" t="str">
        <f ca="1">IF(BooksData[[#This Row],[Last Purchase]] &gt;= TODAY() - 30, "Recent", "Old")</f>
        <v>Old</v>
      </c>
      <c r="X569" s="7">
        <f>IFERROR(
  --MID(BooksData[[#This Row],[Availability]],
        FIND("(", BooksData[[#This Row],[Availability]]) + 1,
        FIND(" ", BooksData[[#This Row],[Availability]], FIND("(", BooksData[[#This Row],[Availability]])) - FIND("(", BooksData[[#This Row],[Availability]]) - 1),
  0)</f>
        <v>3</v>
      </c>
      <c r="Y569" s="13" t="str">
        <f>IF(ISNUMBER(SEARCH("In stock", BooksData[[#This Row],[Availability]])), "In Stock", "Out of Stock")</f>
        <v>In Stock</v>
      </c>
      <c r="Z569" s="13" t="str">
        <f>IF(BooksData[[#This Row],[Stock Count]] &lt; 5, "⚠️ Low", "OK")</f>
        <v>⚠️ Low</v>
      </c>
      <c r="AA569" s="14">
        <f>BooksData[[#This Row],[Revenue]]*0.2</f>
        <v>3047.5200000000004</v>
      </c>
      <c r="AB569" s="13" t="str" cm="1">
        <f t="array" ref="AB569">_xlfn.IFS(BooksData[[#This Row],[Price(USD)]]&lt;10, "Low", BooksData[[#This Row],[Price(USD)]]&lt;20, "Mid", TRUE, "High")</f>
        <v>High</v>
      </c>
      <c r="AC569" s="13" t="str">
        <f>IF(BooksData[[#This Row],[Total Sales]] &gt; 4000, "Top Seller", "Other")</f>
        <v>Other</v>
      </c>
    </row>
    <row r="570" spans="1:29" x14ac:dyDescent="0.3">
      <c r="A570" s="7" t="s">
        <v>586</v>
      </c>
      <c r="B570" s="7" t="s">
        <v>1585</v>
      </c>
      <c r="C570" s="7" t="s">
        <v>2017</v>
      </c>
      <c r="D570" s="7" t="s">
        <v>2406</v>
      </c>
      <c r="E570" s="7" t="s">
        <v>2406</v>
      </c>
      <c r="F570" s="7" t="s">
        <v>2921</v>
      </c>
      <c r="G570" s="7" t="s">
        <v>2928</v>
      </c>
      <c r="H570" s="7">
        <v>0</v>
      </c>
      <c r="I570" s="10" t="s">
        <v>2943</v>
      </c>
      <c r="J570" s="7" t="s">
        <v>2961</v>
      </c>
      <c r="K570" s="7" t="s">
        <v>3563</v>
      </c>
      <c r="L570" s="11" t="s">
        <v>4563</v>
      </c>
      <c r="M570" s="11" t="s">
        <v>5563</v>
      </c>
      <c r="N570" s="9">
        <v>1744</v>
      </c>
      <c r="O570" s="7" t="s">
        <v>5995</v>
      </c>
      <c r="P570" s="7" t="s">
        <v>6001</v>
      </c>
      <c r="Q570" s="9">
        <v>1197</v>
      </c>
      <c r="R570" s="6">
        <v>45725</v>
      </c>
      <c r="S570" s="8">
        <f>ROUND((VALUE(SUBSTITUTE(SUBSTITUTE(BooksData[[#This Row],[Price (Incl. Tax)]], "Â", ""), "£", "")) *1.3),2)</f>
        <v>75.52</v>
      </c>
      <c r="T570" s="7" cm="1">
        <f t="array" ref="T570">_xlfn.SWITCH(I570, "One",1,"Two",2,"Three",3,"Four",4,"Five",5,"")</f>
        <v>2</v>
      </c>
      <c r="U570" s="12">
        <f>BooksData[[#This Row],[Price(USD)]]*BooksData[[#This Row],[Total Sales]]</f>
        <v>131706.88</v>
      </c>
      <c r="V570" s="7" t="str">
        <f>IF(BooksData[[#This Row],[Title]]="","Missing","OK")</f>
        <v>OK</v>
      </c>
      <c r="W570" s="7" t="str">
        <f ca="1">IF(BooksData[[#This Row],[Last Purchase]] &gt;= TODAY() - 30, "Recent", "Old")</f>
        <v>Old</v>
      </c>
      <c r="X570" s="7">
        <f>IFERROR(
  --MID(BooksData[[#This Row],[Availability]],
        FIND("(", BooksData[[#This Row],[Availability]]) + 1,
        FIND(" ", BooksData[[#This Row],[Availability]], FIND("(", BooksData[[#This Row],[Availability]])) - FIND("(", BooksData[[#This Row],[Availability]]) - 1),
  0)</f>
        <v>3</v>
      </c>
      <c r="Y570" s="13" t="str">
        <f>IF(ISNUMBER(SEARCH("In stock", BooksData[[#This Row],[Availability]])), "In Stock", "Out of Stock")</f>
        <v>In Stock</v>
      </c>
      <c r="Z570" s="13" t="str">
        <f>IF(BooksData[[#This Row],[Stock Count]] &lt; 5, "⚠️ Low", "OK")</f>
        <v>⚠️ Low</v>
      </c>
      <c r="AA570" s="14">
        <f>BooksData[[#This Row],[Revenue]]*0.2</f>
        <v>26341.376000000004</v>
      </c>
      <c r="AB570" s="13" t="str" cm="1">
        <f t="array" ref="AB570">_xlfn.IFS(BooksData[[#This Row],[Price(USD)]]&lt;10, "Low", BooksData[[#This Row],[Price(USD)]]&lt;20, "Mid", TRUE, "High")</f>
        <v>High</v>
      </c>
      <c r="AC570" s="13" t="str">
        <f>IF(BooksData[[#This Row],[Total Sales]] &gt; 4000, "Top Seller", "Other")</f>
        <v>Other</v>
      </c>
    </row>
    <row r="571" spans="1:29" x14ac:dyDescent="0.3">
      <c r="A571" s="7" t="s">
        <v>587</v>
      </c>
      <c r="B571" s="7" t="s">
        <v>1586</v>
      </c>
      <c r="C571" s="7" t="s">
        <v>2017</v>
      </c>
      <c r="D571" s="7" t="s">
        <v>2224</v>
      </c>
      <c r="E571" s="7" t="s">
        <v>2224</v>
      </c>
      <c r="F571" s="7" t="s">
        <v>2921</v>
      </c>
      <c r="G571" s="7" t="s">
        <v>2928</v>
      </c>
      <c r="H571" s="7">
        <v>0</v>
      </c>
      <c r="I571" s="10" t="s">
        <v>2945</v>
      </c>
      <c r="J571" s="7" t="s">
        <v>2961</v>
      </c>
      <c r="K571" s="7" t="s">
        <v>3564</v>
      </c>
      <c r="L571" s="11" t="s">
        <v>4564</v>
      </c>
      <c r="M571" s="11" t="s">
        <v>5564</v>
      </c>
      <c r="N571" s="9">
        <v>3491</v>
      </c>
      <c r="O571" s="7" t="s">
        <v>5996</v>
      </c>
      <c r="P571" s="7" t="s">
        <v>6002</v>
      </c>
      <c r="Q571" s="9">
        <v>223</v>
      </c>
      <c r="R571" s="6">
        <v>45813</v>
      </c>
      <c r="S571" s="8">
        <f>ROUND((VALUE(SUBSTITUTE(SUBSTITUTE(BooksData[[#This Row],[Price (Incl. Tax)]], "Â", ""), "£", "")) *1.3),2)</f>
        <v>56.65</v>
      </c>
      <c r="T571" s="7" cm="1">
        <f t="array" ref="T571">_xlfn.SWITCH(I571, "One",1,"Two",2,"Three",3,"Four",4,"Five",5,"")</f>
        <v>3</v>
      </c>
      <c r="U571" s="12">
        <f>BooksData[[#This Row],[Price(USD)]]*BooksData[[#This Row],[Total Sales]]</f>
        <v>197765.15</v>
      </c>
      <c r="V571" s="7" t="str">
        <f>IF(BooksData[[#This Row],[Title]]="","Missing","OK")</f>
        <v>OK</v>
      </c>
      <c r="W571" s="7" t="str">
        <f ca="1">IF(BooksData[[#This Row],[Last Purchase]] &gt;= TODAY() - 30, "Recent", "Old")</f>
        <v>Old</v>
      </c>
      <c r="X571" s="7">
        <f>IFERROR(
  --MID(BooksData[[#This Row],[Availability]],
        FIND("(", BooksData[[#This Row],[Availability]]) + 1,
        FIND(" ", BooksData[[#This Row],[Availability]], FIND("(", BooksData[[#This Row],[Availability]])) - FIND("(", BooksData[[#This Row],[Availability]]) - 1),
  0)</f>
        <v>3</v>
      </c>
      <c r="Y571" s="13" t="str">
        <f>IF(ISNUMBER(SEARCH("In stock", BooksData[[#This Row],[Availability]])), "In Stock", "Out of Stock")</f>
        <v>In Stock</v>
      </c>
      <c r="Z571" s="13" t="str">
        <f>IF(BooksData[[#This Row],[Stock Count]] &lt; 5, "⚠️ Low", "OK")</f>
        <v>⚠️ Low</v>
      </c>
      <c r="AA571" s="14">
        <f>BooksData[[#This Row],[Revenue]]*0.2</f>
        <v>39553.03</v>
      </c>
      <c r="AB571" s="13" t="str" cm="1">
        <f t="array" ref="AB571">_xlfn.IFS(BooksData[[#This Row],[Price(USD)]]&lt;10, "Low", BooksData[[#This Row],[Price(USD)]]&lt;20, "Mid", TRUE, "High")</f>
        <v>High</v>
      </c>
      <c r="AC571" s="13" t="str">
        <f>IF(BooksData[[#This Row],[Total Sales]] &gt; 4000, "Top Seller", "Other")</f>
        <v>Other</v>
      </c>
    </row>
    <row r="572" spans="1:29" x14ac:dyDescent="0.3">
      <c r="A572" s="7" t="s">
        <v>588</v>
      </c>
      <c r="B572" s="7" t="s">
        <v>1587</v>
      </c>
      <c r="C572" s="7" t="s">
        <v>2017</v>
      </c>
      <c r="D572" s="7" t="s">
        <v>2555</v>
      </c>
      <c r="E572" s="7" t="s">
        <v>2555</v>
      </c>
      <c r="F572" s="7" t="s">
        <v>2921</v>
      </c>
      <c r="G572" s="7" t="s">
        <v>2928</v>
      </c>
      <c r="H572" s="7">
        <v>0</v>
      </c>
      <c r="I572" s="10" t="s">
        <v>2946</v>
      </c>
      <c r="J572" s="7" t="s">
        <v>2961</v>
      </c>
      <c r="K572" s="7" t="s">
        <v>3565</v>
      </c>
      <c r="L572" s="11" t="s">
        <v>4565</v>
      </c>
      <c r="M572" s="11" t="s">
        <v>5565</v>
      </c>
      <c r="N572" s="9">
        <v>3240</v>
      </c>
      <c r="O572" s="7" t="s">
        <v>5997</v>
      </c>
      <c r="P572" s="7" t="s">
        <v>6001</v>
      </c>
      <c r="Q572" s="9">
        <v>318</v>
      </c>
      <c r="R572" s="6">
        <v>45828</v>
      </c>
      <c r="S572" s="8">
        <f>ROUND((VALUE(SUBSTITUTE(SUBSTITUTE(BooksData[[#This Row],[Price (Incl. Tax)]], "Â", ""), "£", "")) *1.3),2)</f>
        <v>15.99</v>
      </c>
      <c r="T572" s="7" cm="1">
        <f t="array" ref="T572">_xlfn.SWITCH(I572, "One",1,"Two",2,"Three",3,"Four",4,"Five",5,"")</f>
        <v>1</v>
      </c>
      <c r="U572" s="12">
        <f>BooksData[[#This Row],[Price(USD)]]*BooksData[[#This Row],[Total Sales]]</f>
        <v>51807.6</v>
      </c>
      <c r="V572" s="7" t="str">
        <f>IF(BooksData[[#This Row],[Title]]="","Missing","OK")</f>
        <v>OK</v>
      </c>
      <c r="W572" s="7" t="str">
        <f ca="1">IF(BooksData[[#This Row],[Last Purchase]] &gt;= TODAY() - 30, "Recent", "Old")</f>
        <v>Recent</v>
      </c>
      <c r="X572" s="7">
        <f>IFERROR(
  --MID(BooksData[[#This Row],[Availability]],
        FIND("(", BooksData[[#This Row],[Availability]]) + 1,
        FIND(" ", BooksData[[#This Row],[Availability]], FIND("(", BooksData[[#This Row],[Availability]])) - FIND("(", BooksData[[#This Row],[Availability]]) - 1),
  0)</f>
        <v>3</v>
      </c>
      <c r="Y572" s="13" t="str">
        <f>IF(ISNUMBER(SEARCH("In stock", BooksData[[#This Row],[Availability]])), "In Stock", "Out of Stock")</f>
        <v>In Stock</v>
      </c>
      <c r="Z572" s="13" t="str">
        <f>IF(BooksData[[#This Row],[Stock Count]] &lt; 5, "⚠️ Low", "OK")</f>
        <v>⚠️ Low</v>
      </c>
      <c r="AA572" s="14">
        <f>BooksData[[#This Row],[Revenue]]*0.2</f>
        <v>10361.52</v>
      </c>
      <c r="AB572" s="13" t="str" cm="1">
        <f t="array" ref="AB572">_xlfn.IFS(BooksData[[#This Row],[Price(USD)]]&lt;10, "Low", BooksData[[#This Row],[Price(USD)]]&lt;20, "Mid", TRUE, "High")</f>
        <v>Mid</v>
      </c>
      <c r="AC572" s="13" t="str">
        <f>IF(BooksData[[#This Row],[Total Sales]] &gt; 4000, "Top Seller", "Other")</f>
        <v>Other</v>
      </c>
    </row>
    <row r="573" spans="1:29" x14ac:dyDescent="0.3">
      <c r="A573" s="7" t="s">
        <v>589</v>
      </c>
      <c r="B573" s="7" t="s">
        <v>1588</v>
      </c>
      <c r="C573" s="7" t="s">
        <v>2017</v>
      </c>
      <c r="D573" s="7" t="s">
        <v>2518</v>
      </c>
      <c r="E573" s="7" t="s">
        <v>2518</v>
      </c>
      <c r="F573" s="7" t="s">
        <v>2921</v>
      </c>
      <c r="G573" s="7" t="s">
        <v>2928</v>
      </c>
      <c r="H573" s="7">
        <v>0</v>
      </c>
      <c r="I573" s="10" t="s">
        <v>2943</v>
      </c>
      <c r="J573" s="7" t="s">
        <v>2961</v>
      </c>
      <c r="K573" s="7" t="s">
        <v>3566</v>
      </c>
      <c r="L573" s="11" t="s">
        <v>4566</v>
      </c>
      <c r="M573" s="11" t="s">
        <v>5566</v>
      </c>
      <c r="N573" s="9">
        <v>4834</v>
      </c>
      <c r="O573" s="7" t="s">
        <v>5995</v>
      </c>
      <c r="P573" s="7" t="s">
        <v>6001</v>
      </c>
      <c r="Q573" s="9">
        <v>216</v>
      </c>
      <c r="R573" s="6">
        <v>45721</v>
      </c>
      <c r="S573" s="8">
        <f>ROUND((VALUE(SUBSTITUTE(SUBSTITUTE(BooksData[[#This Row],[Price (Incl. Tax)]], "Â", ""), "£", "")) *1.3),2)</f>
        <v>28.78</v>
      </c>
      <c r="T573" s="7" cm="1">
        <f t="array" ref="T573">_xlfn.SWITCH(I573, "One",1,"Two",2,"Three",3,"Four",4,"Five",5,"")</f>
        <v>2</v>
      </c>
      <c r="U573" s="12">
        <f>BooksData[[#This Row],[Price(USD)]]*BooksData[[#This Row],[Total Sales]]</f>
        <v>139122.52000000002</v>
      </c>
      <c r="V573" s="7" t="str">
        <f>IF(BooksData[[#This Row],[Title]]="","Missing","OK")</f>
        <v>OK</v>
      </c>
      <c r="W573" s="7" t="str">
        <f ca="1">IF(BooksData[[#This Row],[Last Purchase]] &gt;= TODAY() - 30, "Recent", "Old")</f>
        <v>Old</v>
      </c>
      <c r="X573" s="7">
        <f>IFERROR(
  --MID(BooksData[[#This Row],[Availability]],
        FIND("(", BooksData[[#This Row],[Availability]]) + 1,
        FIND(" ", BooksData[[#This Row],[Availability]], FIND("(", BooksData[[#This Row],[Availability]])) - FIND("(", BooksData[[#This Row],[Availability]]) - 1),
  0)</f>
        <v>3</v>
      </c>
      <c r="Y573" s="13" t="str">
        <f>IF(ISNUMBER(SEARCH("In stock", BooksData[[#This Row],[Availability]])), "In Stock", "Out of Stock")</f>
        <v>In Stock</v>
      </c>
      <c r="Z573" s="13" t="str">
        <f>IF(BooksData[[#This Row],[Stock Count]] &lt; 5, "⚠️ Low", "OK")</f>
        <v>⚠️ Low</v>
      </c>
      <c r="AA573" s="14">
        <f>BooksData[[#This Row],[Revenue]]*0.2</f>
        <v>27824.504000000004</v>
      </c>
      <c r="AB573" s="13" t="str" cm="1">
        <f t="array" ref="AB573">_xlfn.IFS(BooksData[[#This Row],[Price(USD)]]&lt;10, "Low", BooksData[[#This Row],[Price(USD)]]&lt;20, "Mid", TRUE, "High")</f>
        <v>High</v>
      </c>
      <c r="AC573" s="13" t="str">
        <f>IF(BooksData[[#This Row],[Total Sales]] &gt; 4000, "Top Seller", "Other")</f>
        <v>Top Seller</v>
      </c>
    </row>
    <row r="574" spans="1:29" x14ac:dyDescent="0.3">
      <c r="A574" s="7" t="s">
        <v>590</v>
      </c>
      <c r="B574" s="7" t="s">
        <v>1589</v>
      </c>
      <c r="C574" s="7" t="s">
        <v>2017</v>
      </c>
      <c r="D574" s="7" t="s">
        <v>2556</v>
      </c>
      <c r="E574" s="7" t="s">
        <v>2556</v>
      </c>
      <c r="F574" s="7" t="s">
        <v>2921</v>
      </c>
      <c r="G574" s="7" t="s">
        <v>2928</v>
      </c>
      <c r="H574" s="7">
        <v>0</v>
      </c>
      <c r="I574" s="10" t="s">
        <v>2944</v>
      </c>
      <c r="J574" s="7" t="s">
        <v>2961</v>
      </c>
      <c r="K574" s="7" t="s">
        <v>3567</v>
      </c>
      <c r="L574" s="11" t="s">
        <v>4567</v>
      </c>
      <c r="M574" s="11" t="s">
        <v>5567</v>
      </c>
      <c r="N574" s="9">
        <v>210</v>
      </c>
      <c r="O574" s="7" t="s">
        <v>5998</v>
      </c>
      <c r="P574" s="7" t="s">
        <v>6001</v>
      </c>
      <c r="Q574" s="9">
        <v>336</v>
      </c>
      <c r="R574" s="6">
        <v>45832</v>
      </c>
      <c r="S574" s="8">
        <f>ROUND((VALUE(SUBSTITUTE(SUBSTITUTE(BooksData[[#This Row],[Price (Incl. Tax)]], "Â", ""), "£", "")) *1.3),2)</f>
        <v>67.930000000000007</v>
      </c>
      <c r="T574" s="7" cm="1">
        <f t="array" ref="T574">_xlfn.SWITCH(I574, "One",1,"Two",2,"Three",3,"Four",4,"Five",5,"")</f>
        <v>4</v>
      </c>
      <c r="U574" s="12">
        <f>BooksData[[#This Row],[Price(USD)]]*BooksData[[#This Row],[Total Sales]]</f>
        <v>14265.300000000001</v>
      </c>
      <c r="V574" s="7" t="str">
        <f>IF(BooksData[[#This Row],[Title]]="","Missing","OK")</f>
        <v>OK</v>
      </c>
      <c r="W574" s="7" t="str">
        <f ca="1">IF(BooksData[[#This Row],[Last Purchase]] &gt;= TODAY() - 30, "Recent", "Old")</f>
        <v>Recent</v>
      </c>
      <c r="X574" s="7">
        <f>IFERROR(
  --MID(BooksData[[#This Row],[Availability]],
        FIND("(", BooksData[[#This Row],[Availability]]) + 1,
        FIND(" ", BooksData[[#This Row],[Availability]], FIND("(", BooksData[[#This Row],[Availability]])) - FIND("(", BooksData[[#This Row],[Availability]]) - 1),
  0)</f>
        <v>3</v>
      </c>
      <c r="Y574" s="13" t="str">
        <f>IF(ISNUMBER(SEARCH("In stock", BooksData[[#This Row],[Availability]])), "In Stock", "Out of Stock")</f>
        <v>In Stock</v>
      </c>
      <c r="Z574" s="13" t="str">
        <f>IF(BooksData[[#This Row],[Stock Count]] &lt; 5, "⚠️ Low", "OK")</f>
        <v>⚠️ Low</v>
      </c>
      <c r="AA574" s="14">
        <f>BooksData[[#This Row],[Revenue]]*0.2</f>
        <v>2853.0600000000004</v>
      </c>
      <c r="AB574" s="13" t="str" cm="1">
        <f t="array" ref="AB574">_xlfn.IFS(BooksData[[#This Row],[Price(USD)]]&lt;10, "Low", BooksData[[#This Row],[Price(USD)]]&lt;20, "Mid", TRUE, "High")</f>
        <v>High</v>
      </c>
      <c r="AC574" s="13" t="str">
        <f>IF(BooksData[[#This Row],[Total Sales]] &gt; 4000, "Top Seller", "Other")</f>
        <v>Other</v>
      </c>
    </row>
    <row r="575" spans="1:29" x14ac:dyDescent="0.3">
      <c r="A575" s="7" t="s">
        <v>591</v>
      </c>
      <c r="B575" s="7" t="s">
        <v>1590</v>
      </c>
      <c r="C575" s="7" t="s">
        <v>2017</v>
      </c>
      <c r="D575" s="7" t="s">
        <v>2557</v>
      </c>
      <c r="E575" s="7" t="s">
        <v>2557</v>
      </c>
      <c r="F575" s="7" t="s">
        <v>2921</v>
      </c>
      <c r="G575" s="7" t="s">
        <v>2928</v>
      </c>
      <c r="H575" s="7">
        <v>0</v>
      </c>
      <c r="I575" s="10" t="s">
        <v>2943</v>
      </c>
      <c r="J575" s="7" t="s">
        <v>2961</v>
      </c>
      <c r="K575" s="7" t="s">
        <v>3568</v>
      </c>
      <c r="L575" s="11" t="s">
        <v>4568</v>
      </c>
      <c r="M575" s="11" t="s">
        <v>5568</v>
      </c>
      <c r="N575" s="9">
        <v>4766</v>
      </c>
      <c r="O575" s="7" t="s">
        <v>5995</v>
      </c>
      <c r="P575" s="7" t="s">
        <v>6002</v>
      </c>
      <c r="Q575" s="9">
        <v>920</v>
      </c>
      <c r="R575" s="6">
        <v>45826</v>
      </c>
      <c r="S575" s="8">
        <f>ROUND((VALUE(SUBSTITUTE(SUBSTITUTE(BooksData[[#This Row],[Price (Incl. Tax)]], "Â", ""), "£", "")) *1.3),2)</f>
        <v>69.540000000000006</v>
      </c>
      <c r="T575" s="7" cm="1">
        <f t="array" ref="T575">_xlfn.SWITCH(I575, "One",1,"Two",2,"Three",3,"Four",4,"Five",5,"")</f>
        <v>2</v>
      </c>
      <c r="U575" s="12">
        <f>BooksData[[#This Row],[Price(USD)]]*BooksData[[#This Row],[Total Sales]]</f>
        <v>331427.64</v>
      </c>
      <c r="V575" s="7" t="str">
        <f>IF(BooksData[[#This Row],[Title]]="","Missing","OK")</f>
        <v>OK</v>
      </c>
      <c r="W575" s="7" t="str">
        <f ca="1">IF(BooksData[[#This Row],[Last Purchase]] &gt;= TODAY() - 30, "Recent", "Old")</f>
        <v>Recent</v>
      </c>
      <c r="X575" s="7">
        <f>IFERROR(
  --MID(BooksData[[#This Row],[Availability]],
        FIND("(", BooksData[[#This Row],[Availability]]) + 1,
        FIND(" ", BooksData[[#This Row],[Availability]], FIND("(", BooksData[[#This Row],[Availability]])) - FIND("(", BooksData[[#This Row],[Availability]]) - 1),
  0)</f>
        <v>3</v>
      </c>
      <c r="Y575" s="13" t="str">
        <f>IF(ISNUMBER(SEARCH("In stock", BooksData[[#This Row],[Availability]])), "In Stock", "Out of Stock")</f>
        <v>In Stock</v>
      </c>
      <c r="Z575" s="13" t="str">
        <f>IF(BooksData[[#This Row],[Stock Count]] &lt; 5, "⚠️ Low", "OK")</f>
        <v>⚠️ Low</v>
      </c>
      <c r="AA575" s="14">
        <f>BooksData[[#This Row],[Revenue]]*0.2</f>
        <v>66285.528000000006</v>
      </c>
      <c r="AB575" s="13" t="str" cm="1">
        <f t="array" ref="AB575">_xlfn.IFS(BooksData[[#This Row],[Price(USD)]]&lt;10, "Low", BooksData[[#This Row],[Price(USD)]]&lt;20, "Mid", TRUE, "High")</f>
        <v>High</v>
      </c>
      <c r="AC575" s="13" t="str">
        <f>IF(BooksData[[#This Row],[Total Sales]] &gt; 4000, "Top Seller", "Other")</f>
        <v>Top Seller</v>
      </c>
    </row>
    <row r="576" spans="1:29" x14ac:dyDescent="0.3">
      <c r="A576" s="7" t="s">
        <v>592</v>
      </c>
      <c r="B576" s="7" t="s">
        <v>1591</v>
      </c>
      <c r="C576" s="7" t="s">
        <v>2017</v>
      </c>
      <c r="D576" s="7" t="s">
        <v>2558</v>
      </c>
      <c r="E576" s="7" t="s">
        <v>2558</v>
      </c>
      <c r="F576" s="7" t="s">
        <v>2921</v>
      </c>
      <c r="G576" s="7" t="s">
        <v>2928</v>
      </c>
      <c r="H576" s="7">
        <v>0</v>
      </c>
      <c r="I576" s="10" t="s">
        <v>2943</v>
      </c>
      <c r="J576" s="7" t="s">
        <v>2961</v>
      </c>
      <c r="K576" s="7" t="s">
        <v>3569</v>
      </c>
      <c r="L576" s="11" t="s">
        <v>4569</v>
      </c>
      <c r="M576" s="11" t="s">
        <v>5569</v>
      </c>
      <c r="N576" s="9">
        <v>3166</v>
      </c>
      <c r="O576" s="7" t="s">
        <v>5998</v>
      </c>
      <c r="P576" s="7" t="s">
        <v>6002</v>
      </c>
      <c r="Q576" s="9">
        <v>954</v>
      </c>
      <c r="R576" s="6">
        <v>45786</v>
      </c>
      <c r="S576" s="8">
        <f>ROUND((VALUE(SUBSTITUTE(SUBSTITUTE(BooksData[[#This Row],[Price (Incl. Tax)]], "Â", ""), "£", "")) *1.3),2)</f>
        <v>30.46</v>
      </c>
      <c r="T576" s="7" cm="1">
        <f t="array" ref="T576">_xlfn.SWITCH(I576, "One",1,"Two",2,"Three",3,"Four",4,"Five",5,"")</f>
        <v>2</v>
      </c>
      <c r="U576" s="12">
        <f>BooksData[[#This Row],[Price(USD)]]*BooksData[[#This Row],[Total Sales]]</f>
        <v>96436.36</v>
      </c>
      <c r="V576" s="7" t="str">
        <f>IF(BooksData[[#This Row],[Title]]="","Missing","OK")</f>
        <v>OK</v>
      </c>
      <c r="W576" s="7" t="str">
        <f ca="1">IF(BooksData[[#This Row],[Last Purchase]] &gt;= TODAY() - 30, "Recent", "Old")</f>
        <v>Old</v>
      </c>
      <c r="X576" s="7">
        <f>IFERROR(
  --MID(BooksData[[#This Row],[Availability]],
        FIND("(", BooksData[[#This Row],[Availability]]) + 1,
        FIND(" ", BooksData[[#This Row],[Availability]], FIND("(", BooksData[[#This Row],[Availability]])) - FIND("(", BooksData[[#This Row],[Availability]]) - 1),
  0)</f>
        <v>3</v>
      </c>
      <c r="Y576" s="13" t="str">
        <f>IF(ISNUMBER(SEARCH("In stock", BooksData[[#This Row],[Availability]])), "In Stock", "Out of Stock")</f>
        <v>In Stock</v>
      </c>
      <c r="Z576" s="13" t="str">
        <f>IF(BooksData[[#This Row],[Stock Count]] &lt; 5, "⚠️ Low", "OK")</f>
        <v>⚠️ Low</v>
      </c>
      <c r="AA576" s="14">
        <f>BooksData[[#This Row],[Revenue]]*0.2</f>
        <v>19287.272000000001</v>
      </c>
      <c r="AB576" s="13" t="str" cm="1">
        <f t="array" ref="AB576">_xlfn.IFS(BooksData[[#This Row],[Price(USD)]]&lt;10, "Low", BooksData[[#This Row],[Price(USD)]]&lt;20, "Mid", TRUE, "High")</f>
        <v>High</v>
      </c>
      <c r="AC576" s="13" t="str">
        <f>IF(BooksData[[#This Row],[Total Sales]] &gt; 4000, "Top Seller", "Other")</f>
        <v>Other</v>
      </c>
    </row>
    <row r="577" spans="1:29" x14ac:dyDescent="0.3">
      <c r="A577" s="7" t="s">
        <v>593</v>
      </c>
      <c r="B577" s="7" t="s">
        <v>1592</v>
      </c>
      <c r="C577" s="7" t="s">
        <v>2017</v>
      </c>
      <c r="D577" s="7" t="s">
        <v>2559</v>
      </c>
      <c r="E577" s="7" t="s">
        <v>2559</v>
      </c>
      <c r="F577" s="7" t="s">
        <v>2921</v>
      </c>
      <c r="G577" s="7" t="s">
        <v>2928</v>
      </c>
      <c r="H577" s="7">
        <v>0</v>
      </c>
      <c r="I577" s="10" t="s">
        <v>2943</v>
      </c>
      <c r="J577" s="7" t="s">
        <v>2961</v>
      </c>
      <c r="K577" s="7" t="s">
        <v>3570</v>
      </c>
      <c r="L577" s="11" t="s">
        <v>4570</v>
      </c>
      <c r="M577" s="11" t="s">
        <v>5570</v>
      </c>
      <c r="N577" s="9">
        <v>3957</v>
      </c>
      <c r="O577" s="7" t="s">
        <v>5996</v>
      </c>
      <c r="P577" s="7" t="s">
        <v>6002</v>
      </c>
      <c r="Q577" s="9">
        <v>643</v>
      </c>
      <c r="R577" s="6">
        <v>45687</v>
      </c>
      <c r="S577" s="8">
        <f>ROUND((VALUE(SUBSTITUTE(SUBSTITUTE(BooksData[[#This Row],[Price (Incl. Tax)]], "Â", ""), "£", "")) *1.3),2)</f>
        <v>60.39</v>
      </c>
      <c r="T577" s="7" cm="1">
        <f t="array" ref="T577">_xlfn.SWITCH(I577, "One",1,"Two",2,"Three",3,"Four",4,"Five",5,"")</f>
        <v>2</v>
      </c>
      <c r="U577" s="12">
        <f>BooksData[[#This Row],[Price(USD)]]*BooksData[[#This Row],[Total Sales]]</f>
        <v>238963.23</v>
      </c>
      <c r="V577" s="7" t="str">
        <f>IF(BooksData[[#This Row],[Title]]="","Missing","OK")</f>
        <v>OK</v>
      </c>
      <c r="W577" s="7" t="str">
        <f ca="1">IF(BooksData[[#This Row],[Last Purchase]] &gt;= TODAY() - 30, "Recent", "Old")</f>
        <v>Old</v>
      </c>
      <c r="X577" s="7">
        <f>IFERROR(
  --MID(BooksData[[#This Row],[Availability]],
        FIND("(", BooksData[[#This Row],[Availability]]) + 1,
        FIND(" ", BooksData[[#This Row],[Availability]], FIND("(", BooksData[[#This Row],[Availability]])) - FIND("(", BooksData[[#This Row],[Availability]]) - 1),
  0)</f>
        <v>3</v>
      </c>
      <c r="Y577" s="13" t="str">
        <f>IF(ISNUMBER(SEARCH("In stock", BooksData[[#This Row],[Availability]])), "In Stock", "Out of Stock")</f>
        <v>In Stock</v>
      </c>
      <c r="Z577" s="13" t="str">
        <f>IF(BooksData[[#This Row],[Stock Count]] &lt; 5, "⚠️ Low", "OK")</f>
        <v>⚠️ Low</v>
      </c>
      <c r="AA577" s="14">
        <f>BooksData[[#This Row],[Revenue]]*0.2</f>
        <v>47792.646000000008</v>
      </c>
      <c r="AB577" s="13" t="str" cm="1">
        <f t="array" ref="AB577">_xlfn.IFS(BooksData[[#This Row],[Price(USD)]]&lt;10, "Low", BooksData[[#This Row],[Price(USD)]]&lt;20, "Mid", TRUE, "High")</f>
        <v>High</v>
      </c>
      <c r="AC577" s="13" t="str">
        <f>IF(BooksData[[#This Row],[Total Sales]] &gt; 4000, "Top Seller", "Other")</f>
        <v>Other</v>
      </c>
    </row>
    <row r="578" spans="1:29" x14ac:dyDescent="0.3">
      <c r="A578" s="7" t="s">
        <v>594</v>
      </c>
      <c r="B578" s="7" t="s">
        <v>1593</v>
      </c>
      <c r="C578" s="7" t="s">
        <v>2017</v>
      </c>
      <c r="D578" s="7" t="s">
        <v>2560</v>
      </c>
      <c r="E578" s="7" t="s">
        <v>2560</v>
      </c>
      <c r="F578" s="7" t="s">
        <v>2921</v>
      </c>
      <c r="G578" s="7" t="s">
        <v>2928</v>
      </c>
      <c r="H578" s="7">
        <v>0</v>
      </c>
      <c r="I578" s="10" t="s">
        <v>2946</v>
      </c>
      <c r="J578" s="7" t="s">
        <v>2961</v>
      </c>
      <c r="K578" s="7" t="s">
        <v>3571</v>
      </c>
      <c r="L578" s="11" t="s">
        <v>4571</v>
      </c>
      <c r="M578" s="11" t="s">
        <v>5571</v>
      </c>
      <c r="N578" s="9">
        <v>98</v>
      </c>
      <c r="O578" s="7" t="s">
        <v>5995</v>
      </c>
      <c r="P578" s="7" t="s">
        <v>6002</v>
      </c>
      <c r="Q578" s="9">
        <v>832</v>
      </c>
      <c r="R578" s="6">
        <v>45792</v>
      </c>
      <c r="S578" s="8">
        <f>ROUND((VALUE(SUBSTITUTE(SUBSTITUTE(BooksData[[#This Row],[Price (Incl. Tax)]], "Â", ""), "£", "")) *1.3),2)</f>
        <v>56.62</v>
      </c>
      <c r="T578" s="7" cm="1">
        <f t="array" ref="T578">_xlfn.SWITCH(I578, "One",1,"Two",2,"Three",3,"Four",4,"Five",5,"")</f>
        <v>1</v>
      </c>
      <c r="U578" s="12">
        <f>BooksData[[#This Row],[Price(USD)]]*BooksData[[#This Row],[Total Sales]]</f>
        <v>5548.7599999999993</v>
      </c>
      <c r="V578" s="7" t="str">
        <f>IF(BooksData[[#This Row],[Title]]="","Missing","OK")</f>
        <v>OK</v>
      </c>
      <c r="W578" s="7" t="str">
        <f ca="1">IF(BooksData[[#This Row],[Last Purchase]] &gt;= TODAY() - 30, "Recent", "Old")</f>
        <v>Old</v>
      </c>
      <c r="X578" s="7">
        <f>IFERROR(
  --MID(BooksData[[#This Row],[Availability]],
        FIND("(", BooksData[[#This Row],[Availability]]) + 1,
        FIND(" ", BooksData[[#This Row],[Availability]], FIND("(", BooksData[[#This Row],[Availability]])) - FIND("(", BooksData[[#This Row],[Availability]]) - 1),
  0)</f>
        <v>3</v>
      </c>
      <c r="Y578" s="13" t="str">
        <f>IF(ISNUMBER(SEARCH("In stock", BooksData[[#This Row],[Availability]])), "In Stock", "Out of Stock")</f>
        <v>In Stock</v>
      </c>
      <c r="Z578" s="13" t="str">
        <f>IF(BooksData[[#This Row],[Stock Count]] &lt; 5, "⚠️ Low", "OK")</f>
        <v>⚠️ Low</v>
      </c>
      <c r="AA578" s="14">
        <f>BooksData[[#This Row],[Revenue]]*0.2</f>
        <v>1109.752</v>
      </c>
      <c r="AB578" s="13" t="str" cm="1">
        <f t="array" ref="AB578">_xlfn.IFS(BooksData[[#This Row],[Price(USD)]]&lt;10, "Low", BooksData[[#This Row],[Price(USD)]]&lt;20, "Mid", TRUE, "High")</f>
        <v>High</v>
      </c>
      <c r="AC578" s="13" t="str">
        <f>IF(BooksData[[#This Row],[Total Sales]] &gt; 4000, "Top Seller", "Other")</f>
        <v>Other</v>
      </c>
    </row>
    <row r="579" spans="1:29" x14ac:dyDescent="0.3">
      <c r="A579" s="7" t="s">
        <v>595</v>
      </c>
      <c r="B579" s="7" t="s">
        <v>1594</v>
      </c>
      <c r="C579" s="7" t="s">
        <v>2017</v>
      </c>
      <c r="D579" s="7" t="s">
        <v>2561</v>
      </c>
      <c r="E579" s="7" t="s">
        <v>2561</v>
      </c>
      <c r="F579" s="7" t="s">
        <v>2921</v>
      </c>
      <c r="G579" s="7" t="s">
        <v>2928</v>
      </c>
      <c r="H579" s="7">
        <v>0</v>
      </c>
      <c r="I579" s="10" t="s">
        <v>2943</v>
      </c>
      <c r="J579" s="7" t="s">
        <v>2961</v>
      </c>
      <c r="K579" s="7" t="s">
        <v>3572</v>
      </c>
      <c r="L579" s="11" t="s">
        <v>4572</v>
      </c>
      <c r="M579" s="11" t="s">
        <v>5572</v>
      </c>
      <c r="N579" s="9">
        <v>2931</v>
      </c>
      <c r="O579" s="7" t="s">
        <v>5999</v>
      </c>
      <c r="P579" s="7" t="s">
        <v>6001</v>
      </c>
      <c r="Q579" s="9">
        <v>247</v>
      </c>
      <c r="R579" s="6">
        <v>45735</v>
      </c>
      <c r="S579" s="8">
        <f>ROUND((VALUE(SUBSTITUTE(SUBSTITUTE(BooksData[[#This Row],[Price (Incl. Tax)]], "Â", ""), "£", "")) *1.3),2)</f>
        <v>73.680000000000007</v>
      </c>
      <c r="T579" s="7" cm="1">
        <f t="array" ref="T579">_xlfn.SWITCH(I579, "One",1,"Two",2,"Three",3,"Four",4,"Five",5,"")</f>
        <v>2</v>
      </c>
      <c r="U579" s="12">
        <f>BooksData[[#This Row],[Price(USD)]]*BooksData[[#This Row],[Total Sales]]</f>
        <v>215956.08000000002</v>
      </c>
      <c r="V579" s="7" t="str">
        <f>IF(BooksData[[#This Row],[Title]]="","Missing","OK")</f>
        <v>OK</v>
      </c>
      <c r="W579" s="7" t="str">
        <f ca="1">IF(BooksData[[#This Row],[Last Purchase]] &gt;= TODAY() - 30, "Recent", "Old")</f>
        <v>Old</v>
      </c>
      <c r="X579" s="7">
        <f>IFERROR(
  --MID(BooksData[[#This Row],[Availability]],
        FIND("(", BooksData[[#This Row],[Availability]]) + 1,
        FIND(" ", BooksData[[#This Row],[Availability]], FIND("(", BooksData[[#This Row],[Availability]])) - FIND("(", BooksData[[#This Row],[Availability]]) - 1),
  0)</f>
        <v>3</v>
      </c>
      <c r="Y579" s="13" t="str">
        <f>IF(ISNUMBER(SEARCH("In stock", BooksData[[#This Row],[Availability]])), "In Stock", "Out of Stock")</f>
        <v>In Stock</v>
      </c>
      <c r="Z579" s="13" t="str">
        <f>IF(BooksData[[#This Row],[Stock Count]] &lt; 5, "⚠️ Low", "OK")</f>
        <v>⚠️ Low</v>
      </c>
      <c r="AA579" s="14">
        <f>BooksData[[#This Row],[Revenue]]*0.2</f>
        <v>43191.216000000008</v>
      </c>
      <c r="AB579" s="13" t="str" cm="1">
        <f t="array" ref="AB579">_xlfn.IFS(BooksData[[#This Row],[Price(USD)]]&lt;10, "Low", BooksData[[#This Row],[Price(USD)]]&lt;20, "Mid", TRUE, "High")</f>
        <v>High</v>
      </c>
      <c r="AC579" s="13" t="str">
        <f>IF(BooksData[[#This Row],[Total Sales]] &gt; 4000, "Top Seller", "Other")</f>
        <v>Other</v>
      </c>
    </row>
    <row r="580" spans="1:29" x14ac:dyDescent="0.3">
      <c r="A580" s="7" t="s">
        <v>596</v>
      </c>
      <c r="B580" s="7" t="s">
        <v>1595</v>
      </c>
      <c r="C580" s="7" t="s">
        <v>2017</v>
      </c>
      <c r="D580" s="7" t="s">
        <v>2562</v>
      </c>
      <c r="E580" s="7" t="s">
        <v>2562</v>
      </c>
      <c r="F580" s="7" t="s">
        <v>2921</v>
      </c>
      <c r="G580" s="7" t="s">
        <v>2928</v>
      </c>
      <c r="H580" s="7">
        <v>0</v>
      </c>
      <c r="I580" s="10" t="s">
        <v>2943</v>
      </c>
      <c r="J580" s="7" t="s">
        <v>2961</v>
      </c>
      <c r="K580" s="7" t="s">
        <v>3573</v>
      </c>
      <c r="L580" s="11" t="s">
        <v>4573</v>
      </c>
      <c r="M580" s="11" t="s">
        <v>5573</v>
      </c>
      <c r="N580" s="9">
        <v>2496</v>
      </c>
      <c r="O580" s="7" t="s">
        <v>6000</v>
      </c>
      <c r="P580" s="7" t="s">
        <v>6001</v>
      </c>
      <c r="Q580" s="9">
        <v>1097</v>
      </c>
      <c r="R580" s="6">
        <v>45776</v>
      </c>
      <c r="S580" s="8">
        <f>ROUND((VALUE(SUBSTITUTE(SUBSTITUTE(BooksData[[#This Row],[Price (Incl. Tax)]], "Â", ""), "£", "")) *1.3),2)</f>
        <v>31.99</v>
      </c>
      <c r="T580" s="7" cm="1">
        <f t="array" ref="T580">_xlfn.SWITCH(I580, "One",1,"Two",2,"Three",3,"Four",4,"Five",5,"")</f>
        <v>2</v>
      </c>
      <c r="U580" s="12">
        <f>BooksData[[#This Row],[Price(USD)]]*BooksData[[#This Row],[Total Sales]]</f>
        <v>79847.039999999994</v>
      </c>
      <c r="V580" s="7" t="str">
        <f>IF(BooksData[[#This Row],[Title]]="","Missing","OK")</f>
        <v>OK</v>
      </c>
      <c r="W580" s="7" t="str">
        <f ca="1">IF(BooksData[[#This Row],[Last Purchase]] &gt;= TODAY() - 30, "Recent", "Old")</f>
        <v>Old</v>
      </c>
      <c r="X580" s="7">
        <f>IFERROR(
  --MID(BooksData[[#This Row],[Availability]],
        FIND("(", BooksData[[#This Row],[Availability]]) + 1,
        FIND(" ", BooksData[[#This Row],[Availability]], FIND("(", BooksData[[#This Row],[Availability]])) - FIND("(", BooksData[[#This Row],[Availability]]) - 1),
  0)</f>
        <v>3</v>
      </c>
      <c r="Y580" s="13" t="str">
        <f>IF(ISNUMBER(SEARCH("In stock", BooksData[[#This Row],[Availability]])), "In Stock", "Out of Stock")</f>
        <v>In Stock</v>
      </c>
      <c r="Z580" s="13" t="str">
        <f>IF(BooksData[[#This Row],[Stock Count]] &lt; 5, "⚠️ Low", "OK")</f>
        <v>⚠️ Low</v>
      </c>
      <c r="AA580" s="14">
        <f>BooksData[[#This Row],[Revenue]]*0.2</f>
        <v>15969.407999999999</v>
      </c>
      <c r="AB580" s="13" t="str" cm="1">
        <f t="array" ref="AB580">_xlfn.IFS(BooksData[[#This Row],[Price(USD)]]&lt;10, "Low", BooksData[[#This Row],[Price(USD)]]&lt;20, "Mid", TRUE, "High")</f>
        <v>High</v>
      </c>
      <c r="AC580" s="13" t="str">
        <f>IF(BooksData[[#This Row],[Total Sales]] &gt; 4000, "Top Seller", "Other")</f>
        <v>Other</v>
      </c>
    </row>
    <row r="581" spans="1:29" x14ac:dyDescent="0.3">
      <c r="A581" s="7" t="s">
        <v>597</v>
      </c>
      <c r="B581" s="7" t="s">
        <v>1596</v>
      </c>
      <c r="C581" s="7" t="s">
        <v>2017</v>
      </c>
      <c r="D581" s="7" t="s">
        <v>2563</v>
      </c>
      <c r="E581" s="7" t="s">
        <v>2563</v>
      </c>
      <c r="F581" s="7" t="s">
        <v>2921</v>
      </c>
      <c r="G581" s="7" t="s">
        <v>2928</v>
      </c>
      <c r="H581" s="7">
        <v>0</v>
      </c>
      <c r="I581" s="10" t="s">
        <v>2943</v>
      </c>
      <c r="J581" s="7" t="s">
        <v>2961</v>
      </c>
      <c r="K581" s="7" t="s">
        <v>3574</v>
      </c>
      <c r="L581" s="11" t="s">
        <v>4574</v>
      </c>
      <c r="M581" s="11" t="s">
        <v>5574</v>
      </c>
      <c r="N581" s="9">
        <v>3244</v>
      </c>
      <c r="O581" s="7" t="s">
        <v>5999</v>
      </c>
      <c r="P581" s="7" t="s">
        <v>6001</v>
      </c>
      <c r="Q581" s="9">
        <v>733</v>
      </c>
      <c r="R581" s="6">
        <v>45784</v>
      </c>
      <c r="S581" s="8">
        <f>ROUND((VALUE(SUBSTITUTE(SUBSTITUTE(BooksData[[#This Row],[Price (Incl. Tax)]], "Â", ""), "£", "")) *1.3),2)</f>
        <v>42.73</v>
      </c>
      <c r="T581" s="7" cm="1">
        <f t="array" ref="T581">_xlfn.SWITCH(I581, "One",1,"Two",2,"Three",3,"Four",4,"Five",5,"")</f>
        <v>2</v>
      </c>
      <c r="U581" s="12">
        <f>BooksData[[#This Row],[Price(USD)]]*BooksData[[#This Row],[Total Sales]]</f>
        <v>138616.12</v>
      </c>
      <c r="V581" s="7" t="str">
        <f>IF(BooksData[[#This Row],[Title]]="","Missing","OK")</f>
        <v>OK</v>
      </c>
      <c r="W581" s="7" t="str">
        <f ca="1">IF(BooksData[[#This Row],[Last Purchase]] &gt;= TODAY() - 30, "Recent", "Old")</f>
        <v>Old</v>
      </c>
      <c r="X581" s="7">
        <f>IFERROR(
  --MID(BooksData[[#This Row],[Availability]],
        FIND("(", BooksData[[#This Row],[Availability]]) + 1,
        FIND(" ", BooksData[[#This Row],[Availability]], FIND("(", BooksData[[#This Row],[Availability]])) - FIND("(", BooksData[[#This Row],[Availability]]) - 1),
  0)</f>
        <v>3</v>
      </c>
      <c r="Y581" s="13" t="str">
        <f>IF(ISNUMBER(SEARCH("In stock", BooksData[[#This Row],[Availability]])), "In Stock", "Out of Stock")</f>
        <v>In Stock</v>
      </c>
      <c r="Z581" s="13" t="str">
        <f>IF(BooksData[[#This Row],[Stock Count]] &lt; 5, "⚠️ Low", "OK")</f>
        <v>⚠️ Low</v>
      </c>
      <c r="AA581" s="14">
        <f>BooksData[[#This Row],[Revenue]]*0.2</f>
        <v>27723.224000000002</v>
      </c>
      <c r="AB581" s="13" t="str" cm="1">
        <f t="array" ref="AB581">_xlfn.IFS(BooksData[[#This Row],[Price(USD)]]&lt;10, "Low", BooksData[[#This Row],[Price(USD)]]&lt;20, "Mid", TRUE, "High")</f>
        <v>High</v>
      </c>
      <c r="AC581" s="13" t="str">
        <f>IF(BooksData[[#This Row],[Total Sales]] &gt; 4000, "Top Seller", "Other")</f>
        <v>Other</v>
      </c>
    </row>
    <row r="582" spans="1:29" x14ac:dyDescent="0.3">
      <c r="A582" s="7" t="s">
        <v>598</v>
      </c>
      <c r="B582" s="7" t="s">
        <v>1597</v>
      </c>
      <c r="C582" s="7" t="s">
        <v>2017</v>
      </c>
      <c r="D582" s="7" t="s">
        <v>2564</v>
      </c>
      <c r="E582" s="7" t="s">
        <v>2564</v>
      </c>
      <c r="F582" s="7" t="s">
        <v>2921</v>
      </c>
      <c r="G582" s="7" t="s">
        <v>2928</v>
      </c>
      <c r="H582" s="7">
        <v>0</v>
      </c>
      <c r="I582" s="10" t="s">
        <v>2946</v>
      </c>
      <c r="J582" s="7" t="s">
        <v>2961</v>
      </c>
      <c r="K582" s="7" t="s">
        <v>3575</v>
      </c>
      <c r="L582" s="11" t="s">
        <v>4575</v>
      </c>
      <c r="M582" s="11" t="s">
        <v>5575</v>
      </c>
      <c r="N582" s="9">
        <v>3482</v>
      </c>
      <c r="O582" s="7" t="s">
        <v>5997</v>
      </c>
      <c r="P582" s="7" t="s">
        <v>6002</v>
      </c>
      <c r="Q582" s="9">
        <v>1975</v>
      </c>
      <c r="R582" s="6">
        <v>45733</v>
      </c>
      <c r="S582" s="8">
        <f>ROUND((VALUE(SUBSTITUTE(SUBSTITUTE(BooksData[[#This Row],[Price (Incl. Tax)]], "Â", ""), "£", "")) *1.3),2)</f>
        <v>38.22</v>
      </c>
      <c r="T582" s="7" cm="1">
        <f t="array" ref="T582">_xlfn.SWITCH(I582, "One",1,"Two",2,"Three",3,"Four",4,"Five",5,"")</f>
        <v>1</v>
      </c>
      <c r="U582" s="12">
        <f>BooksData[[#This Row],[Price(USD)]]*BooksData[[#This Row],[Total Sales]]</f>
        <v>133082.04</v>
      </c>
      <c r="V582" s="7" t="str">
        <f>IF(BooksData[[#This Row],[Title]]="","Missing","OK")</f>
        <v>OK</v>
      </c>
      <c r="W582" s="7" t="str">
        <f ca="1">IF(BooksData[[#This Row],[Last Purchase]] &gt;= TODAY() - 30, "Recent", "Old")</f>
        <v>Old</v>
      </c>
      <c r="X582" s="7">
        <f>IFERROR(
  --MID(BooksData[[#This Row],[Availability]],
        FIND("(", BooksData[[#This Row],[Availability]]) + 1,
        FIND(" ", BooksData[[#This Row],[Availability]], FIND("(", BooksData[[#This Row],[Availability]])) - FIND("(", BooksData[[#This Row],[Availability]]) - 1),
  0)</f>
        <v>3</v>
      </c>
      <c r="Y582" s="13" t="str">
        <f>IF(ISNUMBER(SEARCH("In stock", BooksData[[#This Row],[Availability]])), "In Stock", "Out of Stock")</f>
        <v>In Stock</v>
      </c>
      <c r="Z582" s="13" t="str">
        <f>IF(BooksData[[#This Row],[Stock Count]] &lt; 5, "⚠️ Low", "OK")</f>
        <v>⚠️ Low</v>
      </c>
      <c r="AA582" s="14">
        <f>BooksData[[#This Row],[Revenue]]*0.2</f>
        <v>26616.408000000003</v>
      </c>
      <c r="AB582" s="13" t="str" cm="1">
        <f t="array" ref="AB582">_xlfn.IFS(BooksData[[#This Row],[Price(USD)]]&lt;10, "Low", BooksData[[#This Row],[Price(USD)]]&lt;20, "Mid", TRUE, "High")</f>
        <v>High</v>
      </c>
      <c r="AC582" s="13" t="str">
        <f>IF(BooksData[[#This Row],[Total Sales]] &gt; 4000, "Top Seller", "Other")</f>
        <v>Other</v>
      </c>
    </row>
    <row r="583" spans="1:29" x14ac:dyDescent="0.3">
      <c r="A583" s="7" t="s">
        <v>599</v>
      </c>
      <c r="B583" s="7" t="s">
        <v>1598</v>
      </c>
      <c r="C583" s="7" t="s">
        <v>2017</v>
      </c>
      <c r="D583" s="7" t="s">
        <v>2565</v>
      </c>
      <c r="E583" s="7" t="s">
        <v>2565</v>
      </c>
      <c r="F583" s="7" t="s">
        <v>2921</v>
      </c>
      <c r="G583" s="7" t="s">
        <v>2928</v>
      </c>
      <c r="H583" s="7">
        <v>0</v>
      </c>
      <c r="I583" s="10" t="s">
        <v>2943</v>
      </c>
      <c r="J583" s="7" t="s">
        <v>2961</v>
      </c>
      <c r="K583" s="7" t="s">
        <v>3576</v>
      </c>
      <c r="L583" s="11" t="s">
        <v>4576</v>
      </c>
      <c r="M583" s="11" t="s">
        <v>5576</v>
      </c>
      <c r="N583" s="9">
        <v>4459</v>
      </c>
      <c r="O583" s="7" t="s">
        <v>5999</v>
      </c>
      <c r="P583" s="7" t="s">
        <v>6002</v>
      </c>
      <c r="Q583" s="9">
        <v>1577</v>
      </c>
      <c r="R583" s="6">
        <v>45839</v>
      </c>
      <c r="S583" s="8">
        <f>ROUND((VALUE(SUBSTITUTE(SUBSTITUTE(BooksData[[#This Row],[Price (Incl. Tax)]], "Â", ""), "£", "")) *1.3),2)</f>
        <v>33.97</v>
      </c>
      <c r="T583" s="7" cm="1">
        <f t="array" ref="T583">_xlfn.SWITCH(I583, "One",1,"Two",2,"Three",3,"Four",4,"Five",5,"")</f>
        <v>2</v>
      </c>
      <c r="U583" s="12">
        <f>BooksData[[#This Row],[Price(USD)]]*BooksData[[#This Row],[Total Sales]]</f>
        <v>151472.22999999998</v>
      </c>
      <c r="V583" s="7" t="str">
        <f>IF(BooksData[[#This Row],[Title]]="","Missing","OK")</f>
        <v>OK</v>
      </c>
      <c r="W583" s="7" t="str">
        <f ca="1">IF(BooksData[[#This Row],[Last Purchase]] &gt;= TODAY() - 30, "Recent", "Old")</f>
        <v>Recent</v>
      </c>
      <c r="X583" s="7">
        <f>IFERROR(
  --MID(BooksData[[#This Row],[Availability]],
        FIND("(", BooksData[[#This Row],[Availability]]) + 1,
        FIND(" ", BooksData[[#This Row],[Availability]], FIND("(", BooksData[[#This Row],[Availability]])) - FIND("(", BooksData[[#This Row],[Availability]]) - 1),
  0)</f>
        <v>3</v>
      </c>
      <c r="Y583" s="13" t="str">
        <f>IF(ISNUMBER(SEARCH("In stock", BooksData[[#This Row],[Availability]])), "In Stock", "Out of Stock")</f>
        <v>In Stock</v>
      </c>
      <c r="Z583" s="13" t="str">
        <f>IF(BooksData[[#This Row],[Stock Count]] &lt; 5, "⚠️ Low", "OK")</f>
        <v>⚠️ Low</v>
      </c>
      <c r="AA583" s="14">
        <f>BooksData[[#This Row],[Revenue]]*0.2</f>
        <v>30294.445999999996</v>
      </c>
      <c r="AB583" s="13" t="str" cm="1">
        <f t="array" ref="AB583">_xlfn.IFS(BooksData[[#This Row],[Price(USD)]]&lt;10, "Low", BooksData[[#This Row],[Price(USD)]]&lt;20, "Mid", TRUE, "High")</f>
        <v>High</v>
      </c>
      <c r="AC583" s="13" t="str">
        <f>IF(BooksData[[#This Row],[Total Sales]] &gt; 4000, "Top Seller", "Other")</f>
        <v>Top Seller</v>
      </c>
    </row>
    <row r="584" spans="1:29" x14ac:dyDescent="0.3">
      <c r="A584" s="7" t="s">
        <v>600</v>
      </c>
      <c r="B584" s="7" t="s">
        <v>1599</v>
      </c>
      <c r="C584" s="7" t="s">
        <v>2017</v>
      </c>
      <c r="D584" s="7" t="s">
        <v>2566</v>
      </c>
      <c r="E584" s="7" t="s">
        <v>2566</v>
      </c>
      <c r="F584" s="7" t="s">
        <v>2921</v>
      </c>
      <c r="G584" s="7" t="s">
        <v>2928</v>
      </c>
      <c r="H584" s="7">
        <v>0</v>
      </c>
      <c r="I584" s="10" t="s">
        <v>2946</v>
      </c>
      <c r="J584" s="7" t="s">
        <v>2961</v>
      </c>
      <c r="K584" s="7" t="s">
        <v>3577</v>
      </c>
      <c r="L584" s="11" t="s">
        <v>4577</v>
      </c>
      <c r="M584" s="11" t="s">
        <v>5577</v>
      </c>
      <c r="N584" s="9">
        <v>4523</v>
      </c>
      <c r="O584" s="7" t="s">
        <v>5997</v>
      </c>
      <c r="P584" s="7" t="s">
        <v>6001</v>
      </c>
      <c r="Q584" s="9">
        <v>425</v>
      </c>
      <c r="R584" s="6">
        <v>45826</v>
      </c>
      <c r="S584" s="8">
        <f>ROUND((VALUE(SUBSTITUTE(SUBSTITUTE(BooksData[[#This Row],[Price (Incl. Tax)]], "Â", ""), "£", "")) *1.3),2)</f>
        <v>32.53</v>
      </c>
      <c r="T584" s="7" cm="1">
        <f t="array" ref="T584">_xlfn.SWITCH(I584, "One",1,"Two",2,"Three",3,"Four",4,"Five",5,"")</f>
        <v>1</v>
      </c>
      <c r="U584" s="12">
        <f>BooksData[[#This Row],[Price(USD)]]*BooksData[[#This Row],[Total Sales]]</f>
        <v>147133.19</v>
      </c>
      <c r="V584" s="7" t="str">
        <f>IF(BooksData[[#This Row],[Title]]="","Missing","OK")</f>
        <v>OK</v>
      </c>
      <c r="W584" s="7" t="str">
        <f ca="1">IF(BooksData[[#This Row],[Last Purchase]] &gt;= TODAY() - 30, "Recent", "Old")</f>
        <v>Recent</v>
      </c>
      <c r="X584" s="7">
        <f>IFERROR(
  --MID(BooksData[[#This Row],[Availability]],
        FIND("(", BooksData[[#This Row],[Availability]]) + 1,
        FIND(" ", BooksData[[#This Row],[Availability]], FIND("(", BooksData[[#This Row],[Availability]])) - FIND("(", BooksData[[#This Row],[Availability]]) - 1),
  0)</f>
        <v>3</v>
      </c>
      <c r="Y584" s="13" t="str">
        <f>IF(ISNUMBER(SEARCH("In stock", BooksData[[#This Row],[Availability]])), "In Stock", "Out of Stock")</f>
        <v>In Stock</v>
      </c>
      <c r="Z584" s="13" t="str">
        <f>IF(BooksData[[#This Row],[Stock Count]] &lt; 5, "⚠️ Low", "OK")</f>
        <v>⚠️ Low</v>
      </c>
      <c r="AA584" s="14">
        <f>BooksData[[#This Row],[Revenue]]*0.2</f>
        <v>29426.638000000003</v>
      </c>
      <c r="AB584" s="13" t="str" cm="1">
        <f t="array" ref="AB584">_xlfn.IFS(BooksData[[#This Row],[Price(USD)]]&lt;10, "Low", BooksData[[#This Row],[Price(USD)]]&lt;20, "Mid", TRUE, "High")</f>
        <v>High</v>
      </c>
      <c r="AC584" s="13" t="str">
        <f>IF(BooksData[[#This Row],[Total Sales]] &gt; 4000, "Top Seller", "Other")</f>
        <v>Top Seller</v>
      </c>
    </row>
    <row r="585" spans="1:29" x14ac:dyDescent="0.3">
      <c r="A585" s="7" t="s">
        <v>601</v>
      </c>
      <c r="B585" s="7" t="s">
        <v>1600</v>
      </c>
      <c r="C585" s="7" t="s">
        <v>2017</v>
      </c>
      <c r="D585" s="7" t="s">
        <v>2567</v>
      </c>
      <c r="E585" s="7" t="s">
        <v>2567</v>
      </c>
      <c r="F585" s="7" t="s">
        <v>2921</v>
      </c>
      <c r="G585" s="7" t="s">
        <v>2928</v>
      </c>
      <c r="H585" s="7">
        <v>0</v>
      </c>
      <c r="I585" s="10" t="s">
        <v>2945</v>
      </c>
      <c r="J585" s="7" t="s">
        <v>2961</v>
      </c>
      <c r="K585" s="7" t="s">
        <v>3578</v>
      </c>
      <c r="L585" s="11" t="s">
        <v>4578</v>
      </c>
      <c r="M585" s="11" t="s">
        <v>5578</v>
      </c>
      <c r="N585" s="9">
        <v>4991</v>
      </c>
      <c r="O585" s="7" t="s">
        <v>5996</v>
      </c>
      <c r="P585" s="7" t="s">
        <v>6002</v>
      </c>
      <c r="Q585" s="9">
        <v>925</v>
      </c>
      <c r="R585" s="6">
        <v>45807</v>
      </c>
      <c r="S585" s="8">
        <f>ROUND((VALUE(SUBSTITUTE(SUBSTITUTE(BooksData[[#This Row],[Price (Incl. Tax)]], "Â", ""), "£", "")) *1.3),2)</f>
        <v>26.14</v>
      </c>
      <c r="T585" s="7" cm="1">
        <f t="array" ref="T585">_xlfn.SWITCH(I585, "One",1,"Two",2,"Three",3,"Four",4,"Five",5,"")</f>
        <v>3</v>
      </c>
      <c r="U585" s="12">
        <f>BooksData[[#This Row],[Price(USD)]]*BooksData[[#This Row],[Total Sales]]</f>
        <v>130464.74</v>
      </c>
      <c r="V585" s="7" t="str">
        <f>IF(BooksData[[#This Row],[Title]]="","Missing","OK")</f>
        <v>OK</v>
      </c>
      <c r="W585" s="7" t="str">
        <f ca="1">IF(BooksData[[#This Row],[Last Purchase]] &gt;= TODAY() - 30, "Recent", "Old")</f>
        <v>Old</v>
      </c>
      <c r="X585" s="7">
        <f>IFERROR(
  --MID(BooksData[[#This Row],[Availability]],
        FIND("(", BooksData[[#This Row],[Availability]]) + 1,
        FIND(" ", BooksData[[#This Row],[Availability]], FIND("(", BooksData[[#This Row],[Availability]])) - FIND("(", BooksData[[#This Row],[Availability]]) - 1),
  0)</f>
        <v>3</v>
      </c>
      <c r="Y585" s="13" t="str">
        <f>IF(ISNUMBER(SEARCH("In stock", BooksData[[#This Row],[Availability]])), "In Stock", "Out of Stock")</f>
        <v>In Stock</v>
      </c>
      <c r="Z585" s="13" t="str">
        <f>IF(BooksData[[#This Row],[Stock Count]] &lt; 5, "⚠️ Low", "OK")</f>
        <v>⚠️ Low</v>
      </c>
      <c r="AA585" s="14">
        <f>BooksData[[#This Row],[Revenue]]*0.2</f>
        <v>26092.948000000004</v>
      </c>
      <c r="AB585" s="13" t="str" cm="1">
        <f t="array" ref="AB585">_xlfn.IFS(BooksData[[#This Row],[Price(USD)]]&lt;10, "Low", BooksData[[#This Row],[Price(USD)]]&lt;20, "Mid", TRUE, "High")</f>
        <v>High</v>
      </c>
      <c r="AC585" s="13" t="str">
        <f>IF(BooksData[[#This Row],[Total Sales]] &gt; 4000, "Top Seller", "Other")</f>
        <v>Top Seller</v>
      </c>
    </row>
    <row r="586" spans="1:29" x14ac:dyDescent="0.3">
      <c r="A586" s="7" t="s">
        <v>602</v>
      </c>
      <c r="B586" s="7" t="s">
        <v>1601</v>
      </c>
      <c r="C586" s="7" t="s">
        <v>2017</v>
      </c>
      <c r="D586" s="7" t="s">
        <v>2568</v>
      </c>
      <c r="E586" s="7" t="s">
        <v>2568</v>
      </c>
      <c r="F586" s="7" t="s">
        <v>2921</v>
      </c>
      <c r="G586" s="7" t="s">
        <v>2928</v>
      </c>
      <c r="H586" s="7">
        <v>0</v>
      </c>
      <c r="I586" s="10" t="s">
        <v>2947</v>
      </c>
      <c r="J586" s="7" t="s">
        <v>2961</v>
      </c>
      <c r="K586" s="7" t="s">
        <v>3579</v>
      </c>
      <c r="L586" s="11" t="s">
        <v>4579</v>
      </c>
      <c r="M586" s="11" t="s">
        <v>5579</v>
      </c>
      <c r="N586" s="9">
        <v>1856</v>
      </c>
      <c r="O586" s="7" t="s">
        <v>5998</v>
      </c>
      <c r="P586" s="7" t="s">
        <v>6001</v>
      </c>
      <c r="Q586" s="9">
        <v>631</v>
      </c>
      <c r="R586" s="6">
        <v>45841</v>
      </c>
      <c r="S586" s="8">
        <f>ROUND((VALUE(SUBSTITUTE(SUBSTITUTE(BooksData[[#This Row],[Price (Incl. Tax)]], "Â", ""), "£", "")) *1.3),2)</f>
        <v>48.88</v>
      </c>
      <c r="T586" s="7" cm="1">
        <f t="array" ref="T586">_xlfn.SWITCH(I586, "One",1,"Two",2,"Three",3,"Four",4,"Five",5,"")</f>
        <v>5</v>
      </c>
      <c r="U586" s="12">
        <f>BooksData[[#This Row],[Price(USD)]]*BooksData[[#This Row],[Total Sales]]</f>
        <v>90721.279999999999</v>
      </c>
      <c r="V586" s="7" t="str">
        <f>IF(BooksData[[#This Row],[Title]]="","Missing","OK")</f>
        <v>OK</v>
      </c>
      <c r="W586" s="7" t="str">
        <f ca="1">IF(BooksData[[#This Row],[Last Purchase]] &gt;= TODAY() - 30, "Recent", "Old")</f>
        <v>Recent</v>
      </c>
      <c r="X586" s="7">
        <f>IFERROR(
  --MID(BooksData[[#This Row],[Availability]],
        FIND("(", BooksData[[#This Row],[Availability]]) + 1,
        FIND(" ", BooksData[[#This Row],[Availability]], FIND("(", BooksData[[#This Row],[Availability]])) - FIND("(", BooksData[[#This Row],[Availability]]) - 1),
  0)</f>
        <v>3</v>
      </c>
      <c r="Y586" s="13" t="str">
        <f>IF(ISNUMBER(SEARCH("In stock", BooksData[[#This Row],[Availability]])), "In Stock", "Out of Stock")</f>
        <v>In Stock</v>
      </c>
      <c r="Z586" s="13" t="str">
        <f>IF(BooksData[[#This Row],[Stock Count]] &lt; 5, "⚠️ Low", "OK")</f>
        <v>⚠️ Low</v>
      </c>
      <c r="AA586" s="14">
        <f>BooksData[[#This Row],[Revenue]]*0.2</f>
        <v>18144.256000000001</v>
      </c>
      <c r="AB586" s="13" t="str" cm="1">
        <f t="array" ref="AB586">_xlfn.IFS(BooksData[[#This Row],[Price(USD)]]&lt;10, "Low", BooksData[[#This Row],[Price(USD)]]&lt;20, "Mid", TRUE, "High")</f>
        <v>High</v>
      </c>
      <c r="AC586" s="13" t="str">
        <f>IF(BooksData[[#This Row],[Total Sales]] &gt; 4000, "Top Seller", "Other")</f>
        <v>Other</v>
      </c>
    </row>
    <row r="587" spans="1:29" x14ac:dyDescent="0.3">
      <c r="A587" s="7" t="s">
        <v>603</v>
      </c>
      <c r="B587" s="7" t="s">
        <v>1602</v>
      </c>
      <c r="C587" s="7" t="s">
        <v>2017</v>
      </c>
      <c r="D587" s="7" t="s">
        <v>2569</v>
      </c>
      <c r="E587" s="7" t="s">
        <v>2569</v>
      </c>
      <c r="F587" s="7" t="s">
        <v>2921</v>
      </c>
      <c r="G587" s="7" t="s">
        <v>2928</v>
      </c>
      <c r="H587" s="7">
        <v>0</v>
      </c>
      <c r="I587" s="10" t="s">
        <v>2946</v>
      </c>
      <c r="J587" s="7" t="s">
        <v>2961</v>
      </c>
      <c r="K587" s="7" t="s">
        <v>3580</v>
      </c>
      <c r="L587" s="11" t="s">
        <v>4580</v>
      </c>
      <c r="M587" s="11" t="s">
        <v>5580</v>
      </c>
      <c r="N587" s="9">
        <v>4049</v>
      </c>
      <c r="O587" s="7" t="s">
        <v>6000</v>
      </c>
      <c r="P587" s="7" t="s">
        <v>6002</v>
      </c>
      <c r="Q587" s="9">
        <v>948</v>
      </c>
      <c r="R587" s="6">
        <v>45777</v>
      </c>
      <c r="S587" s="8">
        <f>ROUND((VALUE(SUBSTITUTE(SUBSTITUTE(BooksData[[#This Row],[Price (Incl. Tax)]], "Â", ""), "£", "")) *1.3),2)</f>
        <v>50.21</v>
      </c>
      <c r="T587" s="7" cm="1">
        <f t="array" ref="T587">_xlfn.SWITCH(I587, "One",1,"Two",2,"Three",3,"Four",4,"Five",5,"")</f>
        <v>1</v>
      </c>
      <c r="U587" s="12">
        <f>BooksData[[#This Row],[Price(USD)]]*BooksData[[#This Row],[Total Sales]]</f>
        <v>203300.29</v>
      </c>
      <c r="V587" s="7" t="str">
        <f>IF(BooksData[[#This Row],[Title]]="","Missing","OK")</f>
        <v>OK</v>
      </c>
      <c r="W587" s="7" t="str">
        <f ca="1">IF(BooksData[[#This Row],[Last Purchase]] &gt;= TODAY() - 30, "Recent", "Old")</f>
        <v>Old</v>
      </c>
      <c r="X587" s="7">
        <f>IFERROR(
  --MID(BooksData[[#This Row],[Availability]],
        FIND("(", BooksData[[#This Row],[Availability]]) + 1,
        FIND(" ", BooksData[[#This Row],[Availability]], FIND("(", BooksData[[#This Row],[Availability]])) - FIND("(", BooksData[[#This Row],[Availability]]) - 1),
  0)</f>
        <v>3</v>
      </c>
      <c r="Y587" s="13" t="str">
        <f>IF(ISNUMBER(SEARCH("In stock", BooksData[[#This Row],[Availability]])), "In Stock", "Out of Stock")</f>
        <v>In Stock</v>
      </c>
      <c r="Z587" s="13" t="str">
        <f>IF(BooksData[[#This Row],[Stock Count]] &lt; 5, "⚠️ Low", "OK")</f>
        <v>⚠️ Low</v>
      </c>
      <c r="AA587" s="14">
        <f>BooksData[[#This Row],[Revenue]]*0.2</f>
        <v>40660.058000000005</v>
      </c>
      <c r="AB587" s="13" t="str" cm="1">
        <f t="array" ref="AB587">_xlfn.IFS(BooksData[[#This Row],[Price(USD)]]&lt;10, "Low", BooksData[[#This Row],[Price(USD)]]&lt;20, "Mid", TRUE, "High")</f>
        <v>High</v>
      </c>
      <c r="AC587" s="13" t="str">
        <f>IF(BooksData[[#This Row],[Total Sales]] &gt; 4000, "Top Seller", "Other")</f>
        <v>Top Seller</v>
      </c>
    </row>
    <row r="588" spans="1:29" x14ac:dyDescent="0.3">
      <c r="A588" s="7" t="s">
        <v>604</v>
      </c>
      <c r="B588" s="7" t="s">
        <v>1603</v>
      </c>
      <c r="C588" s="7" t="s">
        <v>2017</v>
      </c>
      <c r="D588" s="7" t="s">
        <v>2570</v>
      </c>
      <c r="E588" s="7" t="s">
        <v>2570</v>
      </c>
      <c r="F588" s="7" t="s">
        <v>2921</v>
      </c>
      <c r="G588" s="7" t="s">
        <v>2928</v>
      </c>
      <c r="H588" s="7">
        <v>0</v>
      </c>
      <c r="I588" s="10" t="s">
        <v>2946</v>
      </c>
      <c r="J588" s="7" t="s">
        <v>2961</v>
      </c>
      <c r="K588" s="7" t="s">
        <v>3581</v>
      </c>
      <c r="L588" s="11" t="s">
        <v>4581</v>
      </c>
      <c r="M588" s="11" t="s">
        <v>5581</v>
      </c>
      <c r="N588" s="9">
        <v>1847</v>
      </c>
      <c r="O588" s="7" t="s">
        <v>5996</v>
      </c>
      <c r="P588" s="7" t="s">
        <v>6001</v>
      </c>
      <c r="Q588" s="9">
        <v>542</v>
      </c>
      <c r="R588" s="6">
        <v>45759</v>
      </c>
      <c r="S588" s="8">
        <f>ROUND((VALUE(SUBSTITUTE(SUBSTITUTE(BooksData[[#This Row],[Price (Incl. Tax)]], "Â", ""), "£", "")) *1.3),2)</f>
        <v>24.36</v>
      </c>
      <c r="T588" s="7" cm="1">
        <f t="array" ref="T588">_xlfn.SWITCH(I588, "One",1,"Two",2,"Three",3,"Four",4,"Five",5,"")</f>
        <v>1</v>
      </c>
      <c r="U588" s="12">
        <f>BooksData[[#This Row],[Price(USD)]]*BooksData[[#This Row],[Total Sales]]</f>
        <v>44992.92</v>
      </c>
      <c r="V588" s="7" t="str">
        <f>IF(BooksData[[#This Row],[Title]]="","Missing","OK")</f>
        <v>OK</v>
      </c>
      <c r="W588" s="7" t="str">
        <f ca="1">IF(BooksData[[#This Row],[Last Purchase]] &gt;= TODAY() - 30, "Recent", "Old")</f>
        <v>Old</v>
      </c>
      <c r="X588" s="7">
        <f>IFERROR(
  --MID(BooksData[[#This Row],[Availability]],
        FIND("(", BooksData[[#This Row],[Availability]]) + 1,
        FIND(" ", BooksData[[#This Row],[Availability]], FIND("(", BooksData[[#This Row],[Availability]])) - FIND("(", BooksData[[#This Row],[Availability]]) - 1),
  0)</f>
        <v>3</v>
      </c>
      <c r="Y588" s="13" t="str">
        <f>IF(ISNUMBER(SEARCH("In stock", BooksData[[#This Row],[Availability]])), "In Stock", "Out of Stock")</f>
        <v>In Stock</v>
      </c>
      <c r="Z588" s="13" t="str">
        <f>IF(BooksData[[#This Row],[Stock Count]] &lt; 5, "⚠️ Low", "OK")</f>
        <v>⚠️ Low</v>
      </c>
      <c r="AA588" s="14">
        <f>BooksData[[#This Row],[Revenue]]*0.2</f>
        <v>8998.5840000000007</v>
      </c>
      <c r="AB588" s="13" t="str" cm="1">
        <f t="array" ref="AB588">_xlfn.IFS(BooksData[[#This Row],[Price(USD)]]&lt;10, "Low", BooksData[[#This Row],[Price(USD)]]&lt;20, "Mid", TRUE, "High")</f>
        <v>High</v>
      </c>
      <c r="AC588" s="13" t="str">
        <f>IF(BooksData[[#This Row],[Total Sales]] &gt; 4000, "Top Seller", "Other")</f>
        <v>Other</v>
      </c>
    </row>
    <row r="589" spans="1:29" x14ac:dyDescent="0.3">
      <c r="A589" s="7" t="s">
        <v>605</v>
      </c>
      <c r="B589" s="7" t="s">
        <v>1604</v>
      </c>
      <c r="C589" s="7" t="s">
        <v>2017</v>
      </c>
      <c r="D589" s="7" t="s">
        <v>2571</v>
      </c>
      <c r="E589" s="7" t="s">
        <v>2571</v>
      </c>
      <c r="F589" s="7" t="s">
        <v>2921</v>
      </c>
      <c r="G589" s="7" t="s">
        <v>2928</v>
      </c>
      <c r="H589" s="7">
        <v>0</v>
      </c>
      <c r="I589" s="10" t="s">
        <v>2945</v>
      </c>
      <c r="J589" s="7" t="s">
        <v>2961</v>
      </c>
      <c r="K589" s="7" t="s">
        <v>3582</v>
      </c>
      <c r="L589" s="11" t="s">
        <v>4582</v>
      </c>
      <c r="M589" s="11" t="s">
        <v>5582</v>
      </c>
      <c r="N589" s="9">
        <v>2285</v>
      </c>
      <c r="O589" s="7" t="s">
        <v>5998</v>
      </c>
      <c r="P589" s="7" t="s">
        <v>6001</v>
      </c>
      <c r="Q589" s="9">
        <v>1745</v>
      </c>
      <c r="R589" s="6">
        <v>45678</v>
      </c>
      <c r="S589" s="8">
        <f>ROUND((VALUE(SUBSTITUTE(SUBSTITUTE(BooksData[[#This Row],[Price (Incl. Tax)]], "Â", ""), "£", "")) *1.3),2)</f>
        <v>68.41</v>
      </c>
      <c r="T589" s="7" cm="1">
        <f t="array" ref="T589">_xlfn.SWITCH(I589, "One",1,"Two",2,"Three",3,"Four",4,"Five",5,"")</f>
        <v>3</v>
      </c>
      <c r="U589" s="12">
        <f>BooksData[[#This Row],[Price(USD)]]*BooksData[[#This Row],[Total Sales]]</f>
        <v>156316.85</v>
      </c>
      <c r="V589" s="7" t="str">
        <f>IF(BooksData[[#This Row],[Title]]="","Missing","OK")</f>
        <v>OK</v>
      </c>
      <c r="W589" s="7" t="str">
        <f ca="1">IF(BooksData[[#This Row],[Last Purchase]] &gt;= TODAY() - 30, "Recent", "Old")</f>
        <v>Old</v>
      </c>
      <c r="X589" s="7">
        <f>IFERROR(
  --MID(BooksData[[#This Row],[Availability]],
        FIND("(", BooksData[[#This Row],[Availability]]) + 1,
        FIND(" ", BooksData[[#This Row],[Availability]], FIND("(", BooksData[[#This Row],[Availability]])) - FIND("(", BooksData[[#This Row],[Availability]]) - 1),
  0)</f>
        <v>3</v>
      </c>
      <c r="Y589" s="13" t="str">
        <f>IF(ISNUMBER(SEARCH("In stock", BooksData[[#This Row],[Availability]])), "In Stock", "Out of Stock")</f>
        <v>In Stock</v>
      </c>
      <c r="Z589" s="13" t="str">
        <f>IF(BooksData[[#This Row],[Stock Count]] &lt; 5, "⚠️ Low", "OK")</f>
        <v>⚠️ Low</v>
      </c>
      <c r="AA589" s="14">
        <f>BooksData[[#This Row],[Revenue]]*0.2</f>
        <v>31263.370000000003</v>
      </c>
      <c r="AB589" s="13" t="str" cm="1">
        <f t="array" ref="AB589">_xlfn.IFS(BooksData[[#This Row],[Price(USD)]]&lt;10, "Low", BooksData[[#This Row],[Price(USD)]]&lt;20, "Mid", TRUE, "High")</f>
        <v>High</v>
      </c>
      <c r="AC589" s="13" t="str">
        <f>IF(BooksData[[#This Row],[Total Sales]] &gt; 4000, "Top Seller", "Other")</f>
        <v>Other</v>
      </c>
    </row>
    <row r="590" spans="1:29" x14ac:dyDescent="0.3">
      <c r="A590" s="7" t="s">
        <v>606</v>
      </c>
      <c r="B590" s="7" t="s">
        <v>1605</v>
      </c>
      <c r="C590" s="7" t="s">
        <v>2017</v>
      </c>
      <c r="D590" s="7" t="s">
        <v>2216</v>
      </c>
      <c r="E590" s="7" t="s">
        <v>2216</v>
      </c>
      <c r="F590" s="7" t="s">
        <v>2921</v>
      </c>
      <c r="G590" s="7" t="s">
        <v>2928</v>
      </c>
      <c r="H590" s="7">
        <v>0</v>
      </c>
      <c r="I590" s="10" t="s">
        <v>2947</v>
      </c>
      <c r="J590" s="7" t="s">
        <v>2961</v>
      </c>
      <c r="K590" s="7" t="s">
        <v>3583</v>
      </c>
      <c r="L590" s="11" t="s">
        <v>4583</v>
      </c>
      <c r="M590" s="11" t="s">
        <v>5583</v>
      </c>
      <c r="N590" s="9">
        <v>3620</v>
      </c>
      <c r="O590" s="7" t="s">
        <v>5998</v>
      </c>
      <c r="P590" s="7" t="s">
        <v>6001</v>
      </c>
      <c r="Q590" s="9">
        <v>245</v>
      </c>
      <c r="R590" s="6">
        <v>45771</v>
      </c>
      <c r="S590" s="8">
        <f>ROUND((VALUE(SUBSTITUTE(SUBSTITUTE(BooksData[[#This Row],[Price (Incl. Tax)]], "Â", ""), "£", "")) *1.3),2)</f>
        <v>51.01</v>
      </c>
      <c r="T590" s="7" cm="1">
        <f t="array" ref="T590">_xlfn.SWITCH(I590, "One",1,"Two",2,"Three",3,"Four",4,"Five",5,"")</f>
        <v>5</v>
      </c>
      <c r="U590" s="12">
        <f>BooksData[[#This Row],[Price(USD)]]*BooksData[[#This Row],[Total Sales]]</f>
        <v>184656.19999999998</v>
      </c>
      <c r="V590" s="7" t="str">
        <f>IF(BooksData[[#This Row],[Title]]="","Missing","OK")</f>
        <v>OK</v>
      </c>
      <c r="W590" s="7" t="str">
        <f ca="1">IF(BooksData[[#This Row],[Last Purchase]] &gt;= TODAY() - 30, "Recent", "Old")</f>
        <v>Old</v>
      </c>
      <c r="X590" s="7">
        <f>IFERROR(
  --MID(BooksData[[#This Row],[Availability]],
        FIND("(", BooksData[[#This Row],[Availability]]) + 1,
        FIND(" ", BooksData[[#This Row],[Availability]], FIND("(", BooksData[[#This Row],[Availability]])) - FIND("(", BooksData[[#This Row],[Availability]]) - 1),
  0)</f>
        <v>3</v>
      </c>
      <c r="Y590" s="13" t="str">
        <f>IF(ISNUMBER(SEARCH("In stock", BooksData[[#This Row],[Availability]])), "In Stock", "Out of Stock")</f>
        <v>In Stock</v>
      </c>
      <c r="Z590" s="13" t="str">
        <f>IF(BooksData[[#This Row],[Stock Count]] &lt; 5, "⚠️ Low", "OK")</f>
        <v>⚠️ Low</v>
      </c>
      <c r="AA590" s="14">
        <f>BooksData[[#This Row],[Revenue]]*0.2</f>
        <v>36931.24</v>
      </c>
      <c r="AB590" s="13" t="str" cm="1">
        <f t="array" ref="AB590">_xlfn.IFS(BooksData[[#This Row],[Price(USD)]]&lt;10, "Low", BooksData[[#This Row],[Price(USD)]]&lt;20, "Mid", TRUE, "High")</f>
        <v>High</v>
      </c>
      <c r="AC590" s="13" t="str">
        <f>IF(BooksData[[#This Row],[Total Sales]] &gt; 4000, "Top Seller", "Other")</f>
        <v>Other</v>
      </c>
    </row>
    <row r="591" spans="1:29" x14ac:dyDescent="0.3">
      <c r="A591" s="7" t="s">
        <v>607</v>
      </c>
      <c r="B591" s="7" t="s">
        <v>1606</v>
      </c>
      <c r="C591" s="7" t="s">
        <v>2017</v>
      </c>
      <c r="D591" s="7" t="s">
        <v>2572</v>
      </c>
      <c r="E591" s="7" t="s">
        <v>2572</v>
      </c>
      <c r="F591" s="7" t="s">
        <v>2921</v>
      </c>
      <c r="G591" s="7" t="s">
        <v>2928</v>
      </c>
      <c r="H591" s="7">
        <v>0</v>
      </c>
      <c r="I591" s="10" t="s">
        <v>2946</v>
      </c>
      <c r="J591" s="7" t="s">
        <v>2961</v>
      </c>
      <c r="K591" s="7" t="s">
        <v>3584</v>
      </c>
      <c r="L591" s="11" t="s">
        <v>4584</v>
      </c>
      <c r="M591" s="11" t="s">
        <v>5584</v>
      </c>
      <c r="N591" s="9">
        <v>4028</v>
      </c>
      <c r="O591" s="7" t="s">
        <v>5997</v>
      </c>
      <c r="P591" s="7" t="s">
        <v>6001</v>
      </c>
      <c r="Q591" s="9">
        <v>185</v>
      </c>
      <c r="R591" s="6">
        <v>45742</v>
      </c>
      <c r="S591" s="8">
        <f>ROUND((VALUE(SUBSTITUTE(SUBSTITUTE(BooksData[[#This Row],[Price (Incl. Tax)]], "Â", ""), "£", "")) *1.3),2)</f>
        <v>23.15</v>
      </c>
      <c r="T591" s="7" cm="1">
        <f t="array" ref="T591">_xlfn.SWITCH(I591, "One",1,"Two",2,"Three",3,"Four",4,"Five",5,"")</f>
        <v>1</v>
      </c>
      <c r="U591" s="12">
        <f>BooksData[[#This Row],[Price(USD)]]*BooksData[[#This Row],[Total Sales]]</f>
        <v>93248.2</v>
      </c>
      <c r="V591" s="7" t="str">
        <f>IF(BooksData[[#This Row],[Title]]="","Missing","OK")</f>
        <v>OK</v>
      </c>
      <c r="W591" s="7" t="str">
        <f ca="1">IF(BooksData[[#This Row],[Last Purchase]] &gt;= TODAY() - 30, "Recent", "Old")</f>
        <v>Old</v>
      </c>
      <c r="X591" s="7">
        <f>IFERROR(
  --MID(BooksData[[#This Row],[Availability]],
        FIND("(", BooksData[[#This Row],[Availability]]) + 1,
        FIND(" ", BooksData[[#This Row],[Availability]], FIND("(", BooksData[[#This Row],[Availability]])) - FIND("(", BooksData[[#This Row],[Availability]]) - 1),
  0)</f>
        <v>3</v>
      </c>
      <c r="Y591" s="13" t="str">
        <f>IF(ISNUMBER(SEARCH("In stock", BooksData[[#This Row],[Availability]])), "In Stock", "Out of Stock")</f>
        <v>In Stock</v>
      </c>
      <c r="Z591" s="13" t="str">
        <f>IF(BooksData[[#This Row],[Stock Count]] &lt; 5, "⚠️ Low", "OK")</f>
        <v>⚠️ Low</v>
      </c>
      <c r="AA591" s="14">
        <f>BooksData[[#This Row],[Revenue]]*0.2</f>
        <v>18649.64</v>
      </c>
      <c r="AB591" s="13" t="str" cm="1">
        <f t="array" ref="AB591">_xlfn.IFS(BooksData[[#This Row],[Price(USD)]]&lt;10, "Low", BooksData[[#This Row],[Price(USD)]]&lt;20, "Mid", TRUE, "High")</f>
        <v>High</v>
      </c>
      <c r="AC591" s="13" t="str">
        <f>IF(BooksData[[#This Row],[Total Sales]] &gt; 4000, "Top Seller", "Other")</f>
        <v>Top Seller</v>
      </c>
    </row>
    <row r="592" spans="1:29" x14ac:dyDescent="0.3">
      <c r="A592" s="7" t="s">
        <v>608</v>
      </c>
      <c r="B592" s="7" t="s">
        <v>1607</v>
      </c>
      <c r="C592" s="7" t="s">
        <v>2017</v>
      </c>
      <c r="D592" s="7" t="s">
        <v>2573</v>
      </c>
      <c r="E592" s="7" t="s">
        <v>2573</v>
      </c>
      <c r="F592" s="7" t="s">
        <v>2921</v>
      </c>
      <c r="G592" s="7" t="s">
        <v>2928</v>
      </c>
      <c r="H592" s="7">
        <v>0</v>
      </c>
      <c r="I592" s="10" t="s">
        <v>2947</v>
      </c>
      <c r="J592" s="7" t="s">
        <v>2961</v>
      </c>
      <c r="K592" s="7" t="s">
        <v>3585</v>
      </c>
      <c r="L592" s="11" t="s">
        <v>4585</v>
      </c>
      <c r="M592" s="11" t="s">
        <v>5585</v>
      </c>
      <c r="N592" s="9">
        <v>287</v>
      </c>
      <c r="O592" s="7" t="s">
        <v>5999</v>
      </c>
      <c r="P592" s="7" t="s">
        <v>6001</v>
      </c>
      <c r="Q592" s="9">
        <v>322</v>
      </c>
      <c r="R592" s="6">
        <v>45822</v>
      </c>
      <c r="S592" s="8">
        <f>ROUND((VALUE(SUBSTITUTE(SUBSTITUTE(BooksData[[#This Row],[Price (Incl. Tax)]], "Â", ""), "£", "")) *1.3),2)</f>
        <v>31.07</v>
      </c>
      <c r="T592" s="7" cm="1">
        <f t="array" ref="T592">_xlfn.SWITCH(I592, "One",1,"Two",2,"Three",3,"Four",4,"Five",5,"")</f>
        <v>5</v>
      </c>
      <c r="U592" s="12">
        <f>BooksData[[#This Row],[Price(USD)]]*BooksData[[#This Row],[Total Sales]]</f>
        <v>8917.09</v>
      </c>
      <c r="V592" s="7" t="str">
        <f>IF(BooksData[[#This Row],[Title]]="","Missing","OK")</f>
        <v>OK</v>
      </c>
      <c r="W592" s="7" t="str">
        <f ca="1">IF(BooksData[[#This Row],[Last Purchase]] &gt;= TODAY() - 30, "Recent", "Old")</f>
        <v>Old</v>
      </c>
      <c r="X592" s="7">
        <f>IFERROR(
  --MID(BooksData[[#This Row],[Availability]],
        FIND("(", BooksData[[#This Row],[Availability]]) + 1,
        FIND(" ", BooksData[[#This Row],[Availability]], FIND("(", BooksData[[#This Row],[Availability]])) - FIND("(", BooksData[[#This Row],[Availability]]) - 1),
  0)</f>
        <v>3</v>
      </c>
      <c r="Y592" s="13" t="str">
        <f>IF(ISNUMBER(SEARCH("In stock", BooksData[[#This Row],[Availability]])), "In Stock", "Out of Stock")</f>
        <v>In Stock</v>
      </c>
      <c r="Z592" s="13" t="str">
        <f>IF(BooksData[[#This Row],[Stock Count]] &lt; 5, "⚠️ Low", "OK")</f>
        <v>⚠️ Low</v>
      </c>
      <c r="AA592" s="14">
        <f>BooksData[[#This Row],[Revenue]]*0.2</f>
        <v>1783.4180000000001</v>
      </c>
      <c r="AB592" s="13" t="str" cm="1">
        <f t="array" ref="AB592">_xlfn.IFS(BooksData[[#This Row],[Price(USD)]]&lt;10, "Low", BooksData[[#This Row],[Price(USD)]]&lt;20, "Mid", TRUE, "High")</f>
        <v>High</v>
      </c>
      <c r="AC592" s="13" t="str">
        <f>IF(BooksData[[#This Row],[Total Sales]] &gt; 4000, "Top Seller", "Other")</f>
        <v>Other</v>
      </c>
    </row>
    <row r="593" spans="1:29" x14ac:dyDescent="0.3">
      <c r="A593" s="7" t="s">
        <v>609</v>
      </c>
      <c r="B593" s="7" t="s">
        <v>1608</v>
      </c>
      <c r="C593" s="7" t="s">
        <v>2017</v>
      </c>
      <c r="D593" s="7" t="s">
        <v>2041</v>
      </c>
      <c r="E593" s="7" t="s">
        <v>2041</v>
      </c>
      <c r="F593" s="7" t="s">
        <v>2921</v>
      </c>
      <c r="G593" s="7" t="s">
        <v>2928</v>
      </c>
      <c r="H593" s="7">
        <v>0</v>
      </c>
      <c r="I593" s="10" t="s">
        <v>2947</v>
      </c>
      <c r="J593" s="7" t="s">
        <v>2961</v>
      </c>
      <c r="K593" s="7" t="s">
        <v>3586</v>
      </c>
      <c r="L593" s="11" t="s">
        <v>4586</v>
      </c>
      <c r="M593" s="11" t="s">
        <v>5586</v>
      </c>
      <c r="N593" s="9">
        <v>3235</v>
      </c>
      <c r="O593" s="7" t="s">
        <v>5999</v>
      </c>
      <c r="P593" s="7" t="s">
        <v>6001</v>
      </c>
      <c r="Q593" s="9">
        <v>1653</v>
      </c>
      <c r="R593" s="6">
        <v>45827</v>
      </c>
      <c r="S593" s="8">
        <f>ROUND((VALUE(SUBSTITUTE(SUBSTITUTE(BooksData[[#This Row],[Price (Incl. Tax)]], "Â", ""), "£", "")) *1.3),2)</f>
        <v>45.86</v>
      </c>
      <c r="T593" s="7" cm="1">
        <f t="array" ref="T593">_xlfn.SWITCH(I593, "One",1,"Two",2,"Three",3,"Four",4,"Five",5,"")</f>
        <v>5</v>
      </c>
      <c r="U593" s="12">
        <f>BooksData[[#This Row],[Price(USD)]]*BooksData[[#This Row],[Total Sales]]</f>
        <v>148357.1</v>
      </c>
      <c r="V593" s="7" t="str">
        <f>IF(BooksData[[#This Row],[Title]]="","Missing","OK")</f>
        <v>OK</v>
      </c>
      <c r="W593" s="7" t="str">
        <f ca="1">IF(BooksData[[#This Row],[Last Purchase]] &gt;= TODAY() - 30, "Recent", "Old")</f>
        <v>Recent</v>
      </c>
      <c r="X593" s="7">
        <f>IFERROR(
  --MID(BooksData[[#This Row],[Availability]],
        FIND("(", BooksData[[#This Row],[Availability]]) + 1,
        FIND(" ", BooksData[[#This Row],[Availability]], FIND("(", BooksData[[#This Row],[Availability]])) - FIND("(", BooksData[[#This Row],[Availability]]) - 1),
  0)</f>
        <v>3</v>
      </c>
      <c r="Y593" s="13" t="str">
        <f>IF(ISNUMBER(SEARCH("In stock", BooksData[[#This Row],[Availability]])), "In Stock", "Out of Stock")</f>
        <v>In Stock</v>
      </c>
      <c r="Z593" s="13" t="str">
        <f>IF(BooksData[[#This Row],[Stock Count]] &lt; 5, "⚠️ Low", "OK")</f>
        <v>⚠️ Low</v>
      </c>
      <c r="AA593" s="14">
        <f>BooksData[[#This Row],[Revenue]]*0.2</f>
        <v>29671.420000000002</v>
      </c>
      <c r="AB593" s="13" t="str" cm="1">
        <f t="array" ref="AB593">_xlfn.IFS(BooksData[[#This Row],[Price(USD)]]&lt;10, "Low", BooksData[[#This Row],[Price(USD)]]&lt;20, "Mid", TRUE, "High")</f>
        <v>High</v>
      </c>
      <c r="AC593" s="13" t="str">
        <f>IF(BooksData[[#This Row],[Total Sales]] &gt; 4000, "Top Seller", "Other")</f>
        <v>Other</v>
      </c>
    </row>
    <row r="594" spans="1:29" x14ac:dyDescent="0.3">
      <c r="A594" s="7" t="s">
        <v>610</v>
      </c>
      <c r="B594" s="7" t="s">
        <v>1609</v>
      </c>
      <c r="C594" s="7" t="s">
        <v>2017</v>
      </c>
      <c r="D594" s="7" t="s">
        <v>2574</v>
      </c>
      <c r="E594" s="7" t="s">
        <v>2574</v>
      </c>
      <c r="F594" s="7" t="s">
        <v>2921</v>
      </c>
      <c r="G594" s="7" t="s">
        <v>2928</v>
      </c>
      <c r="H594" s="7">
        <v>0</v>
      </c>
      <c r="I594" s="10" t="s">
        <v>2947</v>
      </c>
      <c r="J594" s="7" t="s">
        <v>2961</v>
      </c>
      <c r="K594" s="7" t="s">
        <v>3587</v>
      </c>
      <c r="L594" s="11" t="s">
        <v>4587</v>
      </c>
      <c r="M594" s="11" t="s">
        <v>5587</v>
      </c>
      <c r="N594" s="9">
        <v>2803</v>
      </c>
      <c r="O594" s="7" t="s">
        <v>6000</v>
      </c>
      <c r="P594" s="7" t="s">
        <v>6002</v>
      </c>
      <c r="Q594" s="9">
        <v>1405</v>
      </c>
      <c r="R594" s="6">
        <v>45840</v>
      </c>
      <c r="S594" s="8">
        <f>ROUND((VALUE(SUBSTITUTE(SUBSTITUTE(BooksData[[#This Row],[Price (Incl. Tax)]], "Â", ""), "£", "")) *1.3),2)</f>
        <v>28.02</v>
      </c>
      <c r="T594" s="7" cm="1">
        <f t="array" ref="T594">_xlfn.SWITCH(I594, "One",1,"Two",2,"Three",3,"Four",4,"Five",5,"")</f>
        <v>5</v>
      </c>
      <c r="U594" s="12">
        <f>BooksData[[#This Row],[Price(USD)]]*BooksData[[#This Row],[Total Sales]]</f>
        <v>78540.06</v>
      </c>
      <c r="V594" s="7" t="str">
        <f>IF(BooksData[[#This Row],[Title]]="","Missing","OK")</f>
        <v>OK</v>
      </c>
      <c r="W594" s="7" t="str">
        <f ca="1">IF(BooksData[[#This Row],[Last Purchase]] &gt;= TODAY() - 30, "Recent", "Old")</f>
        <v>Recent</v>
      </c>
      <c r="X594" s="7">
        <f>IFERROR(
  --MID(BooksData[[#This Row],[Availability]],
        FIND("(", BooksData[[#This Row],[Availability]]) + 1,
        FIND(" ", BooksData[[#This Row],[Availability]], FIND("(", BooksData[[#This Row],[Availability]])) - FIND("(", BooksData[[#This Row],[Availability]]) - 1),
  0)</f>
        <v>3</v>
      </c>
      <c r="Y594" s="13" t="str">
        <f>IF(ISNUMBER(SEARCH("In stock", BooksData[[#This Row],[Availability]])), "In Stock", "Out of Stock")</f>
        <v>In Stock</v>
      </c>
      <c r="Z594" s="13" t="str">
        <f>IF(BooksData[[#This Row],[Stock Count]] &lt; 5, "⚠️ Low", "OK")</f>
        <v>⚠️ Low</v>
      </c>
      <c r="AA594" s="14">
        <f>BooksData[[#This Row],[Revenue]]*0.2</f>
        <v>15708.012000000001</v>
      </c>
      <c r="AB594" s="13" t="str" cm="1">
        <f t="array" ref="AB594">_xlfn.IFS(BooksData[[#This Row],[Price(USD)]]&lt;10, "Low", BooksData[[#This Row],[Price(USD)]]&lt;20, "Mid", TRUE, "High")</f>
        <v>High</v>
      </c>
      <c r="AC594" s="13" t="str">
        <f>IF(BooksData[[#This Row],[Total Sales]] &gt; 4000, "Top Seller", "Other")</f>
        <v>Other</v>
      </c>
    </row>
    <row r="595" spans="1:29" x14ac:dyDescent="0.3">
      <c r="A595" s="7" t="s">
        <v>611</v>
      </c>
      <c r="B595" s="7" t="s">
        <v>1610</v>
      </c>
      <c r="C595" s="7" t="s">
        <v>2017</v>
      </c>
      <c r="D595" s="7" t="s">
        <v>2575</v>
      </c>
      <c r="E595" s="7" t="s">
        <v>2575</v>
      </c>
      <c r="F595" s="7" t="s">
        <v>2921</v>
      </c>
      <c r="G595" s="7" t="s">
        <v>2928</v>
      </c>
      <c r="H595" s="7">
        <v>0</v>
      </c>
      <c r="I595" s="10" t="s">
        <v>2947</v>
      </c>
      <c r="J595" s="7" t="s">
        <v>2961</v>
      </c>
      <c r="K595" s="7" t="s">
        <v>3588</v>
      </c>
      <c r="L595" s="11" t="s">
        <v>4588</v>
      </c>
      <c r="M595" s="11" t="s">
        <v>5588</v>
      </c>
      <c r="N595" s="9">
        <v>3362</v>
      </c>
      <c r="O595" s="7" t="s">
        <v>6000</v>
      </c>
      <c r="P595" s="7" t="s">
        <v>6001</v>
      </c>
      <c r="Q595" s="9">
        <v>623</v>
      </c>
      <c r="R595" s="6">
        <v>45849</v>
      </c>
      <c r="S595" s="8">
        <f>ROUND((VALUE(SUBSTITUTE(SUBSTITUTE(BooksData[[#This Row],[Price (Incl. Tax)]], "Â", ""), "£", "")) *1.3),2)</f>
        <v>18.3</v>
      </c>
      <c r="T595" s="7" cm="1">
        <f t="array" ref="T595">_xlfn.SWITCH(I595, "One",1,"Two",2,"Three",3,"Four",4,"Five",5,"")</f>
        <v>5</v>
      </c>
      <c r="U595" s="12">
        <f>BooksData[[#This Row],[Price(USD)]]*BooksData[[#This Row],[Total Sales]]</f>
        <v>61524.600000000006</v>
      </c>
      <c r="V595" s="7" t="str">
        <f>IF(BooksData[[#This Row],[Title]]="","Missing","OK")</f>
        <v>OK</v>
      </c>
      <c r="W595" s="7" t="str">
        <f ca="1">IF(BooksData[[#This Row],[Last Purchase]] &gt;= TODAY() - 30, "Recent", "Old")</f>
        <v>Recent</v>
      </c>
      <c r="X595" s="7">
        <f>IFERROR(
  --MID(BooksData[[#This Row],[Availability]],
        FIND("(", BooksData[[#This Row],[Availability]]) + 1,
        FIND(" ", BooksData[[#This Row],[Availability]], FIND("(", BooksData[[#This Row],[Availability]])) - FIND("(", BooksData[[#This Row],[Availability]]) - 1),
  0)</f>
        <v>3</v>
      </c>
      <c r="Y595" s="13" t="str">
        <f>IF(ISNUMBER(SEARCH("In stock", BooksData[[#This Row],[Availability]])), "In Stock", "Out of Stock")</f>
        <v>In Stock</v>
      </c>
      <c r="Z595" s="13" t="str">
        <f>IF(BooksData[[#This Row],[Stock Count]] &lt; 5, "⚠️ Low", "OK")</f>
        <v>⚠️ Low</v>
      </c>
      <c r="AA595" s="14">
        <f>BooksData[[#This Row],[Revenue]]*0.2</f>
        <v>12304.920000000002</v>
      </c>
      <c r="AB595" s="13" t="str" cm="1">
        <f t="array" ref="AB595">_xlfn.IFS(BooksData[[#This Row],[Price(USD)]]&lt;10, "Low", BooksData[[#This Row],[Price(USD)]]&lt;20, "Mid", TRUE, "High")</f>
        <v>Mid</v>
      </c>
      <c r="AC595" s="13" t="str">
        <f>IF(BooksData[[#This Row],[Total Sales]] &gt; 4000, "Top Seller", "Other")</f>
        <v>Other</v>
      </c>
    </row>
    <row r="596" spans="1:29" x14ac:dyDescent="0.3">
      <c r="A596" s="7" t="s">
        <v>612</v>
      </c>
      <c r="B596" s="7" t="s">
        <v>1611</v>
      </c>
      <c r="C596" s="7" t="s">
        <v>2017</v>
      </c>
      <c r="D596" s="7" t="s">
        <v>2234</v>
      </c>
      <c r="E596" s="7" t="s">
        <v>2234</v>
      </c>
      <c r="F596" s="7" t="s">
        <v>2921</v>
      </c>
      <c r="G596" s="7" t="s">
        <v>2929</v>
      </c>
      <c r="H596" s="7">
        <v>0</v>
      </c>
      <c r="I596" s="10" t="s">
        <v>2947</v>
      </c>
      <c r="J596" s="7" t="s">
        <v>2961</v>
      </c>
      <c r="K596" s="7" t="s">
        <v>3589</v>
      </c>
      <c r="L596" s="11" t="s">
        <v>4589</v>
      </c>
      <c r="M596" s="11" t="s">
        <v>5589</v>
      </c>
      <c r="N596" s="9">
        <v>1402</v>
      </c>
      <c r="O596" s="7" t="s">
        <v>5997</v>
      </c>
      <c r="P596" s="7" t="s">
        <v>6002</v>
      </c>
      <c r="Q596" s="9">
        <v>1692</v>
      </c>
      <c r="R596" s="6">
        <v>45816</v>
      </c>
      <c r="S596" s="8">
        <f>ROUND((VALUE(SUBSTITUTE(SUBSTITUTE(BooksData[[#This Row],[Price (Incl. Tax)]], "Â", ""), "£", "")) *1.3),2)</f>
        <v>25.6</v>
      </c>
      <c r="T596" s="7" cm="1">
        <f t="array" ref="T596">_xlfn.SWITCH(I596, "One",1,"Two",2,"Three",3,"Four",4,"Five",5,"")</f>
        <v>5</v>
      </c>
      <c r="U596" s="12">
        <f>BooksData[[#This Row],[Price(USD)]]*BooksData[[#This Row],[Total Sales]]</f>
        <v>35891.200000000004</v>
      </c>
      <c r="V596" s="7" t="str">
        <f>IF(BooksData[[#This Row],[Title]]="","Missing","OK")</f>
        <v>OK</v>
      </c>
      <c r="W596" s="7" t="str">
        <f ca="1">IF(BooksData[[#This Row],[Last Purchase]] &gt;= TODAY() - 30, "Recent", "Old")</f>
        <v>Old</v>
      </c>
      <c r="X596" s="7">
        <f>IFERROR(
  --MID(BooksData[[#This Row],[Availability]],
        FIND("(", BooksData[[#This Row],[Availability]]) + 1,
        FIND(" ", BooksData[[#This Row],[Availability]], FIND("(", BooksData[[#This Row],[Availability]])) - FIND("(", BooksData[[#This Row],[Availability]]) - 1),
  0)</f>
        <v>1</v>
      </c>
      <c r="Y596" s="13" t="str">
        <f>IF(ISNUMBER(SEARCH("In stock", BooksData[[#This Row],[Availability]])), "In Stock", "Out of Stock")</f>
        <v>In Stock</v>
      </c>
      <c r="Z596" s="13" t="str">
        <f>IF(BooksData[[#This Row],[Stock Count]] &lt; 5, "⚠️ Low", "OK")</f>
        <v>⚠️ Low</v>
      </c>
      <c r="AA596" s="14">
        <f>BooksData[[#This Row],[Revenue]]*0.2</f>
        <v>7178.2400000000016</v>
      </c>
      <c r="AB596" s="13" t="str" cm="1">
        <f t="array" ref="AB596">_xlfn.IFS(BooksData[[#This Row],[Price(USD)]]&lt;10, "Low", BooksData[[#This Row],[Price(USD)]]&lt;20, "Mid", TRUE, "High")</f>
        <v>High</v>
      </c>
      <c r="AC596" s="13" t="str">
        <f>IF(BooksData[[#This Row],[Total Sales]] &gt; 4000, "Top Seller", "Other")</f>
        <v>Other</v>
      </c>
    </row>
    <row r="597" spans="1:29" x14ac:dyDescent="0.3">
      <c r="A597" s="7" t="s">
        <v>613</v>
      </c>
      <c r="B597" s="7" t="s">
        <v>1612</v>
      </c>
      <c r="C597" s="7" t="s">
        <v>2017</v>
      </c>
      <c r="D597" s="7" t="s">
        <v>2576</v>
      </c>
      <c r="E597" s="7" t="s">
        <v>2576</v>
      </c>
      <c r="F597" s="7" t="s">
        <v>2921</v>
      </c>
      <c r="G597" s="7" t="s">
        <v>2929</v>
      </c>
      <c r="H597" s="7">
        <v>0</v>
      </c>
      <c r="I597" s="10" t="s">
        <v>2945</v>
      </c>
      <c r="J597" s="7" t="s">
        <v>2961</v>
      </c>
      <c r="K597" s="7" t="s">
        <v>3590</v>
      </c>
      <c r="L597" s="11" t="s">
        <v>4590</v>
      </c>
      <c r="M597" s="11" t="s">
        <v>5590</v>
      </c>
      <c r="N597" s="9">
        <v>3878</v>
      </c>
      <c r="O597" s="7" t="s">
        <v>5997</v>
      </c>
      <c r="P597" s="7" t="s">
        <v>6002</v>
      </c>
      <c r="Q597" s="9">
        <v>1443</v>
      </c>
      <c r="R597" s="6">
        <v>45682</v>
      </c>
      <c r="S597" s="8">
        <f>ROUND((VALUE(SUBSTITUTE(SUBSTITUTE(BooksData[[#This Row],[Price (Incl. Tax)]], "Â", ""), "£", "")) *1.3),2)</f>
        <v>65.77</v>
      </c>
      <c r="T597" s="7" cm="1">
        <f t="array" ref="T597">_xlfn.SWITCH(I597, "One",1,"Two",2,"Three",3,"Four",4,"Five",5,"")</f>
        <v>3</v>
      </c>
      <c r="U597" s="12">
        <f>BooksData[[#This Row],[Price(USD)]]*BooksData[[#This Row],[Total Sales]]</f>
        <v>255056.06</v>
      </c>
      <c r="V597" s="7" t="str">
        <f>IF(BooksData[[#This Row],[Title]]="","Missing","OK")</f>
        <v>OK</v>
      </c>
      <c r="W597" s="7" t="str">
        <f ca="1">IF(BooksData[[#This Row],[Last Purchase]] &gt;= TODAY() - 30, "Recent", "Old")</f>
        <v>Old</v>
      </c>
      <c r="X597" s="7">
        <f>IFERROR(
  --MID(BooksData[[#This Row],[Availability]],
        FIND("(", BooksData[[#This Row],[Availability]]) + 1,
        FIND(" ", BooksData[[#This Row],[Availability]], FIND("(", BooksData[[#This Row],[Availability]])) - FIND("(", BooksData[[#This Row],[Availability]]) - 1),
  0)</f>
        <v>1</v>
      </c>
      <c r="Y597" s="13" t="str">
        <f>IF(ISNUMBER(SEARCH("In stock", BooksData[[#This Row],[Availability]])), "In Stock", "Out of Stock")</f>
        <v>In Stock</v>
      </c>
      <c r="Z597" s="13" t="str">
        <f>IF(BooksData[[#This Row],[Stock Count]] &lt; 5, "⚠️ Low", "OK")</f>
        <v>⚠️ Low</v>
      </c>
      <c r="AA597" s="14">
        <f>BooksData[[#This Row],[Revenue]]*0.2</f>
        <v>51011.212</v>
      </c>
      <c r="AB597" s="13" t="str" cm="1">
        <f t="array" ref="AB597">_xlfn.IFS(BooksData[[#This Row],[Price(USD)]]&lt;10, "Low", BooksData[[#This Row],[Price(USD)]]&lt;20, "Mid", TRUE, "High")</f>
        <v>High</v>
      </c>
      <c r="AC597" s="13" t="str">
        <f>IF(BooksData[[#This Row],[Total Sales]] &gt; 4000, "Top Seller", "Other")</f>
        <v>Other</v>
      </c>
    </row>
    <row r="598" spans="1:29" x14ac:dyDescent="0.3">
      <c r="A598" s="7" t="s">
        <v>614</v>
      </c>
      <c r="B598" s="7" t="s">
        <v>1613</v>
      </c>
      <c r="C598" s="7" t="s">
        <v>2017</v>
      </c>
      <c r="D598" s="7" t="s">
        <v>2577</v>
      </c>
      <c r="E598" s="7" t="s">
        <v>2577</v>
      </c>
      <c r="F598" s="7" t="s">
        <v>2921</v>
      </c>
      <c r="G598" s="7" t="s">
        <v>2929</v>
      </c>
      <c r="H598" s="7">
        <v>0</v>
      </c>
      <c r="I598" s="10" t="s">
        <v>2943</v>
      </c>
      <c r="J598" s="7" t="s">
        <v>2961</v>
      </c>
      <c r="K598" s="7" t="s">
        <v>3591</v>
      </c>
      <c r="L598" s="11" t="s">
        <v>4591</v>
      </c>
      <c r="M598" s="11" t="s">
        <v>5591</v>
      </c>
      <c r="N598" s="9">
        <v>1095</v>
      </c>
      <c r="O598" s="7" t="s">
        <v>5996</v>
      </c>
      <c r="P598" s="7" t="s">
        <v>6001</v>
      </c>
      <c r="Q598" s="9">
        <v>1427</v>
      </c>
      <c r="R598" s="6">
        <v>45686</v>
      </c>
      <c r="S598" s="8">
        <f>ROUND((VALUE(SUBSTITUTE(SUBSTITUTE(BooksData[[#This Row],[Price (Incl. Tax)]], "Â", ""), "£", "")) *1.3),2)</f>
        <v>24.54</v>
      </c>
      <c r="T598" s="7" cm="1">
        <f t="array" ref="T598">_xlfn.SWITCH(I598, "One",1,"Two",2,"Three",3,"Four",4,"Five",5,"")</f>
        <v>2</v>
      </c>
      <c r="U598" s="12">
        <f>BooksData[[#This Row],[Price(USD)]]*BooksData[[#This Row],[Total Sales]]</f>
        <v>26871.3</v>
      </c>
      <c r="V598" s="7" t="str">
        <f>IF(BooksData[[#This Row],[Title]]="","Missing","OK")</f>
        <v>OK</v>
      </c>
      <c r="W598" s="7" t="str">
        <f ca="1">IF(BooksData[[#This Row],[Last Purchase]] &gt;= TODAY() - 30, "Recent", "Old")</f>
        <v>Old</v>
      </c>
      <c r="X598" s="7">
        <f>IFERROR(
  --MID(BooksData[[#This Row],[Availability]],
        FIND("(", BooksData[[#This Row],[Availability]]) + 1,
        FIND(" ", BooksData[[#This Row],[Availability]], FIND("(", BooksData[[#This Row],[Availability]])) - FIND("(", BooksData[[#This Row],[Availability]]) - 1),
  0)</f>
        <v>1</v>
      </c>
      <c r="Y598" s="13" t="str">
        <f>IF(ISNUMBER(SEARCH("In stock", BooksData[[#This Row],[Availability]])), "In Stock", "Out of Stock")</f>
        <v>In Stock</v>
      </c>
      <c r="Z598" s="13" t="str">
        <f>IF(BooksData[[#This Row],[Stock Count]] &lt; 5, "⚠️ Low", "OK")</f>
        <v>⚠️ Low</v>
      </c>
      <c r="AA598" s="14">
        <f>BooksData[[#This Row],[Revenue]]*0.2</f>
        <v>5374.26</v>
      </c>
      <c r="AB598" s="13" t="str" cm="1">
        <f t="array" ref="AB598">_xlfn.IFS(BooksData[[#This Row],[Price(USD)]]&lt;10, "Low", BooksData[[#This Row],[Price(USD)]]&lt;20, "Mid", TRUE, "High")</f>
        <v>High</v>
      </c>
      <c r="AC598" s="13" t="str">
        <f>IF(BooksData[[#This Row],[Total Sales]] &gt; 4000, "Top Seller", "Other")</f>
        <v>Other</v>
      </c>
    </row>
    <row r="599" spans="1:29" x14ac:dyDescent="0.3">
      <c r="A599" s="7" t="s">
        <v>615</v>
      </c>
      <c r="B599" s="7" t="s">
        <v>1614</v>
      </c>
      <c r="C599" s="7" t="s">
        <v>2017</v>
      </c>
      <c r="D599" s="7" t="s">
        <v>2578</v>
      </c>
      <c r="E599" s="7" t="s">
        <v>2578</v>
      </c>
      <c r="F599" s="7" t="s">
        <v>2921</v>
      </c>
      <c r="G599" s="7" t="s">
        <v>2929</v>
      </c>
      <c r="H599" s="7">
        <v>0</v>
      </c>
      <c r="I599" s="10" t="s">
        <v>2946</v>
      </c>
      <c r="J599" s="7" t="s">
        <v>2961</v>
      </c>
      <c r="K599" s="7" t="s">
        <v>3592</v>
      </c>
      <c r="L599" s="11" t="s">
        <v>4592</v>
      </c>
      <c r="M599" s="11" t="s">
        <v>5592</v>
      </c>
      <c r="N599" s="9">
        <v>4425</v>
      </c>
      <c r="O599" s="7" t="s">
        <v>5997</v>
      </c>
      <c r="P599" s="7" t="s">
        <v>6002</v>
      </c>
      <c r="Q599" s="9">
        <v>1235</v>
      </c>
      <c r="R599" s="6">
        <v>45808</v>
      </c>
      <c r="S599" s="8">
        <f>ROUND((VALUE(SUBSTITUTE(SUBSTITUTE(BooksData[[#This Row],[Price (Incl. Tax)]], "Â", ""), "£", "")) *1.3),2)</f>
        <v>55.12</v>
      </c>
      <c r="T599" s="7" cm="1">
        <f t="array" ref="T599">_xlfn.SWITCH(I599, "One",1,"Two",2,"Three",3,"Four",4,"Five",5,"")</f>
        <v>1</v>
      </c>
      <c r="U599" s="12">
        <f>BooksData[[#This Row],[Price(USD)]]*BooksData[[#This Row],[Total Sales]]</f>
        <v>243906</v>
      </c>
      <c r="V599" s="7" t="str">
        <f>IF(BooksData[[#This Row],[Title]]="","Missing","OK")</f>
        <v>OK</v>
      </c>
      <c r="W599" s="7" t="str">
        <f ca="1">IF(BooksData[[#This Row],[Last Purchase]] &gt;= TODAY() - 30, "Recent", "Old")</f>
        <v>Old</v>
      </c>
      <c r="X599" s="7">
        <f>IFERROR(
  --MID(BooksData[[#This Row],[Availability]],
        FIND("(", BooksData[[#This Row],[Availability]]) + 1,
        FIND(" ", BooksData[[#This Row],[Availability]], FIND("(", BooksData[[#This Row],[Availability]])) - FIND("(", BooksData[[#This Row],[Availability]]) - 1),
  0)</f>
        <v>1</v>
      </c>
      <c r="Y599" s="13" t="str">
        <f>IF(ISNUMBER(SEARCH("In stock", BooksData[[#This Row],[Availability]])), "In Stock", "Out of Stock")</f>
        <v>In Stock</v>
      </c>
      <c r="Z599" s="13" t="str">
        <f>IF(BooksData[[#This Row],[Stock Count]] &lt; 5, "⚠️ Low", "OK")</f>
        <v>⚠️ Low</v>
      </c>
      <c r="AA599" s="14">
        <f>BooksData[[#This Row],[Revenue]]*0.2</f>
        <v>48781.200000000004</v>
      </c>
      <c r="AB599" s="13" t="str" cm="1">
        <f t="array" ref="AB599">_xlfn.IFS(BooksData[[#This Row],[Price(USD)]]&lt;10, "Low", BooksData[[#This Row],[Price(USD)]]&lt;20, "Mid", TRUE, "High")</f>
        <v>High</v>
      </c>
      <c r="AC599" s="13" t="str">
        <f>IF(BooksData[[#This Row],[Total Sales]] &gt; 4000, "Top Seller", "Other")</f>
        <v>Top Seller</v>
      </c>
    </row>
    <row r="600" spans="1:29" x14ac:dyDescent="0.3">
      <c r="A600" s="7" t="s">
        <v>616</v>
      </c>
      <c r="B600" s="7" t="s">
        <v>1615</v>
      </c>
      <c r="C600" s="7" t="s">
        <v>2017</v>
      </c>
      <c r="D600" s="7" t="s">
        <v>2579</v>
      </c>
      <c r="E600" s="7" t="s">
        <v>2579</v>
      </c>
      <c r="F600" s="7" t="s">
        <v>2921</v>
      </c>
      <c r="G600" s="7" t="s">
        <v>2929</v>
      </c>
      <c r="H600" s="7">
        <v>0</v>
      </c>
      <c r="I600" s="10" t="s">
        <v>2946</v>
      </c>
      <c r="J600" s="7" t="s">
        <v>2961</v>
      </c>
      <c r="K600" s="7" t="s">
        <v>3593</v>
      </c>
      <c r="L600" s="11" t="s">
        <v>4593</v>
      </c>
      <c r="M600" s="11" t="s">
        <v>5593</v>
      </c>
      <c r="N600" s="9">
        <v>270</v>
      </c>
      <c r="O600" s="7" t="s">
        <v>5999</v>
      </c>
      <c r="P600" s="7" t="s">
        <v>6002</v>
      </c>
      <c r="Q600" s="9">
        <v>82</v>
      </c>
      <c r="R600" s="6">
        <v>45767</v>
      </c>
      <c r="S600" s="8">
        <f>ROUND((VALUE(SUBSTITUTE(SUBSTITUTE(BooksData[[#This Row],[Price (Incl. Tax)]], "Â", ""), "£", "")) *1.3),2)</f>
        <v>32.450000000000003</v>
      </c>
      <c r="T600" s="7" cm="1">
        <f t="array" ref="T600">_xlfn.SWITCH(I600, "One",1,"Two",2,"Three",3,"Four",4,"Five",5,"")</f>
        <v>1</v>
      </c>
      <c r="U600" s="12">
        <f>BooksData[[#This Row],[Price(USD)]]*BooksData[[#This Row],[Total Sales]]</f>
        <v>8761.5</v>
      </c>
      <c r="V600" s="7" t="str">
        <f>IF(BooksData[[#This Row],[Title]]="","Missing","OK")</f>
        <v>OK</v>
      </c>
      <c r="W600" s="7" t="str">
        <f ca="1">IF(BooksData[[#This Row],[Last Purchase]] &gt;= TODAY() - 30, "Recent", "Old")</f>
        <v>Old</v>
      </c>
      <c r="X600" s="7">
        <f>IFERROR(
  --MID(BooksData[[#This Row],[Availability]],
        FIND("(", BooksData[[#This Row],[Availability]]) + 1,
        FIND(" ", BooksData[[#This Row],[Availability]], FIND("(", BooksData[[#This Row],[Availability]])) - FIND("(", BooksData[[#This Row],[Availability]]) - 1),
  0)</f>
        <v>1</v>
      </c>
      <c r="Y600" s="13" t="str">
        <f>IF(ISNUMBER(SEARCH("In stock", BooksData[[#This Row],[Availability]])), "In Stock", "Out of Stock")</f>
        <v>In Stock</v>
      </c>
      <c r="Z600" s="13" t="str">
        <f>IF(BooksData[[#This Row],[Stock Count]] &lt; 5, "⚠️ Low", "OK")</f>
        <v>⚠️ Low</v>
      </c>
      <c r="AA600" s="14">
        <f>BooksData[[#This Row],[Revenue]]*0.2</f>
        <v>1752.3000000000002</v>
      </c>
      <c r="AB600" s="13" t="str" cm="1">
        <f t="array" ref="AB600">_xlfn.IFS(BooksData[[#This Row],[Price(USD)]]&lt;10, "Low", BooksData[[#This Row],[Price(USD)]]&lt;20, "Mid", TRUE, "High")</f>
        <v>High</v>
      </c>
      <c r="AC600" s="13" t="str">
        <f>IF(BooksData[[#This Row],[Total Sales]] &gt; 4000, "Top Seller", "Other")</f>
        <v>Other</v>
      </c>
    </row>
    <row r="601" spans="1:29" x14ac:dyDescent="0.3">
      <c r="A601" s="7" t="s">
        <v>617</v>
      </c>
      <c r="B601" s="7" t="s">
        <v>1616</v>
      </c>
      <c r="C601" s="7" t="s">
        <v>2017</v>
      </c>
      <c r="D601" s="7" t="s">
        <v>2580</v>
      </c>
      <c r="E601" s="7" t="s">
        <v>2580</v>
      </c>
      <c r="F601" s="7" t="s">
        <v>2921</v>
      </c>
      <c r="G601" s="7" t="s">
        <v>2929</v>
      </c>
      <c r="H601" s="7">
        <v>0</v>
      </c>
      <c r="I601" s="10" t="s">
        <v>2945</v>
      </c>
      <c r="J601" s="7" t="s">
        <v>2961</v>
      </c>
      <c r="K601" s="7" t="s">
        <v>3594</v>
      </c>
      <c r="L601" s="11" t="s">
        <v>4594</v>
      </c>
      <c r="M601" s="11" t="s">
        <v>5594</v>
      </c>
      <c r="N601" s="9">
        <v>3277</v>
      </c>
      <c r="O601" s="7" t="s">
        <v>5997</v>
      </c>
      <c r="P601" s="7" t="s">
        <v>6002</v>
      </c>
      <c r="Q601" s="9">
        <v>440</v>
      </c>
      <c r="R601" s="6">
        <v>45760</v>
      </c>
      <c r="S601" s="8">
        <f>ROUND((VALUE(SUBSTITUTE(SUBSTITUTE(BooksData[[#This Row],[Price (Incl. Tax)]], "Â", ""), "£", "")) *1.3),2)</f>
        <v>42.07</v>
      </c>
      <c r="T601" s="7" cm="1">
        <f t="array" ref="T601">_xlfn.SWITCH(I601, "One",1,"Two",2,"Three",3,"Four",4,"Five",5,"")</f>
        <v>3</v>
      </c>
      <c r="U601" s="12">
        <f>BooksData[[#This Row],[Price(USD)]]*BooksData[[#This Row],[Total Sales]]</f>
        <v>137863.39000000001</v>
      </c>
      <c r="V601" s="7" t="str">
        <f>IF(BooksData[[#This Row],[Title]]="","Missing","OK")</f>
        <v>OK</v>
      </c>
      <c r="W601" s="7" t="str">
        <f ca="1">IF(BooksData[[#This Row],[Last Purchase]] &gt;= TODAY() - 30, "Recent", "Old")</f>
        <v>Old</v>
      </c>
      <c r="X601" s="7">
        <f>IFERROR(
  --MID(BooksData[[#This Row],[Availability]],
        FIND("(", BooksData[[#This Row],[Availability]]) + 1,
        FIND(" ", BooksData[[#This Row],[Availability]], FIND("(", BooksData[[#This Row],[Availability]])) - FIND("(", BooksData[[#This Row],[Availability]]) - 1),
  0)</f>
        <v>1</v>
      </c>
      <c r="Y601" s="13" t="str">
        <f>IF(ISNUMBER(SEARCH("In stock", BooksData[[#This Row],[Availability]])), "In Stock", "Out of Stock")</f>
        <v>In Stock</v>
      </c>
      <c r="Z601" s="13" t="str">
        <f>IF(BooksData[[#This Row],[Stock Count]] &lt; 5, "⚠️ Low", "OK")</f>
        <v>⚠️ Low</v>
      </c>
      <c r="AA601" s="14">
        <f>BooksData[[#This Row],[Revenue]]*0.2</f>
        <v>27572.678000000004</v>
      </c>
      <c r="AB601" s="13" t="str" cm="1">
        <f t="array" ref="AB601">_xlfn.IFS(BooksData[[#This Row],[Price(USD)]]&lt;10, "Low", BooksData[[#This Row],[Price(USD)]]&lt;20, "Mid", TRUE, "High")</f>
        <v>High</v>
      </c>
      <c r="AC601" s="13" t="str">
        <f>IF(BooksData[[#This Row],[Total Sales]] &gt; 4000, "Top Seller", "Other")</f>
        <v>Other</v>
      </c>
    </row>
    <row r="602" spans="1:29" x14ac:dyDescent="0.3">
      <c r="A602" s="7" t="s">
        <v>618</v>
      </c>
      <c r="B602" s="7" t="s">
        <v>1617</v>
      </c>
      <c r="C602" s="7" t="s">
        <v>2017</v>
      </c>
      <c r="D602" s="7" t="s">
        <v>2581</v>
      </c>
      <c r="E602" s="7" t="s">
        <v>2581</v>
      </c>
      <c r="F602" s="7" t="s">
        <v>2921</v>
      </c>
      <c r="G602" s="7" t="s">
        <v>2929</v>
      </c>
      <c r="H602" s="7">
        <v>0</v>
      </c>
      <c r="I602" s="10" t="s">
        <v>2947</v>
      </c>
      <c r="J602" s="7" t="s">
        <v>2961</v>
      </c>
      <c r="K602" s="7" t="s">
        <v>3595</v>
      </c>
      <c r="L602" s="11" t="s">
        <v>4595</v>
      </c>
      <c r="M602" s="11" t="s">
        <v>5595</v>
      </c>
      <c r="N602" s="9">
        <v>4898</v>
      </c>
      <c r="O602" s="7" t="s">
        <v>5997</v>
      </c>
      <c r="P602" s="7" t="s">
        <v>6002</v>
      </c>
      <c r="Q602" s="9">
        <v>1711</v>
      </c>
      <c r="R602" s="6">
        <v>45739</v>
      </c>
      <c r="S602" s="8">
        <f>ROUND((VALUE(SUBSTITUTE(SUBSTITUTE(BooksData[[#This Row],[Price (Incl. Tax)]], "Â", ""), "£", "")) *1.3),2)</f>
        <v>49.96</v>
      </c>
      <c r="T602" s="7" cm="1">
        <f t="array" ref="T602">_xlfn.SWITCH(I602, "One",1,"Two",2,"Three",3,"Four",4,"Five",5,"")</f>
        <v>5</v>
      </c>
      <c r="U602" s="12">
        <f>BooksData[[#This Row],[Price(USD)]]*BooksData[[#This Row],[Total Sales]]</f>
        <v>244704.08000000002</v>
      </c>
      <c r="V602" s="7" t="str">
        <f>IF(BooksData[[#This Row],[Title]]="","Missing","OK")</f>
        <v>OK</v>
      </c>
      <c r="W602" s="7" t="str">
        <f ca="1">IF(BooksData[[#This Row],[Last Purchase]] &gt;= TODAY() - 30, "Recent", "Old")</f>
        <v>Old</v>
      </c>
      <c r="X602" s="7">
        <f>IFERROR(
  --MID(BooksData[[#This Row],[Availability]],
        FIND("(", BooksData[[#This Row],[Availability]]) + 1,
        FIND(" ", BooksData[[#This Row],[Availability]], FIND("(", BooksData[[#This Row],[Availability]])) - FIND("(", BooksData[[#This Row],[Availability]]) - 1),
  0)</f>
        <v>1</v>
      </c>
      <c r="Y602" s="13" t="str">
        <f>IF(ISNUMBER(SEARCH("In stock", BooksData[[#This Row],[Availability]])), "In Stock", "Out of Stock")</f>
        <v>In Stock</v>
      </c>
      <c r="Z602" s="13" t="str">
        <f>IF(BooksData[[#This Row],[Stock Count]] &lt; 5, "⚠️ Low", "OK")</f>
        <v>⚠️ Low</v>
      </c>
      <c r="AA602" s="14">
        <f>BooksData[[#This Row],[Revenue]]*0.2</f>
        <v>48940.816000000006</v>
      </c>
      <c r="AB602" s="13" t="str" cm="1">
        <f t="array" ref="AB602">_xlfn.IFS(BooksData[[#This Row],[Price(USD)]]&lt;10, "Low", BooksData[[#This Row],[Price(USD)]]&lt;20, "Mid", TRUE, "High")</f>
        <v>High</v>
      </c>
      <c r="AC602" s="13" t="str">
        <f>IF(BooksData[[#This Row],[Total Sales]] &gt; 4000, "Top Seller", "Other")</f>
        <v>Top Seller</v>
      </c>
    </row>
    <row r="603" spans="1:29" x14ac:dyDescent="0.3">
      <c r="A603" s="7" t="s">
        <v>619</v>
      </c>
      <c r="B603" s="7" t="s">
        <v>1618</v>
      </c>
      <c r="C603" s="7" t="s">
        <v>2017</v>
      </c>
      <c r="D603" s="7" t="s">
        <v>2582</v>
      </c>
      <c r="E603" s="7" t="s">
        <v>2582</v>
      </c>
      <c r="F603" s="7" t="s">
        <v>2921</v>
      </c>
      <c r="G603" s="7" t="s">
        <v>2929</v>
      </c>
      <c r="H603" s="7">
        <v>0</v>
      </c>
      <c r="I603" s="10" t="s">
        <v>2943</v>
      </c>
      <c r="J603" s="7" t="s">
        <v>2961</v>
      </c>
      <c r="K603" s="7" t="s">
        <v>3596</v>
      </c>
      <c r="L603" s="11" t="s">
        <v>4596</v>
      </c>
      <c r="M603" s="11" t="s">
        <v>5596</v>
      </c>
      <c r="N603" s="9">
        <v>4673</v>
      </c>
      <c r="O603" s="7" t="s">
        <v>5998</v>
      </c>
      <c r="P603" s="7" t="s">
        <v>6002</v>
      </c>
      <c r="Q603" s="9">
        <v>1754</v>
      </c>
      <c r="R603" s="6">
        <v>45692</v>
      </c>
      <c r="S603" s="8">
        <f>ROUND((VALUE(SUBSTITUTE(SUBSTITUTE(BooksData[[#This Row],[Price (Incl. Tax)]], "Â", ""), "£", "")) *1.3),2)</f>
        <v>49.4</v>
      </c>
      <c r="T603" s="7" cm="1">
        <f t="array" ref="T603">_xlfn.SWITCH(I603, "One",1,"Two",2,"Three",3,"Four",4,"Five",5,"")</f>
        <v>2</v>
      </c>
      <c r="U603" s="12">
        <f>BooksData[[#This Row],[Price(USD)]]*BooksData[[#This Row],[Total Sales]]</f>
        <v>230846.19999999998</v>
      </c>
      <c r="V603" s="7" t="str">
        <f>IF(BooksData[[#This Row],[Title]]="","Missing","OK")</f>
        <v>OK</v>
      </c>
      <c r="W603" s="7" t="str">
        <f ca="1">IF(BooksData[[#This Row],[Last Purchase]] &gt;= TODAY() - 30, "Recent", "Old")</f>
        <v>Old</v>
      </c>
      <c r="X603" s="7">
        <f>IFERROR(
  --MID(BooksData[[#This Row],[Availability]],
        FIND("(", BooksData[[#This Row],[Availability]]) + 1,
        FIND(" ", BooksData[[#This Row],[Availability]], FIND("(", BooksData[[#This Row],[Availability]])) - FIND("(", BooksData[[#This Row],[Availability]]) - 1),
  0)</f>
        <v>1</v>
      </c>
      <c r="Y603" s="13" t="str">
        <f>IF(ISNUMBER(SEARCH("In stock", BooksData[[#This Row],[Availability]])), "In Stock", "Out of Stock")</f>
        <v>In Stock</v>
      </c>
      <c r="Z603" s="13" t="str">
        <f>IF(BooksData[[#This Row],[Stock Count]] &lt; 5, "⚠️ Low", "OK")</f>
        <v>⚠️ Low</v>
      </c>
      <c r="AA603" s="14">
        <f>BooksData[[#This Row],[Revenue]]*0.2</f>
        <v>46169.24</v>
      </c>
      <c r="AB603" s="13" t="str" cm="1">
        <f t="array" ref="AB603">_xlfn.IFS(BooksData[[#This Row],[Price(USD)]]&lt;10, "Low", BooksData[[#This Row],[Price(USD)]]&lt;20, "Mid", TRUE, "High")</f>
        <v>High</v>
      </c>
      <c r="AC603" s="13" t="str">
        <f>IF(BooksData[[#This Row],[Total Sales]] &gt; 4000, "Top Seller", "Other")</f>
        <v>Top Seller</v>
      </c>
    </row>
    <row r="604" spans="1:29" x14ac:dyDescent="0.3">
      <c r="A604" s="7" t="s">
        <v>620</v>
      </c>
      <c r="B604" s="7" t="s">
        <v>1619</v>
      </c>
      <c r="C604" s="7" t="s">
        <v>2017</v>
      </c>
      <c r="D604" s="7" t="s">
        <v>2583</v>
      </c>
      <c r="E604" s="7" t="s">
        <v>2583</v>
      </c>
      <c r="F604" s="7" t="s">
        <v>2921</v>
      </c>
      <c r="G604" s="7" t="s">
        <v>2922</v>
      </c>
      <c r="H604" s="7">
        <v>0</v>
      </c>
      <c r="I604" s="10" t="s">
        <v>2946</v>
      </c>
      <c r="J604" s="7" t="s">
        <v>2962</v>
      </c>
      <c r="K604" s="7" t="s">
        <v>3597</v>
      </c>
      <c r="L604" s="11" t="s">
        <v>4597</v>
      </c>
      <c r="M604" s="11" t="s">
        <v>5597</v>
      </c>
      <c r="N604" s="9">
        <v>272</v>
      </c>
      <c r="O604" s="7" t="s">
        <v>5997</v>
      </c>
      <c r="P604" s="7" t="s">
        <v>6002</v>
      </c>
      <c r="Q604" s="9">
        <v>671</v>
      </c>
      <c r="R604" s="6">
        <v>45783</v>
      </c>
      <c r="S604" s="8">
        <f>ROUND((VALUE(SUBSTITUTE(SUBSTITUTE(BooksData[[#This Row],[Price (Incl. Tax)]], "Â", ""), "£", "")) *1.3),2)</f>
        <v>48.87</v>
      </c>
      <c r="T604" s="7" cm="1">
        <f t="array" ref="T604">_xlfn.SWITCH(I604, "One",1,"Two",2,"Three",3,"Four",4,"Five",5,"")</f>
        <v>1</v>
      </c>
      <c r="U604" s="12">
        <f>BooksData[[#This Row],[Price(USD)]]*BooksData[[#This Row],[Total Sales]]</f>
        <v>13292.64</v>
      </c>
      <c r="V604" s="7" t="str">
        <f>IF(BooksData[[#This Row],[Title]]="","Missing","OK")</f>
        <v>OK</v>
      </c>
      <c r="W604" s="7" t="str">
        <f ca="1">IF(BooksData[[#This Row],[Last Purchase]] &gt;= TODAY() - 30, "Recent", "Old")</f>
        <v>Old</v>
      </c>
      <c r="X604" s="7">
        <f>IFERROR(
  --MID(BooksData[[#This Row],[Availability]],
        FIND("(", BooksData[[#This Row],[Availability]]) + 1,
        FIND(" ", BooksData[[#This Row],[Availability]], FIND("(", BooksData[[#This Row],[Availability]])) - FIND("(", BooksData[[#This Row],[Availability]]) - 1),
  0)</f>
        <v>19</v>
      </c>
      <c r="Y604" s="13" t="str">
        <f>IF(ISNUMBER(SEARCH("In stock", BooksData[[#This Row],[Availability]])), "In Stock", "Out of Stock")</f>
        <v>In Stock</v>
      </c>
      <c r="Z604" s="13" t="str">
        <f>IF(BooksData[[#This Row],[Stock Count]] &lt; 5, "⚠️ Low", "OK")</f>
        <v>OK</v>
      </c>
      <c r="AA604" s="14">
        <f>BooksData[[#This Row],[Revenue]]*0.2</f>
        <v>2658.5280000000002</v>
      </c>
      <c r="AB604" s="13" t="str" cm="1">
        <f t="array" ref="AB604">_xlfn.IFS(BooksData[[#This Row],[Price(USD)]]&lt;10, "Low", BooksData[[#This Row],[Price(USD)]]&lt;20, "Mid", TRUE, "High")</f>
        <v>High</v>
      </c>
      <c r="AC604" s="13" t="str">
        <f>IF(BooksData[[#This Row],[Total Sales]] &gt; 4000, "Top Seller", "Other")</f>
        <v>Other</v>
      </c>
    </row>
    <row r="605" spans="1:29" x14ac:dyDescent="0.3">
      <c r="A605" s="7" t="s">
        <v>621</v>
      </c>
      <c r="B605" s="7" t="s">
        <v>1620</v>
      </c>
      <c r="C605" s="7" t="s">
        <v>2017</v>
      </c>
      <c r="D605" s="7" t="s">
        <v>2584</v>
      </c>
      <c r="E605" s="7" t="s">
        <v>2584</v>
      </c>
      <c r="F605" s="7" t="s">
        <v>2921</v>
      </c>
      <c r="G605" s="7" t="s">
        <v>2932</v>
      </c>
      <c r="H605" s="7">
        <v>0</v>
      </c>
      <c r="I605" s="10" t="s">
        <v>2947</v>
      </c>
      <c r="J605" s="7" t="s">
        <v>2962</v>
      </c>
      <c r="K605" s="7" t="s">
        <v>3598</v>
      </c>
      <c r="L605" s="11" t="s">
        <v>4598</v>
      </c>
      <c r="M605" s="11" t="s">
        <v>5598</v>
      </c>
      <c r="N605" s="9">
        <v>737</v>
      </c>
      <c r="O605" s="7" t="s">
        <v>6000</v>
      </c>
      <c r="P605" s="7" t="s">
        <v>6001</v>
      </c>
      <c r="Q605" s="9">
        <v>303</v>
      </c>
      <c r="R605" s="6">
        <v>45828</v>
      </c>
      <c r="S605" s="8">
        <f>ROUND((VALUE(SUBSTITUTE(SUBSTITUTE(BooksData[[#This Row],[Price (Incl. Tax)]], "Â", ""), "£", "")) *1.3),2)</f>
        <v>46.37</v>
      </c>
      <c r="T605" s="7" cm="1">
        <f t="array" ref="T605">_xlfn.SWITCH(I605, "One",1,"Two",2,"Three",3,"Four",4,"Five",5,"")</f>
        <v>5</v>
      </c>
      <c r="U605" s="12">
        <f>BooksData[[#This Row],[Price(USD)]]*BooksData[[#This Row],[Total Sales]]</f>
        <v>34174.689999999995</v>
      </c>
      <c r="V605" s="7" t="str">
        <f>IF(BooksData[[#This Row],[Title]]="","Missing","OK")</f>
        <v>OK</v>
      </c>
      <c r="W605" s="7" t="str">
        <f ca="1">IF(BooksData[[#This Row],[Last Purchase]] &gt;= TODAY() - 30, "Recent", "Old")</f>
        <v>Recent</v>
      </c>
      <c r="X605" s="7">
        <f>IFERROR(
  --MID(BooksData[[#This Row],[Availability]],
        FIND("(", BooksData[[#This Row],[Availability]]) + 1,
        FIND(" ", BooksData[[#This Row],[Availability]], FIND("(", BooksData[[#This Row],[Availability]])) - FIND("(", BooksData[[#This Row],[Availability]]) - 1),
  0)</f>
        <v>16</v>
      </c>
      <c r="Y605" s="13" t="str">
        <f>IF(ISNUMBER(SEARCH("In stock", BooksData[[#This Row],[Availability]])), "In Stock", "Out of Stock")</f>
        <v>In Stock</v>
      </c>
      <c r="Z605" s="13" t="str">
        <f>IF(BooksData[[#This Row],[Stock Count]] &lt; 5, "⚠️ Low", "OK")</f>
        <v>OK</v>
      </c>
      <c r="AA605" s="14">
        <f>BooksData[[#This Row],[Revenue]]*0.2</f>
        <v>6834.9379999999992</v>
      </c>
      <c r="AB605" s="13" t="str" cm="1">
        <f t="array" ref="AB605">_xlfn.IFS(BooksData[[#This Row],[Price(USD)]]&lt;10, "Low", BooksData[[#This Row],[Price(USD)]]&lt;20, "Mid", TRUE, "High")</f>
        <v>High</v>
      </c>
      <c r="AC605" s="13" t="str">
        <f>IF(BooksData[[#This Row],[Total Sales]] &gt; 4000, "Top Seller", "Other")</f>
        <v>Other</v>
      </c>
    </row>
    <row r="606" spans="1:29" x14ac:dyDescent="0.3">
      <c r="A606" s="7" t="s">
        <v>622</v>
      </c>
      <c r="B606" s="7" t="s">
        <v>1621</v>
      </c>
      <c r="C606" s="7" t="s">
        <v>2017</v>
      </c>
      <c r="D606" s="7" t="s">
        <v>2585</v>
      </c>
      <c r="E606" s="7" t="s">
        <v>2585</v>
      </c>
      <c r="F606" s="7" t="s">
        <v>2921</v>
      </c>
      <c r="G606" s="7" t="s">
        <v>2923</v>
      </c>
      <c r="H606" s="7">
        <v>0</v>
      </c>
      <c r="I606" s="10" t="s">
        <v>2944</v>
      </c>
      <c r="J606" s="7" t="s">
        <v>2962</v>
      </c>
      <c r="K606" s="7" t="s">
        <v>3599</v>
      </c>
      <c r="L606" s="11" t="s">
        <v>4599</v>
      </c>
      <c r="M606" s="11" t="s">
        <v>5599</v>
      </c>
      <c r="N606" s="9">
        <v>3561</v>
      </c>
      <c r="O606" s="7" t="s">
        <v>5996</v>
      </c>
      <c r="P606" s="7" t="s">
        <v>6002</v>
      </c>
      <c r="Q606" s="9">
        <v>186</v>
      </c>
      <c r="R606" s="6">
        <v>45756</v>
      </c>
      <c r="S606" s="8">
        <f>ROUND((VALUE(SUBSTITUTE(SUBSTITUTE(BooksData[[#This Row],[Price (Incl. Tax)]], "Â", ""), "£", "")) *1.3),2)</f>
        <v>56.29</v>
      </c>
      <c r="T606" s="7" cm="1">
        <f t="array" ref="T606">_xlfn.SWITCH(I606, "One",1,"Two",2,"Three",3,"Four",4,"Five",5,"")</f>
        <v>4</v>
      </c>
      <c r="U606" s="12">
        <f>BooksData[[#This Row],[Price(USD)]]*BooksData[[#This Row],[Total Sales]]</f>
        <v>200448.69</v>
      </c>
      <c r="V606" s="7" t="str">
        <f>IF(BooksData[[#This Row],[Title]]="","Missing","OK")</f>
        <v>OK</v>
      </c>
      <c r="W606" s="7" t="str">
        <f ca="1">IF(BooksData[[#This Row],[Last Purchase]] &gt;= TODAY() - 30, "Recent", "Old")</f>
        <v>Old</v>
      </c>
      <c r="X606" s="7">
        <f>IFERROR(
  --MID(BooksData[[#This Row],[Availability]],
        FIND("(", BooksData[[#This Row],[Availability]]) + 1,
        FIND(" ", BooksData[[#This Row],[Availability]], FIND("(", BooksData[[#This Row],[Availability]])) - FIND("(", BooksData[[#This Row],[Availability]]) - 1),
  0)</f>
        <v>15</v>
      </c>
      <c r="Y606" s="13" t="str">
        <f>IF(ISNUMBER(SEARCH("In stock", BooksData[[#This Row],[Availability]])), "In Stock", "Out of Stock")</f>
        <v>In Stock</v>
      </c>
      <c r="Z606" s="13" t="str">
        <f>IF(BooksData[[#This Row],[Stock Count]] &lt; 5, "⚠️ Low", "OK")</f>
        <v>OK</v>
      </c>
      <c r="AA606" s="14">
        <f>BooksData[[#This Row],[Revenue]]*0.2</f>
        <v>40089.738000000005</v>
      </c>
      <c r="AB606" s="13" t="str" cm="1">
        <f t="array" ref="AB606">_xlfn.IFS(BooksData[[#This Row],[Price(USD)]]&lt;10, "Low", BooksData[[#This Row],[Price(USD)]]&lt;20, "Mid", TRUE, "High")</f>
        <v>High</v>
      </c>
      <c r="AC606" s="13" t="str">
        <f>IF(BooksData[[#This Row],[Total Sales]] &gt; 4000, "Top Seller", "Other")</f>
        <v>Other</v>
      </c>
    </row>
    <row r="607" spans="1:29" x14ac:dyDescent="0.3">
      <c r="A607" s="7" t="s">
        <v>623</v>
      </c>
      <c r="B607" s="7" t="s">
        <v>1622</v>
      </c>
      <c r="C607" s="7" t="s">
        <v>2017</v>
      </c>
      <c r="D607" s="7" t="s">
        <v>2586</v>
      </c>
      <c r="E607" s="7" t="s">
        <v>2586</v>
      </c>
      <c r="F607" s="7" t="s">
        <v>2921</v>
      </c>
      <c r="G607" s="7" t="s">
        <v>2923</v>
      </c>
      <c r="H607" s="7">
        <v>0</v>
      </c>
      <c r="I607" s="10" t="s">
        <v>2946</v>
      </c>
      <c r="J607" s="7" t="s">
        <v>2962</v>
      </c>
      <c r="K607" s="7" t="s">
        <v>3600</v>
      </c>
      <c r="L607" s="11" t="s">
        <v>4600</v>
      </c>
      <c r="M607" s="11" t="s">
        <v>5600</v>
      </c>
      <c r="N607" s="9">
        <v>1161</v>
      </c>
      <c r="O607" s="7" t="s">
        <v>5997</v>
      </c>
      <c r="P607" s="7" t="s">
        <v>6002</v>
      </c>
      <c r="Q607" s="9">
        <v>1456</v>
      </c>
      <c r="R607" s="6">
        <v>45764</v>
      </c>
      <c r="S607" s="8">
        <f>ROUND((VALUE(SUBSTITUTE(SUBSTITUTE(BooksData[[#This Row],[Price (Incl. Tax)]], "Â", ""), "£", "")) *1.3),2)</f>
        <v>13.85</v>
      </c>
      <c r="T607" s="7" cm="1">
        <f t="array" ref="T607">_xlfn.SWITCH(I607, "One",1,"Two",2,"Three",3,"Four",4,"Five",5,"")</f>
        <v>1</v>
      </c>
      <c r="U607" s="12">
        <f>BooksData[[#This Row],[Price(USD)]]*BooksData[[#This Row],[Total Sales]]</f>
        <v>16079.85</v>
      </c>
      <c r="V607" s="7" t="str">
        <f>IF(BooksData[[#This Row],[Title]]="","Missing","OK")</f>
        <v>OK</v>
      </c>
      <c r="W607" s="7" t="str">
        <f ca="1">IF(BooksData[[#This Row],[Last Purchase]] &gt;= TODAY() - 30, "Recent", "Old")</f>
        <v>Old</v>
      </c>
      <c r="X607" s="7">
        <f>IFERROR(
  --MID(BooksData[[#This Row],[Availability]],
        FIND("(", BooksData[[#This Row],[Availability]]) + 1,
        FIND(" ", BooksData[[#This Row],[Availability]], FIND("(", BooksData[[#This Row],[Availability]])) - FIND("(", BooksData[[#This Row],[Availability]]) - 1),
  0)</f>
        <v>15</v>
      </c>
      <c r="Y607" s="13" t="str">
        <f>IF(ISNUMBER(SEARCH("In stock", BooksData[[#This Row],[Availability]])), "In Stock", "Out of Stock")</f>
        <v>In Stock</v>
      </c>
      <c r="Z607" s="13" t="str">
        <f>IF(BooksData[[#This Row],[Stock Count]] &lt; 5, "⚠️ Low", "OK")</f>
        <v>OK</v>
      </c>
      <c r="AA607" s="14">
        <f>BooksData[[#This Row],[Revenue]]*0.2</f>
        <v>3215.9700000000003</v>
      </c>
      <c r="AB607" s="13" t="str" cm="1">
        <f t="array" ref="AB607">_xlfn.IFS(BooksData[[#This Row],[Price(USD)]]&lt;10, "Low", BooksData[[#This Row],[Price(USD)]]&lt;20, "Mid", TRUE, "High")</f>
        <v>Mid</v>
      </c>
      <c r="AC607" s="13" t="str">
        <f>IF(BooksData[[#This Row],[Total Sales]] &gt; 4000, "Top Seller", "Other")</f>
        <v>Other</v>
      </c>
    </row>
    <row r="608" spans="1:29" x14ac:dyDescent="0.3">
      <c r="A608" s="7" t="s">
        <v>624</v>
      </c>
      <c r="B608" s="7" t="s">
        <v>1623</v>
      </c>
      <c r="C608" s="7" t="s">
        <v>2017</v>
      </c>
      <c r="D608" s="7" t="s">
        <v>2587</v>
      </c>
      <c r="E608" s="7" t="s">
        <v>2587</v>
      </c>
      <c r="F608" s="7" t="s">
        <v>2921</v>
      </c>
      <c r="G608" s="7" t="s">
        <v>2923</v>
      </c>
      <c r="H608" s="7">
        <v>0</v>
      </c>
      <c r="I608" s="10" t="s">
        <v>2943</v>
      </c>
      <c r="J608" s="7" t="s">
        <v>2962</v>
      </c>
      <c r="K608" s="7" t="s">
        <v>3601</v>
      </c>
      <c r="L608" s="11" t="s">
        <v>4601</v>
      </c>
      <c r="M608" s="11" t="s">
        <v>5601</v>
      </c>
      <c r="N608" s="9">
        <v>3832</v>
      </c>
      <c r="O608" s="7" t="s">
        <v>6000</v>
      </c>
      <c r="P608" s="7" t="s">
        <v>6002</v>
      </c>
      <c r="Q608" s="9">
        <v>508</v>
      </c>
      <c r="R608" s="6">
        <v>45805</v>
      </c>
      <c r="S608" s="8">
        <f>ROUND((VALUE(SUBSTITUTE(SUBSTITUTE(BooksData[[#This Row],[Price (Incl. Tax)]], "Â", ""), "£", "")) *1.3),2)</f>
        <v>33.96</v>
      </c>
      <c r="T608" s="7" cm="1">
        <f t="array" ref="T608">_xlfn.SWITCH(I608, "One",1,"Two",2,"Three",3,"Four",4,"Five",5,"")</f>
        <v>2</v>
      </c>
      <c r="U608" s="12">
        <f>BooksData[[#This Row],[Price(USD)]]*BooksData[[#This Row],[Total Sales]]</f>
        <v>130134.72</v>
      </c>
      <c r="V608" s="7" t="str">
        <f>IF(BooksData[[#This Row],[Title]]="","Missing","OK")</f>
        <v>OK</v>
      </c>
      <c r="W608" s="7" t="str">
        <f ca="1">IF(BooksData[[#This Row],[Last Purchase]] &gt;= TODAY() - 30, "Recent", "Old")</f>
        <v>Old</v>
      </c>
      <c r="X608" s="7">
        <f>IFERROR(
  --MID(BooksData[[#This Row],[Availability]],
        FIND("(", BooksData[[#This Row],[Availability]]) + 1,
        FIND(" ", BooksData[[#This Row],[Availability]], FIND("(", BooksData[[#This Row],[Availability]])) - FIND("(", BooksData[[#This Row],[Availability]]) - 1),
  0)</f>
        <v>15</v>
      </c>
      <c r="Y608" s="13" t="str">
        <f>IF(ISNUMBER(SEARCH("In stock", BooksData[[#This Row],[Availability]])), "In Stock", "Out of Stock")</f>
        <v>In Stock</v>
      </c>
      <c r="Z608" s="13" t="str">
        <f>IF(BooksData[[#This Row],[Stock Count]] &lt; 5, "⚠️ Low", "OK")</f>
        <v>OK</v>
      </c>
      <c r="AA608" s="14">
        <f>BooksData[[#This Row],[Revenue]]*0.2</f>
        <v>26026.944000000003</v>
      </c>
      <c r="AB608" s="13" t="str" cm="1">
        <f t="array" ref="AB608">_xlfn.IFS(BooksData[[#This Row],[Price(USD)]]&lt;10, "Low", BooksData[[#This Row],[Price(USD)]]&lt;20, "Mid", TRUE, "High")</f>
        <v>High</v>
      </c>
      <c r="AC608" s="13" t="str">
        <f>IF(BooksData[[#This Row],[Total Sales]] &gt; 4000, "Top Seller", "Other")</f>
        <v>Other</v>
      </c>
    </row>
    <row r="609" spans="1:29" x14ac:dyDescent="0.3">
      <c r="A609" s="7" t="s">
        <v>625</v>
      </c>
      <c r="B609" s="7" t="s">
        <v>1624</v>
      </c>
      <c r="C609" s="7" t="s">
        <v>2017</v>
      </c>
      <c r="D609" s="7" t="s">
        <v>2588</v>
      </c>
      <c r="E609" s="7" t="s">
        <v>2588</v>
      </c>
      <c r="F609" s="7" t="s">
        <v>2921</v>
      </c>
      <c r="G609" s="7" t="s">
        <v>2934</v>
      </c>
      <c r="H609" s="7">
        <v>0</v>
      </c>
      <c r="I609" s="10" t="s">
        <v>2946</v>
      </c>
      <c r="J609" s="7" t="s">
        <v>2962</v>
      </c>
      <c r="K609" s="7" t="s">
        <v>3602</v>
      </c>
      <c r="L609" s="11" t="s">
        <v>4602</v>
      </c>
      <c r="M609" s="11" t="s">
        <v>5602</v>
      </c>
      <c r="N609" s="9">
        <v>1538</v>
      </c>
      <c r="O609" s="7" t="s">
        <v>5995</v>
      </c>
      <c r="P609" s="7" t="s">
        <v>6002</v>
      </c>
      <c r="Q609" s="9">
        <v>1983</v>
      </c>
      <c r="R609" s="6">
        <v>45822</v>
      </c>
      <c r="S609" s="8">
        <f>ROUND((VALUE(SUBSTITUTE(SUBSTITUTE(BooksData[[#This Row],[Price (Incl. Tax)]], "Â", ""), "£", "")) *1.3),2)</f>
        <v>63.36</v>
      </c>
      <c r="T609" s="7" cm="1">
        <f t="array" ref="T609">_xlfn.SWITCH(I609, "One",1,"Two",2,"Three",3,"Four",4,"Five",5,"")</f>
        <v>1</v>
      </c>
      <c r="U609" s="12">
        <f>BooksData[[#This Row],[Price(USD)]]*BooksData[[#This Row],[Total Sales]]</f>
        <v>97447.679999999993</v>
      </c>
      <c r="V609" s="7" t="str">
        <f>IF(BooksData[[#This Row],[Title]]="","Missing","OK")</f>
        <v>OK</v>
      </c>
      <c r="W609" s="7" t="str">
        <f ca="1">IF(BooksData[[#This Row],[Last Purchase]] &gt;= TODAY() - 30, "Recent", "Old")</f>
        <v>Old</v>
      </c>
      <c r="X609" s="7">
        <f>IFERROR(
  --MID(BooksData[[#This Row],[Availability]],
        FIND("(", BooksData[[#This Row],[Availability]]) + 1,
        FIND(" ", BooksData[[#This Row],[Availability]], FIND("(", BooksData[[#This Row],[Availability]])) - FIND("(", BooksData[[#This Row],[Availability]]) - 1),
  0)</f>
        <v>11</v>
      </c>
      <c r="Y609" s="13" t="str">
        <f>IF(ISNUMBER(SEARCH("In stock", BooksData[[#This Row],[Availability]])), "In Stock", "Out of Stock")</f>
        <v>In Stock</v>
      </c>
      <c r="Z609" s="13" t="str">
        <f>IF(BooksData[[#This Row],[Stock Count]] &lt; 5, "⚠️ Low", "OK")</f>
        <v>OK</v>
      </c>
      <c r="AA609" s="14">
        <f>BooksData[[#This Row],[Revenue]]*0.2</f>
        <v>19489.536</v>
      </c>
      <c r="AB609" s="13" t="str" cm="1">
        <f t="array" ref="AB609">_xlfn.IFS(BooksData[[#This Row],[Price(USD)]]&lt;10, "Low", BooksData[[#This Row],[Price(USD)]]&lt;20, "Mid", TRUE, "High")</f>
        <v>High</v>
      </c>
      <c r="AC609" s="13" t="str">
        <f>IF(BooksData[[#This Row],[Total Sales]] &gt; 4000, "Top Seller", "Other")</f>
        <v>Other</v>
      </c>
    </row>
    <row r="610" spans="1:29" x14ac:dyDescent="0.3">
      <c r="A610" s="7" t="s">
        <v>626</v>
      </c>
      <c r="B610" s="7" t="s">
        <v>1625</v>
      </c>
      <c r="C610" s="7" t="s">
        <v>2017</v>
      </c>
      <c r="D610" s="7" t="s">
        <v>2589</v>
      </c>
      <c r="E610" s="7" t="s">
        <v>2589</v>
      </c>
      <c r="F610" s="7" t="s">
        <v>2921</v>
      </c>
      <c r="G610" s="7" t="s">
        <v>2934</v>
      </c>
      <c r="H610" s="7">
        <v>0</v>
      </c>
      <c r="I610" s="10" t="s">
        <v>2944</v>
      </c>
      <c r="J610" s="7" t="s">
        <v>2962</v>
      </c>
      <c r="K610" s="7" t="s">
        <v>3603</v>
      </c>
      <c r="L610" s="11" t="s">
        <v>4603</v>
      </c>
      <c r="M610" s="11" t="s">
        <v>5603</v>
      </c>
      <c r="N610" s="9">
        <v>461</v>
      </c>
      <c r="O610" s="7" t="s">
        <v>5995</v>
      </c>
      <c r="P610" s="7" t="s">
        <v>6002</v>
      </c>
      <c r="Q610" s="9">
        <v>728</v>
      </c>
      <c r="R610" s="6">
        <v>45749</v>
      </c>
      <c r="S610" s="8">
        <f>ROUND((VALUE(SUBSTITUTE(SUBSTITUTE(BooksData[[#This Row],[Price (Incl. Tax)]], "Â", ""), "£", "")) *1.3),2)</f>
        <v>27.77</v>
      </c>
      <c r="T610" s="7" cm="1">
        <f t="array" ref="T610">_xlfn.SWITCH(I610, "One",1,"Two",2,"Three",3,"Four",4,"Five",5,"")</f>
        <v>4</v>
      </c>
      <c r="U610" s="12">
        <f>BooksData[[#This Row],[Price(USD)]]*BooksData[[#This Row],[Total Sales]]</f>
        <v>12801.97</v>
      </c>
      <c r="V610" s="7" t="str">
        <f>IF(BooksData[[#This Row],[Title]]="","Missing","OK")</f>
        <v>OK</v>
      </c>
      <c r="W610" s="7" t="str">
        <f ca="1">IF(BooksData[[#This Row],[Last Purchase]] &gt;= TODAY() - 30, "Recent", "Old")</f>
        <v>Old</v>
      </c>
      <c r="X610" s="7">
        <f>IFERROR(
  --MID(BooksData[[#This Row],[Availability]],
        FIND("(", BooksData[[#This Row],[Availability]]) + 1,
        FIND(" ", BooksData[[#This Row],[Availability]], FIND("(", BooksData[[#This Row],[Availability]])) - FIND("(", BooksData[[#This Row],[Availability]]) - 1),
  0)</f>
        <v>11</v>
      </c>
      <c r="Y610" s="13" t="str">
        <f>IF(ISNUMBER(SEARCH("In stock", BooksData[[#This Row],[Availability]])), "In Stock", "Out of Stock")</f>
        <v>In Stock</v>
      </c>
      <c r="Z610" s="13" t="str">
        <f>IF(BooksData[[#This Row],[Stock Count]] &lt; 5, "⚠️ Low", "OK")</f>
        <v>OK</v>
      </c>
      <c r="AA610" s="14">
        <f>BooksData[[#This Row],[Revenue]]*0.2</f>
        <v>2560.3940000000002</v>
      </c>
      <c r="AB610" s="13" t="str" cm="1">
        <f t="array" ref="AB610">_xlfn.IFS(BooksData[[#This Row],[Price(USD)]]&lt;10, "Low", BooksData[[#This Row],[Price(USD)]]&lt;20, "Mid", TRUE, "High")</f>
        <v>High</v>
      </c>
      <c r="AC610" s="13" t="str">
        <f>IF(BooksData[[#This Row],[Total Sales]] &gt; 4000, "Top Seller", "Other")</f>
        <v>Other</v>
      </c>
    </row>
    <row r="611" spans="1:29" x14ac:dyDescent="0.3">
      <c r="A611" s="7" t="s">
        <v>627</v>
      </c>
      <c r="B611" s="7" t="s">
        <v>1626</v>
      </c>
      <c r="C611" s="7" t="s">
        <v>2017</v>
      </c>
      <c r="D611" s="7" t="s">
        <v>2590</v>
      </c>
      <c r="E611" s="7" t="s">
        <v>2590</v>
      </c>
      <c r="F611" s="7" t="s">
        <v>2921</v>
      </c>
      <c r="G611" s="7" t="s">
        <v>2935</v>
      </c>
      <c r="H611" s="7">
        <v>0</v>
      </c>
      <c r="I611" s="10" t="s">
        <v>2946</v>
      </c>
      <c r="J611" s="7" t="s">
        <v>2962</v>
      </c>
      <c r="K611" s="7" t="s">
        <v>3604</v>
      </c>
      <c r="L611" s="11" t="s">
        <v>4604</v>
      </c>
      <c r="M611" s="11" t="s">
        <v>5604</v>
      </c>
      <c r="N611" s="9">
        <v>2181</v>
      </c>
      <c r="O611" s="7" t="s">
        <v>5998</v>
      </c>
      <c r="P611" s="7" t="s">
        <v>6002</v>
      </c>
      <c r="Q611" s="9">
        <v>811</v>
      </c>
      <c r="R611" s="6">
        <v>45749</v>
      </c>
      <c r="S611" s="8">
        <f>ROUND((VALUE(SUBSTITUTE(SUBSTITUTE(BooksData[[#This Row],[Price (Incl. Tax)]], "Â", ""), "£", "")) *1.3),2)</f>
        <v>42.15</v>
      </c>
      <c r="T611" s="7" cm="1">
        <f t="array" ref="T611">_xlfn.SWITCH(I611, "One",1,"Two",2,"Three",3,"Four",4,"Five",5,"")</f>
        <v>1</v>
      </c>
      <c r="U611" s="12">
        <f>BooksData[[#This Row],[Price(USD)]]*BooksData[[#This Row],[Total Sales]]</f>
        <v>91929.15</v>
      </c>
      <c r="V611" s="7" t="str">
        <f>IF(BooksData[[#This Row],[Title]]="","Missing","OK")</f>
        <v>OK</v>
      </c>
      <c r="W611" s="7" t="str">
        <f ca="1">IF(BooksData[[#This Row],[Last Purchase]] &gt;= TODAY() - 30, "Recent", "Old")</f>
        <v>Old</v>
      </c>
      <c r="X611" s="7">
        <f>IFERROR(
  --MID(BooksData[[#This Row],[Availability]],
        FIND("(", BooksData[[#This Row],[Availability]]) + 1,
        FIND(" ", BooksData[[#This Row],[Availability]], FIND("(", BooksData[[#This Row],[Availability]])) - FIND("(", BooksData[[#This Row],[Availability]]) - 1),
  0)</f>
        <v>5</v>
      </c>
      <c r="Y611" s="13" t="str">
        <f>IF(ISNUMBER(SEARCH("In stock", BooksData[[#This Row],[Availability]])), "In Stock", "Out of Stock")</f>
        <v>In Stock</v>
      </c>
      <c r="Z611" s="13" t="str">
        <f>IF(BooksData[[#This Row],[Stock Count]] &lt; 5, "⚠️ Low", "OK")</f>
        <v>OK</v>
      </c>
      <c r="AA611" s="14">
        <f>BooksData[[#This Row],[Revenue]]*0.2</f>
        <v>18385.829999999998</v>
      </c>
      <c r="AB611" s="13" t="str" cm="1">
        <f t="array" ref="AB611">_xlfn.IFS(BooksData[[#This Row],[Price(USD)]]&lt;10, "Low", BooksData[[#This Row],[Price(USD)]]&lt;20, "Mid", TRUE, "High")</f>
        <v>High</v>
      </c>
      <c r="AC611" s="13" t="str">
        <f>IF(BooksData[[#This Row],[Total Sales]] &gt; 4000, "Top Seller", "Other")</f>
        <v>Other</v>
      </c>
    </row>
    <row r="612" spans="1:29" x14ac:dyDescent="0.3">
      <c r="A612" s="7" t="s">
        <v>628</v>
      </c>
      <c r="B612" s="7" t="s">
        <v>1627</v>
      </c>
      <c r="C612" s="7" t="s">
        <v>2017</v>
      </c>
      <c r="D612" s="7" t="s">
        <v>2591</v>
      </c>
      <c r="E612" s="7" t="s">
        <v>2591</v>
      </c>
      <c r="F612" s="7" t="s">
        <v>2921</v>
      </c>
      <c r="G612" s="7" t="s">
        <v>2928</v>
      </c>
      <c r="H612" s="7">
        <v>0</v>
      </c>
      <c r="I612" s="10" t="s">
        <v>2946</v>
      </c>
      <c r="J612" s="7" t="s">
        <v>2962</v>
      </c>
      <c r="K612" s="7" t="s">
        <v>3605</v>
      </c>
      <c r="L612" s="11" t="s">
        <v>4605</v>
      </c>
      <c r="M612" s="11" t="s">
        <v>5605</v>
      </c>
      <c r="N612" s="9">
        <v>3155</v>
      </c>
      <c r="O612" s="7" t="s">
        <v>5998</v>
      </c>
      <c r="P612" s="7" t="s">
        <v>6001</v>
      </c>
      <c r="Q612" s="9">
        <v>1051</v>
      </c>
      <c r="R612" s="6">
        <v>45735</v>
      </c>
      <c r="S612" s="8">
        <f>ROUND((VALUE(SUBSTITUTE(SUBSTITUTE(BooksData[[#This Row],[Price (Incl. Tax)]], "Â", ""), "£", "")) *1.3),2)</f>
        <v>14.2</v>
      </c>
      <c r="T612" s="7" cm="1">
        <f t="array" ref="T612">_xlfn.SWITCH(I612, "One",1,"Two",2,"Three",3,"Four",4,"Five",5,"")</f>
        <v>1</v>
      </c>
      <c r="U612" s="12">
        <f>BooksData[[#This Row],[Price(USD)]]*BooksData[[#This Row],[Total Sales]]</f>
        <v>44801</v>
      </c>
      <c r="V612" s="7" t="str">
        <f>IF(BooksData[[#This Row],[Title]]="","Missing","OK")</f>
        <v>OK</v>
      </c>
      <c r="W612" s="7" t="str">
        <f ca="1">IF(BooksData[[#This Row],[Last Purchase]] &gt;= TODAY() - 30, "Recent", "Old")</f>
        <v>Old</v>
      </c>
      <c r="X612" s="7">
        <f>IFERROR(
  --MID(BooksData[[#This Row],[Availability]],
        FIND("(", BooksData[[#This Row],[Availability]]) + 1,
        FIND(" ", BooksData[[#This Row],[Availability]], FIND("(", BooksData[[#This Row],[Availability]])) - FIND("(", BooksData[[#This Row],[Availability]]) - 1),
  0)</f>
        <v>3</v>
      </c>
      <c r="Y612" s="13" t="str">
        <f>IF(ISNUMBER(SEARCH("In stock", BooksData[[#This Row],[Availability]])), "In Stock", "Out of Stock")</f>
        <v>In Stock</v>
      </c>
      <c r="Z612" s="13" t="str">
        <f>IF(BooksData[[#This Row],[Stock Count]] &lt; 5, "⚠️ Low", "OK")</f>
        <v>⚠️ Low</v>
      </c>
      <c r="AA612" s="14">
        <f>BooksData[[#This Row],[Revenue]]*0.2</f>
        <v>8960.2000000000007</v>
      </c>
      <c r="AB612" s="13" t="str" cm="1">
        <f t="array" ref="AB612">_xlfn.IFS(BooksData[[#This Row],[Price(USD)]]&lt;10, "Low", BooksData[[#This Row],[Price(USD)]]&lt;20, "Mid", TRUE, "High")</f>
        <v>Mid</v>
      </c>
      <c r="AC612" s="13" t="str">
        <f>IF(BooksData[[#This Row],[Total Sales]] &gt; 4000, "Top Seller", "Other")</f>
        <v>Other</v>
      </c>
    </row>
    <row r="613" spans="1:29" x14ac:dyDescent="0.3">
      <c r="A613" s="7" t="s">
        <v>629</v>
      </c>
      <c r="B613" s="7" t="s">
        <v>1628</v>
      </c>
      <c r="C613" s="7" t="s">
        <v>2017</v>
      </c>
      <c r="D613" s="7" t="s">
        <v>2592</v>
      </c>
      <c r="E613" s="7" t="s">
        <v>2592</v>
      </c>
      <c r="F613" s="7" t="s">
        <v>2921</v>
      </c>
      <c r="G613" s="7" t="s">
        <v>2928</v>
      </c>
      <c r="H613" s="7">
        <v>0</v>
      </c>
      <c r="I613" s="10" t="s">
        <v>2944</v>
      </c>
      <c r="J613" s="7" t="s">
        <v>2962</v>
      </c>
      <c r="K613" s="7" t="s">
        <v>3606</v>
      </c>
      <c r="L613" s="11" t="s">
        <v>4606</v>
      </c>
      <c r="M613" s="11" t="s">
        <v>5606</v>
      </c>
      <c r="N613" s="9">
        <v>2731</v>
      </c>
      <c r="O613" s="7" t="s">
        <v>5995</v>
      </c>
      <c r="P613" s="7" t="s">
        <v>6001</v>
      </c>
      <c r="Q613" s="9">
        <v>100</v>
      </c>
      <c r="R613" s="6">
        <v>45782</v>
      </c>
      <c r="S613" s="8">
        <f>ROUND((VALUE(SUBSTITUTE(SUBSTITUTE(BooksData[[#This Row],[Price (Incl. Tax)]], "Â", ""), "£", "")) *1.3),2)</f>
        <v>24.79</v>
      </c>
      <c r="T613" s="7" cm="1">
        <f t="array" ref="T613">_xlfn.SWITCH(I613, "One",1,"Two",2,"Three",3,"Four",4,"Five",5,"")</f>
        <v>4</v>
      </c>
      <c r="U613" s="12">
        <f>BooksData[[#This Row],[Price(USD)]]*BooksData[[#This Row],[Total Sales]]</f>
        <v>67701.489999999991</v>
      </c>
      <c r="V613" s="7" t="str">
        <f>IF(BooksData[[#This Row],[Title]]="","Missing","OK")</f>
        <v>OK</v>
      </c>
      <c r="W613" s="7" t="str">
        <f ca="1">IF(BooksData[[#This Row],[Last Purchase]] &gt;= TODAY() - 30, "Recent", "Old")</f>
        <v>Old</v>
      </c>
      <c r="X613" s="7">
        <f>IFERROR(
  --MID(BooksData[[#This Row],[Availability]],
        FIND("(", BooksData[[#This Row],[Availability]]) + 1,
        FIND(" ", BooksData[[#This Row],[Availability]], FIND("(", BooksData[[#This Row],[Availability]])) - FIND("(", BooksData[[#This Row],[Availability]]) - 1),
  0)</f>
        <v>3</v>
      </c>
      <c r="Y613" s="13" t="str">
        <f>IF(ISNUMBER(SEARCH("In stock", BooksData[[#This Row],[Availability]])), "In Stock", "Out of Stock")</f>
        <v>In Stock</v>
      </c>
      <c r="Z613" s="13" t="str">
        <f>IF(BooksData[[#This Row],[Stock Count]] &lt; 5, "⚠️ Low", "OK")</f>
        <v>⚠️ Low</v>
      </c>
      <c r="AA613" s="14">
        <f>BooksData[[#This Row],[Revenue]]*0.2</f>
        <v>13540.297999999999</v>
      </c>
      <c r="AB613" s="13" t="str" cm="1">
        <f t="array" ref="AB613">_xlfn.IFS(BooksData[[#This Row],[Price(USD)]]&lt;10, "Low", BooksData[[#This Row],[Price(USD)]]&lt;20, "Mid", TRUE, "High")</f>
        <v>High</v>
      </c>
      <c r="AC613" s="13" t="str">
        <f>IF(BooksData[[#This Row],[Total Sales]] &gt; 4000, "Top Seller", "Other")</f>
        <v>Other</v>
      </c>
    </row>
    <row r="614" spans="1:29" x14ac:dyDescent="0.3">
      <c r="A614" s="7" t="s">
        <v>630</v>
      </c>
      <c r="B614" s="7" t="s">
        <v>1629</v>
      </c>
      <c r="C614" s="7" t="s">
        <v>2017</v>
      </c>
      <c r="D614" s="7" t="s">
        <v>2370</v>
      </c>
      <c r="E614" s="7" t="s">
        <v>2370</v>
      </c>
      <c r="F614" s="7" t="s">
        <v>2921</v>
      </c>
      <c r="G614" s="7" t="s">
        <v>2928</v>
      </c>
      <c r="H614" s="7">
        <v>0</v>
      </c>
      <c r="I614" s="10" t="s">
        <v>2943</v>
      </c>
      <c r="J614" s="7" t="s">
        <v>2962</v>
      </c>
      <c r="K614" s="7" t="s">
        <v>3607</v>
      </c>
      <c r="L614" s="11" t="s">
        <v>4607</v>
      </c>
      <c r="M614" s="11" t="s">
        <v>5607</v>
      </c>
      <c r="N614" s="9">
        <v>1783</v>
      </c>
      <c r="O614" s="7" t="s">
        <v>6000</v>
      </c>
      <c r="P614" s="7" t="s">
        <v>6002</v>
      </c>
      <c r="Q614" s="9">
        <v>1386</v>
      </c>
      <c r="R614" s="6">
        <v>45753</v>
      </c>
      <c r="S614" s="8">
        <f>ROUND((VALUE(SUBSTITUTE(SUBSTITUTE(BooksData[[#This Row],[Price (Incl. Tax)]], "Â", ""), "£", "")) *1.3),2)</f>
        <v>43.24</v>
      </c>
      <c r="T614" s="7" cm="1">
        <f t="array" ref="T614">_xlfn.SWITCH(I614, "One",1,"Two",2,"Three",3,"Four",4,"Five",5,"")</f>
        <v>2</v>
      </c>
      <c r="U614" s="12">
        <f>BooksData[[#This Row],[Price(USD)]]*BooksData[[#This Row],[Total Sales]]</f>
        <v>77096.92</v>
      </c>
      <c r="V614" s="7" t="str">
        <f>IF(BooksData[[#This Row],[Title]]="","Missing","OK")</f>
        <v>OK</v>
      </c>
      <c r="W614" s="7" t="str">
        <f ca="1">IF(BooksData[[#This Row],[Last Purchase]] &gt;= TODAY() - 30, "Recent", "Old")</f>
        <v>Old</v>
      </c>
      <c r="X614" s="7">
        <f>IFERROR(
  --MID(BooksData[[#This Row],[Availability]],
        FIND("(", BooksData[[#This Row],[Availability]]) + 1,
        FIND(" ", BooksData[[#This Row],[Availability]], FIND("(", BooksData[[#This Row],[Availability]])) - FIND("(", BooksData[[#This Row],[Availability]]) - 1),
  0)</f>
        <v>3</v>
      </c>
      <c r="Y614" s="13" t="str">
        <f>IF(ISNUMBER(SEARCH("In stock", BooksData[[#This Row],[Availability]])), "In Stock", "Out of Stock")</f>
        <v>In Stock</v>
      </c>
      <c r="Z614" s="13" t="str">
        <f>IF(BooksData[[#This Row],[Stock Count]] &lt; 5, "⚠️ Low", "OK")</f>
        <v>⚠️ Low</v>
      </c>
      <c r="AA614" s="14">
        <f>BooksData[[#This Row],[Revenue]]*0.2</f>
        <v>15419.384</v>
      </c>
      <c r="AB614" s="13" t="str" cm="1">
        <f t="array" ref="AB614">_xlfn.IFS(BooksData[[#This Row],[Price(USD)]]&lt;10, "Low", BooksData[[#This Row],[Price(USD)]]&lt;20, "Mid", TRUE, "High")</f>
        <v>High</v>
      </c>
      <c r="AC614" s="13" t="str">
        <f>IF(BooksData[[#This Row],[Total Sales]] &gt; 4000, "Top Seller", "Other")</f>
        <v>Other</v>
      </c>
    </row>
    <row r="615" spans="1:29" x14ac:dyDescent="0.3">
      <c r="A615" s="7" t="s">
        <v>631</v>
      </c>
      <c r="B615" s="7" t="s">
        <v>1630</v>
      </c>
      <c r="C615" s="7" t="s">
        <v>2017</v>
      </c>
      <c r="D615" s="7" t="s">
        <v>2593</v>
      </c>
      <c r="E615" s="7" t="s">
        <v>2593</v>
      </c>
      <c r="F615" s="7" t="s">
        <v>2921</v>
      </c>
      <c r="G615" s="7" t="s">
        <v>2928</v>
      </c>
      <c r="H615" s="7">
        <v>0</v>
      </c>
      <c r="I615" s="10" t="s">
        <v>2946</v>
      </c>
      <c r="J615" s="7" t="s">
        <v>2962</v>
      </c>
      <c r="K615" s="7" t="s">
        <v>3608</v>
      </c>
      <c r="L615" s="11" t="s">
        <v>4608</v>
      </c>
      <c r="M615" s="11" t="s">
        <v>5608</v>
      </c>
      <c r="N615" s="9">
        <v>3774</v>
      </c>
      <c r="O615" s="7" t="s">
        <v>5998</v>
      </c>
      <c r="P615" s="7" t="s">
        <v>6001</v>
      </c>
      <c r="Q615" s="9">
        <v>612</v>
      </c>
      <c r="R615" s="6">
        <v>45675</v>
      </c>
      <c r="S615" s="8">
        <f>ROUND((VALUE(SUBSTITUTE(SUBSTITUTE(BooksData[[#This Row],[Price (Incl. Tax)]], "Â", ""), "£", "")) *1.3),2)</f>
        <v>71.319999999999993</v>
      </c>
      <c r="T615" s="7" cm="1">
        <f t="array" ref="T615">_xlfn.SWITCH(I615, "One",1,"Two",2,"Three",3,"Four",4,"Five",5,"")</f>
        <v>1</v>
      </c>
      <c r="U615" s="12">
        <f>BooksData[[#This Row],[Price(USD)]]*BooksData[[#This Row],[Total Sales]]</f>
        <v>269161.68</v>
      </c>
      <c r="V615" s="7" t="str">
        <f>IF(BooksData[[#This Row],[Title]]="","Missing","OK")</f>
        <v>OK</v>
      </c>
      <c r="W615" s="7" t="str">
        <f ca="1">IF(BooksData[[#This Row],[Last Purchase]] &gt;= TODAY() - 30, "Recent", "Old")</f>
        <v>Old</v>
      </c>
      <c r="X615" s="7">
        <f>IFERROR(
  --MID(BooksData[[#This Row],[Availability]],
        FIND("(", BooksData[[#This Row],[Availability]]) + 1,
        FIND(" ", BooksData[[#This Row],[Availability]], FIND("(", BooksData[[#This Row],[Availability]])) - FIND("(", BooksData[[#This Row],[Availability]]) - 1),
  0)</f>
        <v>3</v>
      </c>
      <c r="Y615" s="13" t="str">
        <f>IF(ISNUMBER(SEARCH("In stock", BooksData[[#This Row],[Availability]])), "In Stock", "Out of Stock")</f>
        <v>In Stock</v>
      </c>
      <c r="Z615" s="13" t="str">
        <f>IF(BooksData[[#This Row],[Stock Count]] &lt; 5, "⚠️ Low", "OK")</f>
        <v>⚠️ Low</v>
      </c>
      <c r="AA615" s="14">
        <f>BooksData[[#This Row],[Revenue]]*0.2</f>
        <v>53832.336000000003</v>
      </c>
      <c r="AB615" s="13" t="str" cm="1">
        <f t="array" ref="AB615">_xlfn.IFS(BooksData[[#This Row],[Price(USD)]]&lt;10, "Low", BooksData[[#This Row],[Price(USD)]]&lt;20, "Mid", TRUE, "High")</f>
        <v>High</v>
      </c>
      <c r="AC615" s="13" t="str">
        <f>IF(BooksData[[#This Row],[Total Sales]] &gt; 4000, "Top Seller", "Other")</f>
        <v>Other</v>
      </c>
    </row>
    <row r="616" spans="1:29" x14ac:dyDescent="0.3">
      <c r="A616" s="7" t="s">
        <v>632</v>
      </c>
      <c r="B616" s="7" t="s">
        <v>1631</v>
      </c>
      <c r="C616" s="7" t="s">
        <v>2017</v>
      </c>
      <c r="D616" s="7" t="s">
        <v>2499</v>
      </c>
      <c r="E616" s="7" t="s">
        <v>2499</v>
      </c>
      <c r="F616" s="7" t="s">
        <v>2921</v>
      </c>
      <c r="G616" s="7" t="s">
        <v>2928</v>
      </c>
      <c r="H616" s="7">
        <v>0</v>
      </c>
      <c r="I616" s="10" t="s">
        <v>2946</v>
      </c>
      <c r="J616" s="7" t="s">
        <v>2962</v>
      </c>
      <c r="K616" s="7" t="s">
        <v>3609</v>
      </c>
      <c r="L616" s="11" t="s">
        <v>4609</v>
      </c>
      <c r="M616" s="11" t="s">
        <v>5609</v>
      </c>
      <c r="N616" s="9">
        <v>2727</v>
      </c>
      <c r="O616" s="7" t="s">
        <v>6000</v>
      </c>
      <c r="P616" s="7" t="s">
        <v>6001</v>
      </c>
      <c r="Q616" s="9">
        <v>532</v>
      </c>
      <c r="R616" s="6">
        <v>45729</v>
      </c>
      <c r="S616" s="8">
        <f>ROUND((VALUE(SUBSTITUTE(SUBSTITUTE(BooksData[[#This Row],[Price (Incl. Tax)]], "Â", ""), "£", "")) *1.3),2)</f>
        <v>66.92</v>
      </c>
      <c r="T616" s="7" cm="1">
        <f t="array" ref="T616">_xlfn.SWITCH(I616, "One",1,"Two",2,"Three",3,"Four",4,"Five",5,"")</f>
        <v>1</v>
      </c>
      <c r="U616" s="12">
        <f>BooksData[[#This Row],[Price(USD)]]*BooksData[[#This Row],[Total Sales]]</f>
        <v>182490.84</v>
      </c>
      <c r="V616" s="7" t="str">
        <f>IF(BooksData[[#This Row],[Title]]="","Missing","OK")</f>
        <v>OK</v>
      </c>
      <c r="W616" s="7" t="str">
        <f ca="1">IF(BooksData[[#This Row],[Last Purchase]] &gt;= TODAY() - 30, "Recent", "Old")</f>
        <v>Old</v>
      </c>
      <c r="X616" s="7">
        <f>IFERROR(
  --MID(BooksData[[#This Row],[Availability]],
        FIND("(", BooksData[[#This Row],[Availability]]) + 1,
        FIND(" ", BooksData[[#This Row],[Availability]], FIND("(", BooksData[[#This Row],[Availability]])) - FIND("(", BooksData[[#This Row],[Availability]]) - 1),
  0)</f>
        <v>3</v>
      </c>
      <c r="Y616" s="13" t="str">
        <f>IF(ISNUMBER(SEARCH("In stock", BooksData[[#This Row],[Availability]])), "In Stock", "Out of Stock")</f>
        <v>In Stock</v>
      </c>
      <c r="Z616" s="13" t="str">
        <f>IF(BooksData[[#This Row],[Stock Count]] &lt; 5, "⚠️ Low", "OK")</f>
        <v>⚠️ Low</v>
      </c>
      <c r="AA616" s="14">
        <f>BooksData[[#This Row],[Revenue]]*0.2</f>
        <v>36498.167999999998</v>
      </c>
      <c r="AB616" s="13" t="str" cm="1">
        <f t="array" ref="AB616">_xlfn.IFS(BooksData[[#This Row],[Price(USD)]]&lt;10, "Low", BooksData[[#This Row],[Price(USD)]]&lt;20, "Mid", TRUE, "High")</f>
        <v>High</v>
      </c>
      <c r="AC616" s="13" t="str">
        <f>IF(BooksData[[#This Row],[Total Sales]] &gt; 4000, "Top Seller", "Other")</f>
        <v>Other</v>
      </c>
    </row>
    <row r="617" spans="1:29" x14ac:dyDescent="0.3">
      <c r="A617" s="7" t="s">
        <v>633</v>
      </c>
      <c r="B617" s="7" t="s">
        <v>1632</v>
      </c>
      <c r="C617" s="7" t="s">
        <v>2017</v>
      </c>
      <c r="D617" s="7" t="s">
        <v>2335</v>
      </c>
      <c r="E617" s="7" t="s">
        <v>2335</v>
      </c>
      <c r="F617" s="7" t="s">
        <v>2921</v>
      </c>
      <c r="G617" s="7" t="s">
        <v>2929</v>
      </c>
      <c r="H617" s="7">
        <v>0</v>
      </c>
      <c r="I617" s="10" t="s">
        <v>2943</v>
      </c>
      <c r="J617" s="7" t="s">
        <v>2962</v>
      </c>
      <c r="K617" s="7" t="s">
        <v>3610</v>
      </c>
      <c r="L617" s="11" t="s">
        <v>4610</v>
      </c>
      <c r="M617" s="11" t="s">
        <v>5610</v>
      </c>
      <c r="N617" s="9">
        <v>2814</v>
      </c>
      <c r="O617" s="7" t="s">
        <v>6000</v>
      </c>
      <c r="P617" s="7" t="s">
        <v>6002</v>
      </c>
      <c r="Q617" s="9">
        <v>1679</v>
      </c>
      <c r="R617" s="6">
        <v>45744</v>
      </c>
      <c r="S617" s="8">
        <f>ROUND((VALUE(SUBSTITUTE(SUBSTITUTE(BooksData[[#This Row],[Price (Incl. Tax)]], "Â", ""), "£", "")) *1.3),2)</f>
        <v>57.43</v>
      </c>
      <c r="T617" s="7" cm="1">
        <f t="array" ref="T617">_xlfn.SWITCH(I617, "One",1,"Two",2,"Three",3,"Four",4,"Five",5,"")</f>
        <v>2</v>
      </c>
      <c r="U617" s="12">
        <f>BooksData[[#This Row],[Price(USD)]]*BooksData[[#This Row],[Total Sales]]</f>
        <v>161608.01999999999</v>
      </c>
      <c r="V617" s="7" t="str">
        <f>IF(BooksData[[#This Row],[Title]]="","Missing","OK")</f>
        <v>OK</v>
      </c>
      <c r="W617" s="7" t="str">
        <f ca="1">IF(BooksData[[#This Row],[Last Purchase]] &gt;= TODAY() - 30, "Recent", "Old")</f>
        <v>Old</v>
      </c>
      <c r="X617" s="7">
        <f>IFERROR(
  --MID(BooksData[[#This Row],[Availability]],
        FIND("(", BooksData[[#This Row],[Availability]]) + 1,
        FIND(" ", BooksData[[#This Row],[Availability]], FIND("(", BooksData[[#This Row],[Availability]])) - FIND("(", BooksData[[#This Row],[Availability]]) - 1),
  0)</f>
        <v>1</v>
      </c>
      <c r="Y617" s="13" t="str">
        <f>IF(ISNUMBER(SEARCH("In stock", BooksData[[#This Row],[Availability]])), "In Stock", "Out of Stock")</f>
        <v>In Stock</v>
      </c>
      <c r="Z617" s="13" t="str">
        <f>IF(BooksData[[#This Row],[Stock Count]] &lt; 5, "⚠️ Low", "OK")</f>
        <v>⚠️ Low</v>
      </c>
      <c r="AA617" s="14">
        <f>BooksData[[#This Row],[Revenue]]*0.2</f>
        <v>32321.603999999999</v>
      </c>
      <c r="AB617" s="13" t="str" cm="1">
        <f t="array" ref="AB617">_xlfn.IFS(BooksData[[#This Row],[Price(USD)]]&lt;10, "Low", BooksData[[#This Row],[Price(USD)]]&lt;20, "Mid", TRUE, "High")</f>
        <v>High</v>
      </c>
      <c r="AC617" s="13" t="str">
        <f>IF(BooksData[[#This Row],[Total Sales]] &gt; 4000, "Top Seller", "Other")</f>
        <v>Other</v>
      </c>
    </row>
    <row r="618" spans="1:29" x14ac:dyDescent="0.3">
      <c r="A618" s="7" t="s">
        <v>634</v>
      </c>
      <c r="B618" s="7" t="s">
        <v>1633</v>
      </c>
      <c r="C618" s="7" t="s">
        <v>2017</v>
      </c>
      <c r="D618" s="7" t="s">
        <v>2594</v>
      </c>
      <c r="E618" s="7" t="s">
        <v>2594</v>
      </c>
      <c r="F618" s="7" t="s">
        <v>2921</v>
      </c>
      <c r="G618" s="7" t="s">
        <v>2929</v>
      </c>
      <c r="H618" s="7">
        <v>0</v>
      </c>
      <c r="I618" s="10" t="s">
        <v>2943</v>
      </c>
      <c r="J618" s="7" t="s">
        <v>2962</v>
      </c>
      <c r="K618" s="7" t="s">
        <v>3611</v>
      </c>
      <c r="L618" s="11" t="s">
        <v>4611</v>
      </c>
      <c r="M618" s="11" t="s">
        <v>5611</v>
      </c>
      <c r="N618" s="9">
        <v>3155</v>
      </c>
      <c r="O618" s="7" t="s">
        <v>5998</v>
      </c>
      <c r="P618" s="7" t="s">
        <v>6002</v>
      </c>
      <c r="Q618" s="9">
        <v>356</v>
      </c>
      <c r="R618" s="6">
        <v>45685</v>
      </c>
      <c r="S618" s="8">
        <f>ROUND((VALUE(SUBSTITUTE(SUBSTITUTE(BooksData[[#This Row],[Price (Incl. Tax)]], "Â", ""), "£", "")) *1.3),2)</f>
        <v>47.14</v>
      </c>
      <c r="T618" s="7" cm="1">
        <f t="array" ref="T618">_xlfn.SWITCH(I618, "One",1,"Two",2,"Three",3,"Four",4,"Five",5,"")</f>
        <v>2</v>
      </c>
      <c r="U618" s="12">
        <f>BooksData[[#This Row],[Price(USD)]]*BooksData[[#This Row],[Total Sales]]</f>
        <v>148726.70000000001</v>
      </c>
      <c r="V618" s="7" t="str">
        <f>IF(BooksData[[#This Row],[Title]]="","Missing","OK")</f>
        <v>OK</v>
      </c>
      <c r="W618" s="7" t="str">
        <f ca="1">IF(BooksData[[#This Row],[Last Purchase]] &gt;= TODAY() - 30, "Recent", "Old")</f>
        <v>Old</v>
      </c>
      <c r="X618" s="7">
        <f>IFERROR(
  --MID(BooksData[[#This Row],[Availability]],
        FIND("(", BooksData[[#This Row],[Availability]]) + 1,
        FIND(" ", BooksData[[#This Row],[Availability]], FIND("(", BooksData[[#This Row],[Availability]])) - FIND("(", BooksData[[#This Row],[Availability]]) - 1),
  0)</f>
        <v>1</v>
      </c>
      <c r="Y618" s="13" t="str">
        <f>IF(ISNUMBER(SEARCH("In stock", BooksData[[#This Row],[Availability]])), "In Stock", "Out of Stock")</f>
        <v>In Stock</v>
      </c>
      <c r="Z618" s="13" t="str">
        <f>IF(BooksData[[#This Row],[Stock Count]] &lt; 5, "⚠️ Low", "OK")</f>
        <v>⚠️ Low</v>
      </c>
      <c r="AA618" s="14">
        <f>BooksData[[#This Row],[Revenue]]*0.2</f>
        <v>29745.340000000004</v>
      </c>
      <c r="AB618" s="13" t="str" cm="1">
        <f t="array" ref="AB618">_xlfn.IFS(BooksData[[#This Row],[Price(USD)]]&lt;10, "Low", BooksData[[#This Row],[Price(USD)]]&lt;20, "Mid", TRUE, "High")</f>
        <v>High</v>
      </c>
      <c r="AC618" s="13" t="str">
        <f>IF(BooksData[[#This Row],[Total Sales]] &gt; 4000, "Top Seller", "Other")</f>
        <v>Other</v>
      </c>
    </row>
    <row r="619" spans="1:29" x14ac:dyDescent="0.3">
      <c r="A619" s="7" t="s">
        <v>635</v>
      </c>
      <c r="B619" s="7" t="s">
        <v>1634</v>
      </c>
      <c r="C619" s="7" t="s">
        <v>2017</v>
      </c>
      <c r="D619" s="7" t="s">
        <v>2595</v>
      </c>
      <c r="E619" s="7" t="s">
        <v>2595</v>
      </c>
      <c r="F619" s="7" t="s">
        <v>2921</v>
      </c>
      <c r="G619" s="7" t="s">
        <v>2929</v>
      </c>
      <c r="H619" s="7">
        <v>0</v>
      </c>
      <c r="I619" s="10" t="s">
        <v>2944</v>
      </c>
      <c r="J619" s="7" t="s">
        <v>2962</v>
      </c>
      <c r="K619" s="7" t="s">
        <v>3612</v>
      </c>
      <c r="L619" s="11" t="s">
        <v>4612</v>
      </c>
      <c r="M619" s="11" t="s">
        <v>5612</v>
      </c>
      <c r="N619" s="9">
        <v>2329</v>
      </c>
      <c r="O619" s="7" t="s">
        <v>5999</v>
      </c>
      <c r="P619" s="7" t="s">
        <v>6001</v>
      </c>
      <c r="Q619" s="9">
        <v>63</v>
      </c>
      <c r="R619" s="6">
        <v>45809</v>
      </c>
      <c r="S619" s="8">
        <f>ROUND((VALUE(SUBSTITUTE(SUBSTITUTE(BooksData[[#This Row],[Price (Incl. Tax)]], "Â", ""), "£", "")) *1.3),2)</f>
        <v>45.45</v>
      </c>
      <c r="T619" s="7" cm="1">
        <f t="array" ref="T619">_xlfn.SWITCH(I619, "One",1,"Two",2,"Three",3,"Four",4,"Five",5,"")</f>
        <v>4</v>
      </c>
      <c r="U619" s="12">
        <f>BooksData[[#This Row],[Price(USD)]]*BooksData[[#This Row],[Total Sales]]</f>
        <v>105853.05</v>
      </c>
      <c r="V619" s="7" t="str">
        <f>IF(BooksData[[#This Row],[Title]]="","Missing","OK")</f>
        <v>OK</v>
      </c>
      <c r="W619" s="7" t="str">
        <f ca="1">IF(BooksData[[#This Row],[Last Purchase]] &gt;= TODAY() - 30, "Recent", "Old")</f>
        <v>Old</v>
      </c>
      <c r="X619" s="7">
        <f>IFERROR(
  --MID(BooksData[[#This Row],[Availability]],
        FIND("(", BooksData[[#This Row],[Availability]]) + 1,
        FIND(" ", BooksData[[#This Row],[Availability]], FIND("(", BooksData[[#This Row],[Availability]])) - FIND("(", BooksData[[#This Row],[Availability]]) - 1),
  0)</f>
        <v>1</v>
      </c>
      <c r="Y619" s="13" t="str">
        <f>IF(ISNUMBER(SEARCH("In stock", BooksData[[#This Row],[Availability]])), "In Stock", "Out of Stock")</f>
        <v>In Stock</v>
      </c>
      <c r="Z619" s="13" t="str">
        <f>IF(BooksData[[#This Row],[Stock Count]] &lt; 5, "⚠️ Low", "OK")</f>
        <v>⚠️ Low</v>
      </c>
      <c r="AA619" s="14">
        <f>BooksData[[#This Row],[Revenue]]*0.2</f>
        <v>21170.61</v>
      </c>
      <c r="AB619" s="13" t="str" cm="1">
        <f t="array" ref="AB619">_xlfn.IFS(BooksData[[#This Row],[Price(USD)]]&lt;10, "Low", BooksData[[#This Row],[Price(USD)]]&lt;20, "Mid", TRUE, "High")</f>
        <v>High</v>
      </c>
      <c r="AC619" s="13" t="str">
        <f>IF(BooksData[[#This Row],[Total Sales]] &gt; 4000, "Top Seller", "Other")</f>
        <v>Other</v>
      </c>
    </row>
    <row r="620" spans="1:29" x14ac:dyDescent="0.3">
      <c r="A620" s="7" t="s">
        <v>636</v>
      </c>
      <c r="B620" s="7" t="s">
        <v>1635</v>
      </c>
      <c r="C620" s="7" t="s">
        <v>2017</v>
      </c>
      <c r="D620" s="7" t="s">
        <v>2596</v>
      </c>
      <c r="E620" s="7" t="s">
        <v>2596</v>
      </c>
      <c r="F620" s="7" t="s">
        <v>2921</v>
      </c>
      <c r="G620" s="7" t="s">
        <v>2928</v>
      </c>
      <c r="H620" s="7">
        <v>0</v>
      </c>
      <c r="I620" s="10" t="s">
        <v>2947</v>
      </c>
      <c r="J620" s="7" t="s">
        <v>2963</v>
      </c>
      <c r="K620" s="7" t="s">
        <v>3613</v>
      </c>
      <c r="L620" s="11" t="s">
        <v>4613</v>
      </c>
      <c r="M620" s="11" t="s">
        <v>5613</v>
      </c>
      <c r="N620" s="9">
        <v>3503</v>
      </c>
      <c r="O620" s="7" t="s">
        <v>6000</v>
      </c>
      <c r="P620" s="7" t="s">
        <v>6002</v>
      </c>
      <c r="Q620" s="9">
        <v>1949</v>
      </c>
      <c r="R620" s="6">
        <v>45823</v>
      </c>
      <c r="S620" s="8">
        <f>ROUND((VALUE(SUBSTITUTE(SUBSTITUTE(BooksData[[#This Row],[Price (Incl. Tax)]], "Â", ""), "£", "")) *1.3),2)</f>
        <v>58.29</v>
      </c>
      <c r="T620" s="7" cm="1">
        <f t="array" ref="T620">_xlfn.SWITCH(I620, "One",1,"Two",2,"Three",3,"Four",4,"Five",5,"")</f>
        <v>5</v>
      </c>
      <c r="U620" s="12">
        <f>BooksData[[#This Row],[Price(USD)]]*BooksData[[#This Row],[Total Sales]]</f>
        <v>204189.87</v>
      </c>
      <c r="V620" s="7" t="str">
        <f>IF(BooksData[[#This Row],[Title]]="","Missing","OK")</f>
        <v>OK</v>
      </c>
      <c r="W620" s="7" t="str">
        <f ca="1">IF(BooksData[[#This Row],[Last Purchase]] &gt;= TODAY() - 30, "Recent", "Old")</f>
        <v>Recent</v>
      </c>
      <c r="X620" s="7">
        <f>IFERROR(
  --MID(BooksData[[#This Row],[Availability]],
        FIND("(", BooksData[[#This Row],[Availability]]) + 1,
        FIND(" ", BooksData[[#This Row],[Availability]], FIND("(", BooksData[[#This Row],[Availability]])) - FIND("(", BooksData[[#This Row],[Availability]]) - 1),
  0)</f>
        <v>3</v>
      </c>
      <c r="Y620" s="13" t="str">
        <f>IF(ISNUMBER(SEARCH("In stock", BooksData[[#This Row],[Availability]])), "In Stock", "Out of Stock")</f>
        <v>In Stock</v>
      </c>
      <c r="Z620" s="13" t="str">
        <f>IF(BooksData[[#This Row],[Stock Count]] &lt; 5, "⚠️ Low", "OK")</f>
        <v>⚠️ Low</v>
      </c>
      <c r="AA620" s="14">
        <f>BooksData[[#This Row],[Revenue]]*0.2</f>
        <v>40837.974000000002</v>
      </c>
      <c r="AB620" s="13" t="str" cm="1">
        <f t="array" ref="AB620">_xlfn.IFS(BooksData[[#This Row],[Price(USD)]]&lt;10, "Low", BooksData[[#This Row],[Price(USD)]]&lt;20, "Mid", TRUE, "High")</f>
        <v>High</v>
      </c>
      <c r="AC620" s="13" t="str">
        <f>IF(BooksData[[#This Row],[Total Sales]] &gt; 4000, "Top Seller", "Other")</f>
        <v>Other</v>
      </c>
    </row>
    <row r="621" spans="1:29" x14ac:dyDescent="0.3">
      <c r="A621" s="7" t="s">
        <v>637</v>
      </c>
      <c r="B621" s="7" t="s">
        <v>1636</v>
      </c>
      <c r="C621" s="7" t="s">
        <v>2017</v>
      </c>
      <c r="D621" s="7" t="s">
        <v>2597</v>
      </c>
      <c r="E621" s="7" t="s">
        <v>2597</v>
      </c>
      <c r="F621" s="7" t="s">
        <v>2921</v>
      </c>
      <c r="G621" s="7" t="s">
        <v>2928</v>
      </c>
      <c r="H621" s="7">
        <v>0</v>
      </c>
      <c r="I621" s="10" t="s">
        <v>2945</v>
      </c>
      <c r="J621" s="7" t="s">
        <v>2963</v>
      </c>
      <c r="K621" s="7" t="s">
        <v>3614</v>
      </c>
      <c r="L621" s="11" t="s">
        <v>4614</v>
      </c>
      <c r="M621" s="11" t="s">
        <v>5614</v>
      </c>
      <c r="N621" s="9">
        <v>2116</v>
      </c>
      <c r="O621" s="7" t="s">
        <v>5999</v>
      </c>
      <c r="P621" s="7" t="s">
        <v>6002</v>
      </c>
      <c r="Q621" s="9">
        <v>828</v>
      </c>
      <c r="R621" s="6">
        <v>45818</v>
      </c>
      <c r="S621" s="8">
        <f>ROUND((VALUE(SUBSTITUTE(SUBSTITUTE(BooksData[[#This Row],[Price (Incl. Tax)]], "Â", ""), "£", "")) *1.3),2)</f>
        <v>66.59</v>
      </c>
      <c r="T621" s="7" cm="1">
        <f t="array" ref="T621">_xlfn.SWITCH(I621, "One",1,"Two",2,"Three",3,"Four",4,"Five",5,"")</f>
        <v>3</v>
      </c>
      <c r="U621" s="12">
        <f>BooksData[[#This Row],[Price(USD)]]*BooksData[[#This Row],[Total Sales]]</f>
        <v>140904.44</v>
      </c>
      <c r="V621" s="7" t="str">
        <f>IF(BooksData[[#This Row],[Title]]="","Missing","OK")</f>
        <v>OK</v>
      </c>
      <c r="W621" s="7" t="str">
        <f ca="1">IF(BooksData[[#This Row],[Last Purchase]] &gt;= TODAY() - 30, "Recent", "Old")</f>
        <v>Old</v>
      </c>
      <c r="X621" s="7">
        <f>IFERROR(
  --MID(BooksData[[#This Row],[Availability]],
        FIND("(", BooksData[[#This Row],[Availability]]) + 1,
        FIND(" ", BooksData[[#This Row],[Availability]], FIND("(", BooksData[[#This Row],[Availability]])) - FIND("(", BooksData[[#This Row],[Availability]]) - 1),
  0)</f>
        <v>3</v>
      </c>
      <c r="Y621" s="13" t="str">
        <f>IF(ISNUMBER(SEARCH("In stock", BooksData[[#This Row],[Availability]])), "In Stock", "Out of Stock")</f>
        <v>In Stock</v>
      </c>
      <c r="Z621" s="13" t="str">
        <f>IF(BooksData[[#This Row],[Stock Count]] &lt; 5, "⚠️ Low", "OK")</f>
        <v>⚠️ Low</v>
      </c>
      <c r="AA621" s="14">
        <f>BooksData[[#This Row],[Revenue]]*0.2</f>
        <v>28180.888000000003</v>
      </c>
      <c r="AB621" s="13" t="str" cm="1">
        <f t="array" ref="AB621">_xlfn.IFS(BooksData[[#This Row],[Price(USD)]]&lt;10, "Low", BooksData[[#This Row],[Price(USD)]]&lt;20, "Mid", TRUE, "High")</f>
        <v>High</v>
      </c>
      <c r="AC621" s="13" t="str">
        <f>IF(BooksData[[#This Row],[Total Sales]] &gt; 4000, "Top Seller", "Other")</f>
        <v>Other</v>
      </c>
    </row>
    <row r="622" spans="1:29" x14ac:dyDescent="0.3">
      <c r="A622" s="7" t="s">
        <v>638</v>
      </c>
      <c r="B622" s="7" t="s">
        <v>1637</v>
      </c>
      <c r="C622" s="7" t="s">
        <v>2017</v>
      </c>
      <c r="D622" s="7" t="s">
        <v>2598</v>
      </c>
      <c r="E622" s="7" t="s">
        <v>2598</v>
      </c>
      <c r="F622" s="7" t="s">
        <v>2921</v>
      </c>
      <c r="G622" s="7" t="s">
        <v>2938</v>
      </c>
      <c r="H622" s="7">
        <v>0</v>
      </c>
      <c r="I622" s="10" t="s">
        <v>2946</v>
      </c>
      <c r="J622" s="7" t="s">
        <v>2963</v>
      </c>
      <c r="K622" s="7" t="s">
        <v>3615</v>
      </c>
      <c r="L622" s="11" t="s">
        <v>4615</v>
      </c>
      <c r="M622" s="11" t="s">
        <v>5615</v>
      </c>
      <c r="N622" s="9">
        <v>720</v>
      </c>
      <c r="O622" s="7" t="s">
        <v>5997</v>
      </c>
      <c r="P622" s="7" t="s">
        <v>6001</v>
      </c>
      <c r="Q622" s="9">
        <v>1750</v>
      </c>
      <c r="R622" s="6">
        <v>45673</v>
      </c>
      <c r="S622" s="8">
        <f>ROUND((VALUE(SUBSTITUTE(SUBSTITUTE(BooksData[[#This Row],[Price (Incl. Tax)]], "Â", ""), "£", "")) *1.3),2)</f>
        <v>31.75</v>
      </c>
      <c r="T622" s="7" cm="1">
        <f t="array" ref="T622">_xlfn.SWITCH(I622, "One",1,"Two",2,"Three",3,"Four",4,"Five",5,"")</f>
        <v>1</v>
      </c>
      <c r="U622" s="12">
        <f>BooksData[[#This Row],[Price(USD)]]*BooksData[[#This Row],[Total Sales]]</f>
        <v>22860</v>
      </c>
      <c r="V622" s="7" t="str">
        <f>IF(BooksData[[#This Row],[Title]]="","Missing","OK")</f>
        <v>OK</v>
      </c>
      <c r="W622" s="7" t="str">
        <f ca="1">IF(BooksData[[#This Row],[Last Purchase]] &gt;= TODAY() - 30, "Recent", "Old")</f>
        <v>Old</v>
      </c>
      <c r="X622" s="7">
        <f>IFERROR(
  --MID(BooksData[[#This Row],[Availability]],
        FIND("(", BooksData[[#This Row],[Availability]]) + 1,
        FIND(" ", BooksData[[#This Row],[Availability]], FIND("(", BooksData[[#This Row],[Availability]])) - FIND("(", BooksData[[#This Row],[Availability]]) - 1),
  0)</f>
        <v>2</v>
      </c>
      <c r="Y622" s="13" t="str">
        <f>IF(ISNUMBER(SEARCH("In stock", BooksData[[#This Row],[Availability]])), "In Stock", "Out of Stock")</f>
        <v>In Stock</v>
      </c>
      <c r="Z622" s="13" t="str">
        <f>IF(BooksData[[#This Row],[Stock Count]] &lt; 5, "⚠️ Low", "OK")</f>
        <v>⚠️ Low</v>
      </c>
      <c r="AA622" s="14">
        <f>BooksData[[#This Row],[Revenue]]*0.2</f>
        <v>4572</v>
      </c>
      <c r="AB622" s="13" t="str" cm="1">
        <f t="array" ref="AB622">_xlfn.IFS(BooksData[[#This Row],[Price(USD)]]&lt;10, "Low", BooksData[[#This Row],[Price(USD)]]&lt;20, "Mid", TRUE, "High")</f>
        <v>High</v>
      </c>
      <c r="AC622" s="13" t="str">
        <f>IF(BooksData[[#This Row],[Total Sales]] &gt; 4000, "Top Seller", "Other")</f>
        <v>Other</v>
      </c>
    </row>
    <row r="623" spans="1:29" x14ac:dyDescent="0.3">
      <c r="A623" s="7" t="s">
        <v>639</v>
      </c>
      <c r="B623" s="7" t="s">
        <v>1638</v>
      </c>
      <c r="C623" s="7" t="s">
        <v>2017</v>
      </c>
      <c r="D623" s="7" t="s">
        <v>2599</v>
      </c>
      <c r="E623" s="7" t="s">
        <v>2599</v>
      </c>
      <c r="F623" s="7" t="s">
        <v>2921</v>
      </c>
      <c r="G623" s="7" t="s">
        <v>2929</v>
      </c>
      <c r="H623" s="7">
        <v>0</v>
      </c>
      <c r="I623" s="10" t="s">
        <v>2943</v>
      </c>
      <c r="J623" s="7" t="s">
        <v>2963</v>
      </c>
      <c r="K623" s="7" t="s">
        <v>3616</v>
      </c>
      <c r="L623" s="11" t="s">
        <v>4616</v>
      </c>
      <c r="M623" s="11" t="s">
        <v>5616</v>
      </c>
      <c r="N623" s="9">
        <v>3902</v>
      </c>
      <c r="O623" s="7" t="s">
        <v>5995</v>
      </c>
      <c r="P623" s="7" t="s">
        <v>6001</v>
      </c>
      <c r="Q623" s="9">
        <v>926</v>
      </c>
      <c r="R623" s="6">
        <v>45836</v>
      </c>
      <c r="S623" s="8">
        <f>ROUND((VALUE(SUBSTITUTE(SUBSTITUTE(BooksData[[#This Row],[Price (Incl. Tax)]], "Â", ""), "£", "")) *1.3),2)</f>
        <v>58.38</v>
      </c>
      <c r="T623" s="7" cm="1">
        <f t="array" ref="T623">_xlfn.SWITCH(I623, "One",1,"Two",2,"Three",3,"Four",4,"Five",5,"")</f>
        <v>2</v>
      </c>
      <c r="U623" s="12">
        <f>BooksData[[#This Row],[Price(USD)]]*BooksData[[#This Row],[Total Sales]]</f>
        <v>227798.76</v>
      </c>
      <c r="V623" s="7" t="str">
        <f>IF(BooksData[[#This Row],[Title]]="","Missing","OK")</f>
        <v>OK</v>
      </c>
      <c r="W623" s="7" t="str">
        <f ca="1">IF(BooksData[[#This Row],[Last Purchase]] &gt;= TODAY() - 30, "Recent", "Old")</f>
        <v>Recent</v>
      </c>
      <c r="X623" s="7">
        <f>IFERROR(
  --MID(BooksData[[#This Row],[Availability]],
        FIND("(", BooksData[[#This Row],[Availability]]) + 1,
        FIND(" ", BooksData[[#This Row],[Availability]], FIND("(", BooksData[[#This Row],[Availability]])) - FIND("(", BooksData[[#This Row],[Availability]]) - 1),
  0)</f>
        <v>1</v>
      </c>
      <c r="Y623" s="13" t="str">
        <f>IF(ISNUMBER(SEARCH("In stock", BooksData[[#This Row],[Availability]])), "In Stock", "Out of Stock")</f>
        <v>In Stock</v>
      </c>
      <c r="Z623" s="13" t="str">
        <f>IF(BooksData[[#This Row],[Stock Count]] &lt; 5, "⚠️ Low", "OK")</f>
        <v>⚠️ Low</v>
      </c>
      <c r="AA623" s="14">
        <f>BooksData[[#This Row],[Revenue]]*0.2</f>
        <v>45559.752000000008</v>
      </c>
      <c r="AB623" s="13" t="str" cm="1">
        <f t="array" ref="AB623">_xlfn.IFS(BooksData[[#This Row],[Price(USD)]]&lt;10, "Low", BooksData[[#This Row],[Price(USD)]]&lt;20, "Mid", TRUE, "High")</f>
        <v>High</v>
      </c>
      <c r="AC623" s="13" t="str">
        <f>IF(BooksData[[#This Row],[Total Sales]] &gt; 4000, "Top Seller", "Other")</f>
        <v>Other</v>
      </c>
    </row>
    <row r="624" spans="1:29" x14ac:dyDescent="0.3">
      <c r="A624" s="7" t="s">
        <v>640</v>
      </c>
      <c r="B624" s="7" t="s">
        <v>1639</v>
      </c>
      <c r="C624" s="7" t="s">
        <v>2017</v>
      </c>
      <c r="D624" s="7" t="s">
        <v>2600</v>
      </c>
      <c r="E624" s="7" t="s">
        <v>2600</v>
      </c>
      <c r="F624" s="7" t="s">
        <v>2921</v>
      </c>
      <c r="G624" s="7" t="s">
        <v>2929</v>
      </c>
      <c r="H624" s="7">
        <v>0</v>
      </c>
      <c r="I624" s="10" t="s">
        <v>2944</v>
      </c>
      <c r="J624" s="7" t="s">
        <v>2963</v>
      </c>
      <c r="K624" s="7" t="s">
        <v>3617</v>
      </c>
      <c r="L624" s="11" t="s">
        <v>4617</v>
      </c>
      <c r="M624" s="11" t="s">
        <v>5617</v>
      </c>
      <c r="N624" s="9">
        <v>208</v>
      </c>
      <c r="O624" s="7" t="s">
        <v>5996</v>
      </c>
      <c r="P624" s="7" t="s">
        <v>6002</v>
      </c>
      <c r="Q624" s="9">
        <v>1138</v>
      </c>
      <c r="R624" s="6">
        <v>45811</v>
      </c>
      <c r="S624" s="8">
        <f>ROUND((VALUE(SUBSTITUTE(SUBSTITUTE(BooksData[[#This Row],[Price (Incl. Tax)]], "Â", ""), "£", "")) *1.3),2)</f>
        <v>52.57</v>
      </c>
      <c r="T624" s="7" cm="1">
        <f t="array" ref="T624">_xlfn.SWITCH(I624, "One",1,"Two",2,"Three",3,"Four",4,"Five",5,"")</f>
        <v>4</v>
      </c>
      <c r="U624" s="12">
        <f>BooksData[[#This Row],[Price(USD)]]*BooksData[[#This Row],[Total Sales]]</f>
        <v>10934.56</v>
      </c>
      <c r="V624" s="7" t="str">
        <f>IF(BooksData[[#This Row],[Title]]="","Missing","OK")</f>
        <v>OK</v>
      </c>
      <c r="W624" s="7" t="str">
        <f ca="1">IF(BooksData[[#This Row],[Last Purchase]] &gt;= TODAY() - 30, "Recent", "Old")</f>
        <v>Old</v>
      </c>
      <c r="X624" s="7">
        <f>IFERROR(
  --MID(BooksData[[#This Row],[Availability]],
        FIND("(", BooksData[[#This Row],[Availability]]) + 1,
        FIND(" ", BooksData[[#This Row],[Availability]], FIND("(", BooksData[[#This Row],[Availability]])) - FIND("(", BooksData[[#This Row],[Availability]]) - 1),
  0)</f>
        <v>1</v>
      </c>
      <c r="Y624" s="13" t="str">
        <f>IF(ISNUMBER(SEARCH("In stock", BooksData[[#This Row],[Availability]])), "In Stock", "Out of Stock")</f>
        <v>In Stock</v>
      </c>
      <c r="Z624" s="13" t="str">
        <f>IF(BooksData[[#This Row],[Stock Count]] &lt; 5, "⚠️ Low", "OK")</f>
        <v>⚠️ Low</v>
      </c>
      <c r="AA624" s="14">
        <f>BooksData[[#This Row],[Revenue]]*0.2</f>
        <v>2186.9119999999998</v>
      </c>
      <c r="AB624" s="13" t="str" cm="1">
        <f t="array" ref="AB624">_xlfn.IFS(BooksData[[#This Row],[Price(USD)]]&lt;10, "Low", BooksData[[#This Row],[Price(USD)]]&lt;20, "Mid", TRUE, "High")</f>
        <v>High</v>
      </c>
      <c r="AC624" s="13" t="str">
        <f>IF(BooksData[[#This Row],[Total Sales]] &gt; 4000, "Top Seller", "Other")</f>
        <v>Other</v>
      </c>
    </row>
    <row r="625" spans="1:29" x14ac:dyDescent="0.3">
      <c r="A625" s="7" t="s">
        <v>641</v>
      </c>
      <c r="B625" s="7" t="s">
        <v>1640</v>
      </c>
      <c r="C625" s="7" t="s">
        <v>2017</v>
      </c>
      <c r="D625" s="7" t="s">
        <v>2601</v>
      </c>
      <c r="E625" s="7" t="s">
        <v>2601</v>
      </c>
      <c r="F625" s="7" t="s">
        <v>2921</v>
      </c>
      <c r="G625" s="7" t="s">
        <v>2932</v>
      </c>
      <c r="H625" s="7">
        <v>0</v>
      </c>
      <c r="I625" s="10" t="s">
        <v>2946</v>
      </c>
      <c r="J625" s="7" t="s">
        <v>2964</v>
      </c>
      <c r="K625" s="7" t="s">
        <v>3618</v>
      </c>
      <c r="L625" s="11" t="s">
        <v>4618</v>
      </c>
      <c r="M625" s="11" t="s">
        <v>5618</v>
      </c>
      <c r="N625" s="9">
        <v>4468</v>
      </c>
      <c r="O625" s="7" t="s">
        <v>5995</v>
      </c>
      <c r="P625" s="7" t="s">
        <v>6001</v>
      </c>
      <c r="Q625" s="9">
        <v>1532</v>
      </c>
      <c r="R625" s="6">
        <v>45825</v>
      </c>
      <c r="S625" s="8">
        <f>ROUND((VALUE(SUBSTITUTE(SUBSTITUTE(BooksData[[#This Row],[Price (Incl. Tax)]], "Â", ""), "£", "")) *1.3),2)</f>
        <v>24.82</v>
      </c>
      <c r="T625" s="7" cm="1">
        <f t="array" ref="T625">_xlfn.SWITCH(I625, "One",1,"Two",2,"Three",3,"Four",4,"Five",5,"")</f>
        <v>1</v>
      </c>
      <c r="U625" s="12">
        <f>BooksData[[#This Row],[Price(USD)]]*BooksData[[#This Row],[Total Sales]]</f>
        <v>110895.76</v>
      </c>
      <c r="V625" s="7" t="str">
        <f>IF(BooksData[[#This Row],[Title]]="","Missing","OK")</f>
        <v>OK</v>
      </c>
      <c r="W625" s="7" t="str">
        <f ca="1">IF(BooksData[[#This Row],[Last Purchase]] &gt;= TODAY() - 30, "Recent", "Old")</f>
        <v>Recent</v>
      </c>
      <c r="X625" s="7">
        <f>IFERROR(
  --MID(BooksData[[#This Row],[Availability]],
        FIND("(", BooksData[[#This Row],[Availability]]) + 1,
        FIND(" ", BooksData[[#This Row],[Availability]], FIND("(", BooksData[[#This Row],[Availability]])) - FIND("(", BooksData[[#This Row],[Availability]]) - 1),
  0)</f>
        <v>16</v>
      </c>
      <c r="Y625" s="13" t="str">
        <f>IF(ISNUMBER(SEARCH("In stock", BooksData[[#This Row],[Availability]])), "In Stock", "Out of Stock")</f>
        <v>In Stock</v>
      </c>
      <c r="Z625" s="13" t="str">
        <f>IF(BooksData[[#This Row],[Stock Count]] &lt; 5, "⚠️ Low", "OK")</f>
        <v>OK</v>
      </c>
      <c r="AA625" s="14">
        <f>BooksData[[#This Row],[Revenue]]*0.2</f>
        <v>22179.152000000002</v>
      </c>
      <c r="AB625" s="13" t="str" cm="1">
        <f t="array" ref="AB625">_xlfn.IFS(BooksData[[#This Row],[Price(USD)]]&lt;10, "Low", BooksData[[#This Row],[Price(USD)]]&lt;20, "Mid", TRUE, "High")</f>
        <v>High</v>
      </c>
      <c r="AC625" s="13" t="str">
        <f>IF(BooksData[[#This Row],[Total Sales]] &gt; 4000, "Top Seller", "Other")</f>
        <v>Top Seller</v>
      </c>
    </row>
    <row r="626" spans="1:29" x14ac:dyDescent="0.3">
      <c r="A626" s="7" t="s">
        <v>642</v>
      </c>
      <c r="B626" s="7" t="s">
        <v>1641</v>
      </c>
      <c r="C626" s="7" t="s">
        <v>2017</v>
      </c>
      <c r="D626" s="7" t="s">
        <v>2602</v>
      </c>
      <c r="E626" s="7" t="s">
        <v>2602</v>
      </c>
      <c r="F626" s="7" t="s">
        <v>2921</v>
      </c>
      <c r="G626" s="7" t="s">
        <v>2932</v>
      </c>
      <c r="H626" s="7">
        <v>0</v>
      </c>
      <c r="I626" s="10" t="s">
        <v>2944</v>
      </c>
      <c r="J626" s="7" t="s">
        <v>2964</v>
      </c>
      <c r="K626" s="7" t="s">
        <v>3619</v>
      </c>
      <c r="L626" s="11" t="s">
        <v>4619</v>
      </c>
      <c r="M626" s="11" t="s">
        <v>5619</v>
      </c>
      <c r="N626" s="9">
        <v>476</v>
      </c>
      <c r="O626" s="7" t="s">
        <v>5995</v>
      </c>
      <c r="P626" s="7" t="s">
        <v>6002</v>
      </c>
      <c r="Q626" s="9">
        <v>1126</v>
      </c>
      <c r="R626" s="6">
        <v>45745</v>
      </c>
      <c r="S626" s="8">
        <f>ROUND((VALUE(SUBSTITUTE(SUBSTITUTE(BooksData[[#This Row],[Price (Incl. Tax)]], "Â", ""), "£", "")) *1.3),2)</f>
        <v>31.06</v>
      </c>
      <c r="T626" s="7" cm="1">
        <f t="array" ref="T626">_xlfn.SWITCH(I626, "One",1,"Two",2,"Three",3,"Four",4,"Five",5,"")</f>
        <v>4</v>
      </c>
      <c r="U626" s="12">
        <f>BooksData[[#This Row],[Price(USD)]]*BooksData[[#This Row],[Total Sales]]</f>
        <v>14784.56</v>
      </c>
      <c r="V626" s="7" t="str">
        <f>IF(BooksData[[#This Row],[Title]]="","Missing","OK")</f>
        <v>OK</v>
      </c>
      <c r="W626" s="7" t="str">
        <f ca="1">IF(BooksData[[#This Row],[Last Purchase]] &gt;= TODAY() - 30, "Recent", "Old")</f>
        <v>Old</v>
      </c>
      <c r="X626" s="7">
        <f>IFERROR(
  --MID(BooksData[[#This Row],[Availability]],
        FIND("(", BooksData[[#This Row],[Availability]]) + 1,
        FIND(" ", BooksData[[#This Row],[Availability]], FIND("(", BooksData[[#This Row],[Availability]])) - FIND("(", BooksData[[#This Row],[Availability]]) - 1),
  0)</f>
        <v>16</v>
      </c>
      <c r="Y626" s="13" t="str">
        <f>IF(ISNUMBER(SEARCH("In stock", BooksData[[#This Row],[Availability]])), "In Stock", "Out of Stock")</f>
        <v>In Stock</v>
      </c>
      <c r="Z626" s="13" t="str">
        <f>IF(BooksData[[#This Row],[Stock Count]] &lt; 5, "⚠️ Low", "OK")</f>
        <v>OK</v>
      </c>
      <c r="AA626" s="14">
        <f>BooksData[[#This Row],[Revenue]]*0.2</f>
        <v>2956.9120000000003</v>
      </c>
      <c r="AB626" s="13" t="str" cm="1">
        <f t="array" ref="AB626">_xlfn.IFS(BooksData[[#This Row],[Price(USD)]]&lt;10, "Low", BooksData[[#This Row],[Price(USD)]]&lt;20, "Mid", TRUE, "High")</f>
        <v>High</v>
      </c>
      <c r="AC626" s="13" t="str">
        <f>IF(BooksData[[#This Row],[Total Sales]] &gt; 4000, "Top Seller", "Other")</f>
        <v>Other</v>
      </c>
    </row>
    <row r="627" spans="1:29" x14ac:dyDescent="0.3">
      <c r="A627" s="7" t="s">
        <v>643</v>
      </c>
      <c r="B627" s="7" t="s">
        <v>1642</v>
      </c>
      <c r="C627" s="7" t="s">
        <v>2017</v>
      </c>
      <c r="D627" s="7" t="s">
        <v>2603</v>
      </c>
      <c r="E627" s="7" t="s">
        <v>2603</v>
      </c>
      <c r="F627" s="7" t="s">
        <v>2921</v>
      </c>
      <c r="G627" s="7" t="s">
        <v>2932</v>
      </c>
      <c r="H627" s="7">
        <v>0</v>
      </c>
      <c r="I627" s="10" t="s">
        <v>2945</v>
      </c>
      <c r="J627" s="7" t="s">
        <v>2964</v>
      </c>
      <c r="K627" s="7" t="s">
        <v>3620</v>
      </c>
      <c r="L627" s="11" t="s">
        <v>4620</v>
      </c>
      <c r="M627" s="11" t="s">
        <v>5620</v>
      </c>
      <c r="N627" s="9">
        <v>2916</v>
      </c>
      <c r="O627" s="7" t="s">
        <v>6000</v>
      </c>
      <c r="P627" s="7" t="s">
        <v>6002</v>
      </c>
      <c r="Q627" s="9">
        <v>511</v>
      </c>
      <c r="R627" s="6">
        <v>45700</v>
      </c>
      <c r="S627" s="8">
        <f>ROUND((VALUE(SUBSTITUTE(SUBSTITUTE(BooksData[[#This Row],[Price (Incl. Tax)]], "Â", ""), "£", "")) *1.3),2)</f>
        <v>52.99</v>
      </c>
      <c r="T627" s="7" cm="1">
        <f t="array" ref="T627">_xlfn.SWITCH(I627, "One",1,"Two",2,"Three",3,"Four",4,"Five",5,"")</f>
        <v>3</v>
      </c>
      <c r="U627" s="12">
        <f>BooksData[[#This Row],[Price(USD)]]*BooksData[[#This Row],[Total Sales]]</f>
        <v>154518.84</v>
      </c>
      <c r="V627" s="7" t="str">
        <f>IF(BooksData[[#This Row],[Title]]="","Missing","OK")</f>
        <v>OK</v>
      </c>
      <c r="W627" s="7" t="str">
        <f ca="1">IF(BooksData[[#This Row],[Last Purchase]] &gt;= TODAY() - 30, "Recent", "Old")</f>
        <v>Old</v>
      </c>
      <c r="X627" s="7">
        <f>IFERROR(
  --MID(BooksData[[#This Row],[Availability]],
        FIND("(", BooksData[[#This Row],[Availability]]) + 1,
        FIND(" ", BooksData[[#This Row],[Availability]], FIND("(", BooksData[[#This Row],[Availability]])) - FIND("(", BooksData[[#This Row],[Availability]]) - 1),
  0)</f>
        <v>16</v>
      </c>
      <c r="Y627" s="13" t="str">
        <f>IF(ISNUMBER(SEARCH("In stock", BooksData[[#This Row],[Availability]])), "In Stock", "Out of Stock")</f>
        <v>In Stock</v>
      </c>
      <c r="Z627" s="13" t="str">
        <f>IF(BooksData[[#This Row],[Stock Count]] &lt; 5, "⚠️ Low", "OK")</f>
        <v>OK</v>
      </c>
      <c r="AA627" s="14">
        <f>BooksData[[#This Row],[Revenue]]*0.2</f>
        <v>30903.768</v>
      </c>
      <c r="AB627" s="13" t="str" cm="1">
        <f t="array" ref="AB627">_xlfn.IFS(BooksData[[#This Row],[Price(USD)]]&lt;10, "Low", BooksData[[#This Row],[Price(USD)]]&lt;20, "Mid", TRUE, "High")</f>
        <v>High</v>
      </c>
      <c r="AC627" s="13" t="str">
        <f>IF(BooksData[[#This Row],[Total Sales]] &gt; 4000, "Top Seller", "Other")</f>
        <v>Other</v>
      </c>
    </row>
    <row r="628" spans="1:29" x14ac:dyDescent="0.3">
      <c r="A628" s="7" t="s">
        <v>644</v>
      </c>
      <c r="B628" s="7" t="s">
        <v>1643</v>
      </c>
      <c r="C628" s="7" t="s">
        <v>2017</v>
      </c>
      <c r="D628" s="7" t="s">
        <v>2604</v>
      </c>
      <c r="E628" s="7" t="s">
        <v>2604</v>
      </c>
      <c r="F628" s="7" t="s">
        <v>2921</v>
      </c>
      <c r="G628" s="7" t="s">
        <v>2932</v>
      </c>
      <c r="H628" s="7">
        <v>0</v>
      </c>
      <c r="I628" s="10" t="s">
        <v>2945</v>
      </c>
      <c r="J628" s="7" t="s">
        <v>2964</v>
      </c>
      <c r="K628" s="7" t="s">
        <v>3621</v>
      </c>
      <c r="L628" s="11" t="s">
        <v>4621</v>
      </c>
      <c r="M628" s="11" t="s">
        <v>5621</v>
      </c>
      <c r="N628" s="9">
        <v>1886</v>
      </c>
      <c r="O628" s="7" t="s">
        <v>5999</v>
      </c>
      <c r="P628" s="7" t="s">
        <v>6002</v>
      </c>
      <c r="Q628" s="9">
        <v>193</v>
      </c>
      <c r="R628" s="6">
        <v>45728</v>
      </c>
      <c r="S628" s="8">
        <f>ROUND((VALUE(SUBSTITUTE(SUBSTITUTE(BooksData[[#This Row],[Price (Incl. Tax)]], "Â", ""), "£", "")) *1.3),2)</f>
        <v>18.29</v>
      </c>
      <c r="T628" s="7" cm="1">
        <f t="array" ref="T628">_xlfn.SWITCH(I628, "One",1,"Two",2,"Three",3,"Four",4,"Five",5,"")</f>
        <v>3</v>
      </c>
      <c r="U628" s="12">
        <f>BooksData[[#This Row],[Price(USD)]]*BooksData[[#This Row],[Total Sales]]</f>
        <v>34494.939999999995</v>
      </c>
      <c r="V628" s="7" t="str">
        <f>IF(BooksData[[#This Row],[Title]]="","Missing","OK")</f>
        <v>OK</v>
      </c>
      <c r="W628" s="7" t="str">
        <f ca="1">IF(BooksData[[#This Row],[Last Purchase]] &gt;= TODAY() - 30, "Recent", "Old")</f>
        <v>Old</v>
      </c>
      <c r="X628" s="7">
        <f>IFERROR(
  --MID(BooksData[[#This Row],[Availability]],
        FIND("(", BooksData[[#This Row],[Availability]]) + 1,
        FIND(" ", BooksData[[#This Row],[Availability]], FIND("(", BooksData[[#This Row],[Availability]])) - FIND("(", BooksData[[#This Row],[Availability]]) - 1),
  0)</f>
        <v>16</v>
      </c>
      <c r="Y628" s="13" t="str">
        <f>IF(ISNUMBER(SEARCH("In stock", BooksData[[#This Row],[Availability]])), "In Stock", "Out of Stock")</f>
        <v>In Stock</v>
      </c>
      <c r="Z628" s="13" t="str">
        <f>IF(BooksData[[#This Row],[Stock Count]] &lt; 5, "⚠️ Low", "OK")</f>
        <v>OK</v>
      </c>
      <c r="AA628" s="14">
        <f>BooksData[[#This Row],[Revenue]]*0.2</f>
        <v>6898.9879999999994</v>
      </c>
      <c r="AB628" s="13" t="str" cm="1">
        <f t="array" ref="AB628">_xlfn.IFS(BooksData[[#This Row],[Price(USD)]]&lt;10, "Low", BooksData[[#This Row],[Price(USD)]]&lt;20, "Mid", TRUE, "High")</f>
        <v>Mid</v>
      </c>
      <c r="AC628" s="13" t="str">
        <f>IF(BooksData[[#This Row],[Total Sales]] &gt; 4000, "Top Seller", "Other")</f>
        <v>Other</v>
      </c>
    </row>
    <row r="629" spans="1:29" x14ac:dyDescent="0.3">
      <c r="A629" s="7" t="s">
        <v>645</v>
      </c>
      <c r="B629" s="7" t="s">
        <v>1644</v>
      </c>
      <c r="C629" s="7" t="s">
        <v>2017</v>
      </c>
      <c r="D629" s="7" t="s">
        <v>2112</v>
      </c>
      <c r="E629" s="7" t="s">
        <v>2112</v>
      </c>
      <c r="F629" s="7" t="s">
        <v>2921</v>
      </c>
      <c r="G629" s="7" t="s">
        <v>2932</v>
      </c>
      <c r="H629" s="7">
        <v>0</v>
      </c>
      <c r="I629" s="10" t="s">
        <v>2943</v>
      </c>
      <c r="J629" s="7" t="s">
        <v>2964</v>
      </c>
      <c r="K629" s="7" t="s">
        <v>3622</v>
      </c>
      <c r="L629" s="11" t="s">
        <v>4622</v>
      </c>
      <c r="M629" s="11" t="s">
        <v>5622</v>
      </c>
      <c r="N629" s="9">
        <v>612</v>
      </c>
      <c r="O629" s="7" t="s">
        <v>5999</v>
      </c>
      <c r="P629" s="7" t="s">
        <v>6002</v>
      </c>
      <c r="Q629" s="9">
        <v>946</v>
      </c>
      <c r="R629" s="6">
        <v>45706</v>
      </c>
      <c r="S629" s="8">
        <f>ROUND((VALUE(SUBSTITUTE(SUBSTITUTE(BooksData[[#This Row],[Price (Incl. Tax)]], "Â", ""), "£", "")) *1.3),2)</f>
        <v>70.069999999999993</v>
      </c>
      <c r="T629" s="7" cm="1">
        <f t="array" ref="T629">_xlfn.SWITCH(I629, "One",1,"Two",2,"Three",3,"Four",4,"Five",5,"")</f>
        <v>2</v>
      </c>
      <c r="U629" s="12">
        <f>BooksData[[#This Row],[Price(USD)]]*BooksData[[#This Row],[Total Sales]]</f>
        <v>42882.84</v>
      </c>
      <c r="V629" s="7" t="str">
        <f>IF(BooksData[[#This Row],[Title]]="","Missing","OK")</f>
        <v>OK</v>
      </c>
      <c r="W629" s="7" t="str">
        <f ca="1">IF(BooksData[[#This Row],[Last Purchase]] &gt;= TODAY() - 30, "Recent", "Old")</f>
        <v>Old</v>
      </c>
      <c r="X629" s="7">
        <f>IFERROR(
  --MID(BooksData[[#This Row],[Availability]],
        FIND("(", BooksData[[#This Row],[Availability]]) + 1,
        FIND(" ", BooksData[[#This Row],[Availability]], FIND("(", BooksData[[#This Row],[Availability]])) - FIND("(", BooksData[[#This Row],[Availability]]) - 1),
  0)</f>
        <v>16</v>
      </c>
      <c r="Y629" s="13" t="str">
        <f>IF(ISNUMBER(SEARCH("In stock", BooksData[[#This Row],[Availability]])), "In Stock", "Out of Stock")</f>
        <v>In Stock</v>
      </c>
      <c r="Z629" s="13" t="str">
        <f>IF(BooksData[[#This Row],[Stock Count]] &lt; 5, "⚠️ Low", "OK")</f>
        <v>OK</v>
      </c>
      <c r="AA629" s="14">
        <f>BooksData[[#This Row],[Revenue]]*0.2</f>
        <v>8576.5679999999993</v>
      </c>
      <c r="AB629" s="13" t="str" cm="1">
        <f t="array" ref="AB629">_xlfn.IFS(BooksData[[#This Row],[Price(USD)]]&lt;10, "Low", BooksData[[#This Row],[Price(USD)]]&lt;20, "Mid", TRUE, "High")</f>
        <v>High</v>
      </c>
      <c r="AC629" s="13" t="str">
        <f>IF(BooksData[[#This Row],[Total Sales]] &gt; 4000, "Top Seller", "Other")</f>
        <v>Other</v>
      </c>
    </row>
    <row r="630" spans="1:29" x14ac:dyDescent="0.3">
      <c r="A630" s="7" t="s">
        <v>646</v>
      </c>
      <c r="B630" s="7" t="s">
        <v>1645</v>
      </c>
      <c r="C630" s="7" t="s">
        <v>2017</v>
      </c>
      <c r="D630" s="7" t="s">
        <v>2605</v>
      </c>
      <c r="E630" s="7" t="s">
        <v>2605</v>
      </c>
      <c r="F630" s="7" t="s">
        <v>2921</v>
      </c>
      <c r="G630" s="7" t="s">
        <v>2923</v>
      </c>
      <c r="H630" s="7">
        <v>0</v>
      </c>
      <c r="I630" s="10" t="s">
        <v>2945</v>
      </c>
      <c r="J630" s="7" t="s">
        <v>2964</v>
      </c>
      <c r="K630" s="7" t="s">
        <v>3623</v>
      </c>
      <c r="L630" s="11" t="s">
        <v>4623</v>
      </c>
      <c r="M630" s="11" t="s">
        <v>5623</v>
      </c>
      <c r="N630" s="9">
        <v>379</v>
      </c>
      <c r="O630" s="7" t="s">
        <v>5998</v>
      </c>
      <c r="P630" s="7" t="s">
        <v>6002</v>
      </c>
      <c r="Q630" s="9">
        <v>208</v>
      </c>
      <c r="R630" s="6">
        <v>45678</v>
      </c>
      <c r="S630" s="8">
        <f>ROUND((VALUE(SUBSTITUTE(SUBSTITUTE(BooksData[[#This Row],[Price (Incl. Tax)]], "Â", ""), "£", "")) *1.3),2)</f>
        <v>37.78</v>
      </c>
      <c r="T630" s="7" cm="1">
        <f t="array" ref="T630">_xlfn.SWITCH(I630, "One",1,"Two",2,"Three",3,"Four",4,"Five",5,"")</f>
        <v>3</v>
      </c>
      <c r="U630" s="12">
        <f>BooksData[[#This Row],[Price(USD)]]*BooksData[[#This Row],[Total Sales]]</f>
        <v>14318.62</v>
      </c>
      <c r="V630" s="7" t="str">
        <f>IF(BooksData[[#This Row],[Title]]="","Missing","OK")</f>
        <v>OK</v>
      </c>
      <c r="W630" s="7" t="str">
        <f ca="1">IF(BooksData[[#This Row],[Last Purchase]] &gt;= TODAY() - 30, "Recent", "Old")</f>
        <v>Old</v>
      </c>
      <c r="X630" s="7">
        <f>IFERROR(
  --MID(BooksData[[#This Row],[Availability]],
        FIND("(", BooksData[[#This Row],[Availability]]) + 1,
        FIND(" ", BooksData[[#This Row],[Availability]], FIND("(", BooksData[[#This Row],[Availability]])) - FIND("(", BooksData[[#This Row],[Availability]]) - 1),
  0)</f>
        <v>15</v>
      </c>
      <c r="Y630" s="13" t="str">
        <f>IF(ISNUMBER(SEARCH("In stock", BooksData[[#This Row],[Availability]])), "In Stock", "Out of Stock")</f>
        <v>In Stock</v>
      </c>
      <c r="Z630" s="13" t="str">
        <f>IF(BooksData[[#This Row],[Stock Count]] &lt; 5, "⚠️ Low", "OK")</f>
        <v>OK</v>
      </c>
      <c r="AA630" s="14">
        <f>BooksData[[#This Row],[Revenue]]*0.2</f>
        <v>2863.7240000000002</v>
      </c>
      <c r="AB630" s="13" t="str" cm="1">
        <f t="array" ref="AB630">_xlfn.IFS(BooksData[[#This Row],[Price(USD)]]&lt;10, "Low", BooksData[[#This Row],[Price(USD)]]&lt;20, "Mid", TRUE, "High")</f>
        <v>High</v>
      </c>
      <c r="AC630" s="13" t="str">
        <f>IF(BooksData[[#This Row],[Total Sales]] &gt; 4000, "Top Seller", "Other")</f>
        <v>Other</v>
      </c>
    </row>
    <row r="631" spans="1:29" x14ac:dyDescent="0.3">
      <c r="A631" s="7" t="s">
        <v>647</v>
      </c>
      <c r="B631" s="7" t="s">
        <v>1646</v>
      </c>
      <c r="C631" s="7" t="s">
        <v>2017</v>
      </c>
      <c r="D631" s="7" t="s">
        <v>2606</v>
      </c>
      <c r="E631" s="7" t="s">
        <v>2606</v>
      </c>
      <c r="F631" s="7" t="s">
        <v>2921</v>
      </c>
      <c r="G631" s="7" t="s">
        <v>2923</v>
      </c>
      <c r="H631" s="7">
        <v>0</v>
      </c>
      <c r="I631" s="10" t="s">
        <v>2947</v>
      </c>
      <c r="J631" s="7" t="s">
        <v>2964</v>
      </c>
      <c r="K631" s="7" t="s">
        <v>3624</v>
      </c>
      <c r="L631" s="11" t="s">
        <v>4624</v>
      </c>
      <c r="M631" s="11" t="s">
        <v>5624</v>
      </c>
      <c r="N631" s="9">
        <v>304</v>
      </c>
      <c r="O631" s="7" t="s">
        <v>5996</v>
      </c>
      <c r="P631" s="7" t="s">
        <v>6002</v>
      </c>
      <c r="Q631" s="9">
        <v>1646</v>
      </c>
      <c r="R631" s="6">
        <v>45739</v>
      </c>
      <c r="S631" s="8">
        <f>ROUND((VALUE(SUBSTITUTE(SUBSTITUTE(BooksData[[#This Row],[Price (Incl. Tax)]], "Â", ""), "£", "")) *1.3),2)</f>
        <v>36.74</v>
      </c>
      <c r="T631" s="7" cm="1">
        <f t="array" ref="T631">_xlfn.SWITCH(I631, "One",1,"Two",2,"Three",3,"Four",4,"Five",5,"")</f>
        <v>5</v>
      </c>
      <c r="U631" s="12">
        <f>BooksData[[#This Row],[Price(USD)]]*BooksData[[#This Row],[Total Sales]]</f>
        <v>11168.960000000001</v>
      </c>
      <c r="V631" s="7" t="str">
        <f>IF(BooksData[[#This Row],[Title]]="","Missing","OK")</f>
        <v>OK</v>
      </c>
      <c r="W631" s="7" t="str">
        <f ca="1">IF(BooksData[[#This Row],[Last Purchase]] &gt;= TODAY() - 30, "Recent", "Old")</f>
        <v>Old</v>
      </c>
      <c r="X631" s="7">
        <f>IFERROR(
  --MID(BooksData[[#This Row],[Availability]],
        FIND("(", BooksData[[#This Row],[Availability]]) + 1,
        FIND(" ", BooksData[[#This Row],[Availability]], FIND("(", BooksData[[#This Row],[Availability]])) - FIND("(", BooksData[[#This Row],[Availability]]) - 1),
  0)</f>
        <v>15</v>
      </c>
      <c r="Y631" s="13" t="str">
        <f>IF(ISNUMBER(SEARCH("In stock", BooksData[[#This Row],[Availability]])), "In Stock", "Out of Stock")</f>
        <v>In Stock</v>
      </c>
      <c r="Z631" s="13" t="str">
        <f>IF(BooksData[[#This Row],[Stock Count]] &lt; 5, "⚠️ Low", "OK")</f>
        <v>OK</v>
      </c>
      <c r="AA631" s="14">
        <f>BooksData[[#This Row],[Revenue]]*0.2</f>
        <v>2233.7920000000004</v>
      </c>
      <c r="AB631" s="13" t="str" cm="1">
        <f t="array" ref="AB631">_xlfn.IFS(BooksData[[#This Row],[Price(USD)]]&lt;10, "Low", BooksData[[#This Row],[Price(USD)]]&lt;20, "Mid", TRUE, "High")</f>
        <v>High</v>
      </c>
      <c r="AC631" s="13" t="str">
        <f>IF(BooksData[[#This Row],[Total Sales]] &gt; 4000, "Top Seller", "Other")</f>
        <v>Other</v>
      </c>
    </row>
    <row r="632" spans="1:29" x14ac:dyDescent="0.3">
      <c r="A632" s="7" t="s">
        <v>648</v>
      </c>
      <c r="B632" s="7" t="s">
        <v>1647</v>
      </c>
      <c r="C632" s="7" t="s">
        <v>2017</v>
      </c>
      <c r="D632" s="7" t="s">
        <v>2607</v>
      </c>
      <c r="E632" s="7" t="s">
        <v>2607</v>
      </c>
      <c r="F632" s="7" t="s">
        <v>2921</v>
      </c>
      <c r="G632" s="7" t="s">
        <v>2924</v>
      </c>
      <c r="H632" s="7">
        <v>0</v>
      </c>
      <c r="I632" s="10" t="s">
        <v>2947</v>
      </c>
      <c r="J632" s="7" t="s">
        <v>2964</v>
      </c>
      <c r="K632" s="7" t="s">
        <v>3625</v>
      </c>
      <c r="L632" s="11" t="s">
        <v>4625</v>
      </c>
      <c r="M632" s="11" t="s">
        <v>5625</v>
      </c>
      <c r="N632" s="9">
        <v>2075</v>
      </c>
      <c r="O632" s="7" t="s">
        <v>5999</v>
      </c>
      <c r="P632" s="7" t="s">
        <v>6001</v>
      </c>
      <c r="Q632" s="9">
        <v>1625</v>
      </c>
      <c r="R632" s="6">
        <v>45805</v>
      </c>
      <c r="S632" s="8">
        <f>ROUND((VALUE(SUBSTITUTE(SUBSTITUTE(BooksData[[#This Row],[Price (Incl. Tax)]], "Â", ""), "£", "")) *1.3),2)</f>
        <v>33.68</v>
      </c>
      <c r="T632" s="7" cm="1">
        <f t="array" ref="T632">_xlfn.SWITCH(I632, "One",1,"Two",2,"Three",3,"Four",4,"Five",5,"")</f>
        <v>5</v>
      </c>
      <c r="U632" s="12">
        <f>BooksData[[#This Row],[Price(USD)]]*BooksData[[#This Row],[Total Sales]]</f>
        <v>69886</v>
      </c>
      <c r="V632" s="7" t="str">
        <f>IF(BooksData[[#This Row],[Title]]="","Missing","OK")</f>
        <v>OK</v>
      </c>
      <c r="W632" s="7" t="str">
        <f ca="1">IF(BooksData[[#This Row],[Last Purchase]] &gt;= TODAY() - 30, "Recent", "Old")</f>
        <v>Old</v>
      </c>
      <c r="X632" s="7">
        <f>IFERROR(
  --MID(BooksData[[#This Row],[Availability]],
        FIND("(", BooksData[[#This Row],[Availability]]) + 1,
        FIND(" ", BooksData[[#This Row],[Availability]], FIND("(", BooksData[[#This Row],[Availability]])) - FIND("(", BooksData[[#This Row],[Availability]]) - 1),
  0)</f>
        <v>14</v>
      </c>
      <c r="Y632" s="13" t="str">
        <f>IF(ISNUMBER(SEARCH("In stock", BooksData[[#This Row],[Availability]])), "In Stock", "Out of Stock")</f>
        <v>In Stock</v>
      </c>
      <c r="Z632" s="13" t="str">
        <f>IF(BooksData[[#This Row],[Stock Count]] &lt; 5, "⚠️ Low", "OK")</f>
        <v>OK</v>
      </c>
      <c r="AA632" s="14">
        <f>BooksData[[#This Row],[Revenue]]*0.2</f>
        <v>13977.2</v>
      </c>
      <c r="AB632" s="13" t="str" cm="1">
        <f t="array" ref="AB632">_xlfn.IFS(BooksData[[#This Row],[Price(USD)]]&lt;10, "Low", BooksData[[#This Row],[Price(USD)]]&lt;20, "Mid", TRUE, "High")</f>
        <v>High</v>
      </c>
      <c r="AC632" s="13" t="str">
        <f>IF(BooksData[[#This Row],[Total Sales]] &gt; 4000, "Top Seller", "Other")</f>
        <v>Other</v>
      </c>
    </row>
    <row r="633" spans="1:29" x14ac:dyDescent="0.3">
      <c r="A633" s="7" t="s">
        <v>649</v>
      </c>
      <c r="B633" s="7" t="s">
        <v>1648</v>
      </c>
      <c r="C633" s="7" t="s">
        <v>2017</v>
      </c>
      <c r="D633" s="7" t="s">
        <v>2608</v>
      </c>
      <c r="E633" s="7" t="s">
        <v>2608</v>
      </c>
      <c r="F633" s="7" t="s">
        <v>2921</v>
      </c>
      <c r="G633" s="7" t="s">
        <v>2924</v>
      </c>
      <c r="H633" s="7">
        <v>0</v>
      </c>
      <c r="I633" s="10" t="s">
        <v>2947</v>
      </c>
      <c r="J633" s="7" t="s">
        <v>2964</v>
      </c>
      <c r="K633" s="7" t="s">
        <v>3626</v>
      </c>
      <c r="L633" s="11" t="s">
        <v>4626</v>
      </c>
      <c r="M633" s="11" t="s">
        <v>5626</v>
      </c>
      <c r="N633" s="9">
        <v>1683</v>
      </c>
      <c r="O633" s="7" t="s">
        <v>5998</v>
      </c>
      <c r="P633" s="7" t="s">
        <v>6001</v>
      </c>
      <c r="Q633" s="9">
        <v>286</v>
      </c>
      <c r="R633" s="6">
        <v>45695</v>
      </c>
      <c r="S633" s="8">
        <f>ROUND((VALUE(SUBSTITUTE(SUBSTITUTE(BooksData[[#This Row],[Price (Incl. Tax)]], "Â", ""), "£", "")) *1.3),2)</f>
        <v>48.62</v>
      </c>
      <c r="T633" s="7" cm="1">
        <f t="array" ref="T633">_xlfn.SWITCH(I633, "One",1,"Two",2,"Three",3,"Four",4,"Five",5,"")</f>
        <v>5</v>
      </c>
      <c r="U633" s="12">
        <f>BooksData[[#This Row],[Price(USD)]]*BooksData[[#This Row],[Total Sales]]</f>
        <v>81827.459999999992</v>
      </c>
      <c r="V633" s="7" t="str">
        <f>IF(BooksData[[#This Row],[Title]]="","Missing","OK")</f>
        <v>OK</v>
      </c>
      <c r="W633" s="7" t="str">
        <f ca="1">IF(BooksData[[#This Row],[Last Purchase]] &gt;= TODAY() - 30, "Recent", "Old")</f>
        <v>Old</v>
      </c>
      <c r="X633" s="7">
        <f>IFERROR(
  --MID(BooksData[[#This Row],[Availability]],
        FIND("(", BooksData[[#This Row],[Availability]]) + 1,
        FIND(" ", BooksData[[#This Row],[Availability]], FIND("(", BooksData[[#This Row],[Availability]])) - FIND("(", BooksData[[#This Row],[Availability]]) - 1),
  0)</f>
        <v>14</v>
      </c>
      <c r="Y633" s="13" t="str">
        <f>IF(ISNUMBER(SEARCH("In stock", BooksData[[#This Row],[Availability]])), "In Stock", "Out of Stock")</f>
        <v>In Stock</v>
      </c>
      <c r="Z633" s="13" t="str">
        <f>IF(BooksData[[#This Row],[Stock Count]] &lt; 5, "⚠️ Low", "OK")</f>
        <v>OK</v>
      </c>
      <c r="AA633" s="14">
        <f>BooksData[[#This Row],[Revenue]]*0.2</f>
        <v>16365.491999999998</v>
      </c>
      <c r="AB633" s="13" t="str" cm="1">
        <f t="array" ref="AB633">_xlfn.IFS(BooksData[[#This Row],[Price(USD)]]&lt;10, "Low", BooksData[[#This Row],[Price(USD)]]&lt;20, "Mid", TRUE, "High")</f>
        <v>High</v>
      </c>
      <c r="AC633" s="13" t="str">
        <f>IF(BooksData[[#This Row],[Total Sales]] &gt; 4000, "Top Seller", "Other")</f>
        <v>Other</v>
      </c>
    </row>
    <row r="634" spans="1:29" x14ac:dyDescent="0.3">
      <c r="A634" s="7" t="s">
        <v>650</v>
      </c>
      <c r="B634" s="7" t="s">
        <v>1649</v>
      </c>
      <c r="C634" s="7" t="s">
        <v>2017</v>
      </c>
      <c r="D634" s="7" t="s">
        <v>2609</v>
      </c>
      <c r="E634" s="7" t="s">
        <v>2609</v>
      </c>
      <c r="F634" s="7" t="s">
        <v>2921</v>
      </c>
      <c r="G634" s="7" t="s">
        <v>2924</v>
      </c>
      <c r="H634" s="7">
        <v>0</v>
      </c>
      <c r="I634" s="10" t="s">
        <v>2943</v>
      </c>
      <c r="J634" s="7" t="s">
        <v>2964</v>
      </c>
      <c r="K634" s="7" t="s">
        <v>3627</v>
      </c>
      <c r="L634" s="11" t="s">
        <v>4627</v>
      </c>
      <c r="M634" s="11" t="s">
        <v>5627</v>
      </c>
      <c r="N634" s="9">
        <v>216</v>
      </c>
      <c r="O634" s="7" t="s">
        <v>5996</v>
      </c>
      <c r="P634" s="7" t="s">
        <v>6001</v>
      </c>
      <c r="Q634" s="9">
        <v>248</v>
      </c>
      <c r="R634" s="6">
        <v>45754</v>
      </c>
      <c r="S634" s="8">
        <f>ROUND((VALUE(SUBSTITUTE(SUBSTITUTE(BooksData[[#This Row],[Price (Incl. Tax)]], "Â", ""), "£", "")) *1.3),2)</f>
        <v>52.87</v>
      </c>
      <c r="T634" s="7" cm="1">
        <f t="array" ref="T634">_xlfn.SWITCH(I634, "One",1,"Two",2,"Three",3,"Four",4,"Five",5,"")</f>
        <v>2</v>
      </c>
      <c r="U634" s="12">
        <f>BooksData[[#This Row],[Price(USD)]]*BooksData[[#This Row],[Total Sales]]</f>
        <v>11419.92</v>
      </c>
      <c r="V634" s="7" t="str">
        <f>IF(BooksData[[#This Row],[Title]]="","Missing","OK")</f>
        <v>OK</v>
      </c>
      <c r="W634" s="7" t="str">
        <f ca="1">IF(BooksData[[#This Row],[Last Purchase]] &gt;= TODAY() - 30, "Recent", "Old")</f>
        <v>Old</v>
      </c>
      <c r="X634" s="7">
        <f>IFERROR(
  --MID(BooksData[[#This Row],[Availability]],
        FIND("(", BooksData[[#This Row],[Availability]]) + 1,
        FIND(" ", BooksData[[#This Row],[Availability]], FIND("(", BooksData[[#This Row],[Availability]])) - FIND("(", BooksData[[#This Row],[Availability]]) - 1),
  0)</f>
        <v>14</v>
      </c>
      <c r="Y634" s="13" t="str">
        <f>IF(ISNUMBER(SEARCH("In stock", BooksData[[#This Row],[Availability]])), "In Stock", "Out of Stock")</f>
        <v>In Stock</v>
      </c>
      <c r="Z634" s="13" t="str">
        <f>IF(BooksData[[#This Row],[Stock Count]] &lt; 5, "⚠️ Low", "OK")</f>
        <v>OK</v>
      </c>
      <c r="AA634" s="14">
        <f>BooksData[[#This Row],[Revenue]]*0.2</f>
        <v>2283.9839999999999</v>
      </c>
      <c r="AB634" s="13" t="str" cm="1">
        <f t="array" ref="AB634">_xlfn.IFS(BooksData[[#This Row],[Price(USD)]]&lt;10, "Low", BooksData[[#This Row],[Price(USD)]]&lt;20, "Mid", TRUE, "High")</f>
        <v>High</v>
      </c>
      <c r="AC634" s="13" t="str">
        <f>IF(BooksData[[#This Row],[Total Sales]] &gt; 4000, "Top Seller", "Other")</f>
        <v>Other</v>
      </c>
    </row>
    <row r="635" spans="1:29" x14ac:dyDescent="0.3">
      <c r="A635" s="7" t="s">
        <v>651</v>
      </c>
      <c r="B635" s="7" t="s">
        <v>1650</v>
      </c>
      <c r="C635" s="7" t="s">
        <v>2017</v>
      </c>
      <c r="D635" s="7" t="s">
        <v>2610</v>
      </c>
      <c r="E635" s="7" t="s">
        <v>2610</v>
      </c>
      <c r="F635" s="7" t="s">
        <v>2921</v>
      </c>
      <c r="G635" s="7" t="s">
        <v>2924</v>
      </c>
      <c r="H635" s="7">
        <v>0</v>
      </c>
      <c r="I635" s="10" t="s">
        <v>2946</v>
      </c>
      <c r="J635" s="7" t="s">
        <v>2964</v>
      </c>
      <c r="K635" s="7" t="s">
        <v>3628</v>
      </c>
      <c r="L635" s="11" t="s">
        <v>4628</v>
      </c>
      <c r="M635" s="11" t="s">
        <v>5628</v>
      </c>
      <c r="N635" s="9">
        <v>1298</v>
      </c>
      <c r="O635" s="7" t="s">
        <v>5999</v>
      </c>
      <c r="P635" s="7" t="s">
        <v>6001</v>
      </c>
      <c r="Q635" s="9">
        <v>24</v>
      </c>
      <c r="R635" s="6">
        <v>45760</v>
      </c>
      <c r="S635" s="8">
        <f>ROUND((VALUE(SUBSTITUTE(SUBSTITUTE(BooksData[[#This Row],[Price (Incl. Tax)]], "Â", ""), "£", "")) *1.3),2)</f>
        <v>63.41</v>
      </c>
      <c r="T635" s="7" cm="1">
        <f t="array" ref="T635">_xlfn.SWITCH(I635, "One",1,"Two",2,"Three",3,"Four",4,"Five",5,"")</f>
        <v>1</v>
      </c>
      <c r="U635" s="12">
        <f>BooksData[[#This Row],[Price(USD)]]*BooksData[[#This Row],[Total Sales]]</f>
        <v>82306.179999999993</v>
      </c>
      <c r="V635" s="7" t="str">
        <f>IF(BooksData[[#This Row],[Title]]="","Missing","OK")</f>
        <v>OK</v>
      </c>
      <c r="W635" s="7" t="str">
        <f ca="1">IF(BooksData[[#This Row],[Last Purchase]] &gt;= TODAY() - 30, "Recent", "Old")</f>
        <v>Old</v>
      </c>
      <c r="X635" s="7">
        <f>IFERROR(
  --MID(BooksData[[#This Row],[Availability]],
        FIND("(", BooksData[[#This Row],[Availability]]) + 1,
        FIND(" ", BooksData[[#This Row],[Availability]], FIND("(", BooksData[[#This Row],[Availability]])) - FIND("(", BooksData[[#This Row],[Availability]]) - 1),
  0)</f>
        <v>14</v>
      </c>
      <c r="Y635" s="13" t="str">
        <f>IF(ISNUMBER(SEARCH("In stock", BooksData[[#This Row],[Availability]])), "In Stock", "Out of Stock")</f>
        <v>In Stock</v>
      </c>
      <c r="Z635" s="13" t="str">
        <f>IF(BooksData[[#This Row],[Stock Count]] &lt; 5, "⚠️ Low", "OK")</f>
        <v>OK</v>
      </c>
      <c r="AA635" s="14">
        <f>BooksData[[#This Row],[Revenue]]*0.2</f>
        <v>16461.236000000001</v>
      </c>
      <c r="AB635" s="13" t="str" cm="1">
        <f t="array" ref="AB635">_xlfn.IFS(BooksData[[#This Row],[Price(USD)]]&lt;10, "Low", BooksData[[#This Row],[Price(USD)]]&lt;20, "Mid", TRUE, "High")</f>
        <v>High</v>
      </c>
      <c r="AC635" s="13" t="str">
        <f>IF(BooksData[[#This Row],[Total Sales]] &gt; 4000, "Top Seller", "Other")</f>
        <v>Other</v>
      </c>
    </row>
    <row r="636" spans="1:29" x14ac:dyDescent="0.3">
      <c r="A636" s="7" t="s">
        <v>652</v>
      </c>
      <c r="B636" s="7" t="s">
        <v>1651</v>
      </c>
      <c r="C636" s="7" t="s">
        <v>2017</v>
      </c>
      <c r="D636" s="7" t="s">
        <v>2611</v>
      </c>
      <c r="E636" s="7" t="s">
        <v>2611</v>
      </c>
      <c r="F636" s="7" t="s">
        <v>2921</v>
      </c>
      <c r="G636" s="7" t="s">
        <v>2924</v>
      </c>
      <c r="H636" s="7">
        <v>0</v>
      </c>
      <c r="I636" s="10" t="s">
        <v>2943</v>
      </c>
      <c r="J636" s="7" t="s">
        <v>2964</v>
      </c>
      <c r="K636" s="7" t="s">
        <v>3629</v>
      </c>
      <c r="L636" s="11" t="s">
        <v>4629</v>
      </c>
      <c r="M636" s="11" t="s">
        <v>5629</v>
      </c>
      <c r="N636" s="9">
        <v>2004</v>
      </c>
      <c r="O636" s="7" t="s">
        <v>5995</v>
      </c>
      <c r="P636" s="7" t="s">
        <v>6002</v>
      </c>
      <c r="Q636" s="9">
        <v>126</v>
      </c>
      <c r="R636" s="6">
        <v>45695</v>
      </c>
      <c r="S636" s="8">
        <f>ROUND((VALUE(SUBSTITUTE(SUBSTITUTE(BooksData[[#This Row],[Price (Incl. Tax)]], "Â", ""), "£", "")) *1.3),2)</f>
        <v>48.89</v>
      </c>
      <c r="T636" s="7" cm="1">
        <f t="array" ref="T636">_xlfn.SWITCH(I636, "One",1,"Two",2,"Three",3,"Four",4,"Five",5,"")</f>
        <v>2</v>
      </c>
      <c r="U636" s="12">
        <f>BooksData[[#This Row],[Price(USD)]]*BooksData[[#This Row],[Total Sales]]</f>
        <v>97975.56</v>
      </c>
      <c r="V636" s="7" t="str">
        <f>IF(BooksData[[#This Row],[Title]]="","Missing","OK")</f>
        <v>OK</v>
      </c>
      <c r="W636" s="7" t="str">
        <f ca="1">IF(BooksData[[#This Row],[Last Purchase]] &gt;= TODAY() - 30, "Recent", "Old")</f>
        <v>Old</v>
      </c>
      <c r="X636" s="7">
        <f>IFERROR(
  --MID(BooksData[[#This Row],[Availability]],
        FIND("(", BooksData[[#This Row],[Availability]]) + 1,
        FIND(" ", BooksData[[#This Row],[Availability]], FIND("(", BooksData[[#This Row],[Availability]])) - FIND("(", BooksData[[#This Row],[Availability]]) - 1),
  0)</f>
        <v>14</v>
      </c>
      <c r="Y636" s="13" t="str">
        <f>IF(ISNUMBER(SEARCH("In stock", BooksData[[#This Row],[Availability]])), "In Stock", "Out of Stock")</f>
        <v>In Stock</v>
      </c>
      <c r="Z636" s="13" t="str">
        <f>IF(BooksData[[#This Row],[Stock Count]] &lt; 5, "⚠️ Low", "OK")</f>
        <v>OK</v>
      </c>
      <c r="AA636" s="14">
        <f>BooksData[[#This Row],[Revenue]]*0.2</f>
        <v>19595.112000000001</v>
      </c>
      <c r="AB636" s="13" t="str" cm="1">
        <f t="array" ref="AB636">_xlfn.IFS(BooksData[[#This Row],[Price(USD)]]&lt;10, "Low", BooksData[[#This Row],[Price(USD)]]&lt;20, "Mid", TRUE, "High")</f>
        <v>High</v>
      </c>
      <c r="AC636" s="13" t="str">
        <f>IF(BooksData[[#This Row],[Total Sales]] &gt; 4000, "Top Seller", "Other")</f>
        <v>Other</v>
      </c>
    </row>
    <row r="637" spans="1:29" x14ac:dyDescent="0.3">
      <c r="A637" s="7" t="s">
        <v>653</v>
      </c>
      <c r="B637" s="7" t="s">
        <v>1652</v>
      </c>
      <c r="C637" s="7" t="s">
        <v>2017</v>
      </c>
      <c r="D637" s="7" t="s">
        <v>2612</v>
      </c>
      <c r="E637" s="7" t="s">
        <v>2612</v>
      </c>
      <c r="F637" s="7" t="s">
        <v>2921</v>
      </c>
      <c r="G637" s="7" t="s">
        <v>2924</v>
      </c>
      <c r="H637" s="7">
        <v>0</v>
      </c>
      <c r="I637" s="10" t="s">
        <v>2944</v>
      </c>
      <c r="J637" s="7" t="s">
        <v>2964</v>
      </c>
      <c r="K637" s="7" t="s">
        <v>3630</v>
      </c>
      <c r="L637" s="11" t="s">
        <v>4630</v>
      </c>
      <c r="M637" s="11" t="s">
        <v>5630</v>
      </c>
      <c r="N637" s="9">
        <v>1084</v>
      </c>
      <c r="O637" s="7" t="s">
        <v>5995</v>
      </c>
      <c r="P637" s="7" t="s">
        <v>6001</v>
      </c>
      <c r="Q637" s="9">
        <v>1700</v>
      </c>
      <c r="R637" s="6">
        <v>45844</v>
      </c>
      <c r="S637" s="8">
        <f>ROUND((VALUE(SUBSTITUTE(SUBSTITUTE(BooksData[[#This Row],[Price (Incl. Tax)]], "Â", ""), "£", "")) *1.3),2)</f>
        <v>28.77</v>
      </c>
      <c r="T637" s="7" cm="1">
        <f t="array" ref="T637">_xlfn.SWITCH(I637, "One",1,"Two",2,"Three",3,"Four",4,"Five",5,"")</f>
        <v>4</v>
      </c>
      <c r="U637" s="12">
        <f>BooksData[[#This Row],[Price(USD)]]*BooksData[[#This Row],[Total Sales]]</f>
        <v>31186.68</v>
      </c>
      <c r="V637" s="7" t="str">
        <f>IF(BooksData[[#This Row],[Title]]="","Missing","OK")</f>
        <v>OK</v>
      </c>
      <c r="W637" s="7" t="str">
        <f ca="1">IF(BooksData[[#This Row],[Last Purchase]] &gt;= TODAY() - 30, "Recent", "Old")</f>
        <v>Recent</v>
      </c>
      <c r="X637" s="7">
        <f>IFERROR(
  --MID(BooksData[[#This Row],[Availability]],
        FIND("(", BooksData[[#This Row],[Availability]]) + 1,
        FIND(" ", BooksData[[#This Row],[Availability]], FIND("(", BooksData[[#This Row],[Availability]])) - FIND("(", BooksData[[#This Row],[Availability]]) - 1),
  0)</f>
        <v>14</v>
      </c>
      <c r="Y637" s="13" t="str">
        <f>IF(ISNUMBER(SEARCH("In stock", BooksData[[#This Row],[Availability]])), "In Stock", "Out of Stock")</f>
        <v>In Stock</v>
      </c>
      <c r="Z637" s="13" t="str">
        <f>IF(BooksData[[#This Row],[Stock Count]] &lt; 5, "⚠️ Low", "OK")</f>
        <v>OK</v>
      </c>
      <c r="AA637" s="14">
        <f>BooksData[[#This Row],[Revenue]]*0.2</f>
        <v>6237.3360000000002</v>
      </c>
      <c r="AB637" s="13" t="str" cm="1">
        <f t="array" ref="AB637">_xlfn.IFS(BooksData[[#This Row],[Price(USD)]]&lt;10, "Low", BooksData[[#This Row],[Price(USD)]]&lt;20, "Mid", TRUE, "High")</f>
        <v>High</v>
      </c>
      <c r="AC637" s="13" t="str">
        <f>IF(BooksData[[#This Row],[Total Sales]] &gt; 4000, "Top Seller", "Other")</f>
        <v>Other</v>
      </c>
    </row>
    <row r="638" spans="1:29" x14ac:dyDescent="0.3">
      <c r="A638" s="7" t="s">
        <v>654</v>
      </c>
      <c r="B638" s="7" t="s">
        <v>1653</v>
      </c>
      <c r="C638" s="7" t="s">
        <v>2017</v>
      </c>
      <c r="D638" s="7" t="s">
        <v>2613</v>
      </c>
      <c r="E638" s="7" t="s">
        <v>2613</v>
      </c>
      <c r="F638" s="7" t="s">
        <v>2921</v>
      </c>
      <c r="G638" s="7" t="s">
        <v>2924</v>
      </c>
      <c r="H638" s="7">
        <v>0</v>
      </c>
      <c r="I638" s="10" t="s">
        <v>2944</v>
      </c>
      <c r="J638" s="7" t="s">
        <v>2964</v>
      </c>
      <c r="K638" s="7" t="s">
        <v>3631</v>
      </c>
      <c r="L638" s="11" t="s">
        <v>4631</v>
      </c>
      <c r="M638" s="11" t="s">
        <v>5631</v>
      </c>
      <c r="N638" s="9">
        <v>3929</v>
      </c>
      <c r="O638" s="7" t="s">
        <v>5996</v>
      </c>
      <c r="P638" s="7" t="s">
        <v>6001</v>
      </c>
      <c r="Q638" s="9">
        <v>1599</v>
      </c>
      <c r="R638" s="6">
        <v>45676</v>
      </c>
      <c r="S638" s="8">
        <f>ROUND((VALUE(SUBSTITUTE(SUBSTITUTE(BooksData[[#This Row],[Price (Incl. Tax)]], "Â", ""), "£", "")) *1.3),2)</f>
        <v>26.38</v>
      </c>
      <c r="T638" s="7" cm="1">
        <f t="array" ref="T638">_xlfn.SWITCH(I638, "One",1,"Two",2,"Three",3,"Four",4,"Five",5,"")</f>
        <v>4</v>
      </c>
      <c r="U638" s="12">
        <f>BooksData[[#This Row],[Price(USD)]]*BooksData[[#This Row],[Total Sales]]</f>
        <v>103647.01999999999</v>
      </c>
      <c r="V638" s="7" t="str">
        <f>IF(BooksData[[#This Row],[Title]]="","Missing","OK")</f>
        <v>OK</v>
      </c>
      <c r="W638" s="7" t="str">
        <f ca="1">IF(BooksData[[#This Row],[Last Purchase]] &gt;= TODAY() - 30, "Recent", "Old")</f>
        <v>Old</v>
      </c>
      <c r="X638" s="7">
        <f>IFERROR(
  --MID(BooksData[[#This Row],[Availability]],
        FIND("(", BooksData[[#This Row],[Availability]]) + 1,
        FIND(" ", BooksData[[#This Row],[Availability]], FIND("(", BooksData[[#This Row],[Availability]])) - FIND("(", BooksData[[#This Row],[Availability]]) - 1),
  0)</f>
        <v>14</v>
      </c>
      <c r="Y638" s="13" t="str">
        <f>IF(ISNUMBER(SEARCH("In stock", BooksData[[#This Row],[Availability]])), "In Stock", "Out of Stock")</f>
        <v>In Stock</v>
      </c>
      <c r="Z638" s="13" t="str">
        <f>IF(BooksData[[#This Row],[Stock Count]] &lt; 5, "⚠️ Low", "OK")</f>
        <v>OK</v>
      </c>
      <c r="AA638" s="14">
        <f>BooksData[[#This Row],[Revenue]]*0.2</f>
        <v>20729.403999999999</v>
      </c>
      <c r="AB638" s="13" t="str" cm="1">
        <f t="array" ref="AB638">_xlfn.IFS(BooksData[[#This Row],[Price(USD)]]&lt;10, "Low", BooksData[[#This Row],[Price(USD)]]&lt;20, "Mid", TRUE, "High")</f>
        <v>High</v>
      </c>
      <c r="AC638" s="13" t="str">
        <f>IF(BooksData[[#This Row],[Total Sales]] &gt; 4000, "Top Seller", "Other")</f>
        <v>Other</v>
      </c>
    </row>
    <row r="639" spans="1:29" x14ac:dyDescent="0.3">
      <c r="A639" s="7" t="s">
        <v>655</v>
      </c>
      <c r="B639" s="7" t="s">
        <v>1654</v>
      </c>
      <c r="C639" s="7" t="s">
        <v>2017</v>
      </c>
      <c r="D639" s="7" t="s">
        <v>2614</v>
      </c>
      <c r="E639" s="7" t="s">
        <v>2614</v>
      </c>
      <c r="F639" s="7" t="s">
        <v>2921</v>
      </c>
      <c r="G639" s="7" t="s">
        <v>2924</v>
      </c>
      <c r="H639" s="7">
        <v>0</v>
      </c>
      <c r="I639" s="10" t="s">
        <v>2943</v>
      </c>
      <c r="J639" s="7" t="s">
        <v>2964</v>
      </c>
      <c r="K639" s="7" t="s">
        <v>3632</v>
      </c>
      <c r="L639" s="11" t="s">
        <v>4632</v>
      </c>
      <c r="M639" s="11" t="s">
        <v>5632</v>
      </c>
      <c r="N639" s="9">
        <v>987</v>
      </c>
      <c r="O639" s="7" t="s">
        <v>5996</v>
      </c>
      <c r="P639" s="7" t="s">
        <v>6001</v>
      </c>
      <c r="Q639" s="9">
        <v>455</v>
      </c>
      <c r="R639" s="6">
        <v>45818</v>
      </c>
      <c r="S639" s="8">
        <f>ROUND((VALUE(SUBSTITUTE(SUBSTITUTE(BooksData[[#This Row],[Price (Incl. Tax)]], "Â", ""), "£", "")) *1.3),2)</f>
        <v>44.46</v>
      </c>
      <c r="T639" s="7" cm="1">
        <f t="array" ref="T639">_xlfn.SWITCH(I639, "One",1,"Two",2,"Three",3,"Four",4,"Five",5,"")</f>
        <v>2</v>
      </c>
      <c r="U639" s="12">
        <f>BooksData[[#This Row],[Price(USD)]]*BooksData[[#This Row],[Total Sales]]</f>
        <v>43882.020000000004</v>
      </c>
      <c r="V639" s="7" t="str">
        <f>IF(BooksData[[#This Row],[Title]]="","Missing","OK")</f>
        <v>OK</v>
      </c>
      <c r="W639" s="7" t="str">
        <f ca="1">IF(BooksData[[#This Row],[Last Purchase]] &gt;= TODAY() - 30, "Recent", "Old")</f>
        <v>Old</v>
      </c>
      <c r="X639" s="7">
        <f>IFERROR(
  --MID(BooksData[[#This Row],[Availability]],
        FIND("(", BooksData[[#This Row],[Availability]]) + 1,
        FIND(" ", BooksData[[#This Row],[Availability]], FIND("(", BooksData[[#This Row],[Availability]])) - FIND("(", BooksData[[#This Row],[Availability]]) - 1),
  0)</f>
        <v>14</v>
      </c>
      <c r="Y639" s="13" t="str">
        <f>IF(ISNUMBER(SEARCH("In stock", BooksData[[#This Row],[Availability]])), "In Stock", "Out of Stock")</f>
        <v>In Stock</v>
      </c>
      <c r="Z639" s="13" t="str">
        <f>IF(BooksData[[#This Row],[Stock Count]] &lt; 5, "⚠️ Low", "OK")</f>
        <v>OK</v>
      </c>
      <c r="AA639" s="14">
        <f>BooksData[[#This Row],[Revenue]]*0.2</f>
        <v>8776.4040000000005</v>
      </c>
      <c r="AB639" s="13" t="str" cm="1">
        <f t="array" ref="AB639">_xlfn.IFS(BooksData[[#This Row],[Price(USD)]]&lt;10, "Low", BooksData[[#This Row],[Price(USD)]]&lt;20, "Mid", TRUE, "High")</f>
        <v>High</v>
      </c>
      <c r="AC639" s="13" t="str">
        <f>IF(BooksData[[#This Row],[Total Sales]] &gt; 4000, "Top Seller", "Other")</f>
        <v>Other</v>
      </c>
    </row>
    <row r="640" spans="1:29" x14ac:dyDescent="0.3">
      <c r="A640" s="7" t="s">
        <v>656</v>
      </c>
      <c r="B640" s="7" t="s">
        <v>1655</v>
      </c>
      <c r="C640" s="7" t="s">
        <v>2017</v>
      </c>
      <c r="D640" s="7" t="s">
        <v>2514</v>
      </c>
      <c r="E640" s="7" t="s">
        <v>2514</v>
      </c>
      <c r="F640" s="7" t="s">
        <v>2921</v>
      </c>
      <c r="G640" s="7" t="s">
        <v>2924</v>
      </c>
      <c r="H640" s="7">
        <v>0</v>
      </c>
      <c r="I640" s="10" t="s">
        <v>2943</v>
      </c>
      <c r="J640" s="7" t="s">
        <v>2964</v>
      </c>
      <c r="K640" s="7" t="s">
        <v>3633</v>
      </c>
      <c r="L640" s="11" t="s">
        <v>4633</v>
      </c>
      <c r="M640" s="11" t="s">
        <v>5633</v>
      </c>
      <c r="N640" s="9">
        <v>4670</v>
      </c>
      <c r="O640" s="7" t="s">
        <v>5999</v>
      </c>
      <c r="P640" s="7" t="s">
        <v>6002</v>
      </c>
      <c r="Q640" s="9">
        <v>267</v>
      </c>
      <c r="R640" s="6">
        <v>45728</v>
      </c>
      <c r="S640" s="8">
        <f>ROUND((VALUE(SUBSTITUTE(SUBSTITUTE(BooksData[[#This Row],[Price (Incl. Tax)]], "Â", ""), "£", "")) *1.3),2)</f>
        <v>73.42</v>
      </c>
      <c r="T640" s="7" cm="1">
        <f t="array" ref="T640">_xlfn.SWITCH(I640, "One",1,"Two",2,"Three",3,"Four",4,"Five",5,"")</f>
        <v>2</v>
      </c>
      <c r="U640" s="12">
        <f>BooksData[[#This Row],[Price(USD)]]*BooksData[[#This Row],[Total Sales]]</f>
        <v>342871.4</v>
      </c>
      <c r="V640" s="7" t="str">
        <f>IF(BooksData[[#This Row],[Title]]="","Missing","OK")</f>
        <v>OK</v>
      </c>
      <c r="W640" s="7" t="str">
        <f ca="1">IF(BooksData[[#This Row],[Last Purchase]] &gt;= TODAY() - 30, "Recent", "Old")</f>
        <v>Old</v>
      </c>
      <c r="X640" s="7">
        <f>IFERROR(
  --MID(BooksData[[#This Row],[Availability]],
        FIND("(", BooksData[[#This Row],[Availability]]) + 1,
        FIND(" ", BooksData[[#This Row],[Availability]], FIND("(", BooksData[[#This Row],[Availability]])) - FIND("(", BooksData[[#This Row],[Availability]]) - 1),
  0)</f>
        <v>14</v>
      </c>
      <c r="Y640" s="13" t="str">
        <f>IF(ISNUMBER(SEARCH("In stock", BooksData[[#This Row],[Availability]])), "In Stock", "Out of Stock")</f>
        <v>In Stock</v>
      </c>
      <c r="Z640" s="13" t="str">
        <f>IF(BooksData[[#This Row],[Stock Count]] &lt; 5, "⚠️ Low", "OK")</f>
        <v>OK</v>
      </c>
      <c r="AA640" s="14">
        <f>BooksData[[#This Row],[Revenue]]*0.2</f>
        <v>68574.280000000013</v>
      </c>
      <c r="AB640" s="13" t="str" cm="1">
        <f t="array" ref="AB640">_xlfn.IFS(BooksData[[#This Row],[Price(USD)]]&lt;10, "Low", BooksData[[#This Row],[Price(USD)]]&lt;20, "Mid", TRUE, "High")</f>
        <v>High</v>
      </c>
      <c r="AC640" s="13" t="str">
        <f>IF(BooksData[[#This Row],[Total Sales]] &gt; 4000, "Top Seller", "Other")</f>
        <v>Top Seller</v>
      </c>
    </row>
    <row r="641" spans="1:29" x14ac:dyDescent="0.3">
      <c r="A641" s="7" t="s">
        <v>657</v>
      </c>
      <c r="B641" s="7" t="s">
        <v>1656</v>
      </c>
      <c r="C641" s="7" t="s">
        <v>2017</v>
      </c>
      <c r="D641" s="7" t="s">
        <v>2615</v>
      </c>
      <c r="E641" s="7" t="s">
        <v>2615</v>
      </c>
      <c r="F641" s="7" t="s">
        <v>2921</v>
      </c>
      <c r="G641" s="7" t="s">
        <v>2924</v>
      </c>
      <c r="H641" s="7">
        <v>0</v>
      </c>
      <c r="I641" s="10" t="s">
        <v>2943</v>
      </c>
      <c r="J641" s="7" t="s">
        <v>2964</v>
      </c>
      <c r="K641" s="7" t="s">
        <v>3634</v>
      </c>
      <c r="L641" s="11" t="s">
        <v>4634</v>
      </c>
      <c r="M641" s="11" t="s">
        <v>5634</v>
      </c>
      <c r="N641" s="9">
        <v>1835</v>
      </c>
      <c r="O641" s="7" t="s">
        <v>5999</v>
      </c>
      <c r="P641" s="7" t="s">
        <v>6002</v>
      </c>
      <c r="Q641" s="9">
        <v>405</v>
      </c>
      <c r="R641" s="6">
        <v>45727</v>
      </c>
      <c r="S641" s="8">
        <f>ROUND((VALUE(SUBSTITUTE(SUBSTITUTE(BooksData[[#This Row],[Price (Incl. Tax)]], "Â", ""), "£", "")) *1.3),2)</f>
        <v>53.03</v>
      </c>
      <c r="T641" s="7" cm="1">
        <f t="array" ref="T641">_xlfn.SWITCH(I641, "One",1,"Two",2,"Three",3,"Four",4,"Five",5,"")</f>
        <v>2</v>
      </c>
      <c r="U641" s="12">
        <f>BooksData[[#This Row],[Price(USD)]]*BooksData[[#This Row],[Total Sales]]</f>
        <v>97310.05</v>
      </c>
      <c r="V641" s="7" t="str">
        <f>IF(BooksData[[#This Row],[Title]]="","Missing","OK")</f>
        <v>OK</v>
      </c>
      <c r="W641" s="7" t="str">
        <f ca="1">IF(BooksData[[#This Row],[Last Purchase]] &gt;= TODAY() - 30, "Recent", "Old")</f>
        <v>Old</v>
      </c>
      <c r="X641" s="7">
        <f>IFERROR(
  --MID(BooksData[[#This Row],[Availability]],
        FIND("(", BooksData[[#This Row],[Availability]]) + 1,
        FIND(" ", BooksData[[#This Row],[Availability]], FIND("(", BooksData[[#This Row],[Availability]])) - FIND("(", BooksData[[#This Row],[Availability]]) - 1),
  0)</f>
        <v>14</v>
      </c>
      <c r="Y641" s="13" t="str">
        <f>IF(ISNUMBER(SEARCH("In stock", BooksData[[#This Row],[Availability]])), "In Stock", "Out of Stock")</f>
        <v>In Stock</v>
      </c>
      <c r="Z641" s="13" t="str">
        <f>IF(BooksData[[#This Row],[Stock Count]] &lt; 5, "⚠️ Low", "OK")</f>
        <v>OK</v>
      </c>
      <c r="AA641" s="14">
        <f>BooksData[[#This Row],[Revenue]]*0.2</f>
        <v>19462.010000000002</v>
      </c>
      <c r="AB641" s="13" t="str" cm="1">
        <f t="array" ref="AB641">_xlfn.IFS(BooksData[[#This Row],[Price(USD)]]&lt;10, "Low", BooksData[[#This Row],[Price(USD)]]&lt;20, "Mid", TRUE, "High")</f>
        <v>High</v>
      </c>
      <c r="AC641" s="13" t="str">
        <f>IF(BooksData[[#This Row],[Total Sales]] &gt; 4000, "Top Seller", "Other")</f>
        <v>Other</v>
      </c>
    </row>
    <row r="642" spans="1:29" x14ac:dyDescent="0.3">
      <c r="A642" s="7" t="s">
        <v>658</v>
      </c>
      <c r="B642" s="7" t="s">
        <v>1657</v>
      </c>
      <c r="C642" s="7" t="s">
        <v>2017</v>
      </c>
      <c r="D642" s="7" t="s">
        <v>2616</v>
      </c>
      <c r="E642" s="7" t="s">
        <v>2616</v>
      </c>
      <c r="F642" s="7" t="s">
        <v>2921</v>
      </c>
      <c r="G642" s="7" t="s">
        <v>2924</v>
      </c>
      <c r="H642" s="7">
        <v>0</v>
      </c>
      <c r="I642" s="10" t="s">
        <v>2946</v>
      </c>
      <c r="J642" s="7" t="s">
        <v>2964</v>
      </c>
      <c r="K642" s="7" t="s">
        <v>3635</v>
      </c>
      <c r="L642" s="11" t="s">
        <v>4635</v>
      </c>
      <c r="M642" s="11" t="s">
        <v>5635</v>
      </c>
      <c r="N642" s="9">
        <v>3859</v>
      </c>
      <c r="O642" s="7" t="s">
        <v>5996</v>
      </c>
      <c r="P642" s="7" t="s">
        <v>6001</v>
      </c>
      <c r="Q642" s="9">
        <v>1686</v>
      </c>
      <c r="R642" s="6">
        <v>45823</v>
      </c>
      <c r="S642" s="8">
        <f>ROUND((VALUE(SUBSTITUTE(SUBSTITUTE(BooksData[[#This Row],[Price (Incl. Tax)]], "Â", ""), "£", "")) *1.3),2)</f>
        <v>72.16</v>
      </c>
      <c r="T642" s="7" cm="1">
        <f t="array" ref="T642">_xlfn.SWITCH(I642, "One",1,"Two",2,"Three",3,"Four",4,"Five",5,"")</f>
        <v>1</v>
      </c>
      <c r="U642" s="12">
        <f>BooksData[[#This Row],[Price(USD)]]*BooksData[[#This Row],[Total Sales]]</f>
        <v>278465.44</v>
      </c>
      <c r="V642" s="7" t="str">
        <f>IF(BooksData[[#This Row],[Title]]="","Missing","OK")</f>
        <v>OK</v>
      </c>
      <c r="W642" s="7" t="str">
        <f ca="1">IF(BooksData[[#This Row],[Last Purchase]] &gt;= TODAY() - 30, "Recent", "Old")</f>
        <v>Recent</v>
      </c>
      <c r="X642" s="7">
        <f>IFERROR(
  --MID(BooksData[[#This Row],[Availability]],
        FIND("(", BooksData[[#This Row],[Availability]]) + 1,
        FIND(" ", BooksData[[#This Row],[Availability]], FIND("(", BooksData[[#This Row],[Availability]])) - FIND("(", BooksData[[#This Row],[Availability]]) - 1),
  0)</f>
        <v>14</v>
      </c>
      <c r="Y642" s="13" t="str">
        <f>IF(ISNUMBER(SEARCH("In stock", BooksData[[#This Row],[Availability]])), "In Stock", "Out of Stock")</f>
        <v>In Stock</v>
      </c>
      <c r="Z642" s="13" t="str">
        <f>IF(BooksData[[#This Row],[Stock Count]] &lt; 5, "⚠️ Low", "OK")</f>
        <v>OK</v>
      </c>
      <c r="AA642" s="14">
        <f>BooksData[[#This Row],[Revenue]]*0.2</f>
        <v>55693.088000000003</v>
      </c>
      <c r="AB642" s="13" t="str" cm="1">
        <f t="array" ref="AB642">_xlfn.IFS(BooksData[[#This Row],[Price(USD)]]&lt;10, "Low", BooksData[[#This Row],[Price(USD)]]&lt;20, "Mid", TRUE, "High")</f>
        <v>High</v>
      </c>
      <c r="AC642" s="13" t="str">
        <f>IF(BooksData[[#This Row],[Total Sales]] &gt; 4000, "Top Seller", "Other")</f>
        <v>Other</v>
      </c>
    </row>
    <row r="643" spans="1:29" x14ac:dyDescent="0.3">
      <c r="A643" s="7" t="s">
        <v>659</v>
      </c>
      <c r="B643" s="7" t="s">
        <v>1658</v>
      </c>
      <c r="C643" s="7" t="s">
        <v>2017</v>
      </c>
      <c r="D643" s="7" t="s">
        <v>2617</v>
      </c>
      <c r="E643" s="7" t="s">
        <v>2617</v>
      </c>
      <c r="F643" s="7" t="s">
        <v>2921</v>
      </c>
      <c r="G643" s="7" t="s">
        <v>2940</v>
      </c>
      <c r="H643" s="7">
        <v>0</v>
      </c>
      <c r="I643" s="10" t="s">
        <v>2944</v>
      </c>
      <c r="J643" s="7" t="s">
        <v>2964</v>
      </c>
      <c r="K643" s="7" t="s">
        <v>3636</v>
      </c>
      <c r="L643" s="11" t="s">
        <v>4636</v>
      </c>
      <c r="M643" s="11" t="s">
        <v>5636</v>
      </c>
      <c r="N643" s="9">
        <v>2149</v>
      </c>
      <c r="O643" s="7" t="s">
        <v>6000</v>
      </c>
      <c r="P643" s="7" t="s">
        <v>6002</v>
      </c>
      <c r="Q643" s="9">
        <v>820</v>
      </c>
      <c r="R643" s="6">
        <v>45746</v>
      </c>
      <c r="S643" s="8">
        <f>ROUND((VALUE(SUBSTITUTE(SUBSTITUTE(BooksData[[#This Row],[Price (Incl. Tax)]], "Â", ""), "£", "")) *1.3),2)</f>
        <v>49.22</v>
      </c>
      <c r="T643" s="7" cm="1">
        <f t="array" ref="T643">_xlfn.SWITCH(I643, "One",1,"Two",2,"Three",3,"Four",4,"Five",5,"")</f>
        <v>4</v>
      </c>
      <c r="U643" s="12">
        <f>BooksData[[#This Row],[Price(USD)]]*BooksData[[#This Row],[Total Sales]]</f>
        <v>105773.78</v>
      </c>
      <c r="V643" s="7" t="str">
        <f>IF(BooksData[[#This Row],[Title]]="","Missing","OK")</f>
        <v>OK</v>
      </c>
      <c r="W643" s="7" t="str">
        <f ca="1">IF(BooksData[[#This Row],[Last Purchase]] &gt;= TODAY() - 30, "Recent", "Old")</f>
        <v>Old</v>
      </c>
      <c r="X643" s="7">
        <f>IFERROR(
  --MID(BooksData[[#This Row],[Availability]],
        FIND("(", BooksData[[#This Row],[Availability]]) + 1,
        FIND(" ", BooksData[[#This Row],[Availability]], FIND("(", BooksData[[#This Row],[Availability]])) - FIND("(", BooksData[[#This Row],[Availability]]) - 1),
  0)</f>
        <v>13</v>
      </c>
      <c r="Y643" s="13" t="str">
        <f>IF(ISNUMBER(SEARCH("In stock", BooksData[[#This Row],[Availability]])), "In Stock", "Out of Stock")</f>
        <v>In Stock</v>
      </c>
      <c r="Z643" s="13" t="str">
        <f>IF(BooksData[[#This Row],[Stock Count]] &lt; 5, "⚠️ Low", "OK")</f>
        <v>OK</v>
      </c>
      <c r="AA643" s="14">
        <f>BooksData[[#This Row],[Revenue]]*0.2</f>
        <v>21154.756000000001</v>
      </c>
      <c r="AB643" s="13" t="str" cm="1">
        <f t="array" ref="AB643">_xlfn.IFS(BooksData[[#This Row],[Price(USD)]]&lt;10, "Low", BooksData[[#This Row],[Price(USD)]]&lt;20, "Mid", TRUE, "High")</f>
        <v>High</v>
      </c>
      <c r="AC643" s="13" t="str">
        <f>IF(BooksData[[#This Row],[Total Sales]] &gt; 4000, "Top Seller", "Other")</f>
        <v>Other</v>
      </c>
    </row>
    <row r="644" spans="1:29" x14ac:dyDescent="0.3">
      <c r="A644" s="7" t="s">
        <v>660</v>
      </c>
      <c r="B644" s="7" t="s">
        <v>1659</v>
      </c>
      <c r="C644" s="7" t="s">
        <v>2017</v>
      </c>
      <c r="D644" s="7" t="s">
        <v>2618</v>
      </c>
      <c r="E644" s="7" t="s">
        <v>2618</v>
      </c>
      <c r="F644" s="7" t="s">
        <v>2921</v>
      </c>
      <c r="G644" s="7" t="s">
        <v>2933</v>
      </c>
      <c r="H644" s="7">
        <v>0</v>
      </c>
      <c r="I644" s="10" t="s">
        <v>2946</v>
      </c>
      <c r="J644" s="7" t="s">
        <v>2964</v>
      </c>
      <c r="K644" s="7" t="s">
        <v>3637</v>
      </c>
      <c r="L644" s="11" t="s">
        <v>4637</v>
      </c>
      <c r="M644" s="11" t="s">
        <v>5637</v>
      </c>
      <c r="N644" s="9">
        <v>3071</v>
      </c>
      <c r="O644" s="7" t="s">
        <v>5996</v>
      </c>
      <c r="P644" s="7" t="s">
        <v>6002</v>
      </c>
      <c r="Q644" s="9">
        <v>762</v>
      </c>
      <c r="R644" s="6">
        <v>45739</v>
      </c>
      <c r="S644" s="8">
        <f>ROUND((VALUE(SUBSTITUTE(SUBSTITUTE(BooksData[[#This Row],[Price (Incl. Tax)]], "Â", ""), "£", "")) *1.3),2)</f>
        <v>34.06</v>
      </c>
      <c r="T644" s="7" cm="1">
        <f t="array" ref="T644">_xlfn.SWITCH(I644, "One",1,"Two",2,"Three",3,"Four",4,"Five",5,"")</f>
        <v>1</v>
      </c>
      <c r="U644" s="12">
        <f>BooksData[[#This Row],[Price(USD)]]*BooksData[[#This Row],[Total Sales]]</f>
        <v>104598.26000000001</v>
      </c>
      <c r="V644" s="7" t="str">
        <f>IF(BooksData[[#This Row],[Title]]="","Missing","OK")</f>
        <v>OK</v>
      </c>
      <c r="W644" s="7" t="str">
        <f ca="1">IF(BooksData[[#This Row],[Last Purchase]] &gt;= TODAY() - 30, "Recent", "Old")</f>
        <v>Old</v>
      </c>
      <c r="X644" s="7">
        <f>IFERROR(
  --MID(BooksData[[#This Row],[Availability]],
        FIND("(", BooksData[[#This Row],[Availability]]) + 1,
        FIND(" ", BooksData[[#This Row],[Availability]], FIND("(", BooksData[[#This Row],[Availability]])) - FIND("(", BooksData[[#This Row],[Availability]]) - 1),
  0)</f>
        <v>12</v>
      </c>
      <c r="Y644" s="13" t="str">
        <f>IF(ISNUMBER(SEARCH("In stock", BooksData[[#This Row],[Availability]])), "In Stock", "Out of Stock")</f>
        <v>In Stock</v>
      </c>
      <c r="Z644" s="13" t="str">
        <f>IF(BooksData[[#This Row],[Stock Count]] &lt; 5, "⚠️ Low", "OK")</f>
        <v>OK</v>
      </c>
      <c r="AA644" s="14">
        <f>BooksData[[#This Row],[Revenue]]*0.2</f>
        <v>20919.652000000002</v>
      </c>
      <c r="AB644" s="13" t="str" cm="1">
        <f t="array" ref="AB644">_xlfn.IFS(BooksData[[#This Row],[Price(USD)]]&lt;10, "Low", BooksData[[#This Row],[Price(USD)]]&lt;20, "Mid", TRUE, "High")</f>
        <v>High</v>
      </c>
      <c r="AC644" s="13" t="str">
        <f>IF(BooksData[[#This Row],[Total Sales]] &gt; 4000, "Top Seller", "Other")</f>
        <v>Other</v>
      </c>
    </row>
    <row r="645" spans="1:29" x14ac:dyDescent="0.3">
      <c r="A645" s="7" t="s">
        <v>661</v>
      </c>
      <c r="B645" s="7" t="s">
        <v>1660</v>
      </c>
      <c r="C645" s="7" t="s">
        <v>2017</v>
      </c>
      <c r="D645" s="7" t="s">
        <v>2619</v>
      </c>
      <c r="E645" s="7" t="s">
        <v>2619</v>
      </c>
      <c r="F645" s="7" t="s">
        <v>2921</v>
      </c>
      <c r="G645" s="7" t="s">
        <v>2933</v>
      </c>
      <c r="H645" s="7">
        <v>0</v>
      </c>
      <c r="I645" s="10" t="s">
        <v>2944</v>
      </c>
      <c r="J645" s="7" t="s">
        <v>2964</v>
      </c>
      <c r="K645" s="7" t="s">
        <v>3638</v>
      </c>
      <c r="L645" s="11" t="s">
        <v>4638</v>
      </c>
      <c r="M645" s="11" t="s">
        <v>5638</v>
      </c>
      <c r="N645" s="9">
        <v>1424</v>
      </c>
      <c r="O645" s="7" t="s">
        <v>5998</v>
      </c>
      <c r="P645" s="7" t="s">
        <v>6002</v>
      </c>
      <c r="Q645" s="9">
        <v>1405</v>
      </c>
      <c r="R645" s="6">
        <v>45840</v>
      </c>
      <c r="S645" s="8">
        <f>ROUND((VALUE(SUBSTITUTE(SUBSTITUTE(BooksData[[#This Row],[Price (Incl. Tax)]], "Â", ""), "£", "")) *1.3),2)</f>
        <v>76.900000000000006</v>
      </c>
      <c r="T645" s="7" cm="1">
        <f t="array" ref="T645">_xlfn.SWITCH(I645, "One",1,"Two",2,"Three",3,"Four",4,"Five",5,"")</f>
        <v>4</v>
      </c>
      <c r="U645" s="12">
        <f>BooksData[[#This Row],[Price(USD)]]*BooksData[[#This Row],[Total Sales]]</f>
        <v>109505.60000000001</v>
      </c>
      <c r="V645" s="7" t="str">
        <f>IF(BooksData[[#This Row],[Title]]="","Missing","OK")</f>
        <v>OK</v>
      </c>
      <c r="W645" s="7" t="str">
        <f ca="1">IF(BooksData[[#This Row],[Last Purchase]] &gt;= TODAY() - 30, "Recent", "Old")</f>
        <v>Recent</v>
      </c>
      <c r="X645" s="7">
        <f>IFERROR(
  --MID(BooksData[[#This Row],[Availability]],
        FIND("(", BooksData[[#This Row],[Availability]]) + 1,
        FIND(" ", BooksData[[#This Row],[Availability]], FIND("(", BooksData[[#This Row],[Availability]])) - FIND("(", BooksData[[#This Row],[Availability]]) - 1),
  0)</f>
        <v>12</v>
      </c>
      <c r="Y645" s="13" t="str">
        <f>IF(ISNUMBER(SEARCH("In stock", BooksData[[#This Row],[Availability]])), "In Stock", "Out of Stock")</f>
        <v>In Stock</v>
      </c>
      <c r="Z645" s="13" t="str">
        <f>IF(BooksData[[#This Row],[Stock Count]] &lt; 5, "⚠️ Low", "OK")</f>
        <v>OK</v>
      </c>
      <c r="AA645" s="14">
        <f>BooksData[[#This Row],[Revenue]]*0.2</f>
        <v>21901.120000000003</v>
      </c>
      <c r="AB645" s="13" t="str" cm="1">
        <f t="array" ref="AB645">_xlfn.IFS(BooksData[[#This Row],[Price(USD)]]&lt;10, "Low", BooksData[[#This Row],[Price(USD)]]&lt;20, "Mid", TRUE, "High")</f>
        <v>High</v>
      </c>
      <c r="AC645" s="13" t="str">
        <f>IF(BooksData[[#This Row],[Total Sales]] &gt; 4000, "Top Seller", "Other")</f>
        <v>Other</v>
      </c>
    </row>
    <row r="646" spans="1:29" x14ac:dyDescent="0.3">
      <c r="A646" s="7" t="s">
        <v>662</v>
      </c>
      <c r="B646" s="7" t="s">
        <v>1661</v>
      </c>
      <c r="C646" s="7" t="s">
        <v>2017</v>
      </c>
      <c r="D646" s="7" t="s">
        <v>2620</v>
      </c>
      <c r="E646" s="7" t="s">
        <v>2620</v>
      </c>
      <c r="F646" s="7" t="s">
        <v>2921</v>
      </c>
      <c r="G646" s="7" t="s">
        <v>2933</v>
      </c>
      <c r="H646" s="7">
        <v>0</v>
      </c>
      <c r="I646" s="10" t="s">
        <v>2945</v>
      </c>
      <c r="J646" s="7" t="s">
        <v>2964</v>
      </c>
      <c r="K646" s="7" t="s">
        <v>3639</v>
      </c>
      <c r="L646" s="11" t="s">
        <v>4639</v>
      </c>
      <c r="M646" s="11" t="s">
        <v>5639</v>
      </c>
      <c r="N646" s="9">
        <v>988</v>
      </c>
      <c r="O646" s="7" t="s">
        <v>5998</v>
      </c>
      <c r="P646" s="7" t="s">
        <v>6001</v>
      </c>
      <c r="Q646" s="9">
        <v>1290</v>
      </c>
      <c r="R646" s="6">
        <v>45835</v>
      </c>
      <c r="S646" s="8">
        <f>ROUND((VALUE(SUBSTITUTE(SUBSTITUTE(BooksData[[#This Row],[Price (Incl. Tax)]], "Â", ""), "£", "")) *1.3),2)</f>
        <v>15.44</v>
      </c>
      <c r="T646" s="7" cm="1">
        <f t="array" ref="T646">_xlfn.SWITCH(I646, "One",1,"Two",2,"Three",3,"Four",4,"Five",5,"")</f>
        <v>3</v>
      </c>
      <c r="U646" s="12">
        <f>BooksData[[#This Row],[Price(USD)]]*BooksData[[#This Row],[Total Sales]]</f>
        <v>15254.72</v>
      </c>
      <c r="V646" s="7" t="str">
        <f>IF(BooksData[[#This Row],[Title]]="","Missing","OK")</f>
        <v>OK</v>
      </c>
      <c r="W646" s="7" t="str">
        <f ca="1">IF(BooksData[[#This Row],[Last Purchase]] &gt;= TODAY() - 30, "Recent", "Old")</f>
        <v>Recent</v>
      </c>
      <c r="X646" s="7">
        <f>IFERROR(
  --MID(BooksData[[#This Row],[Availability]],
        FIND("(", BooksData[[#This Row],[Availability]]) + 1,
        FIND(" ", BooksData[[#This Row],[Availability]], FIND("(", BooksData[[#This Row],[Availability]])) - FIND("(", BooksData[[#This Row],[Availability]]) - 1),
  0)</f>
        <v>12</v>
      </c>
      <c r="Y646" s="13" t="str">
        <f>IF(ISNUMBER(SEARCH("In stock", BooksData[[#This Row],[Availability]])), "In Stock", "Out of Stock")</f>
        <v>In Stock</v>
      </c>
      <c r="Z646" s="13" t="str">
        <f>IF(BooksData[[#This Row],[Stock Count]] &lt; 5, "⚠️ Low", "OK")</f>
        <v>OK</v>
      </c>
      <c r="AA646" s="14">
        <f>BooksData[[#This Row],[Revenue]]*0.2</f>
        <v>3050.944</v>
      </c>
      <c r="AB646" s="13" t="str" cm="1">
        <f t="array" ref="AB646">_xlfn.IFS(BooksData[[#This Row],[Price(USD)]]&lt;10, "Low", BooksData[[#This Row],[Price(USD)]]&lt;20, "Mid", TRUE, "High")</f>
        <v>Mid</v>
      </c>
      <c r="AC646" s="13" t="str">
        <f>IF(BooksData[[#This Row],[Total Sales]] &gt; 4000, "Top Seller", "Other")</f>
        <v>Other</v>
      </c>
    </row>
    <row r="647" spans="1:29" x14ac:dyDescent="0.3">
      <c r="A647" s="7" t="s">
        <v>663</v>
      </c>
      <c r="B647" s="7" t="s">
        <v>1662</v>
      </c>
      <c r="C647" s="7" t="s">
        <v>2017</v>
      </c>
      <c r="D647" s="7" t="s">
        <v>2621</v>
      </c>
      <c r="E647" s="7" t="s">
        <v>2621</v>
      </c>
      <c r="F647" s="7" t="s">
        <v>2921</v>
      </c>
      <c r="G647" s="7" t="s">
        <v>2933</v>
      </c>
      <c r="H647" s="7">
        <v>0</v>
      </c>
      <c r="I647" s="10" t="s">
        <v>2944</v>
      </c>
      <c r="J647" s="7" t="s">
        <v>2964</v>
      </c>
      <c r="K647" s="7" t="s">
        <v>3640</v>
      </c>
      <c r="L647" s="11" t="s">
        <v>4640</v>
      </c>
      <c r="M647" s="11" t="s">
        <v>5640</v>
      </c>
      <c r="N647" s="9">
        <v>1391</v>
      </c>
      <c r="O647" s="7" t="s">
        <v>5998</v>
      </c>
      <c r="P647" s="7" t="s">
        <v>6001</v>
      </c>
      <c r="Q647" s="9">
        <v>1920</v>
      </c>
      <c r="R647" s="6">
        <v>45785</v>
      </c>
      <c r="S647" s="8">
        <f>ROUND((VALUE(SUBSTITUTE(SUBSTITUTE(BooksData[[#This Row],[Price (Incl. Tax)]], "Â", ""), "£", "")) *1.3),2)</f>
        <v>20.420000000000002</v>
      </c>
      <c r="T647" s="7" cm="1">
        <f t="array" ref="T647">_xlfn.SWITCH(I647, "One",1,"Two",2,"Three",3,"Four",4,"Five",5,"")</f>
        <v>4</v>
      </c>
      <c r="U647" s="12">
        <f>BooksData[[#This Row],[Price(USD)]]*BooksData[[#This Row],[Total Sales]]</f>
        <v>28404.22</v>
      </c>
      <c r="V647" s="7" t="str">
        <f>IF(BooksData[[#This Row],[Title]]="","Missing","OK")</f>
        <v>OK</v>
      </c>
      <c r="W647" s="7" t="str">
        <f ca="1">IF(BooksData[[#This Row],[Last Purchase]] &gt;= TODAY() - 30, "Recent", "Old")</f>
        <v>Old</v>
      </c>
      <c r="X647" s="7">
        <f>IFERROR(
  --MID(BooksData[[#This Row],[Availability]],
        FIND("(", BooksData[[#This Row],[Availability]]) + 1,
        FIND(" ", BooksData[[#This Row],[Availability]], FIND("(", BooksData[[#This Row],[Availability]])) - FIND("(", BooksData[[#This Row],[Availability]]) - 1),
  0)</f>
        <v>12</v>
      </c>
      <c r="Y647" s="13" t="str">
        <f>IF(ISNUMBER(SEARCH("In stock", BooksData[[#This Row],[Availability]])), "In Stock", "Out of Stock")</f>
        <v>In Stock</v>
      </c>
      <c r="Z647" s="13" t="str">
        <f>IF(BooksData[[#This Row],[Stock Count]] &lt; 5, "⚠️ Low", "OK")</f>
        <v>OK</v>
      </c>
      <c r="AA647" s="14">
        <f>BooksData[[#This Row],[Revenue]]*0.2</f>
        <v>5680.844000000001</v>
      </c>
      <c r="AB647" s="13" t="str" cm="1">
        <f t="array" ref="AB647">_xlfn.IFS(BooksData[[#This Row],[Price(USD)]]&lt;10, "Low", BooksData[[#This Row],[Price(USD)]]&lt;20, "Mid", TRUE, "High")</f>
        <v>High</v>
      </c>
      <c r="AC647" s="13" t="str">
        <f>IF(BooksData[[#This Row],[Total Sales]] &gt; 4000, "Top Seller", "Other")</f>
        <v>Other</v>
      </c>
    </row>
    <row r="648" spans="1:29" x14ac:dyDescent="0.3">
      <c r="A648" s="7" t="s">
        <v>664</v>
      </c>
      <c r="B648" s="7" t="s">
        <v>1663</v>
      </c>
      <c r="C648" s="7" t="s">
        <v>2017</v>
      </c>
      <c r="D648" s="7" t="s">
        <v>2622</v>
      </c>
      <c r="E648" s="7" t="s">
        <v>2622</v>
      </c>
      <c r="F648" s="7" t="s">
        <v>2921</v>
      </c>
      <c r="G648" s="7" t="s">
        <v>2937</v>
      </c>
      <c r="H648" s="7">
        <v>0</v>
      </c>
      <c r="I648" s="10" t="s">
        <v>2947</v>
      </c>
      <c r="J648" s="7" t="s">
        <v>2964</v>
      </c>
      <c r="K648" s="7" t="s">
        <v>3641</v>
      </c>
      <c r="L648" s="11" t="s">
        <v>4641</v>
      </c>
      <c r="M648" s="11" t="s">
        <v>5641</v>
      </c>
      <c r="N648" s="9">
        <v>2598</v>
      </c>
      <c r="O648" s="7" t="s">
        <v>5995</v>
      </c>
      <c r="P648" s="7" t="s">
        <v>6001</v>
      </c>
      <c r="Q648" s="9">
        <v>1320</v>
      </c>
      <c r="R648" s="6">
        <v>45684</v>
      </c>
      <c r="S648" s="8">
        <f>ROUND((VALUE(SUBSTITUTE(SUBSTITUTE(BooksData[[#This Row],[Price (Incl. Tax)]], "Â", ""), "£", "")) *1.3),2)</f>
        <v>62.75</v>
      </c>
      <c r="T648" s="7" cm="1">
        <f t="array" ref="T648">_xlfn.SWITCH(I648, "One",1,"Two",2,"Three",3,"Four",4,"Five",5,"")</f>
        <v>5</v>
      </c>
      <c r="U648" s="12">
        <f>BooksData[[#This Row],[Price(USD)]]*BooksData[[#This Row],[Total Sales]]</f>
        <v>163024.5</v>
      </c>
      <c r="V648" s="7" t="str">
        <f>IF(BooksData[[#This Row],[Title]]="","Missing","OK")</f>
        <v>OK</v>
      </c>
      <c r="W648" s="7" t="str">
        <f ca="1">IF(BooksData[[#This Row],[Last Purchase]] &gt;= TODAY() - 30, "Recent", "Old")</f>
        <v>Old</v>
      </c>
      <c r="X648" s="7">
        <f>IFERROR(
  --MID(BooksData[[#This Row],[Availability]],
        FIND("(", BooksData[[#This Row],[Availability]]) + 1,
        FIND(" ", BooksData[[#This Row],[Availability]], FIND("(", BooksData[[#This Row],[Availability]])) - FIND("(", BooksData[[#This Row],[Availability]]) - 1),
  0)</f>
        <v>9</v>
      </c>
      <c r="Y648" s="13" t="str">
        <f>IF(ISNUMBER(SEARCH("In stock", BooksData[[#This Row],[Availability]])), "In Stock", "Out of Stock")</f>
        <v>In Stock</v>
      </c>
      <c r="Z648" s="13" t="str">
        <f>IF(BooksData[[#This Row],[Stock Count]] &lt; 5, "⚠️ Low", "OK")</f>
        <v>OK</v>
      </c>
      <c r="AA648" s="14">
        <f>BooksData[[#This Row],[Revenue]]*0.2</f>
        <v>32604.9</v>
      </c>
      <c r="AB648" s="13" t="str" cm="1">
        <f t="array" ref="AB648">_xlfn.IFS(BooksData[[#This Row],[Price(USD)]]&lt;10, "Low", BooksData[[#This Row],[Price(USD)]]&lt;20, "Mid", TRUE, "High")</f>
        <v>High</v>
      </c>
      <c r="AC648" s="13" t="str">
        <f>IF(BooksData[[#This Row],[Total Sales]] &gt; 4000, "Top Seller", "Other")</f>
        <v>Other</v>
      </c>
    </row>
    <row r="649" spans="1:29" x14ac:dyDescent="0.3">
      <c r="A649" s="7" t="s">
        <v>665</v>
      </c>
      <c r="B649" s="7" t="s">
        <v>1664</v>
      </c>
      <c r="C649" s="7" t="s">
        <v>2017</v>
      </c>
      <c r="D649" s="7" t="s">
        <v>2623</v>
      </c>
      <c r="E649" s="7" t="s">
        <v>2623</v>
      </c>
      <c r="F649" s="7" t="s">
        <v>2921</v>
      </c>
      <c r="G649" s="7" t="s">
        <v>2937</v>
      </c>
      <c r="H649" s="7">
        <v>0</v>
      </c>
      <c r="I649" s="10" t="s">
        <v>2944</v>
      </c>
      <c r="J649" s="7" t="s">
        <v>2964</v>
      </c>
      <c r="K649" s="7" t="s">
        <v>3642</v>
      </c>
      <c r="L649" s="11" t="s">
        <v>4642</v>
      </c>
      <c r="M649" s="11" t="s">
        <v>5642</v>
      </c>
      <c r="N649" s="9">
        <v>935</v>
      </c>
      <c r="O649" s="7" t="s">
        <v>5995</v>
      </c>
      <c r="P649" s="7" t="s">
        <v>6001</v>
      </c>
      <c r="Q649" s="9">
        <v>172</v>
      </c>
      <c r="R649" s="6">
        <v>45771</v>
      </c>
      <c r="S649" s="8">
        <f>ROUND((VALUE(SUBSTITUTE(SUBSTITUTE(BooksData[[#This Row],[Price (Incl. Tax)]], "Â", ""), "£", "")) *1.3),2)</f>
        <v>75.47</v>
      </c>
      <c r="T649" s="7" cm="1">
        <f t="array" ref="T649">_xlfn.SWITCH(I649, "One",1,"Two",2,"Three",3,"Four",4,"Five",5,"")</f>
        <v>4</v>
      </c>
      <c r="U649" s="12">
        <f>BooksData[[#This Row],[Price(USD)]]*BooksData[[#This Row],[Total Sales]]</f>
        <v>70564.45</v>
      </c>
      <c r="V649" s="7" t="str">
        <f>IF(BooksData[[#This Row],[Title]]="","Missing","OK")</f>
        <v>OK</v>
      </c>
      <c r="W649" s="7" t="str">
        <f ca="1">IF(BooksData[[#This Row],[Last Purchase]] &gt;= TODAY() - 30, "Recent", "Old")</f>
        <v>Old</v>
      </c>
      <c r="X649" s="7">
        <f>IFERROR(
  --MID(BooksData[[#This Row],[Availability]],
        FIND("(", BooksData[[#This Row],[Availability]]) + 1,
        FIND(" ", BooksData[[#This Row],[Availability]], FIND("(", BooksData[[#This Row],[Availability]])) - FIND("(", BooksData[[#This Row],[Availability]]) - 1),
  0)</f>
        <v>9</v>
      </c>
      <c r="Y649" s="13" t="str">
        <f>IF(ISNUMBER(SEARCH("In stock", BooksData[[#This Row],[Availability]])), "In Stock", "Out of Stock")</f>
        <v>In Stock</v>
      </c>
      <c r="Z649" s="13" t="str">
        <f>IF(BooksData[[#This Row],[Stock Count]] &lt; 5, "⚠️ Low", "OK")</f>
        <v>OK</v>
      </c>
      <c r="AA649" s="14">
        <f>BooksData[[#This Row],[Revenue]]*0.2</f>
        <v>14112.89</v>
      </c>
      <c r="AB649" s="13" t="str" cm="1">
        <f t="array" ref="AB649">_xlfn.IFS(BooksData[[#This Row],[Price(USD)]]&lt;10, "Low", BooksData[[#This Row],[Price(USD)]]&lt;20, "Mid", TRUE, "High")</f>
        <v>High</v>
      </c>
      <c r="AC649" s="13" t="str">
        <f>IF(BooksData[[#This Row],[Total Sales]] &gt; 4000, "Top Seller", "Other")</f>
        <v>Other</v>
      </c>
    </row>
    <row r="650" spans="1:29" x14ac:dyDescent="0.3">
      <c r="A650" s="7" t="s">
        <v>666</v>
      </c>
      <c r="B650" s="7" t="s">
        <v>1665</v>
      </c>
      <c r="C650" s="7" t="s">
        <v>2017</v>
      </c>
      <c r="D650" s="7" t="s">
        <v>2624</v>
      </c>
      <c r="E650" s="7" t="s">
        <v>2624</v>
      </c>
      <c r="F650" s="7" t="s">
        <v>2921</v>
      </c>
      <c r="G650" s="7" t="s">
        <v>2937</v>
      </c>
      <c r="H650" s="7">
        <v>0</v>
      </c>
      <c r="I650" s="10" t="s">
        <v>2945</v>
      </c>
      <c r="J650" s="7" t="s">
        <v>2964</v>
      </c>
      <c r="K650" s="7" t="s">
        <v>3643</v>
      </c>
      <c r="L650" s="11" t="s">
        <v>4643</v>
      </c>
      <c r="M650" s="11" t="s">
        <v>5643</v>
      </c>
      <c r="N650" s="9">
        <v>4790</v>
      </c>
      <c r="O650" s="7" t="s">
        <v>5998</v>
      </c>
      <c r="P650" s="7" t="s">
        <v>6002</v>
      </c>
      <c r="Q650" s="9">
        <v>1192</v>
      </c>
      <c r="R650" s="6">
        <v>45848</v>
      </c>
      <c r="S650" s="8">
        <f>ROUND((VALUE(SUBSTITUTE(SUBSTITUTE(BooksData[[#This Row],[Price (Incl. Tax)]], "Â", ""), "£", "")) *1.3),2)</f>
        <v>65.64</v>
      </c>
      <c r="T650" s="7" cm="1">
        <f t="array" ref="T650">_xlfn.SWITCH(I650, "One",1,"Two",2,"Three",3,"Four",4,"Five",5,"")</f>
        <v>3</v>
      </c>
      <c r="U650" s="12">
        <f>BooksData[[#This Row],[Price(USD)]]*BooksData[[#This Row],[Total Sales]]</f>
        <v>314415.59999999998</v>
      </c>
      <c r="V650" s="7" t="str">
        <f>IF(BooksData[[#This Row],[Title]]="","Missing","OK")</f>
        <v>OK</v>
      </c>
      <c r="W650" s="7" t="str">
        <f ca="1">IF(BooksData[[#This Row],[Last Purchase]] &gt;= TODAY() - 30, "Recent", "Old")</f>
        <v>Recent</v>
      </c>
      <c r="X650" s="7">
        <f>IFERROR(
  --MID(BooksData[[#This Row],[Availability]],
        FIND("(", BooksData[[#This Row],[Availability]]) + 1,
        FIND(" ", BooksData[[#This Row],[Availability]], FIND("(", BooksData[[#This Row],[Availability]])) - FIND("(", BooksData[[#This Row],[Availability]]) - 1),
  0)</f>
        <v>9</v>
      </c>
      <c r="Y650" s="13" t="str">
        <f>IF(ISNUMBER(SEARCH("In stock", BooksData[[#This Row],[Availability]])), "In Stock", "Out of Stock")</f>
        <v>In Stock</v>
      </c>
      <c r="Z650" s="13" t="str">
        <f>IF(BooksData[[#This Row],[Stock Count]] &lt; 5, "⚠️ Low", "OK")</f>
        <v>OK</v>
      </c>
      <c r="AA650" s="14">
        <f>BooksData[[#This Row],[Revenue]]*0.2</f>
        <v>62883.119999999995</v>
      </c>
      <c r="AB650" s="13" t="str" cm="1">
        <f t="array" ref="AB650">_xlfn.IFS(BooksData[[#This Row],[Price(USD)]]&lt;10, "Low", BooksData[[#This Row],[Price(USD)]]&lt;20, "Mid", TRUE, "High")</f>
        <v>High</v>
      </c>
      <c r="AC650" s="13" t="str">
        <f>IF(BooksData[[#This Row],[Total Sales]] &gt; 4000, "Top Seller", "Other")</f>
        <v>Top Seller</v>
      </c>
    </row>
    <row r="651" spans="1:29" x14ac:dyDescent="0.3">
      <c r="A651" s="7" t="s">
        <v>667</v>
      </c>
      <c r="B651" s="7" t="s">
        <v>1666</v>
      </c>
      <c r="C651" s="7" t="s">
        <v>2017</v>
      </c>
      <c r="D651" s="7" t="s">
        <v>2625</v>
      </c>
      <c r="E651" s="7" t="s">
        <v>2625</v>
      </c>
      <c r="F651" s="7" t="s">
        <v>2921</v>
      </c>
      <c r="G651" s="7" t="s">
        <v>2937</v>
      </c>
      <c r="H651" s="7">
        <v>0</v>
      </c>
      <c r="I651" s="10" t="s">
        <v>2943</v>
      </c>
      <c r="J651" s="7" t="s">
        <v>2964</v>
      </c>
      <c r="K651" s="7" t="s">
        <v>3644</v>
      </c>
      <c r="L651" s="11" t="s">
        <v>4644</v>
      </c>
      <c r="M651" s="11" t="s">
        <v>5644</v>
      </c>
      <c r="N651" s="9">
        <v>260</v>
      </c>
      <c r="O651" s="7" t="s">
        <v>5998</v>
      </c>
      <c r="P651" s="7" t="s">
        <v>6002</v>
      </c>
      <c r="Q651" s="9">
        <v>1200</v>
      </c>
      <c r="R651" s="6">
        <v>45678</v>
      </c>
      <c r="S651" s="8">
        <f>ROUND((VALUE(SUBSTITUTE(SUBSTITUTE(BooksData[[#This Row],[Price (Incl. Tax)]], "Â", ""), "£", "")) *1.3),2)</f>
        <v>46.53</v>
      </c>
      <c r="T651" s="7" cm="1">
        <f t="array" ref="T651">_xlfn.SWITCH(I651, "One",1,"Two",2,"Three",3,"Four",4,"Five",5,"")</f>
        <v>2</v>
      </c>
      <c r="U651" s="12">
        <f>BooksData[[#This Row],[Price(USD)]]*BooksData[[#This Row],[Total Sales]]</f>
        <v>12097.800000000001</v>
      </c>
      <c r="V651" s="7" t="str">
        <f>IF(BooksData[[#This Row],[Title]]="","Missing","OK")</f>
        <v>OK</v>
      </c>
      <c r="W651" s="7" t="str">
        <f ca="1">IF(BooksData[[#This Row],[Last Purchase]] &gt;= TODAY() - 30, "Recent", "Old")</f>
        <v>Old</v>
      </c>
      <c r="X651" s="7">
        <f>IFERROR(
  --MID(BooksData[[#This Row],[Availability]],
        FIND("(", BooksData[[#This Row],[Availability]]) + 1,
        FIND(" ", BooksData[[#This Row],[Availability]], FIND("(", BooksData[[#This Row],[Availability]])) - FIND("(", BooksData[[#This Row],[Availability]]) - 1),
  0)</f>
        <v>9</v>
      </c>
      <c r="Y651" s="13" t="str">
        <f>IF(ISNUMBER(SEARCH("In stock", BooksData[[#This Row],[Availability]])), "In Stock", "Out of Stock")</f>
        <v>In Stock</v>
      </c>
      <c r="Z651" s="13" t="str">
        <f>IF(BooksData[[#This Row],[Stock Count]] &lt; 5, "⚠️ Low", "OK")</f>
        <v>OK</v>
      </c>
      <c r="AA651" s="14">
        <f>BooksData[[#This Row],[Revenue]]*0.2</f>
        <v>2419.5600000000004</v>
      </c>
      <c r="AB651" s="13" t="str" cm="1">
        <f t="array" ref="AB651">_xlfn.IFS(BooksData[[#This Row],[Price(USD)]]&lt;10, "Low", BooksData[[#This Row],[Price(USD)]]&lt;20, "Mid", TRUE, "High")</f>
        <v>High</v>
      </c>
      <c r="AC651" s="13" t="str">
        <f>IF(BooksData[[#This Row],[Total Sales]] &gt; 4000, "Top Seller", "Other")</f>
        <v>Other</v>
      </c>
    </row>
    <row r="652" spans="1:29" x14ac:dyDescent="0.3">
      <c r="A652" s="7" t="s">
        <v>668</v>
      </c>
      <c r="B652" s="7" t="s">
        <v>1667</v>
      </c>
      <c r="C652" s="7" t="s">
        <v>2017</v>
      </c>
      <c r="D652" s="7" t="s">
        <v>2193</v>
      </c>
      <c r="E652" s="7" t="s">
        <v>2193</v>
      </c>
      <c r="F652" s="7" t="s">
        <v>2921</v>
      </c>
      <c r="G652" s="7" t="s">
        <v>2926</v>
      </c>
      <c r="H652" s="7">
        <v>0</v>
      </c>
      <c r="I652" s="10" t="s">
        <v>2946</v>
      </c>
      <c r="J652" s="7" t="s">
        <v>2964</v>
      </c>
      <c r="K652" s="7" t="s">
        <v>3645</v>
      </c>
      <c r="L652" s="11" t="s">
        <v>4645</v>
      </c>
      <c r="M652" s="11" t="s">
        <v>5645</v>
      </c>
      <c r="N652" s="9">
        <v>2605</v>
      </c>
      <c r="O652" s="7" t="s">
        <v>6000</v>
      </c>
      <c r="P652" s="7" t="s">
        <v>6002</v>
      </c>
      <c r="Q652" s="9">
        <v>530</v>
      </c>
      <c r="R652" s="6">
        <v>45717</v>
      </c>
      <c r="S652" s="8">
        <f>ROUND((VALUE(SUBSTITUTE(SUBSTITUTE(BooksData[[#This Row],[Price (Incl. Tax)]], "Â", ""), "£", "")) *1.3),2)</f>
        <v>21.11</v>
      </c>
      <c r="T652" s="7" cm="1">
        <f t="array" ref="T652">_xlfn.SWITCH(I652, "One",1,"Two",2,"Three",3,"Four",4,"Five",5,"")</f>
        <v>1</v>
      </c>
      <c r="U652" s="12">
        <f>BooksData[[#This Row],[Price(USD)]]*BooksData[[#This Row],[Total Sales]]</f>
        <v>54991.549999999996</v>
      </c>
      <c r="V652" s="7" t="str">
        <f>IF(BooksData[[#This Row],[Title]]="","Missing","OK")</f>
        <v>OK</v>
      </c>
      <c r="W652" s="7" t="str">
        <f ca="1">IF(BooksData[[#This Row],[Last Purchase]] &gt;= TODAY() - 30, "Recent", "Old")</f>
        <v>Old</v>
      </c>
      <c r="X652" s="7">
        <f>IFERROR(
  --MID(BooksData[[#This Row],[Availability]],
        FIND("(", BooksData[[#This Row],[Availability]]) + 1,
        FIND(" ", BooksData[[#This Row],[Availability]], FIND("(", BooksData[[#This Row],[Availability]])) - FIND("(", BooksData[[#This Row],[Availability]]) - 1),
  0)</f>
        <v>7</v>
      </c>
      <c r="Y652" s="13" t="str">
        <f>IF(ISNUMBER(SEARCH("In stock", BooksData[[#This Row],[Availability]])), "In Stock", "Out of Stock")</f>
        <v>In Stock</v>
      </c>
      <c r="Z652" s="13" t="str">
        <f>IF(BooksData[[#This Row],[Stock Count]] &lt; 5, "⚠️ Low", "OK")</f>
        <v>OK</v>
      </c>
      <c r="AA652" s="14">
        <f>BooksData[[#This Row],[Revenue]]*0.2</f>
        <v>10998.31</v>
      </c>
      <c r="AB652" s="13" t="str" cm="1">
        <f t="array" ref="AB652">_xlfn.IFS(BooksData[[#This Row],[Price(USD)]]&lt;10, "Low", BooksData[[#This Row],[Price(USD)]]&lt;20, "Mid", TRUE, "High")</f>
        <v>High</v>
      </c>
      <c r="AC652" s="13" t="str">
        <f>IF(BooksData[[#This Row],[Total Sales]] &gt; 4000, "Top Seller", "Other")</f>
        <v>Other</v>
      </c>
    </row>
    <row r="653" spans="1:29" x14ac:dyDescent="0.3">
      <c r="A653" s="7" t="s">
        <v>669</v>
      </c>
      <c r="B653" s="7" t="s">
        <v>1668</v>
      </c>
      <c r="C653" s="7" t="s">
        <v>2017</v>
      </c>
      <c r="D653" s="7" t="s">
        <v>2584</v>
      </c>
      <c r="E653" s="7" t="s">
        <v>2584</v>
      </c>
      <c r="F653" s="7" t="s">
        <v>2921</v>
      </c>
      <c r="G653" s="7" t="s">
        <v>2926</v>
      </c>
      <c r="H653" s="7">
        <v>0</v>
      </c>
      <c r="I653" s="10" t="s">
        <v>2945</v>
      </c>
      <c r="J653" s="7" t="s">
        <v>2964</v>
      </c>
      <c r="K653" s="7" t="s">
        <v>3646</v>
      </c>
      <c r="L653" s="11" t="s">
        <v>4646</v>
      </c>
      <c r="M653" s="11" t="s">
        <v>5646</v>
      </c>
      <c r="N653" s="9">
        <v>4766</v>
      </c>
      <c r="O653" s="7" t="s">
        <v>5996</v>
      </c>
      <c r="P653" s="7" t="s">
        <v>6002</v>
      </c>
      <c r="Q653" s="9">
        <v>1878</v>
      </c>
      <c r="R653" s="6">
        <v>45704</v>
      </c>
      <c r="S653" s="8">
        <f>ROUND((VALUE(SUBSTITUTE(SUBSTITUTE(BooksData[[#This Row],[Price (Incl. Tax)]], "Â", ""), "£", "")) *1.3),2)</f>
        <v>46.37</v>
      </c>
      <c r="T653" s="7" cm="1">
        <f t="array" ref="T653">_xlfn.SWITCH(I653, "One",1,"Two",2,"Three",3,"Four",4,"Five",5,"")</f>
        <v>3</v>
      </c>
      <c r="U653" s="12">
        <f>BooksData[[#This Row],[Price(USD)]]*BooksData[[#This Row],[Total Sales]]</f>
        <v>220999.41999999998</v>
      </c>
      <c r="V653" s="7" t="str">
        <f>IF(BooksData[[#This Row],[Title]]="","Missing","OK")</f>
        <v>OK</v>
      </c>
      <c r="W653" s="7" t="str">
        <f ca="1">IF(BooksData[[#This Row],[Last Purchase]] &gt;= TODAY() - 30, "Recent", "Old")</f>
        <v>Old</v>
      </c>
      <c r="X653" s="7">
        <f>IFERROR(
  --MID(BooksData[[#This Row],[Availability]],
        FIND("(", BooksData[[#This Row],[Availability]]) + 1,
        FIND(" ", BooksData[[#This Row],[Availability]], FIND("(", BooksData[[#This Row],[Availability]])) - FIND("(", BooksData[[#This Row],[Availability]]) - 1),
  0)</f>
        <v>7</v>
      </c>
      <c r="Y653" s="13" t="str">
        <f>IF(ISNUMBER(SEARCH("In stock", BooksData[[#This Row],[Availability]])), "In Stock", "Out of Stock")</f>
        <v>In Stock</v>
      </c>
      <c r="Z653" s="13" t="str">
        <f>IF(BooksData[[#This Row],[Stock Count]] &lt; 5, "⚠️ Low", "OK")</f>
        <v>OK</v>
      </c>
      <c r="AA653" s="14">
        <f>BooksData[[#This Row],[Revenue]]*0.2</f>
        <v>44199.883999999998</v>
      </c>
      <c r="AB653" s="13" t="str" cm="1">
        <f t="array" ref="AB653">_xlfn.IFS(BooksData[[#This Row],[Price(USD)]]&lt;10, "Low", BooksData[[#This Row],[Price(USD)]]&lt;20, "Mid", TRUE, "High")</f>
        <v>High</v>
      </c>
      <c r="AC653" s="13" t="str">
        <f>IF(BooksData[[#This Row],[Total Sales]] &gt; 4000, "Top Seller", "Other")</f>
        <v>Top Seller</v>
      </c>
    </row>
    <row r="654" spans="1:29" x14ac:dyDescent="0.3">
      <c r="A654" s="7" t="s">
        <v>670</v>
      </c>
      <c r="B654" s="7" t="s">
        <v>1669</v>
      </c>
      <c r="C654" s="7" t="s">
        <v>2017</v>
      </c>
      <c r="D654" s="7" t="s">
        <v>2626</v>
      </c>
      <c r="E654" s="7" t="s">
        <v>2626</v>
      </c>
      <c r="F654" s="7" t="s">
        <v>2921</v>
      </c>
      <c r="G654" s="7" t="s">
        <v>2926</v>
      </c>
      <c r="H654" s="7">
        <v>0</v>
      </c>
      <c r="I654" s="10" t="s">
        <v>2947</v>
      </c>
      <c r="J654" s="7" t="s">
        <v>2964</v>
      </c>
      <c r="K654" s="7" t="s">
        <v>3647</v>
      </c>
      <c r="L654" s="11" t="s">
        <v>4647</v>
      </c>
      <c r="M654" s="11" t="s">
        <v>5647</v>
      </c>
      <c r="N654" s="9">
        <v>3124</v>
      </c>
      <c r="O654" s="7" t="s">
        <v>5995</v>
      </c>
      <c r="P654" s="7" t="s">
        <v>6001</v>
      </c>
      <c r="Q654" s="9">
        <v>1664</v>
      </c>
      <c r="R654" s="6">
        <v>45707</v>
      </c>
      <c r="S654" s="8">
        <f>ROUND((VALUE(SUBSTITUTE(SUBSTITUTE(BooksData[[#This Row],[Price (Incl. Tax)]], "Â", ""), "£", "")) *1.3),2)</f>
        <v>26.16</v>
      </c>
      <c r="T654" s="7" cm="1">
        <f t="array" ref="T654">_xlfn.SWITCH(I654, "One",1,"Two",2,"Three",3,"Four",4,"Five",5,"")</f>
        <v>5</v>
      </c>
      <c r="U654" s="12">
        <f>BooksData[[#This Row],[Price(USD)]]*BooksData[[#This Row],[Total Sales]]</f>
        <v>81723.839999999997</v>
      </c>
      <c r="V654" s="7" t="str">
        <f>IF(BooksData[[#This Row],[Title]]="","Missing","OK")</f>
        <v>OK</v>
      </c>
      <c r="W654" s="7" t="str">
        <f ca="1">IF(BooksData[[#This Row],[Last Purchase]] &gt;= TODAY() - 30, "Recent", "Old")</f>
        <v>Old</v>
      </c>
      <c r="X654" s="7">
        <f>IFERROR(
  --MID(BooksData[[#This Row],[Availability]],
        FIND("(", BooksData[[#This Row],[Availability]]) + 1,
        FIND(" ", BooksData[[#This Row],[Availability]], FIND("(", BooksData[[#This Row],[Availability]])) - FIND("(", BooksData[[#This Row],[Availability]]) - 1),
  0)</f>
        <v>7</v>
      </c>
      <c r="Y654" s="13" t="str">
        <f>IF(ISNUMBER(SEARCH("In stock", BooksData[[#This Row],[Availability]])), "In Stock", "Out of Stock")</f>
        <v>In Stock</v>
      </c>
      <c r="Z654" s="13" t="str">
        <f>IF(BooksData[[#This Row],[Stock Count]] &lt; 5, "⚠️ Low", "OK")</f>
        <v>OK</v>
      </c>
      <c r="AA654" s="14">
        <f>BooksData[[#This Row],[Revenue]]*0.2</f>
        <v>16344.768</v>
      </c>
      <c r="AB654" s="13" t="str" cm="1">
        <f t="array" ref="AB654">_xlfn.IFS(BooksData[[#This Row],[Price(USD)]]&lt;10, "Low", BooksData[[#This Row],[Price(USD)]]&lt;20, "Mid", TRUE, "High")</f>
        <v>High</v>
      </c>
      <c r="AC654" s="13" t="str">
        <f>IF(BooksData[[#This Row],[Total Sales]] &gt; 4000, "Top Seller", "Other")</f>
        <v>Other</v>
      </c>
    </row>
    <row r="655" spans="1:29" x14ac:dyDescent="0.3">
      <c r="A655" s="7" t="s">
        <v>671</v>
      </c>
      <c r="B655" s="7" t="s">
        <v>1670</v>
      </c>
      <c r="C655" s="7" t="s">
        <v>2017</v>
      </c>
      <c r="D655" s="7" t="s">
        <v>2627</v>
      </c>
      <c r="E655" s="7" t="s">
        <v>2627</v>
      </c>
      <c r="F655" s="7" t="s">
        <v>2921</v>
      </c>
      <c r="G655" s="7" t="s">
        <v>2926</v>
      </c>
      <c r="H655" s="7">
        <v>0</v>
      </c>
      <c r="I655" s="10" t="s">
        <v>2944</v>
      </c>
      <c r="J655" s="7" t="s">
        <v>2964</v>
      </c>
      <c r="K655" s="7" t="s">
        <v>3648</v>
      </c>
      <c r="L655" s="11" t="s">
        <v>4648</v>
      </c>
      <c r="M655" s="11" t="s">
        <v>5648</v>
      </c>
      <c r="N655" s="9">
        <v>3299</v>
      </c>
      <c r="O655" s="7" t="s">
        <v>5998</v>
      </c>
      <c r="P655" s="7" t="s">
        <v>6001</v>
      </c>
      <c r="Q655" s="9">
        <v>153</v>
      </c>
      <c r="R655" s="6">
        <v>45794</v>
      </c>
      <c r="S655" s="8">
        <f>ROUND((VALUE(SUBSTITUTE(SUBSTITUTE(BooksData[[#This Row],[Price (Incl. Tax)]], "Â", ""), "£", "")) *1.3),2)</f>
        <v>74.66</v>
      </c>
      <c r="T655" s="7" cm="1">
        <f t="array" ref="T655">_xlfn.SWITCH(I655, "One",1,"Two",2,"Three",3,"Four",4,"Five",5,"")</f>
        <v>4</v>
      </c>
      <c r="U655" s="12">
        <f>BooksData[[#This Row],[Price(USD)]]*BooksData[[#This Row],[Total Sales]]</f>
        <v>246303.34</v>
      </c>
      <c r="V655" s="7" t="str">
        <f>IF(BooksData[[#This Row],[Title]]="","Missing","OK")</f>
        <v>OK</v>
      </c>
      <c r="W655" s="7" t="str">
        <f ca="1">IF(BooksData[[#This Row],[Last Purchase]] &gt;= TODAY() - 30, "Recent", "Old")</f>
        <v>Old</v>
      </c>
      <c r="X655" s="7">
        <f>IFERROR(
  --MID(BooksData[[#This Row],[Availability]],
        FIND("(", BooksData[[#This Row],[Availability]]) + 1,
        FIND(" ", BooksData[[#This Row],[Availability]], FIND("(", BooksData[[#This Row],[Availability]])) - FIND("(", BooksData[[#This Row],[Availability]]) - 1),
  0)</f>
        <v>7</v>
      </c>
      <c r="Y655" s="13" t="str">
        <f>IF(ISNUMBER(SEARCH("In stock", BooksData[[#This Row],[Availability]])), "In Stock", "Out of Stock")</f>
        <v>In Stock</v>
      </c>
      <c r="Z655" s="13" t="str">
        <f>IF(BooksData[[#This Row],[Stock Count]] &lt; 5, "⚠️ Low", "OK")</f>
        <v>OK</v>
      </c>
      <c r="AA655" s="14">
        <f>BooksData[[#This Row],[Revenue]]*0.2</f>
        <v>49260.668000000005</v>
      </c>
      <c r="AB655" s="13" t="str" cm="1">
        <f t="array" ref="AB655">_xlfn.IFS(BooksData[[#This Row],[Price(USD)]]&lt;10, "Low", BooksData[[#This Row],[Price(USD)]]&lt;20, "Mid", TRUE, "High")</f>
        <v>High</v>
      </c>
      <c r="AC655" s="13" t="str">
        <f>IF(BooksData[[#This Row],[Total Sales]] &gt; 4000, "Top Seller", "Other")</f>
        <v>Other</v>
      </c>
    </row>
    <row r="656" spans="1:29" x14ac:dyDescent="0.3">
      <c r="A656" s="7" t="s">
        <v>672</v>
      </c>
      <c r="B656" s="7" t="s">
        <v>1671</v>
      </c>
      <c r="C656" s="7" t="s">
        <v>2017</v>
      </c>
      <c r="D656" s="7" t="s">
        <v>2628</v>
      </c>
      <c r="E656" s="7" t="s">
        <v>2628</v>
      </c>
      <c r="F656" s="7" t="s">
        <v>2921</v>
      </c>
      <c r="G656" s="7" t="s">
        <v>2926</v>
      </c>
      <c r="H656" s="7">
        <v>0</v>
      </c>
      <c r="I656" s="10" t="s">
        <v>2947</v>
      </c>
      <c r="J656" s="7" t="s">
        <v>2964</v>
      </c>
      <c r="K656" s="7" t="s">
        <v>3649</v>
      </c>
      <c r="L656" s="11" t="s">
        <v>4649</v>
      </c>
      <c r="M656" s="11" t="s">
        <v>5649</v>
      </c>
      <c r="N656" s="9">
        <v>1674</v>
      </c>
      <c r="O656" s="7" t="s">
        <v>6000</v>
      </c>
      <c r="P656" s="7" t="s">
        <v>6001</v>
      </c>
      <c r="Q656" s="9">
        <v>44</v>
      </c>
      <c r="R656" s="6">
        <v>45680</v>
      </c>
      <c r="S656" s="8">
        <f>ROUND((VALUE(SUBSTITUTE(SUBSTITUTE(BooksData[[#This Row],[Price (Incl. Tax)]], "Â", ""), "£", "")) *1.3),2)</f>
        <v>48.17</v>
      </c>
      <c r="T656" s="7" cm="1">
        <f t="array" ref="T656">_xlfn.SWITCH(I656, "One",1,"Two",2,"Three",3,"Four",4,"Five",5,"")</f>
        <v>5</v>
      </c>
      <c r="U656" s="12">
        <f>BooksData[[#This Row],[Price(USD)]]*BooksData[[#This Row],[Total Sales]]</f>
        <v>80636.58</v>
      </c>
      <c r="V656" s="7" t="str">
        <f>IF(BooksData[[#This Row],[Title]]="","Missing","OK")</f>
        <v>OK</v>
      </c>
      <c r="W656" s="7" t="str">
        <f ca="1">IF(BooksData[[#This Row],[Last Purchase]] &gt;= TODAY() - 30, "Recent", "Old")</f>
        <v>Old</v>
      </c>
      <c r="X656" s="7">
        <f>IFERROR(
  --MID(BooksData[[#This Row],[Availability]],
        FIND("(", BooksData[[#This Row],[Availability]]) + 1,
        FIND(" ", BooksData[[#This Row],[Availability]], FIND("(", BooksData[[#This Row],[Availability]])) - FIND("(", BooksData[[#This Row],[Availability]]) - 1),
  0)</f>
        <v>7</v>
      </c>
      <c r="Y656" s="13" t="str">
        <f>IF(ISNUMBER(SEARCH("In stock", BooksData[[#This Row],[Availability]])), "In Stock", "Out of Stock")</f>
        <v>In Stock</v>
      </c>
      <c r="Z656" s="13" t="str">
        <f>IF(BooksData[[#This Row],[Stock Count]] &lt; 5, "⚠️ Low", "OK")</f>
        <v>OK</v>
      </c>
      <c r="AA656" s="14">
        <f>BooksData[[#This Row],[Revenue]]*0.2</f>
        <v>16127.316000000001</v>
      </c>
      <c r="AB656" s="13" t="str" cm="1">
        <f t="array" ref="AB656">_xlfn.IFS(BooksData[[#This Row],[Price(USD)]]&lt;10, "Low", BooksData[[#This Row],[Price(USD)]]&lt;20, "Mid", TRUE, "High")</f>
        <v>High</v>
      </c>
      <c r="AC656" s="13" t="str">
        <f>IF(BooksData[[#This Row],[Total Sales]] &gt; 4000, "Top Seller", "Other")</f>
        <v>Other</v>
      </c>
    </row>
    <row r="657" spans="1:29" x14ac:dyDescent="0.3">
      <c r="A657" s="7" t="s">
        <v>673</v>
      </c>
      <c r="B657" s="7" t="s">
        <v>1672</v>
      </c>
      <c r="C657" s="7" t="s">
        <v>2017</v>
      </c>
      <c r="D657" s="7" t="s">
        <v>2629</v>
      </c>
      <c r="E657" s="7" t="s">
        <v>2629</v>
      </c>
      <c r="F657" s="7" t="s">
        <v>2921</v>
      </c>
      <c r="G657" s="7" t="s">
        <v>2927</v>
      </c>
      <c r="H657" s="7">
        <v>0</v>
      </c>
      <c r="I657" s="10" t="s">
        <v>2944</v>
      </c>
      <c r="J657" s="7" t="s">
        <v>2964</v>
      </c>
      <c r="K657" s="7" t="s">
        <v>3650</v>
      </c>
      <c r="L657" s="11" t="s">
        <v>4650</v>
      </c>
      <c r="M657" s="11" t="s">
        <v>5650</v>
      </c>
      <c r="N657" s="9">
        <v>672</v>
      </c>
      <c r="O657" s="7" t="s">
        <v>5997</v>
      </c>
      <c r="P657" s="7" t="s">
        <v>6002</v>
      </c>
      <c r="Q657" s="9">
        <v>132</v>
      </c>
      <c r="R657" s="6">
        <v>45765</v>
      </c>
      <c r="S657" s="8">
        <f>ROUND((VALUE(SUBSTITUTE(SUBSTITUTE(BooksData[[#This Row],[Price (Incl. Tax)]], "Â", ""), "£", "")) *1.3),2)</f>
        <v>56.25</v>
      </c>
      <c r="T657" s="7" cm="1">
        <f t="array" ref="T657">_xlfn.SWITCH(I657, "One",1,"Two",2,"Three",3,"Four",4,"Five",5,"")</f>
        <v>4</v>
      </c>
      <c r="U657" s="12">
        <f>BooksData[[#This Row],[Price(USD)]]*BooksData[[#This Row],[Total Sales]]</f>
        <v>37800</v>
      </c>
      <c r="V657" s="7" t="str">
        <f>IF(BooksData[[#This Row],[Title]]="","Missing","OK")</f>
        <v>OK</v>
      </c>
      <c r="W657" s="7" t="str">
        <f ca="1">IF(BooksData[[#This Row],[Last Purchase]] &gt;= TODAY() - 30, "Recent", "Old")</f>
        <v>Old</v>
      </c>
      <c r="X657" s="7">
        <f>IFERROR(
  --MID(BooksData[[#This Row],[Availability]],
        FIND("(", BooksData[[#This Row],[Availability]]) + 1,
        FIND(" ", BooksData[[#This Row],[Availability]], FIND("(", BooksData[[#This Row],[Availability]])) - FIND("(", BooksData[[#This Row],[Availability]]) - 1),
  0)</f>
        <v>6</v>
      </c>
      <c r="Y657" s="13" t="str">
        <f>IF(ISNUMBER(SEARCH("In stock", BooksData[[#This Row],[Availability]])), "In Stock", "Out of Stock")</f>
        <v>In Stock</v>
      </c>
      <c r="Z657" s="13" t="str">
        <f>IF(BooksData[[#This Row],[Stock Count]] &lt; 5, "⚠️ Low", "OK")</f>
        <v>OK</v>
      </c>
      <c r="AA657" s="14">
        <f>BooksData[[#This Row],[Revenue]]*0.2</f>
        <v>7560</v>
      </c>
      <c r="AB657" s="13" t="str" cm="1">
        <f t="array" ref="AB657">_xlfn.IFS(BooksData[[#This Row],[Price(USD)]]&lt;10, "Low", BooksData[[#This Row],[Price(USD)]]&lt;20, "Mid", TRUE, "High")</f>
        <v>High</v>
      </c>
      <c r="AC657" s="13" t="str">
        <f>IF(BooksData[[#This Row],[Total Sales]] &gt; 4000, "Top Seller", "Other")</f>
        <v>Other</v>
      </c>
    </row>
    <row r="658" spans="1:29" x14ac:dyDescent="0.3">
      <c r="A658" s="7" t="s">
        <v>674</v>
      </c>
      <c r="B658" s="7" t="s">
        <v>1673</v>
      </c>
      <c r="C658" s="7" t="s">
        <v>2017</v>
      </c>
      <c r="D658" s="7" t="s">
        <v>2630</v>
      </c>
      <c r="E658" s="7" t="s">
        <v>2630</v>
      </c>
      <c r="F658" s="7" t="s">
        <v>2921</v>
      </c>
      <c r="G658" s="7" t="s">
        <v>2927</v>
      </c>
      <c r="H658" s="7">
        <v>0</v>
      </c>
      <c r="I658" s="10" t="s">
        <v>2946</v>
      </c>
      <c r="J658" s="7" t="s">
        <v>2964</v>
      </c>
      <c r="K658" s="7" t="s">
        <v>3651</v>
      </c>
      <c r="L658" s="11" t="s">
        <v>4651</v>
      </c>
      <c r="M658" s="11" t="s">
        <v>5651</v>
      </c>
      <c r="N658" s="9">
        <v>4900</v>
      </c>
      <c r="O658" s="7" t="s">
        <v>5999</v>
      </c>
      <c r="P658" s="7" t="s">
        <v>6002</v>
      </c>
      <c r="Q658" s="9">
        <v>404</v>
      </c>
      <c r="R658" s="6">
        <v>45719</v>
      </c>
      <c r="S658" s="8">
        <f>ROUND((VALUE(SUBSTITUTE(SUBSTITUTE(BooksData[[#This Row],[Price (Incl. Tax)]], "Â", ""), "£", "")) *1.3),2)</f>
        <v>24.4</v>
      </c>
      <c r="T658" s="7" cm="1">
        <f t="array" ref="T658">_xlfn.SWITCH(I658, "One",1,"Two",2,"Three",3,"Four",4,"Five",5,"")</f>
        <v>1</v>
      </c>
      <c r="U658" s="12">
        <f>BooksData[[#This Row],[Price(USD)]]*BooksData[[#This Row],[Total Sales]]</f>
        <v>119560</v>
      </c>
      <c r="V658" s="7" t="str">
        <f>IF(BooksData[[#This Row],[Title]]="","Missing","OK")</f>
        <v>OK</v>
      </c>
      <c r="W658" s="7" t="str">
        <f ca="1">IF(BooksData[[#This Row],[Last Purchase]] &gt;= TODAY() - 30, "Recent", "Old")</f>
        <v>Old</v>
      </c>
      <c r="X658" s="7">
        <f>IFERROR(
  --MID(BooksData[[#This Row],[Availability]],
        FIND("(", BooksData[[#This Row],[Availability]]) + 1,
        FIND(" ", BooksData[[#This Row],[Availability]], FIND("(", BooksData[[#This Row],[Availability]])) - FIND("(", BooksData[[#This Row],[Availability]]) - 1),
  0)</f>
        <v>6</v>
      </c>
      <c r="Y658" s="13" t="str">
        <f>IF(ISNUMBER(SEARCH("In stock", BooksData[[#This Row],[Availability]])), "In Stock", "Out of Stock")</f>
        <v>In Stock</v>
      </c>
      <c r="Z658" s="13" t="str">
        <f>IF(BooksData[[#This Row],[Stock Count]] &lt; 5, "⚠️ Low", "OK")</f>
        <v>OK</v>
      </c>
      <c r="AA658" s="14">
        <f>BooksData[[#This Row],[Revenue]]*0.2</f>
        <v>23912</v>
      </c>
      <c r="AB658" s="13" t="str" cm="1">
        <f t="array" ref="AB658">_xlfn.IFS(BooksData[[#This Row],[Price(USD)]]&lt;10, "Low", BooksData[[#This Row],[Price(USD)]]&lt;20, "Mid", TRUE, "High")</f>
        <v>High</v>
      </c>
      <c r="AC658" s="13" t="str">
        <f>IF(BooksData[[#This Row],[Total Sales]] &gt; 4000, "Top Seller", "Other")</f>
        <v>Top Seller</v>
      </c>
    </row>
    <row r="659" spans="1:29" x14ac:dyDescent="0.3">
      <c r="A659" s="7" t="s">
        <v>675</v>
      </c>
      <c r="B659" s="7" t="s">
        <v>1674</v>
      </c>
      <c r="C659" s="7" t="s">
        <v>2017</v>
      </c>
      <c r="D659" s="7" t="s">
        <v>2631</v>
      </c>
      <c r="E659" s="7" t="s">
        <v>2631</v>
      </c>
      <c r="F659" s="7" t="s">
        <v>2921</v>
      </c>
      <c r="G659" s="7" t="s">
        <v>2927</v>
      </c>
      <c r="H659" s="7">
        <v>0</v>
      </c>
      <c r="I659" s="10" t="s">
        <v>2945</v>
      </c>
      <c r="J659" s="7" t="s">
        <v>2964</v>
      </c>
      <c r="K659" s="7" t="s">
        <v>3652</v>
      </c>
      <c r="L659" s="11" t="s">
        <v>4652</v>
      </c>
      <c r="M659" s="11" t="s">
        <v>5652</v>
      </c>
      <c r="N659" s="9">
        <v>2039</v>
      </c>
      <c r="O659" s="7" t="s">
        <v>5998</v>
      </c>
      <c r="P659" s="7" t="s">
        <v>6002</v>
      </c>
      <c r="Q659" s="9">
        <v>1848</v>
      </c>
      <c r="R659" s="6">
        <v>45718</v>
      </c>
      <c r="S659" s="8">
        <f>ROUND((VALUE(SUBSTITUTE(SUBSTITUTE(BooksData[[#This Row],[Price (Incl. Tax)]], "Â", ""), "£", "")) *1.3),2)</f>
        <v>60.91</v>
      </c>
      <c r="T659" s="7" cm="1">
        <f t="array" ref="T659">_xlfn.SWITCH(I659, "One",1,"Two",2,"Three",3,"Four",4,"Five",5,"")</f>
        <v>3</v>
      </c>
      <c r="U659" s="12">
        <f>BooksData[[#This Row],[Price(USD)]]*BooksData[[#This Row],[Total Sales]]</f>
        <v>124195.48999999999</v>
      </c>
      <c r="V659" s="7" t="str">
        <f>IF(BooksData[[#This Row],[Title]]="","Missing","OK")</f>
        <v>OK</v>
      </c>
      <c r="W659" s="7" t="str">
        <f ca="1">IF(BooksData[[#This Row],[Last Purchase]] &gt;= TODAY() - 30, "Recent", "Old")</f>
        <v>Old</v>
      </c>
      <c r="X659" s="7">
        <f>IFERROR(
  --MID(BooksData[[#This Row],[Availability]],
        FIND("(", BooksData[[#This Row],[Availability]]) + 1,
        FIND(" ", BooksData[[#This Row],[Availability]], FIND("(", BooksData[[#This Row],[Availability]])) - FIND("(", BooksData[[#This Row],[Availability]]) - 1),
  0)</f>
        <v>6</v>
      </c>
      <c r="Y659" s="13" t="str">
        <f>IF(ISNUMBER(SEARCH("In stock", BooksData[[#This Row],[Availability]])), "In Stock", "Out of Stock")</f>
        <v>In Stock</v>
      </c>
      <c r="Z659" s="13" t="str">
        <f>IF(BooksData[[#This Row],[Stock Count]] &lt; 5, "⚠️ Low", "OK")</f>
        <v>OK</v>
      </c>
      <c r="AA659" s="14">
        <f>BooksData[[#This Row],[Revenue]]*0.2</f>
        <v>24839.097999999998</v>
      </c>
      <c r="AB659" s="13" t="str" cm="1">
        <f t="array" ref="AB659">_xlfn.IFS(BooksData[[#This Row],[Price(USD)]]&lt;10, "Low", BooksData[[#This Row],[Price(USD)]]&lt;20, "Mid", TRUE, "High")</f>
        <v>High</v>
      </c>
      <c r="AC659" s="13" t="str">
        <f>IF(BooksData[[#This Row],[Total Sales]] &gt; 4000, "Top Seller", "Other")</f>
        <v>Other</v>
      </c>
    </row>
    <row r="660" spans="1:29" x14ac:dyDescent="0.3">
      <c r="A660" s="7" t="s">
        <v>676</v>
      </c>
      <c r="B660" s="7" t="s">
        <v>1675</v>
      </c>
      <c r="C660" s="7" t="s">
        <v>2017</v>
      </c>
      <c r="D660" s="7" t="s">
        <v>2632</v>
      </c>
      <c r="E660" s="7" t="s">
        <v>2632</v>
      </c>
      <c r="F660" s="7" t="s">
        <v>2921</v>
      </c>
      <c r="G660" s="7" t="s">
        <v>2927</v>
      </c>
      <c r="H660" s="7">
        <v>0</v>
      </c>
      <c r="I660" s="10" t="s">
        <v>2944</v>
      </c>
      <c r="J660" s="7" t="s">
        <v>2964</v>
      </c>
      <c r="K660" s="7" t="s">
        <v>3653</v>
      </c>
      <c r="L660" s="11" t="s">
        <v>4653</v>
      </c>
      <c r="M660" s="11" t="s">
        <v>5653</v>
      </c>
      <c r="N660" s="9">
        <v>884</v>
      </c>
      <c r="O660" s="7" t="s">
        <v>5995</v>
      </c>
      <c r="P660" s="7" t="s">
        <v>6002</v>
      </c>
      <c r="Q660" s="9">
        <v>1322</v>
      </c>
      <c r="R660" s="6">
        <v>45675</v>
      </c>
      <c r="S660" s="8">
        <f>ROUND((VALUE(SUBSTITUTE(SUBSTITUTE(BooksData[[#This Row],[Price (Incl. Tax)]], "Â", ""), "£", "")) *1.3),2)</f>
        <v>25.05</v>
      </c>
      <c r="T660" s="7" cm="1">
        <f t="array" ref="T660">_xlfn.SWITCH(I660, "One",1,"Two",2,"Three",3,"Four",4,"Five",5,"")</f>
        <v>4</v>
      </c>
      <c r="U660" s="12">
        <f>BooksData[[#This Row],[Price(USD)]]*BooksData[[#This Row],[Total Sales]]</f>
        <v>22144.2</v>
      </c>
      <c r="V660" s="7" t="str">
        <f>IF(BooksData[[#This Row],[Title]]="","Missing","OK")</f>
        <v>OK</v>
      </c>
      <c r="W660" s="7" t="str">
        <f ca="1">IF(BooksData[[#This Row],[Last Purchase]] &gt;= TODAY() - 30, "Recent", "Old")</f>
        <v>Old</v>
      </c>
      <c r="X660" s="7">
        <f>IFERROR(
  --MID(BooksData[[#This Row],[Availability]],
        FIND("(", BooksData[[#This Row],[Availability]]) + 1,
        FIND(" ", BooksData[[#This Row],[Availability]], FIND("(", BooksData[[#This Row],[Availability]])) - FIND("(", BooksData[[#This Row],[Availability]]) - 1),
  0)</f>
        <v>6</v>
      </c>
      <c r="Y660" s="13" t="str">
        <f>IF(ISNUMBER(SEARCH("In stock", BooksData[[#This Row],[Availability]])), "In Stock", "Out of Stock")</f>
        <v>In Stock</v>
      </c>
      <c r="Z660" s="13" t="str">
        <f>IF(BooksData[[#This Row],[Stock Count]] &lt; 5, "⚠️ Low", "OK")</f>
        <v>OK</v>
      </c>
      <c r="AA660" s="14">
        <f>BooksData[[#This Row],[Revenue]]*0.2</f>
        <v>4428.84</v>
      </c>
      <c r="AB660" s="13" t="str" cm="1">
        <f t="array" ref="AB660">_xlfn.IFS(BooksData[[#This Row],[Price(USD)]]&lt;10, "Low", BooksData[[#This Row],[Price(USD)]]&lt;20, "Mid", TRUE, "High")</f>
        <v>High</v>
      </c>
      <c r="AC660" s="13" t="str">
        <f>IF(BooksData[[#This Row],[Total Sales]] &gt; 4000, "Top Seller", "Other")</f>
        <v>Other</v>
      </c>
    </row>
    <row r="661" spans="1:29" x14ac:dyDescent="0.3">
      <c r="A661" s="7" t="s">
        <v>677</v>
      </c>
      <c r="B661" s="7" t="s">
        <v>1676</v>
      </c>
      <c r="C661" s="7" t="s">
        <v>2017</v>
      </c>
      <c r="D661" s="7" t="s">
        <v>2633</v>
      </c>
      <c r="E661" s="7" t="s">
        <v>2633</v>
      </c>
      <c r="F661" s="7" t="s">
        <v>2921</v>
      </c>
      <c r="G661" s="7" t="s">
        <v>2927</v>
      </c>
      <c r="H661" s="7">
        <v>0</v>
      </c>
      <c r="I661" s="10" t="s">
        <v>2945</v>
      </c>
      <c r="J661" s="7" t="s">
        <v>2964</v>
      </c>
      <c r="K661" s="7" t="s">
        <v>3654</v>
      </c>
      <c r="L661" s="11" t="s">
        <v>4654</v>
      </c>
      <c r="M661" s="11" t="s">
        <v>5654</v>
      </c>
      <c r="N661" s="9">
        <v>2520</v>
      </c>
      <c r="O661" s="7" t="s">
        <v>5998</v>
      </c>
      <c r="P661" s="7" t="s">
        <v>6001</v>
      </c>
      <c r="Q661" s="9">
        <v>908</v>
      </c>
      <c r="R661" s="6">
        <v>45672</v>
      </c>
      <c r="S661" s="8">
        <f>ROUND((VALUE(SUBSTITUTE(SUBSTITUTE(BooksData[[#This Row],[Price (Incl. Tax)]], "Â", ""), "£", "")) *1.3),2)</f>
        <v>63.06</v>
      </c>
      <c r="T661" s="7" cm="1">
        <f t="array" ref="T661">_xlfn.SWITCH(I661, "One",1,"Two",2,"Three",3,"Four",4,"Five",5,"")</f>
        <v>3</v>
      </c>
      <c r="U661" s="12">
        <f>BooksData[[#This Row],[Price(USD)]]*BooksData[[#This Row],[Total Sales]]</f>
        <v>158911.20000000001</v>
      </c>
      <c r="V661" s="7" t="str">
        <f>IF(BooksData[[#This Row],[Title]]="","Missing","OK")</f>
        <v>OK</v>
      </c>
      <c r="W661" s="7" t="str">
        <f ca="1">IF(BooksData[[#This Row],[Last Purchase]] &gt;= TODAY() - 30, "Recent", "Old")</f>
        <v>Old</v>
      </c>
      <c r="X661" s="7">
        <f>IFERROR(
  --MID(BooksData[[#This Row],[Availability]],
        FIND("(", BooksData[[#This Row],[Availability]]) + 1,
        FIND(" ", BooksData[[#This Row],[Availability]], FIND("(", BooksData[[#This Row],[Availability]])) - FIND("(", BooksData[[#This Row],[Availability]]) - 1),
  0)</f>
        <v>6</v>
      </c>
      <c r="Y661" s="13" t="str">
        <f>IF(ISNUMBER(SEARCH("In stock", BooksData[[#This Row],[Availability]])), "In Stock", "Out of Stock")</f>
        <v>In Stock</v>
      </c>
      <c r="Z661" s="13" t="str">
        <f>IF(BooksData[[#This Row],[Stock Count]] &lt; 5, "⚠️ Low", "OK")</f>
        <v>OK</v>
      </c>
      <c r="AA661" s="14">
        <f>BooksData[[#This Row],[Revenue]]*0.2</f>
        <v>31782.240000000005</v>
      </c>
      <c r="AB661" s="13" t="str" cm="1">
        <f t="array" ref="AB661">_xlfn.IFS(BooksData[[#This Row],[Price(USD)]]&lt;10, "Low", BooksData[[#This Row],[Price(USD)]]&lt;20, "Mid", TRUE, "High")</f>
        <v>High</v>
      </c>
      <c r="AC661" s="13" t="str">
        <f>IF(BooksData[[#This Row],[Total Sales]] &gt; 4000, "Top Seller", "Other")</f>
        <v>Other</v>
      </c>
    </row>
    <row r="662" spans="1:29" x14ac:dyDescent="0.3">
      <c r="A662" s="7" t="s">
        <v>678</v>
      </c>
      <c r="B662" s="7" t="s">
        <v>1677</v>
      </c>
      <c r="C662" s="7" t="s">
        <v>2017</v>
      </c>
      <c r="D662" s="7" t="s">
        <v>2634</v>
      </c>
      <c r="E662" s="7" t="s">
        <v>2634</v>
      </c>
      <c r="F662" s="7" t="s">
        <v>2921</v>
      </c>
      <c r="G662" s="7" t="s">
        <v>2927</v>
      </c>
      <c r="H662" s="7">
        <v>0</v>
      </c>
      <c r="I662" s="10" t="s">
        <v>2944</v>
      </c>
      <c r="J662" s="7" t="s">
        <v>2964</v>
      </c>
      <c r="K662" s="7" t="s">
        <v>3655</v>
      </c>
      <c r="L662" s="11" t="s">
        <v>4655</v>
      </c>
      <c r="M662" s="11" t="s">
        <v>5655</v>
      </c>
      <c r="N662" s="9">
        <v>4968</v>
      </c>
      <c r="O662" s="7" t="s">
        <v>5997</v>
      </c>
      <c r="P662" s="7" t="s">
        <v>6001</v>
      </c>
      <c r="Q662" s="9">
        <v>1657</v>
      </c>
      <c r="R662" s="6">
        <v>45693</v>
      </c>
      <c r="S662" s="8">
        <f>ROUND((VALUE(SUBSTITUTE(SUBSTITUTE(BooksData[[#This Row],[Price (Incl. Tax)]], "Â", ""), "£", "")) *1.3),2)</f>
        <v>73.569999999999993</v>
      </c>
      <c r="T662" s="7" cm="1">
        <f t="array" ref="T662">_xlfn.SWITCH(I662, "One",1,"Two",2,"Three",3,"Four",4,"Five",5,"")</f>
        <v>4</v>
      </c>
      <c r="U662" s="12">
        <f>BooksData[[#This Row],[Price(USD)]]*BooksData[[#This Row],[Total Sales]]</f>
        <v>365495.75999999995</v>
      </c>
      <c r="V662" s="7" t="str">
        <f>IF(BooksData[[#This Row],[Title]]="","Missing","OK")</f>
        <v>OK</v>
      </c>
      <c r="W662" s="7" t="str">
        <f ca="1">IF(BooksData[[#This Row],[Last Purchase]] &gt;= TODAY() - 30, "Recent", "Old")</f>
        <v>Old</v>
      </c>
      <c r="X662" s="7">
        <f>IFERROR(
  --MID(BooksData[[#This Row],[Availability]],
        FIND("(", BooksData[[#This Row],[Availability]]) + 1,
        FIND(" ", BooksData[[#This Row],[Availability]], FIND("(", BooksData[[#This Row],[Availability]])) - FIND("(", BooksData[[#This Row],[Availability]]) - 1),
  0)</f>
        <v>6</v>
      </c>
      <c r="Y662" s="13" t="str">
        <f>IF(ISNUMBER(SEARCH("In stock", BooksData[[#This Row],[Availability]])), "In Stock", "Out of Stock")</f>
        <v>In Stock</v>
      </c>
      <c r="Z662" s="13" t="str">
        <f>IF(BooksData[[#This Row],[Stock Count]] &lt; 5, "⚠️ Low", "OK")</f>
        <v>OK</v>
      </c>
      <c r="AA662" s="14">
        <f>BooksData[[#This Row],[Revenue]]*0.2</f>
        <v>73099.151999999987</v>
      </c>
      <c r="AB662" s="13" t="str" cm="1">
        <f t="array" ref="AB662">_xlfn.IFS(BooksData[[#This Row],[Price(USD)]]&lt;10, "Low", BooksData[[#This Row],[Price(USD)]]&lt;20, "Mid", TRUE, "High")</f>
        <v>High</v>
      </c>
      <c r="AC662" s="13" t="str">
        <f>IF(BooksData[[#This Row],[Total Sales]] &gt; 4000, "Top Seller", "Other")</f>
        <v>Top Seller</v>
      </c>
    </row>
    <row r="663" spans="1:29" x14ac:dyDescent="0.3">
      <c r="A663" s="7" t="s">
        <v>679</v>
      </c>
      <c r="B663" s="7" t="s">
        <v>1678</v>
      </c>
      <c r="C663" s="7" t="s">
        <v>2017</v>
      </c>
      <c r="D663" s="7" t="s">
        <v>2635</v>
      </c>
      <c r="E663" s="7" t="s">
        <v>2635</v>
      </c>
      <c r="F663" s="7" t="s">
        <v>2921</v>
      </c>
      <c r="G663" s="7" t="s">
        <v>2935</v>
      </c>
      <c r="H663" s="7">
        <v>0</v>
      </c>
      <c r="I663" s="10" t="s">
        <v>2943</v>
      </c>
      <c r="J663" s="7" t="s">
        <v>2964</v>
      </c>
      <c r="K663" s="7" t="s">
        <v>3656</v>
      </c>
      <c r="L663" s="11" t="s">
        <v>4656</v>
      </c>
      <c r="M663" s="11" t="s">
        <v>5656</v>
      </c>
      <c r="N663" s="9">
        <v>1041</v>
      </c>
      <c r="O663" s="7" t="s">
        <v>5996</v>
      </c>
      <c r="P663" s="7" t="s">
        <v>6002</v>
      </c>
      <c r="Q663" s="9">
        <v>263</v>
      </c>
      <c r="R663" s="6">
        <v>45827</v>
      </c>
      <c r="S663" s="8">
        <f>ROUND((VALUE(SUBSTITUTE(SUBSTITUTE(BooksData[[#This Row],[Price (Incl. Tax)]], "Â", ""), "£", "")) *1.3),2)</f>
        <v>39.74</v>
      </c>
      <c r="T663" s="7" cm="1">
        <f t="array" ref="T663">_xlfn.SWITCH(I663, "One",1,"Two",2,"Three",3,"Four",4,"Five",5,"")</f>
        <v>2</v>
      </c>
      <c r="U663" s="12">
        <f>BooksData[[#This Row],[Price(USD)]]*BooksData[[#This Row],[Total Sales]]</f>
        <v>41369.340000000004</v>
      </c>
      <c r="V663" s="7" t="str">
        <f>IF(BooksData[[#This Row],[Title]]="","Missing","OK")</f>
        <v>OK</v>
      </c>
      <c r="W663" s="7" t="str">
        <f ca="1">IF(BooksData[[#This Row],[Last Purchase]] &gt;= TODAY() - 30, "Recent", "Old")</f>
        <v>Recent</v>
      </c>
      <c r="X663" s="7">
        <f>IFERROR(
  --MID(BooksData[[#This Row],[Availability]],
        FIND("(", BooksData[[#This Row],[Availability]]) + 1,
        FIND(" ", BooksData[[#This Row],[Availability]], FIND("(", BooksData[[#This Row],[Availability]])) - FIND("(", BooksData[[#This Row],[Availability]]) - 1),
  0)</f>
        <v>5</v>
      </c>
      <c r="Y663" s="13" t="str">
        <f>IF(ISNUMBER(SEARCH("In stock", BooksData[[#This Row],[Availability]])), "In Stock", "Out of Stock")</f>
        <v>In Stock</v>
      </c>
      <c r="Z663" s="13" t="str">
        <f>IF(BooksData[[#This Row],[Stock Count]] &lt; 5, "⚠️ Low", "OK")</f>
        <v>OK</v>
      </c>
      <c r="AA663" s="14">
        <f>BooksData[[#This Row],[Revenue]]*0.2</f>
        <v>8273.8680000000004</v>
      </c>
      <c r="AB663" s="13" t="str" cm="1">
        <f t="array" ref="AB663">_xlfn.IFS(BooksData[[#This Row],[Price(USD)]]&lt;10, "Low", BooksData[[#This Row],[Price(USD)]]&lt;20, "Mid", TRUE, "High")</f>
        <v>High</v>
      </c>
      <c r="AC663" s="13" t="str">
        <f>IF(BooksData[[#This Row],[Total Sales]] &gt; 4000, "Top Seller", "Other")</f>
        <v>Other</v>
      </c>
    </row>
    <row r="664" spans="1:29" x14ac:dyDescent="0.3">
      <c r="A664" s="7" t="s">
        <v>680</v>
      </c>
      <c r="B664" s="7" t="s">
        <v>1679</v>
      </c>
      <c r="C664" s="7" t="s">
        <v>2017</v>
      </c>
      <c r="D664" s="7" t="s">
        <v>2636</v>
      </c>
      <c r="E664" s="7" t="s">
        <v>2636</v>
      </c>
      <c r="F664" s="7" t="s">
        <v>2921</v>
      </c>
      <c r="G664" s="7" t="s">
        <v>2935</v>
      </c>
      <c r="H664" s="7">
        <v>0</v>
      </c>
      <c r="I664" s="10" t="s">
        <v>2946</v>
      </c>
      <c r="J664" s="7" t="s">
        <v>2964</v>
      </c>
      <c r="K664" s="7" t="s">
        <v>3657</v>
      </c>
      <c r="L664" s="11" t="s">
        <v>4657</v>
      </c>
      <c r="M664" s="11" t="s">
        <v>5657</v>
      </c>
      <c r="N664" s="9">
        <v>4686</v>
      </c>
      <c r="O664" s="7" t="s">
        <v>5995</v>
      </c>
      <c r="P664" s="7" t="s">
        <v>6002</v>
      </c>
      <c r="Q664" s="9">
        <v>188</v>
      </c>
      <c r="R664" s="6">
        <v>45741</v>
      </c>
      <c r="S664" s="8">
        <f>ROUND((VALUE(SUBSTITUTE(SUBSTITUTE(BooksData[[#This Row],[Price (Incl. Tax)]], "Â", ""), "£", "")) *1.3),2)</f>
        <v>29.08</v>
      </c>
      <c r="T664" s="7" cm="1">
        <f t="array" ref="T664">_xlfn.SWITCH(I664, "One",1,"Two",2,"Three",3,"Four",4,"Five",5,"")</f>
        <v>1</v>
      </c>
      <c r="U664" s="12">
        <f>BooksData[[#This Row],[Price(USD)]]*BooksData[[#This Row],[Total Sales]]</f>
        <v>136268.88</v>
      </c>
      <c r="V664" s="7" t="str">
        <f>IF(BooksData[[#This Row],[Title]]="","Missing","OK")</f>
        <v>OK</v>
      </c>
      <c r="W664" s="7" t="str">
        <f ca="1">IF(BooksData[[#This Row],[Last Purchase]] &gt;= TODAY() - 30, "Recent", "Old")</f>
        <v>Old</v>
      </c>
      <c r="X664" s="7">
        <f>IFERROR(
  --MID(BooksData[[#This Row],[Availability]],
        FIND("(", BooksData[[#This Row],[Availability]]) + 1,
        FIND(" ", BooksData[[#This Row],[Availability]], FIND("(", BooksData[[#This Row],[Availability]])) - FIND("(", BooksData[[#This Row],[Availability]]) - 1),
  0)</f>
        <v>5</v>
      </c>
      <c r="Y664" s="13" t="str">
        <f>IF(ISNUMBER(SEARCH("In stock", BooksData[[#This Row],[Availability]])), "In Stock", "Out of Stock")</f>
        <v>In Stock</v>
      </c>
      <c r="Z664" s="13" t="str">
        <f>IF(BooksData[[#This Row],[Stock Count]] &lt; 5, "⚠️ Low", "OK")</f>
        <v>OK</v>
      </c>
      <c r="AA664" s="14">
        <f>BooksData[[#This Row],[Revenue]]*0.2</f>
        <v>27253.776000000002</v>
      </c>
      <c r="AB664" s="13" t="str" cm="1">
        <f t="array" ref="AB664">_xlfn.IFS(BooksData[[#This Row],[Price(USD)]]&lt;10, "Low", BooksData[[#This Row],[Price(USD)]]&lt;20, "Mid", TRUE, "High")</f>
        <v>High</v>
      </c>
      <c r="AC664" s="13" t="str">
        <f>IF(BooksData[[#This Row],[Total Sales]] &gt; 4000, "Top Seller", "Other")</f>
        <v>Top Seller</v>
      </c>
    </row>
    <row r="665" spans="1:29" x14ac:dyDescent="0.3">
      <c r="A665" s="7" t="s">
        <v>681</v>
      </c>
      <c r="B665" s="7" t="s">
        <v>1680</v>
      </c>
      <c r="C665" s="7" t="s">
        <v>2017</v>
      </c>
      <c r="D665" s="7" t="s">
        <v>2637</v>
      </c>
      <c r="E665" s="7" t="s">
        <v>2637</v>
      </c>
      <c r="F665" s="7" t="s">
        <v>2921</v>
      </c>
      <c r="G665" s="7" t="s">
        <v>2935</v>
      </c>
      <c r="H665" s="7">
        <v>0</v>
      </c>
      <c r="I665" s="10" t="s">
        <v>2946</v>
      </c>
      <c r="J665" s="7" t="s">
        <v>2964</v>
      </c>
      <c r="K665" s="7" t="s">
        <v>3658</v>
      </c>
      <c r="L665" s="11" t="s">
        <v>4658</v>
      </c>
      <c r="M665" s="11" t="s">
        <v>5658</v>
      </c>
      <c r="N665" s="9">
        <v>386</v>
      </c>
      <c r="O665" s="7" t="s">
        <v>5996</v>
      </c>
      <c r="P665" s="7" t="s">
        <v>6001</v>
      </c>
      <c r="Q665" s="9">
        <v>1853</v>
      </c>
      <c r="R665" s="6">
        <v>45682</v>
      </c>
      <c r="S665" s="8">
        <f>ROUND((VALUE(SUBSTITUTE(SUBSTITUTE(BooksData[[#This Row],[Price (Incl. Tax)]], "Â", ""), "£", "")) *1.3),2)</f>
        <v>54.95</v>
      </c>
      <c r="T665" s="7" cm="1">
        <f t="array" ref="T665">_xlfn.SWITCH(I665, "One",1,"Two",2,"Three",3,"Four",4,"Five",5,"")</f>
        <v>1</v>
      </c>
      <c r="U665" s="12">
        <f>BooksData[[#This Row],[Price(USD)]]*BooksData[[#This Row],[Total Sales]]</f>
        <v>21210.7</v>
      </c>
      <c r="V665" s="7" t="str">
        <f>IF(BooksData[[#This Row],[Title]]="","Missing","OK")</f>
        <v>OK</v>
      </c>
      <c r="W665" s="7" t="str">
        <f ca="1">IF(BooksData[[#This Row],[Last Purchase]] &gt;= TODAY() - 30, "Recent", "Old")</f>
        <v>Old</v>
      </c>
      <c r="X665" s="7">
        <f>IFERROR(
  --MID(BooksData[[#This Row],[Availability]],
        FIND("(", BooksData[[#This Row],[Availability]]) + 1,
        FIND(" ", BooksData[[#This Row],[Availability]], FIND("(", BooksData[[#This Row],[Availability]])) - FIND("(", BooksData[[#This Row],[Availability]]) - 1),
  0)</f>
        <v>5</v>
      </c>
      <c r="Y665" s="13" t="str">
        <f>IF(ISNUMBER(SEARCH("In stock", BooksData[[#This Row],[Availability]])), "In Stock", "Out of Stock")</f>
        <v>In Stock</v>
      </c>
      <c r="Z665" s="13" t="str">
        <f>IF(BooksData[[#This Row],[Stock Count]] &lt; 5, "⚠️ Low", "OK")</f>
        <v>OK</v>
      </c>
      <c r="AA665" s="14">
        <f>BooksData[[#This Row],[Revenue]]*0.2</f>
        <v>4242.1400000000003</v>
      </c>
      <c r="AB665" s="13" t="str" cm="1">
        <f t="array" ref="AB665">_xlfn.IFS(BooksData[[#This Row],[Price(USD)]]&lt;10, "Low", BooksData[[#This Row],[Price(USD)]]&lt;20, "Mid", TRUE, "High")</f>
        <v>High</v>
      </c>
      <c r="AC665" s="13" t="str">
        <f>IF(BooksData[[#This Row],[Total Sales]] &gt; 4000, "Top Seller", "Other")</f>
        <v>Other</v>
      </c>
    </row>
    <row r="666" spans="1:29" x14ac:dyDescent="0.3">
      <c r="A666" s="7" t="s">
        <v>682</v>
      </c>
      <c r="B666" s="7" t="s">
        <v>1681</v>
      </c>
      <c r="C666" s="7" t="s">
        <v>2017</v>
      </c>
      <c r="D666" s="7" t="s">
        <v>2638</v>
      </c>
      <c r="E666" s="7" t="s">
        <v>2638</v>
      </c>
      <c r="F666" s="7" t="s">
        <v>2921</v>
      </c>
      <c r="G666" s="7" t="s">
        <v>2935</v>
      </c>
      <c r="H666" s="7">
        <v>0</v>
      </c>
      <c r="I666" s="10" t="s">
        <v>2943</v>
      </c>
      <c r="J666" s="7" t="s">
        <v>2964</v>
      </c>
      <c r="K666" s="7" t="s">
        <v>3659</v>
      </c>
      <c r="L666" s="11" t="s">
        <v>4659</v>
      </c>
      <c r="M666" s="11" t="s">
        <v>5659</v>
      </c>
      <c r="N666" s="9">
        <v>2894</v>
      </c>
      <c r="O666" s="7" t="s">
        <v>5999</v>
      </c>
      <c r="P666" s="7" t="s">
        <v>6002</v>
      </c>
      <c r="Q666" s="9">
        <v>1735</v>
      </c>
      <c r="R666" s="6">
        <v>45788</v>
      </c>
      <c r="S666" s="8">
        <f>ROUND((VALUE(SUBSTITUTE(SUBSTITUTE(BooksData[[#This Row],[Price (Incl. Tax)]], "Â", ""), "£", "")) *1.3),2)</f>
        <v>60.35</v>
      </c>
      <c r="T666" s="7" cm="1">
        <f t="array" ref="T666">_xlfn.SWITCH(I666, "One",1,"Two",2,"Three",3,"Four",4,"Five",5,"")</f>
        <v>2</v>
      </c>
      <c r="U666" s="12">
        <f>BooksData[[#This Row],[Price(USD)]]*BooksData[[#This Row],[Total Sales]]</f>
        <v>174652.9</v>
      </c>
      <c r="V666" s="7" t="str">
        <f>IF(BooksData[[#This Row],[Title]]="","Missing","OK")</f>
        <v>OK</v>
      </c>
      <c r="W666" s="7" t="str">
        <f ca="1">IF(BooksData[[#This Row],[Last Purchase]] &gt;= TODAY() - 30, "Recent", "Old")</f>
        <v>Old</v>
      </c>
      <c r="X666" s="7">
        <f>IFERROR(
  --MID(BooksData[[#This Row],[Availability]],
        FIND("(", BooksData[[#This Row],[Availability]]) + 1,
        FIND(" ", BooksData[[#This Row],[Availability]], FIND("(", BooksData[[#This Row],[Availability]])) - FIND("(", BooksData[[#This Row],[Availability]]) - 1),
  0)</f>
        <v>5</v>
      </c>
      <c r="Y666" s="13" t="str">
        <f>IF(ISNUMBER(SEARCH("In stock", BooksData[[#This Row],[Availability]])), "In Stock", "Out of Stock")</f>
        <v>In Stock</v>
      </c>
      <c r="Z666" s="13" t="str">
        <f>IF(BooksData[[#This Row],[Stock Count]] &lt; 5, "⚠️ Low", "OK")</f>
        <v>OK</v>
      </c>
      <c r="AA666" s="14">
        <f>BooksData[[#This Row],[Revenue]]*0.2</f>
        <v>34930.58</v>
      </c>
      <c r="AB666" s="13" t="str" cm="1">
        <f t="array" ref="AB666">_xlfn.IFS(BooksData[[#This Row],[Price(USD)]]&lt;10, "Low", BooksData[[#This Row],[Price(USD)]]&lt;20, "Mid", TRUE, "High")</f>
        <v>High</v>
      </c>
      <c r="AC666" s="13" t="str">
        <f>IF(BooksData[[#This Row],[Total Sales]] &gt; 4000, "Top Seller", "Other")</f>
        <v>Other</v>
      </c>
    </row>
    <row r="667" spans="1:29" x14ac:dyDescent="0.3">
      <c r="A667" s="7" t="s">
        <v>683</v>
      </c>
      <c r="B667" s="7" t="s">
        <v>1682</v>
      </c>
      <c r="C667" s="7" t="s">
        <v>2017</v>
      </c>
      <c r="D667" s="7" t="s">
        <v>2320</v>
      </c>
      <c r="E667" s="7" t="s">
        <v>2320</v>
      </c>
      <c r="F667" s="7" t="s">
        <v>2921</v>
      </c>
      <c r="G667" s="7" t="s">
        <v>2935</v>
      </c>
      <c r="H667" s="7">
        <v>0</v>
      </c>
      <c r="I667" s="10" t="s">
        <v>2945</v>
      </c>
      <c r="J667" s="7" t="s">
        <v>2964</v>
      </c>
      <c r="K667" s="7" t="s">
        <v>3660</v>
      </c>
      <c r="L667" s="11" t="s">
        <v>4660</v>
      </c>
      <c r="M667" s="11" t="s">
        <v>5660</v>
      </c>
      <c r="N667" s="9">
        <v>4414</v>
      </c>
      <c r="O667" s="7" t="s">
        <v>6000</v>
      </c>
      <c r="P667" s="7" t="s">
        <v>6002</v>
      </c>
      <c r="Q667" s="9">
        <v>1698</v>
      </c>
      <c r="R667" s="6">
        <v>45728</v>
      </c>
      <c r="S667" s="8">
        <f>ROUND((VALUE(SUBSTITUTE(SUBSTITUTE(BooksData[[#This Row],[Price (Incl. Tax)]], "Â", ""), "£", "")) *1.3),2)</f>
        <v>14.03</v>
      </c>
      <c r="T667" s="7" cm="1">
        <f t="array" ref="T667">_xlfn.SWITCH(I667, "One",1,"Two",2,"Three",3,"Four",4,"Five",5,"")</f>
        <v>3</v>
      </c>
      <c r="U667" s="12">
        <f>BooksData[[#This Row],[Price(USD)]]*BooksData[[#This Row],[Total Sales]]</f>
        <v>61928.42</v>
      </c>
      <c r="V667" s="7" t="str">
        <f>IF(BooksData[[#This Row],[Title]]="","Missing","OK")</f>
        <v>OK</v>
      </c>
      <c r="W667" s="7" t="str">
        <f ca="1">IF(BooksData[[#This Row],[Last Purchase]] &gt;= TODAY() - 30, "Recent", "Old")</f>
        <v>Old</v>
      </c>
      <c r="X667" s="7">
        <f>IFERROR(
  --MID(BooksData[[#This Row],[Availability]],
        FIND("(", BooksData[[#This Row],[Availability]]) + 1,
        FIND(" ", BooksData[[#This Row],[Availability]], FIND("(", BooksData[[#This Row],[Availability]])) - FIND("(", BooksData[[#This Row],[Availability]]) - 1),
  0)</f>
        <v>5</v>
      </c>
      <c r="Y667" s="13" t="str">
        <f>IF(ISNUMBER(SEARCH("In stock", BooksData[[#This Row],[Availability]])), "In Stock", "Out of Stock")</f>
        <v>In Stock</v>
      </c>
      <c r="Z667" s="13" t="str">
        <f>IF(BooksData[[#This Row],[Stock Count]] &lt; 5, "⚠️ Low", "OK")</f>
        <v>OK</v>
      </c>
      <c r="AA667" s="14">
        <f>BooksData[[#This Row],[Revenue]]*0.2</f>
        <v>12385.684000000001</v>
      </c>
      <c r="AB667" s="13" t="str" cm="1">
        <f t="array" ref="AB667">_xlfn.IFS(BooksData[[#This Row],[Price(USD)]]&lt;10, "Low", BooksData[[#This Row],[Price(USD)]]&lt;20, "Mid", TRUE, "High")</f>
        <v>Mid</v>
      </c>
      <c r="AC667" s="13" t="str">
        <f>IF(BooksData[[#This Row],[Total Sales]] &gt; 4000, "Top Seller", "Other")</f>
        <v>Top Seller</v>
      </c>
    </row>
    <row r="668" spans="1:29" x14ac:dyDescent="0.3">
      <c r="A668" s="7" t="s">
        <v>684</v>
      </c>
      <c r="B668" s="7" t="s">
        <v>1683</v>
      </c>
      <c r="C668" s="7" t="s">
        <v>2017</v>
      </c>
      <c r="D668" s="7" t="s">
        <v>2639</v>
      </c>
      <c r="E668" s="7" t="s">
        <v>2639</v>
      </c>
      <c r="F668" s="7" t="s">
        <v>2921</v>
      </c>
      <c r="G668" s="7" t="s">
        <v>2928</v>
      </c>
      <c r="H668" s="7">
        <v>0</v>
      </c>
      <c r="I668" s="10" t="s">
        <v>2943</v>
      </c>
      <c r="J668" s="7" t="s">
        <v>2964</v>
      </c>
      <c r="K668" s="7" t="s">
        <v>3661</v>
      </c>
      <c r="L668" s="11" t="s">
        <v>4661</v>
      </c>
      <c r="M668" s="11" t="s">
        <v>5661</v>
      </c>
      <c r="N668" s="9">
        <v>3559</v>
      </c>
      <c r="O668" s="7" t="s">
        <v>5996</v>
      </c>
      <c r="P668" s="7" t="s">
        <v>6001</v>
      </c>
      <c r="Q668" s="9">
        <v>1656</v>
      </c>
      <c r="R668" s="6">
        <v>45763</v>
      </c>
      <c r="S668" s="8">
        <f>ROUND((VALUE(SUBSTITUTE(SUBSTITUTE(BooksData[[#This Row],[Price (Incl. Tax)]], "Â", ""), "£", "")) *1.3),2)</f>
        <v>13.03</v>
      </c>
      <c r="T668" s="7" cm="1">
        <f t="array" ref="T668">_xlfn.SWITCH(I668, "One",1,"Two",2,"Three",3,"Four",4,"Five",5,"")</f>
        <v>2</v>
      </c>
      <c r="U668" s="12">
        <f>BooksData[[#This Row],[Price(USD)]]*BooksData[[#This Row],[Total Sales]]</f>
        <v>46373.77</v>
      </c>
      <c r="V668" s="7" t="str">
        <f>IF(BooksData[[#This Row],[Title]]="","Missing","OK")</f>
        <v>OK</v>
      </c>
      <c r="W668" s="7" t="str">
        <f ca="1">IF(BooksData[[#This Row],[Last Purchase]] &gt;= TODAY() - 30, "Recent", "Old")</f>
        <v>Old</v>
      </c>
      <c r="X668" s="7">
        <f>IFERROR(
  --MID(BooksData[[#This Row],[Availability]],
        FIND("(", BooksData[[#This Row],[Availability]]) + 1,
        FIND(" ", BooksData[[#This Row],[Availability]], FIND("(", BooksData[[#This Row],[Availability]])) - FIND("(", BooksData[[#This Row],[Availability]]) - 1),
  0)</f>
        <v>3</v>
      </c>
      <c r="Y668" s="13" t="str">
        <f>IF(ISNUMBER(SEARCH("In stock", BooksData[[#This Row],[Availability]])), "In Stock", "Out of Stock")</f>
        <v>In Stock</v>
      </c>
      <c r="Z668" s="13" t="str">
        <f>IF(BooksData[[#This Row],[Stock Count]] &lt; 5, "⚠️ Low", "OK")</f>
        <v>⚠️ Low</v>
      </c>
      <c r="AA668" s="14">
        <f>BooksData[[#This Row],[Revenue]]*0.2</f>
        <v>9274.753999999999</v>
      </c>
      <c r="AB668" s="13" t="str" cm="1">
        <f t="array" ref="AB668">_xlfn.IFS(BooksData[[#This Row],[Price(USD)]]&lt;10, "Low", BooksData[[#This Row],[Price(USD)]]&lt;20, "Mid", TRUE, "High")</f>
        <v>Mid</v>
      </c>
      <c r="AC668" s="13" t="str">
        <f>IF(BooksData[[#This Row],[Total Sales]] &gt; 4000, "Top Seller", "Other")</f>
        <v>Other</v>
      </c>
    </row>
    <row r="669" spans="1:29" x14ac:dyDescent="0.3">
      <c r="A669" s="7" t="s">
        <v>685</v>
      </c>
      <c r="B669" s="7" t="s">
        <v>1684</v>
      </c>
      <c r="C669" s="7" t="s">
        <v>2017</v>
      </c>
      <c r="D669" s="7" t="s">
        <v>2548</v>
      </c>
      <c r="E669" s="7" t="s">
        <v>2548</v>
      </c>
      <c r="F669" s="7" t="s">
        <v>2921</v>
      </c>
      <c r="G669" s="7" t="s">
        <v>2928</v>
      </c>
      <c r="H669" s="7">
        <v>0</v>
      </c>
      <c r="I669" s="10" t="s">
        <v>2946</v>
      </c>
      <c r="J669" s="7" t="s">
        <v>2964</v>
      </c>
      <c r="K669" s="7" t="s">
        <v>3662</v>
      </c>
      <c r="L669" s="11" t="s">
        <v>4662</v>
      </c>
      <c r="M669" s="11" t="s">
        <v>5662</v>
      </c>
      <c r="N669" s="9">
        <v>3085</v>
      </c>
      <c r="O669" s="7" t="s">
        <v>5998</v>
      </c>
      <c r="P669" s="7" t="s">
        <v>6002</v>
      </c>
      <c r="Q669" s="9">
        <v>679</v>
      </c>
      <c r="R669" s="6">
        <v>45682</v>
      </c>
      <c r="S669" s="8">
        <f>ROUND((VALUE(SUBSTITUTE(SUBSTITUTE(BooksData[[#This Row],[Price (Incl. Tax)]], "Â", ""), "£", "")) *1.3),2)</f>
        <v>45.2</v>
      </c>
      <c r="T669" s="7" cm="1">
        <f t="array" ref="T669">_xlfn.SWITCH(I669, "One",1,"Two",2,"Three",3,"Four",4,"Five",5,"")</f>
        <v>1</v>
      </c>
      <c r="U669" s="12">
        <f>BooksData[[#This Row],[Price(USD)]]*BooksData[[#This Row],[Total Sales]]</f>
        <v>139442</v>
      </c>
      <c r="V669" s="7" t="str">
        <f>IF(BooksData[[#This Row],[Title]]="","Missing","OK")</f>
        <v>OK</v>
      </c>
      <c r="W669" s="7" t="str">
        <f ca="1">IF(BooksData[[#This Row],[Last Purchase]] &gt;= TODAY() - 30, "Recent", "Old")</f>
        <v>Old</v>
      </c>
      <c r="X669" s="7">
        <f>IFERROR(
  --MID(BooksData[[#This Row],[Availability]],
        FIND("(", BooksData[[#This Row],[Availability]]) + 1,
        FIND(" ", BooksData[[#This Row],[Availability]], FIND("(", BooksData[[#This Row],[Availability]])) - FIND("(", BooksData[[#This Row],[Availability]]) - 1),
  0)</f>
        <v>3</v>
      </c>
      <c r="Y669" s="13" t="str">
        <f>IF(ISNUMBER(SEARCH("In stock", BooksData[[#This Row],[Availability]])), "In Stock", "Out of Stock")</f>
        <v>In Stock</v>
      </c>
      <c r="Z669" s="13" t="str">
        <f>IF(BooksData[[#This Row],[Stock Count]] &lt; 5, "⚠️ Low", "OK")</f>
        <v>⚠️ Low</v>
      </c>
      <c r="AA669" s="14">
        <f>BooksData[[#This Row],[Revenue]]*0.2</f>
        <v>27888.400000000001</v>
      </c>
      <c r="AB669" s="13" t="str" cm="1">
        <f t="array" ref="AB669">_xlfn.IFS(BooksData[[#This Row],[Price(USD)]]&lt;10, "Low", BooksData[[#This Row],[Price(USD)]]&lt;20, "Mid", TRUE, "High")</f>
        <v>High</v>
      </c>
      <c r="AC669" s="13" t="str">
        <f>IF(BooksData[[#This Row],[Total Sales]] &gt; 4000, "Top Seller", "Other")</f>
        <v>Other</v>
      </c>
    </row>
    <row r="670" spans="1:29" x14ac:dyDescent="0.3">
      <c r="A670" s="7" t="s">
        <v>686</v>
      </c>
      <c r="B670" s="7" t="s">
        <v>1685</v>
      </c>
      <c r="C670" s="7" t="s">
        <v>2017</v>
      </c>
      <c r="D670" s="7" t="s">
        <v>2640</v>
      </c>
      <c r="E670" s="7" t="s">
        <v>2640</v>
      </c>
      <c r="F670" s="7" t="s">
        <v>2921</v>
      </c>
      <c r="G670" s="7" t="s">
        <v>2928</v>
      </c>
      <c r="H670" s="7">
        <v>0</v>
      </c>
      <c r="I670" s="10" t="s">
        <v>2945</v>
      </c>
      <c r="J670" s="7" t="s">
        <v>2964</v>
      </c>
      <c r="K670" s="7" t="s">
        <v>3663</v>
      </c>
      <c r="L670" s="11" t="s">
        <v>4663</v>
      </c>
      <c r="M670" s="11" t="s">
        <v>5663</v>
      </c>
      <c r="N670" s="9">
        <v>614</v>
      </c>
      <c r="O670" s="7" t="s">
        <v>6000</v>
      </c>
      <c r="P670" s="7" t="s">
        <v>6002</v>
      </c>
      <c r="Q670" s="9">
        <v>250</v>
      </c>
      <c r="R670" s="6">
        <v>45678</v>
      </c>
      <c r="S670" s="8">
        <f>ROUND((VALUE(SUBSTITUTE(SUBSTITUTE(BooksData[[#This Row],[Price (Incl. Tax)]], "Â", ""), "£", "")) *1.3),2)</f>
        <v>48.35</v>
      </c>
      <c r="T670" s="7" cm="1">
        <f t="array" ref="T670">_xlfn.SWITCH(I670, "One",1,"Two",2,"Three",3,"Four",4,"Five",5,"")</f>
        <v>3</v>
      </c>
      <c r="U670" s="12">
        <f>BooksData[[#This Row],[Price(USD)]]*BooksData[[#This Row],[Total Sales]]</f>
        <v>29686.9</v>
      </c>
      <c r="V670" s="7" t="str">
        <f>IF(BooksData[[#This Row],[Title]]="","Missing","OK")</f>
        <v>OK</v>
      </c>
      <c r="W670" s="7" t="str">
        <f ca="1">IF(BooksData[[#This Row],[Last Purchase]] &gt;= TODAY() - 30, "Recent", "Old")</f>
        <v>Old</v>
      </c>
      <c r="X670" s="7">
        <f>IFERROR(
  --MID(BooksData[[#This Row],[Availability]],
        FIND("(", BooksData[[#This Row],[Availability]]) + 1,
        FIND(" ", BooksData[[#This Row],[Availability]], FIND("(", BooksData[[#This Row],[Availability]])) - FIND("(", BooksData[[#This Row],[Availability]]) - 1),
  0)</f>
        <v>3</v>
      </c>
      <c r="Y670" s="13" t="str">
        <f>IF(ISNUMBER(SEARCH("In stock", BooksData[[#This Row],[Availability]])), "In Stock", "Out of Stock")</f>
        <v>In Stock</v>
      </c>
      <c r="Z670" s="13" t="str">
        <f>IF(BooksData[[#This Row],[Stock Count]] &lt; 5, "⚠️ Low", "OK")</f>
        <v>⚠️ Low</v>
      </c>
      <c r="AA670" s="14">
        <f>BooksData[[#This Row],[Revenue]]*0.2</f>
        <v>5937.380000000001</v>
      </c>
      <c r="AB670" s="13" t="str" cm="1">
        <f t="array" ref="AB670">_xlfn.IFS(BooksData[[#This Row],[Price(USD)]]&lt;10, "Low", BooksData[[#This Row],[Price(USD)]]&lt;20, "Mid", TRUE, "High")</f>
        <v>High</v>
      </c>
      <c r="AC670" s="13" t="str">
        <f>IF(BooksData[[#This Row],[Total Sales]] &gt; 4000, "Top Seller", "Other")</f>
        <v>Other</v>
      </c>
    </row>
    <row r="671" spans="1:29" x14ac:dyDescent="0.3">
      <c r="A671" s="7" t="s">
        <v>687</v>
      </c>
      <c r="B671" s="7" t="s">
        <v>1686</v>
      </c>
      <c r="C671" s="7" t="s">
        <v>2017</v>
      </c>
      <c r="D671" s="7" t="s">
        <v>2641</v>
      </c>
      <c r="E671" s="7" t="s">
        <v>2641</v>
      </c>
      <c r="F671" s="7" t="s">
        <v>2921</v>
      </c>
      <c r="G671" s="7" t="s">
        <v>2928</v>
      </c>
      <c r="H671" s="7">
        <v>0</v>
      </c>
      <c r="I671" s="10" t="s">
        <v>2945</v>
      </c>
      <c r="J671" s="7" t="s">
        <v>2964</v>
      </c>
      <c r="K671" s="7" t="s">
        <v>3664</v>
      </c>
      <c r="L671" s="11" t="s">
        <v>4664</v>
      </c>
      <c r="M671" s="11" t="s">
        <v>5664</v>
      </c>
      <c r="N671" s="9">
        <v>4194</v>
      </c>
      <c r="O671" s="7" t="s">
        <v>5997</v>
      </c>
      <c r="P671" s="7" t="s">
        <v>6002</v>
      </c>
      <c r="Q671" s="9">
        <v>87</v>
      </c>
      <c r="R671" s="6">
        <v>45687</v>
      </c>
      <c r="S671" s="8">
        <f>ROUND((VALUE(SUBSTITUTE(SUBSTITUTE(BooksData[[#This Row],[Price (Incl. Tax)]], "Â", ""), "£", "")) *1.3),2)</f>
        <v>62.14</v>
      </c>
      <c r="T671" s="7" cm="1">
        <f t="array" ref="T671">_xlfn.SWITCH(I671, "One",1,"Two",2,"Three",3,"Four",4,"Five",5,"")</f>
        <v>3</v>
      </c>
      <c r="U671" s="12">
        <f>BooksData[[#This Row],[Price(USD)]]*BooksData[[#This Row],[Total Sales]]</f>
        <v>260615.16</v>
      </c>
      <c r="V671" s="7" t="str">
        <f>IF(BooksData[[#This Row],[Title]]="","Missing","OK")</f>
        <v>OK</v>
      </c>
      <c r="W671" s="7" t="str">
        <f ca="1">IF(BooksData[[#This Row],[Last Purchase]] &gt;= TODAY() - 30, "Recent", "Old")</f>
        <v>Old</v>
      </c>
      <c r="X671" s="7">
        <f>IFERROR(
  --MID(BooksData[[#This Row],[Availability]],
        FIND("(", BooksData[[#This Row],[Availability]]) + 1,
        FIND(" ", BooksData[[#This Row],[Availability]], FIND("(", BooksData[[#This Row],[Availability]])) - FIND("(", BooksData[[#This Row],[Availability]]) - 1),
  0)</f>
        <v>3</v>
      </c>
      <c r="Y671" s="13" t="str">
        <f>IF(ISNUMBER(SEARCH("In stock", BooksData[[#This Row],[Availability]])), "In Stock", "Out of Stock")</f>
        <v>In Stock</v>
      </c>
      <c r="Z671" s="13" t="str">
        <f>IF(BooksData[[#This Row],[Stock Count]] &lt; 5, "⚠️ Low", "OK")</f>
        <v>⚠️ Low</v>
      </c>
      <c r="AA671" s="14">
        <f>BooksData[[#This Row],[Revenue]]*0.2</f>
        <v>52123.032000000007</v>
      </c>
      <c r="AB671" s="13" t="str" cm="1">
        <f t="array" ref="AB671">_xlfn.IFS(BooksData[[#This Row],[Price(USD)]]&lt;10, "Low", BooksData[[#This Row],[Price(USD)]]&lt;20, "Mid", TRUE, "High")</f>
        <v>High</v>
      </c>
      <c r="AC671" s="13" t="str">
        <f>IF(BooksData[[#This Row],[Total Sales]] &gt; 4000, "Top Seller", "Other")</f>
        <v>Top Seller</v>
      </c>
    </row>
    <row r="672" spans="1:29" x14ac:dyDescent="0.3">
      <c r="A672" s="7" t="s">
        <v>688</v>
      </c>
      <c r="B672" s="7" t="s">
        <v>1687</v>
      </c>
      <c r="C672" s="7" t="s">
        <v>2017</v>
      </c>
      <c r="D672" s="7" t="s">
        <v>2642</v>
      </c>
      <c r="E672" s="7" t="s">
        <v>2642</v>
      </c>
      <c r="F672" s="7" t="s">
        <v>2921</v>
      </c>
      <c r="G672" s="7" t="s">
        <v>2928</v>
      </c>
      <c r="H672" s="7">
        <v>0</v>
      </c>
      <c r="I672" s="10" t="s">
        <v>2946</v>
      </c>
      <c r="J672" s="7" t="s">
        <v>2964</v>
      </c>
      <c r="K672" s="7" t="s">
        <v>3665</v>
      </c>
      <c r="L672" s="11" t="s">
        <v>4665</v>
      </c>
      <c r="M672" s="11" t="s">
        <v>5665</v>
      </c>
      <c r="N672" s="9">
        <v>2845</v>
      </c>
      <c r="O672" s="7" t="s">
        <v>5996</v>
      </c>
      <c r="P672" s="7" t="s">
        <v>6001</v>
      </c>
      <c r="Q672" s="9">
        <v>1929</v>
      </c>
      <c r="R672" s="6">
        <v>45753</v>
      </c>
      <c r="S672" s="8">
        <f>ROUND((VALUE(SUBSTITUTE(SUBSTITUTE(BooksData[[#This Row],[Price (Incl. Tax)]], "Â", ""), "£", "")) *1.3),2)</f>
        <v>74.72</v>
      </c>
      <c r="T672" s="7" cm="1">
        <f t="array" ref="T672">_xlfn.SWITCH(I672, "One",1,"Two",2,"Three",3,"Four",4,"Five",5,"")</f>
        <v>1</v>
      </c>
      <c r="U672" s="12">
        <f>BooksData[[#This Row],[Price(USD)]]*BooksData[[#This Row],[Total Sales]]</f>
        <v>212578.4</v>
      </c>
      <c r="V672" s="7" t="str">
        <f>IF(BooksData[[#This Row],[Title]]="","Missing","OK")</f>
        <v>OK</v>
      </c>
      <c r="W672" s="7" t="str">
        <f ca="1">IF(BooksData[[#This Row],[Last Purchase]] &gt;= TODAY() - 30, "Recent", "Old")</f>
        <v>Old</v>
      </c>
      <c r="X672" s="7">
        <f>IFERROR(
  --MID(BooksData[[#This Row],[Availability]],
        FIND("(", BooksData[[#This Row],[Availability]]) + 1,
        FIND(" ", BooksData[[#This Row],[Availability]], FIND("(", BooksData[[#This Row],[Availability]])) - FIND("(", BooksData[[#This Row],[Availability]]) - 1),
  0)</f>
        <v>3</v>
      </c>
      <c r="Y672" s="13" t="str">
        <f>IF(ISNUMBER(SEARCH("In stock", BooksData[[#This Row],[Availability]])), "In Stock", "Out of Stock")</f>
        <v>In Stock</v>
      </c>
      <c r="Z672" s="13" t="str">
        <f>IF(BooksData[[#This Row],[Stock Count]] &lt; 5, "⚠️ Low", "OK")</f>
        <v>⚠️ Low</v>
      </c>
      <c r="AA672" s="14">
        <f>BooksData[[#This Row],[Revenue]]*0.2</f>
        <v>42515.68</v>
      </c>
      <c r="AB672" s="13" t="str" cm="1">
        <f t="array" ref="AB672">_xlfn.IFS(BooksData[[#This Row],[Price(USD)]]&lt;10, "Low", BooksData[[#This Row],[Price(USD)]]&lt;20, "Mid", TRUE, "High")</f>
        <v>High</v>
      </c>
      <c r="AC672" s="13" t="str">
        <f>IF(BooksData[[#This Row],[Total Sales]] &gt; 4000, "Top Seller", "Other")</f>
        <v>Other</v>
      </c>
    </row>
    <row r="673" spans="1:29" x14ac:dyDescent="0.3">
      <c r="A673" s="7" t="s">
        <v>689</v>
      </c>
      <c r="B673" s="7" t="s">
        <v>1688</v>
      </c>
      <c r="C673" s="7" t="s">
        <v>2017</v>
      </c>
      <c r="D673" s="7" t="s">
        <v>2612</v>
      </c>
      <c r="E673" s="7" t="s">
        <v>2612</v>
      </c>
      <c r="F673" s="7" t="s">
        <v>2921</v>
      </c>
      <c r="G673" s="7" t="s">
        <v>2928</v>
      </c>
      <c r="H673" s="7">
        <v>0</v>
      </c>
      <c r="I673" s="10" t="s">
        <v>2944</v>
      </c>
      <c r="J673" s="7" t="s">
        <v>2964</v>
      </c>
      <c r="K673" s="7" t="s">
        <v>3666</v>
      </c>
      <c r="L673" s="11" t="s">
        <v>4666</v>
      </c>
      <c r="M673" s="11" t="s">
        <v>5666</v>
      </c>
      <c r="N673" s="9">
        <v>153</v>
      </c>
      <c r="O673" s="7" t="s">
        <v>5997</v>
      </c>
      <c r="P673" s="7" t="s">
        <v>6002</v>
      </c>
      <c r="Q673" s="9">
        <v>944</v>
      </c>
      <c r="R673" s="6">
        <v>45813</v>
      </c>
      <c r="S673" s="8">
        <f>ROUND((VALUE(SUBSTITUTE(SUBSTITUTE(BooksData[[#This Row],[Price (Incl. Tax)]], "Â", ""), "£", "")) *1.3),2)</f>
        <v>28.77</v>
      </c>
      <c r="T673" s="7" cm="1">
        <f t="array" ref="T673">_xlfn.SWITCH(I673, "One",1,"Two",2,"Three",3,"Four",4,"Five",5,"")</f>
        <v>4</v>
      </c>
      <c r="U673" s="12">
        <f>BooksData[[#This Row],[Price(USD)]]*BooksData[[#This Row],[Total Sales]]</f>
        <v>4401.8099999999995</v>
      </c>
      <c r="V673" s="7" t="str">
        <f>IF(BooksData[[#This Row],[Title]]="","Missing","OK")</f>
        <v>OK</v>
      </c>
      <c r="W673" s="7" t="str">
        <f ca="1">IF(BooksData[[#This Row],[Last Purchase]] &gt;= TODAY() - 30, "Recent", "Old")</f>
        <v>Old</v>
      </c>
      <c r="X673" s="7">
        <f>IFERROR(
  --MID(BooksData[[#This Row],[Availability]],
        FIND("(", BooksData[[#This Row],[Availability]]) + 1,
        FIND(" ", BooksData[[#This Row],[Availability]], FIND("(", BooksData[[#This Row],[Availability]])) - FIND("(", BooksData[[#This Row],[Availability]]) - 1),
  0)</f>
        <v>3</v>
      </c>
      <c r="Y673" s="13" t="str">
        <f>IF(ISNUMBER(SEARCH("In stock", BooksData[[#This Row],[Availability]])), "In Stock", "Out of Stock")</f>
        <v>In Stock</v>
      </c>
      <c r="Z673" s="13" t="str">
        <f>IF(BooksData[[#This Row],[Stock Count]] &lt; 5, "⚠️ Low", "OK")</f>
        <v>⚠️ Low</v>
      </c>
      <c r="AA673" s="14">
        <f>BooksData[[#This Row],[Revenue]]*0.2</f>
        <v>880.36199999999997</v>
      </c>
      <c r="AB673" s="13" t="str" cm="1">
        <f t="array" ref="AB673">_xlfn.IFS(BooksData[[#This Row],[Price(USD)]]&lt;10, "Low", BooksData[[#This Row],[Price(USD)]]&lt;20, "Mid", TRUE, "High")</f>
        <v>High</v>
      </c>
      <c r="AC673" s="13" t="str">
        <f>IF(BooksData[[#This Row],[Total Sales]] &gt; 4000, "Top Seller", "Other")</f>
        <v>Other</v>
      </c>
    </row>
    <row r="674" spans="1:29" x14ac:dyDescent="0.3">
      <c r="A674" s="7" t="s">
        <v>690</v>
      </c>
      <c r="B674" s="7" t="s">
        <v>1689</v>
      </c>
      <c r="C674" s="7" t="s">
        <v>2017</v>
      </c>
      <c r="D674" s="7" t="s">
        <v>2082</v>
      </c>
      <c r="E674" s="7" t="s">
        <v>2082</v>
      </c>
      <c r="F674" s="7" t="s">
        <v>2921</v>
      </c>
      <c r="G674" s="7" t="s">
        <v>2928</v>
      </c>
      <c r="H674" s="7">
        <v>0</v>
      </c>
      <c r="I674" s="10" t="s">
        <v>2947</v>
      </c>
      <c r="J674" s="7" t="s">
        <v>2964</v>
      </c>
      <c r="K674" s="7" t="s">
        <v>3667</v>
      </c>
      <c r="L674" s="11" t="s">
        <v>4667</v>
      </c>
      <c r="M674" s="11" t="s">
        <v>5667</v>
      </c>
      <c r="N674" s="9">
        <v>3491</v>
      </c>
      <c r="O674" s="7" t="s">
        <v>6000</v>
      </c>
      <c r="P674" s="7" t="s">
        <v>6001</v>
      </c>
      <c r="Q674" s="9">
        <v>103</v>
      </c>
      <c r="R674" s="6">
        <v>45709</v>
      </c>
      <c r="S674" s="8">
        <f>ROUND((VALUE(SUBSTITUTE(SUBSTITUTE(BooksData[[#This Row],[Price (Incl. Tax)]], "Â", ""), "£", "")) *1.3),2)</f>
        <v>53.72</v>
      </c>
      <c r="T674" s="7" cm="1">
        <f t="array" ref="T674">_xlfn.SWITCH(I674, "One",1,"Two",2,"Three",3,"Four",4,"Five",5,"")</f>
        <v>5</v>
      </c>
      <c r="U674" s="12">
        <f>BooksData[[#This Row],[Price(USD)]]*BooksData[[#This Row],[Total Sales]]</f>
        <v>187536.52</v>
      </c>
      <c r="V674" s="7" t="str">
        <f>IF(BooksData[[#This Row],[Title]]="","Missing","OK")</f>
        <v>OK</v>
      </c>
      <c r="W674" s="7" t="str">
        <f ca="1">IF(BooksData[[#This Row],[Last Purchase]] &gt;= TODAY() - 30, "Recent", "Old")</f>
        <v>Old</v>
      </c>
      <c r="X674" s="7">
        <f>IFERROR(
  --MID(BooksData[[#This Row],[Availability]],
        FIND("(", BooksData[[#This Row],[Availability]]) + 1,
        FIND(" ", BooksData[[#This Row],[Availability]], FIND("(", BooksData[[#This Row],[Availability]])) - FIND("(", BooksData[[#This Row],[Availability]]) - 1),
  0)</f>
        <v>3</v>
      </c>
      <c r="Y674" s="13" t="str">
        <f>IF(ISNUMBER(SEARCH("In stock", BooksData[[#This Row],[Availability]])), "In Stock", "Out of Stock")</f>
        <v>In Stock</v>
      </c>
      <c r="Z674" s="13" t="str">
        <f>IF(BooksData[[#This Row],[Stock Count]] &lt; 5, "⚠️ Low", "OK")</f>
        <v>⚠️ Low</v>
      </c>
      <c r="AA674" s="14">
        <f>BooksData[[#This Row],[Revenue]]*0.2</f>
        <v>37507.303999999996</v>
      </c>
      <c r="AB674" s="13" t="str" cm="1">
        <f t="array" ref="AB674">_xlfn.IFS(BooksData[[#This Row],[Price(USD)]]&lt;10, "Low", BooksData[[#This Row],[Price(USD)]]&lt;20, "Mid", TRUE, "High")</f>
        <v>High</v>
      </c>
      <c r="AC674" s="13" t="str">
        <f>IF(BooksData[[#This Row],[Total Sales]] &gt; 4000, "Top Seller", "Other")</f>
        <v>Other</v>
      </c>
    </row>
    <row r="675" spans="1:29" x14ac:dyDescent="0.3">
      <c r="A675" s="7" t="s">
        <v>691</v>
      </c>
      <c r="B675" s="7" t="s">
        <v>1690</v>
      </c>
      <c r="C675" s="7" t="s">
        <v>2017</v>
      </c>
      <c r="D675" s="7" t="s">
        <v>2643</v>
      </c>
      <c r="E675" s="7" t="s">
        <v>2643</v>
      </c>
      <c r="F675" s="7" t="s">
        <v>2921</v>
      </c>
      <c r="G675" s="7" t="s">
        <v>2928</v>
      </c>
      <c r="H675" s="7">
        <v>0</v>
      </c>
      <c r="I675" s="10" t="s">
        <v>2946</v>
      </c>
      <c r="J675" s="7" t="s">
        <v>2964</v>
      </c>
      <c r="K675" s="7" t="s">
        <v>3668</v>
      </c>
      <c r="L675" s="11" t="s">
        <v>4668</v>
      </c>
      <c r="M675" s="11" t="s">
        <v>5668</v>
      </c>
      <c r="N675" s="9">
        <v>4065</v>
      </c>
      <c r="O675" s="7" t="s">
        <v>5995</v>
      </c>
      <c r="P675" s="7" t="s">
        <v>6002</v>
      </c>
      <c r="Q675" s="9">
        <v>344</v>
      </c>
      <c r="R675" s="6">
        <v>45695</v>
      </c>
      <c r="S675" s="8">
        <f>ROUND((VALUE(SUBSTITUTE(SUBSTITUTE(BooksData[[#This Row],[Price (Incl. Tax)]], "Â", ""), "£", "")) *1.3),2)</f>
        <v>31.92</v>
      </c>
      <c r="T675" s="7" cm="1">
        <f t="array" ref="T675">_xlfn.SWITCH(I675, "One",1,"Two",2,"Three",3,"Four",4,"Five",5,"")</f>
        <v>1</v>
      </c>
      <c r="U675" s="12">
        <f>BooksData[[#This Row],[Price(USD)]]*BooksData[[#This Row],[Total Sales]]</f>
        <v>129754.8</v>
      </c>
      <c r="V675" s="7" t="str">
        <f>IF(BooksData[[#This Row],[Title]]="","Missing","OK")</f>
        <v>OK</v>
      </c>
      <c r="W675" s="7" t="str">
        <f ca="1">IF(BooksData[[#This Row],[Last Purchase]] &gt;= TODAY() - 30, "Recent", "Old")</f>
        <v>Old</v>
      </c>
      <c r="X675" s="7">
        <f>IFERROR(
  --MID(BooksData[[#This Row],[Availability]],
        FIND("(", BooksData[[#This Row],[Availability]]) + 1,
        FIND(" ", BooksData[[#This Row],[Availability]], FIND("(", BooksData[[#This Row],[Availability]])) - FIND("(", BooksData[[#This Row],[Availability]]) - 1),
  0)</f>
        <v>3</v>
      </c>
      <c r="Y675" s="13" t="str">
        <f>IF(ISNUMBER(SEARCH("In stock", BooksData[[#This Row],[Availability]])), "In Stock", "Out of Stock")</f>
        <v>In Stock</v>
      </c>
      <c r="Z675" s="13" t="str">
        <f>IF(BooksData[[#This Row],[Stock Count]] &lt; 5, "⚠️ Low", "OK")</f>
        <v>⚠️ Low</v>
      </c>
      <c r="AA675" s="14">
        <f>BooksData[[#This Row],[Revenue]]*0.2</f>
        <v>25950.960000000003</v>
      </c>
      <c r="AB675" s="13" t="str" cm="1">
        <f t="array" ref="AB675">_xlfn.IFS(BooksData[[#This Row],[Price(USD)]]&lt;10, "Low", BooksData[[#This Row],[Price(USD)]]&lt;20, "Mid", TRUE, "High")</f>
        <v>High</v>
      </c>
      <c r="AC675" s="13" t="str">
        <f>IF(BooksData[[#This Row],[Total Sales]] &gt; 4000, "Top Seller", "Other")</f>
        <v>Top Seller</v>
      </c>
    </row>
    <row r="676" spans="1:29" x14ac:dyDescent="0.3">
      <c r="A676" s="7" t="s">
        <v>692</v>
      </c>
      <c r="B676" s="7" t="s">
        <v>1691</v>
      </c>
      <c r="C676" s="7" t="s">
        <v>2017</v>
      </c>
      <c r="D676" s="7" t="s">
        <v>2644</v>
      </c>
      <c r="E676" s="7" t="s">
        <v>2644</v>
      </c>
      <c r="F676" s="7" t="s">
        <v>2921</v>
      </c>
      <c r="G676" s="7" t="s">
        <v>2928</v>
      </c>
      <c r="H676" s="7">
        <v>0</v>
      </c>
      <c r="I676" s="10" t="s">
        <v>2946</v>
      </c>
      <c r="J676" s="7" t="s">
        <v>2964</v>
      </c>
      <c r="K676" s="7" t="s">
        <v>3669</v>
      </c>
      <c r="L676" s="11" t="s">
        <v>4669</v>
      </c>
      <c r="M676" s="11" t="s">
        <v>5669</v>
      </c>
      <c r="N676" s="9">
        <v>914</v>
      </c>
      <c r="O676" s="7" t="s">
        <v>5995</v>
      </c>
      <c r="P676" s="7" t="s">
        <v>6002</v>
      </c>
      <c r="Q676" s="9">
        <v>1892</v>
      </c>
      <c r="R676" s="6">
        <v>45838</v>
      </c>
      <c r="S676" s="8">
        <f>ROUND((VALUE(SUBSTITUTE(SUBSTITUTE(BooksData[[#This Row],[Price (Incl. Tax)]], "Â", ""), "£", "")) *1.3),2)</f>
        <v>62.19</v>
      </c>
      <c r="T676" s="7" cm="1">
        <f t="array" ref="T676">_xlfn.SWITCH(I676, "One",1,"Two",2,"Three",3,"Four",4,"Five",5,"")</f>
        <v>1</v>
      </c>
      <c r="U676" s="12">
        <f>BooksData[[#This Row],[Price(USD)]]*BooksData[[#This Row],[Total Sales]]</f>
        <v>56841.659999999996</v>
      </c>
      <c r="V676" s="7" t="str">
        <f>IF(BooksData[[#This Row],[Title]]="","Missing","OK")</f>
        <v>OK</v>
      </c>
      <c r="W676" s="7" t="str">
        <f ca="1">IF(BooksData[[#This Row],[Last Purchase]] &gt;= TODAY() - 30, "Recent", "Old")</f>
        <v>Recent</v>
      </c>
      <c r="X676" s="7">
        <f>IFERROR(
  --MID(BooksData[[#This Row],[Availability]],
        FIND("(", BooksData[[#This Row],[Availability]]) + 1,
        FIND(" ", BooksData[[#This Row],[Availability]], FIND("(", BooksData[[#This Row],[Availability]])) - FIND("(", BooksData[[#This Row],[Availability]]) - 1),
  0)</f>
        <v>3</v>
      </c>
      <c r="Y676" s="13" t="str">
        <f>IF(ISNUMBER(SEARCH("In stock", BooksData[[#This Row],[Availability]])), "In Stock", "Out of Stock")</f>
        <v>In Stock</v>
      </c>
      <c r="Z676" s="13" t="str">
        <f>IF(BooksData[[#This Row],[Stock Count]] &lt; 5, "⚠️ Low", "OK")</f>
        <v>⚠️ Low</v>
      </c>
      <c r="AA676" s="14">
        <f>BooksData[[#This Row],[Revenue]]*0.2</f>
        <v>11368.332</v>
      </c>
      <c r="AB676" s="13" t="str" cm="1">
        <f t="array" ref="AB676">_xlfn.IFS(BooksData[[#This Row],[Price(USD)]]&lt;10, "Low", BooksData[[#This Row],[Price(USD)]]&lt;20, "Mid", TRUE, "High")</f>
        <v>High</v>
      </c>
      <c r="AC676" s="13" t="str">
        <f>IF(BooksData[[#This Row],[Total Sales]] &gt; 4000, "Top Seller", "Other")</f>
        <v>Other</v>
      </c>
    </row>
    <row r="677" spans="1:29" x14ac:dyDescent="0.3">
      <c r="A677" s="7" t="s">
        <v>693</v>
      </c>
      <c r="B677" s="7" t="s">
        <v>1692</v>
      </c>
      <c r="C677" s="7" t="s">
        <v>2017</v>
      </c>
      <c r="D677" s="7" t="s">
        <v>2645</v>
      </c>
      <c r="E677" s="7" t="s">
        <v>2645</v>
      </c>
      <c r="F677" s="7" t="s">
        <v>2921</v>
      </c>
      <c r="G677" s="7" t="s">
        <v>2928</v>
      </c>
      <c r="H677" s="7">
        <v>0</v>
      </c>
      <c r="I677" s="10" t="s">
        <v>2947</v>
      </c>
      <c r="J677" s="7" t="s">
        <v>2964</v>
      </c>
      <c r="K677" s="7" t="s">
        <v>3670</v>
      </c>
      <c r="L677" s="11" t="s">
        <v>4670</v>
      </c>
      <c r="M677" s="11" t="s">
        <v>5670</v>
      </c>
      <c r="N677" s="9">
        <v>3601</v>
      </c>
      <c r="O677" s="7" t="s">
        <v>5998</v>
      </c>
      <c r="P677" s="7" t="s">
        <v>6001</v>
      </c>
      <c r="Q677" s="9">
        <v>1175</v>
      </c>
      <c r="R677" s="6">
        <v>45849</v>
      </c>
      <c r="S677" s="8">
        <f>ROUND((VALUE(SUBSTITUTE(SUBSTITUTE(BooksData[[#This Row],[Price (Incl. Tax)]], "Â", ""), "£", "")) *1.3),2)</f>
        <v>69.819999999999993</v>
      </c>
      <c r="T677" s="7" cm="1">
        <f t="array" ref="T677">_xlfn.SWITCH(I677, "One",1,"Two",2,"Three",3,"Four",4,"Five",5,"")</f>
        <v>5</v>
      </c>
      <c r="U677" s="12">
        <f>BooksData[[#This Row],[Price(USD)]]*BooksData[[#This Row],[Total Sales]]</f>
        <v>251421.81999999998</v>
      </c>
      <c r="V677" s="7" t="str">
        <f>IF(BooksData[[#This Row],[Title]]="","Missing","OK")</f>
        <v>OK</v>
      </c>
      <c r="W677" s="7" t="str">
        <f ca="1">IF(BooksData[[#This Row],[Last Purchase]] &gt;= TODAY() - 30, "Recent", "Old")</f>
        <v>Recent</v>
      </c>
      <c r="X677" s="7">
        <f>IFERROR(
  --MID(BooksData[[#This Row],[Availability]],
        FIND("(", BooksData[[#This Row],[Availability]]) + 1,
        FIND(" ", BooksData[[#This Row],[Availability]], FIND("(", BooksData[[#This Row],[Availability]])) - FIND("(", BooksData[[#This Row],[Availability]]) - 1),
  0)</f>
        <v>3</v>
      </c>
      <c r="Y677" s="13" t="str">
        <f>IF(ISNUMBER(SEARCH("In stock", BooksData[[#This Row],[Availability]])), "In Stock", "Out of Stock")</f>
        <v>In Stock</v>
      </c>
      <c r="Z677" s="13" t="str">
        <f>IF(BooksData[[#This Row],[Stock Count]] &lt; 5, "⚠️ Low", "OK")</f>
        <v>⚠️ Low</v>
      </c>
      <c r="AA677" s="14">
        <f>BooksData[[#This Row],[Revenue]]*0.2</f>
        <v>50284.364000000001</v>
      </c>
      <c r="AB677" s="13" t="str" cm="1">
        <f t="array" ref="AB677">_xlfn.IFS(BooksData[[#This Row],[Price(USD)]]&lt;10, "Low", BooksData[[#This Row],[Price(USD)]]&lt;20, "Mid", TRUE, "High")</f>
        <v>High</v>
      </c>
      <c r="AC677" s="13" t="str">
        <f>IF(BooksData[[#This Row],[Total Sales]] &gt; 4000, "Top Seller", "Other")</f>
        <v>Other</v>
      </c>
    </row>
    <row r="678" spans="1:29" x14ac:dyDescent="0.3">
      <c r="A678" s="7" t="s">
        <v>694</v>
      </c>
      <c r="B678" s="7" t="s">
        <v>1693</v>
      </c>
      <c r="C678" s="7" t="s">
        <v>2017</v>
      </c>
      <c r="D678" s="7" t="s">
        <v>2646</v>
      </c>
      <c r="E678" s="7" t="s">
        <v>2646</v>
      </c>
      <c r="F678" s="7" t="s">
        <v>2921</v>
      </c>
      <c r="G678" s="7" t="s">
        <v>2928</v>
      </c>
      <c r="H678" s="7">
        <v>0</v>
      </c>
      <c r="I678" s="10" t="s">
        <v>2943</v>
      </c>
      <c r="J678" s="7" t="s">
        <v>2964</v>
      </c>
      <c r="K678" s="7" t="s">
        <v>3671</v>
      </c>
      <c r="L678" s="11" t="s">
        <v>4671</v>
      </c>
      <c r="M678" s="11" t="s">
        <v>5671</v>
      </c>
      <c r="N678" s="9">
        <v>3017</v>
      </c>
      <c r="O678" s="7" t="s">
        <v>5998</v>
      </c>
      <c r="P678" s="7" t="s">
        <v>6001</v>
      </c>
      <c r="Q678" s="9">
        <v>887</v>
      </c>
      <c r="R678" s="6">
        <v>45687</v>
      </c>
      <c r="S678" s="8">
        <f>ROUND((VALUE(SUBSTITUTE(SUBSTITUTE(BooksData[[#This Row],[Price (Incl. Tax)]], "Â", ""), "£", "")) *1.3),2)</f>
        <v>68.03</v>
      </c>
      <c r="T678" s="7" cm="1">
        <f t="array" ref="T678">_xlfn.SWITCH(I678, "One",1,"Two",2,"Three",3,"Four",4,"Five",5,"")</f>
        <v>2</v>
      </c>
      <c r="U678" s="12">
        <f>BooksData[[#This Row],[Price(USD)]]*BooksData[[#This Row],[Total Sales]]</f>
        <v>205246.51</v>
      </c>
      <c r="V678" s="7" t="str">
        <f>IF(BooksData[[#This Row],[Title]]="","Missing","OK")</f>
        <v>OK</v>
      </c>
      <c r="W678" s="7" t="str">
        <f ca="1">IF(BooksData[[#This Row],[Last Purchase]] &gt;= TODAY() - 30, "Recent", "Old")</f>
        <v>Old</v>
      </c>
      <c r="X678" s="7">
        <f>IFERROR(
  --MID(BooksData[[#This Row],[Availability]],
        FIND("(", BooksData[[#This Row],[Availability]]) + 1,
        FIND(" ", BooksData[[#This Row],[Availability]], FIND("(", BooksData[[#This Row],[Availability]])) - FIND("(", BooksData[[#This Row],[Availability]]) - 1),
  0)</f>
        <v>3</v>
      </c>
      <c r="Y678" s="13" t="str">
        <f>IF(ISNUMBER(SEARCH("In stock", BooksData[[#This Row],[Availability]])), "In Stock", "Out of Stock")</f>
        <v>In Stock</v>
      </c>
      <c r="Z678" s="13" t="str">
        <f>IF(BooksData[[#This Row],[Stock Count]] &lt; 5, "⚠️ Low", "OK")</f>
        <v>⚠️ Low</v>
      </c>
      <c r="AA678" s="14">
        <f>BooksData[[#This Row],[Revenue]]*0.2</f>
        <v>41049.302000000003</v>
      </c>
      <c r="AB678" s="13" t="str" cm="1">
        <f t="array" ref="AB678">_xlfn.IFS(BooksData[[#This Row],[Price(USD)]]&lt;10, "Low", BooksData[[#This Row],[Price(USD)]]&lt;20, "Mid", TRUE, "High")</f>
        <v>High</v>
      </c>
      <c r="AC678" s="13" t="str">
        <f>IF(BooksData[[#This Row],[Total Sales]] &gt; 4000, "Top Seller", "Other")</f>
        <v>Other</v>
      </c>
    </row>
    <row r="679" spans="1:29" x14ac:dyDescent="0.3">
      <c r="A679" s="7" t="s">
        <v>695</v>
      </c>
      <c r="B679" s="7" t="s">
        <v>1694</v>
      </c>
      <c r="C679" s="7" t="s">
        <v>2017</v>
      </c>
      <c r="D679" s="7" t="s">
        <v>2261</v>
      </c>
      <c r="E679" s="7" t="s">
        <v>2261</v>
      </c>
      <c r="F679" s="7" t="s">
        <v>2921</v>
      </c>
      <c r="G679" s="7" t="s">
        <v>2928</v>
      </c>
      <c r="H679" s="7">
        <v>0</v>
      </c>
      <c r="I679" s="10" t="s">
        <v>2946</v>
      </c>
      <c r="J679" s="7" t="s">
        <v>2964</v>
      </c>
      <c r="K679" s="7" t="s">
        <v>3672</v>
      </c>
      <c r="L679" s="11" t="s">
        <v>4672</v>
      </c>
      <c r="M679" s="11" t="s">
        <v>5672</v>
      </c>
      <c r="N679" s="9">
        <v>3816</v>
      </c>
      <c r="O679" s="7" t="s">
        <v>5998</v>
      </c>
      <c r="P679" s="7" t="s">
        <v>6001</v>
      </c>
      <c r="Q679" s="9">
        <v>1682</v>
      </c>
      <c r="R679" s="6">
        <v>45811</v>
      </c>
      <c r="S679" s="8">
        <f>ROUND((VALUE(SUBSTITUTE(SUBSTITUTE(BooksData[[#This Row],[Price (Incl. Tax)]], "Â", ""), "£", "")) *1.3),2)</f>
        <v>60.18</v>
      </c>
      <c r="T679" s="7" cm="1">
        <f t="array" ref="T679">_xlfn.SWITCH(I679, "One",1,"Two",2,"Three",3,"Four",4,"Five",5,"")</f>
        <v>1</v>
      </c>
      <c r="U679" s="12">
        <f>BooksData[[#This Row],[Price(USD)]]*BooksData[[#This Row],[Total Sales]]</f>
        <v>229646.88</v>
      </c>
      <c r="V679" s="7" t="str">
        <f>IF(BooksData[[#This Row],[Title]]="","Missing","OK")</f>
        <v>OK</v>
      </c>
      <c r="W679" s="7" t="str">
        <f ca="1">IF(BooksData[[#This Row],[Last Purchase]] &gt;= TODAY() - 30, "Recent", "Old")</f>
        <v>Old</v>
      </c>
      <c r="X679" s="7">
        <f>IFERROR(
  --MID(BooksData[[#This Row],[Availability]],
        FIND("(", BooksData[[#This Row],[Availability]]) + 1,
        FIND(" ", BooksData[[#This Row],[Availability]], FIND("(", BooksData[[#This Row],[Availability]])) - FIND("(", BooksData[[#This Row],[Availability]]) - 1),
  0)</f>
        <v>3</v>
      </c>
      <c r="Y679" s="13" t="str">
        <f>IF(ISNUMBER(SEARCH("In stock", BooksData[[#This Row],[Availability]])), "In Stock", "Out of Stock")</f>
        <v>In Stock</v>
      </c>
      <c r="Z679" s="13" t="str">
        <f>IF(BooksData[[#This Row],[Stock Count]] &lt; 5, "⚠️ Low", "OK")</f>
        <v>⚠️ Low</v>
      </c>
      <c r="AA679" s="14">
        <f>BooksData[[#This Row],[Revenue]]*0.2</f>
        <v>45929.376000000004</v>
      </c>
      <c r="AB679" s="13" t="str" cm="1">
        <f t="array" ref="AB679">_xlfn.IFS(BooksData[[#This Row],[Price(USD)]]&lt;10, "Low", BooksData[[#This Row],[Price(USD)]]&lt;20, "Mid", TRUE, "High")</f>
        <v>High</v>
      </c>
      <c r="AC679" s="13" t="str">
        <f>IF(BooksData[[#This Row],[Total Sales]] &gt; 4000, "Top Seller", "Other")</f>
        <v>Other</v>
      </c>
    </row>
    <row r="680" spans="1:29" x14ac:dyDescent="0.3">
      <c r="A680" s="7" t="s">
        <v>696</v>
      </c>
      <c r="B680" s="7" t="s">
        <v>1695</v>
      </c>
      <c r="C680" s="7" t="s">
        <v>2017</v>
      </c>
      <c r="D680" s="7" t="s">
        <v>2647</v>
      </c>
      <c r="E680" s="7" t="s">
        <v>2647</v>
      </c>
      <c r="F680" s="7" t="s">
        <v>2921</v>
      </c>
      <c r="G680" s="7" t="s">
        <v>2928</v>
      </c>
      <c r="H680" s="7">
        <v>0</v>
      </c>
      <c r="I680" s="10" t="s">
        <v>2945</v>
      </c>
      <c r="J680" s="7" t="s">
        <v>2964</v>
      </c>
      <c r="K680" s="7" t="s">
        <v>3673</v>
      </c>
      <c r="L680" s="11" t="s">
        <v>4673</v>
      </c>
      <c r="M680" s="11" t="s">
        <v>5673</v>
      </c>
      <c r="N680" s="9">
        <v>1303</v>
      </c>
      <c r="O680" s="7" t="s">
        <v>5997</v>
      </c>
      <c r="P680" s="7" t="s">
        <v>6002</v>
      </c>
      <c r="Q680" s="9">
        <v>1483</v>
      </c>
      <c r="R680" s="6">
        <v>45722</v>
      </c>
      <c r="S680" s="8">
        <f>ROUND((VALUE(SUBSTITUTE(SUBSTITUTE(BooksData[[#This Row],[Price (Incl. Tax)]], "Â", ""), "£", "")) *1.3),2)</f>
        <v>65.14</v>
      </c>
      <c r="T680" s="7" cm="1">
        <f t="array" ref="T680">_xlfn.SWITCH(I680, "One",1,"Two",2,"Three",3,"Four",4,"Five",5,"")</f>
        <v>3</v>
      </c>
      <c r="U680" s="12">
        <f>BooksData[[#This Row],[Price(USD)]]*BooksData[[#This Row],[Total Sales]]</f>
        <v>84877.42</v>
      </c>
      <c r="V680" s="7" t="str">
        <f>IF(BooksData[[#This Row],[Title]]="","Missing","OK")</f>
        <v>OK</v>
      </c>
      <c r="W680" s="7" t="str">
        <f ca="1">IF(BooksData[[#This Row],[Last Purchase]] &gt;= TODAY() - 30, "Recent", "Old")</f>
        <v>Old</v>
      </c>
      <c r="X680" s="7">
        <f>IFERROR(
  --MID(BooksData[[#This Row],[Availability]],
        FIND("(", BooksData[[#This Row],[Availability]]) + 1,
        FIND(" ", BooksData[[#This Row],[Availability]], FIND("(", BooksData[[#This Row],[Availability]])) - FIND("(", BooksData[[#This Row],[Availability]]) - 1),
  0)</f>
        <v>3</v>
      </c>
      <c r="Y680" s="13" t="str">
        <f>IF(ISNUMBER(SEARCH("In stock", BooksData[[#This Row],[Availability]])), "In Stock", "Out of Stock")</f>
        <v>In Stock</v>
      </c>
      <c r="Z680" s="13" t="str">
        <f>IF(BooksData[[#This Row],[Stock Count]] &lt; 5, "⚠️ Low", "OK")</f>
        <v>⚠️ Low</v>
      </c>
      <c r="AA680" s="14">
        <f>BooksData[[#This Row],[Revenue]]*0.2</f>
        <v>16975.484</v>
      </c>
      <c r="AB680" s="13" t="str" cm="1">
        <f t="array" ref="AB680">_xlfn.IFS(BooksData[[#This Row],[Price(USD)]]&lt;10, "Low", BooksData[[#This Row],[Price(USD)]]&lt;20, "Mid", TRUE, "High")</f>
        <v>High</v>
      </c>
      <c r="AC680" s="13" t="str">
        <f>IF(BooksData[[#This Row],[Total Sales]] &gt; 4000, "Top Seller", "Other")</f>
        <v>Other</v>
      </c>
    </row>
    <row r="681" spans="1:29" x14ac:dyDescent="0.3">
      <c r="A681" s="7" t="s">
        <v>697</v>
      </c>
      <c r="B681" s="7" t="s">
        <v>1696</v>
      </c>
      <c r="C681" s="7" t="s">
        <v>2017</v>
      </c>
      <c r="D681" s="7" t="s">
        <v>2648</v>
      </c>
      <c r="E681" s="7" t="s">
        <v>2648</v>
      </c>
      <c r="F681" s="7" t="s">
        <v>2921</v>
      </c>
      <c r="G681" s="7" t="s">
        <v>2928</v>
      </c>
      <c r="H681" s="7">
        <v>0</v>
      </c>
      <c r="I681" s="10" t="s">
        <v>2943</v>
      </c>
      <c r="J681" s="7" t="s">
        <v>2964</v>
      </c>
      <c r="K681" s="7" t="s">
        <v>3674</v>
      </c>
      <c r="L681" s="11" t="s">
        <v>4674</v>
      </c>
      <c r="M681" s="11" t="s">
        <v>5674</v>
      </c>
      <c r="N681" s="9">
        <v>3617</v>
      </c>
      <c r="O681" s="7" t="s">
        <v>5999</v>
      </c>
      <c r="P681" s="7" t="s">
        <v>6002</v>
      </c>
      <c r="Q681" s="9">
        <v>808</v>
      </c>
      <c r="R681" s="6">
        <v>45731</v>
      </c>
      <c r="S681" s="8">
        <f>ROUND((VALUE(SUBSTITUTE(SUBSTITUTE(BooksData[[#This Row],[Price (Incl. Tax)]], "Â", ""), "£", "")) *1.3),2)</f>
        <v>45.47</v>
      </c>
      <c r="T681" s="7" cm="1">
        <f t="array" ref="T681">_xlfn.SWITCH(I681, "One",1,"Two",2,"Three",3,"Four",4,"Five",5,"")</f>
        <v>2</v>
      </c>
      <c r="U681" s="12">
        <f>BooksData[[#This Row],[Price(USD)]]*BooksData[[#This Row],[Total Sales]]</f>
        <v>164464.99</v>
      </c>
      <c r="V681" s="7" t="str">
        <f>IF(BooksData[[#This Row],[Title]]="","Missing","OK")</f>
        <v>OK</v>
      </c>
      <c r="W681" s="7" t="str">
        <f ca="1">IF(BooksData[[#This Row],[Last Purchase]] &gt;= TODAY() - 30, "Recent", "Old")</f>
        <v>Old</v>
      </c>
      <c r="X681" s="7">
        <f>IFERROR(
  --MID(BooksData[[#This Row],[Availability]],
        FIND("(", BooksData[[#This Row],[Availability]]) + 1,
        FIND(" ", BooksData[[#This Row],[Availability]], FIND("(", BooksData[[#This Row],[Availability]])) - FIND("(", BooksData[[#This Row],[Availability]]) - 1),
  0)</f>
        <v>3</v>
      </c>
      <c r="Y681" s="13" t="str">
        <f>IF(ISNUMBER(SEARCH("In stock", BooksData[[#This Row],[Availability]])), "In Stock", "Out of Stock")</f>
        <v>In Stock</v>
      </c>
      <c r="Z681" s="13" t="str">
        <f>IF(BooksData[[#This Row],[Stock Count]] &lt; 5, "⚠️ Low", "OK")</f>
        <v>⚠️ Low</v>
      </c>
      <c r="AA681" s="14">
        <f>BooksData[[#This Row],[Revenue]]*0.2</f>
        <v>32892.998</v>
      </c>
      <c r="AB681" s="13" t="str" cm="1">
        <f t="array" ref="AB681">_xlfn.IFS(BooksData[[#This Row],[Price(USD)]]&lt;10, "Low", BooksData[[#This Row],[Price(USD)]]&lt;20, "Mid", TRUE, "High")</f>
        <v>High</v>
      </c>
      <c r="AC681" s="13" t="str">
        <f>IF(BooksData[[#This Row],[Total Sales]] &gt; 4000, "Top Seller", "Other")</f>
        <v>Other</v>
      </c>
    </row>
    <row r="682" spans="1:29" x14ac:dyDescent="0.3">
      <c r="A682" s="7" t="s">
        <v>698</v>
      </c>
      <c r="B682" s="7" t="s">
        <v>1697</v>
      </c>
      <c r="C682" s="7" t="s">
        <v>2017</v>
      </c>
      <c r="D682" s="7" t="s">
        <v>2649</v>
      </c>
      <c r="E682" s="7" t="s">
        <v>2649</v>
      </c>
      <c r="F682" s="7" t="s">
        <v>2921</v>
      </c>
      <c r="G682" s="7" t="s">
        <v>2928</v>
      </c>
      <c r="H682" s="7">
        <v>0</v>
      </c>
      <c r="I682" s="10" t="s">
        <v>2944</v>
      </c>
      <c r="J682" s="7" t="s">
        <v>2964</v>
      </c>
      <c r="K682" s="7" t="s">
        <v>3675</v>
      </c>
      <c r="L682" s="11" t="s">
        <v>4675</v>
      </c>
      <c r="M682" s="11" t="s">
        <v>5675</v>
      </c>
      <c r="N682" s="9">
        <v>1492</v>
      </c>
      <c r="O682" s="7" t="s">
        <v>5999</v>
      </c>
      <c r="P682" s="7" t="s">
        <v>6001</v>
      </c>
      <c r="Q682" s="9">
        <v>1016</v>
      </c>
      <c r="R682" s="6">
        <v>45725</v>
      </c>
      <c r="S682" s="8">
        <f>ROUND((VALUE(SUBSTITUTE(SUBSTITUTE(BooksData[[#This Row],[Price (Incl. Tax)]], "Â", ""), "£", "")) *1.3),2)</f>
        <v>27.66</v>
      </c>
      <c r="T682" s="7" cm="1">
        <f t="array" ref="T682">_xlfn.SWITCH(I682, "One",1,"Two",2,"Three",3,"Four",4,"Five",5,"")</f>
        <v>4</v>
      </c>
      <c r="U682" s="12">
        <f>BooksData[[#This Row],[Price(USD)]]*BooksData[[#This Row],[Total Sales]]</f>
        <v>41268.720000000001</v>
      </c>
      <c r="V682" s="7" t="str">
        <f>IF(BooksData[[#This Row],[Title]]="","Missing","OK")</f>
        <v>OK</v>
      </c>
      <c r="W682" s="7" t="str">
        <f ca="1">IF(BooksData[[#This Row],[Last Purchase]] &gt;= TODAY() - 30, "Recent", "Old")</f>
        <v>Old</v>
      </c>
      <c r="X682" s="7">
        <f>IFERROR(
  --MID(BooksData[[#This Row],[Availability]],
        FIND("(", BooksData[[#This Row],[Availability]]) + 1,
        FIND(" ", BooksData[[#This Row],[Availability]], FIND("(", BooksData[[#This Row],[Availability]])) - FIND("(", BooksData[[#This Row],[Availability]]) - 1),
  0)</f>
        <v>3</v>
      </c>
      <c r="Y682" s="13" t="str">
        <f>IF(ISNUMBER(SEARCH("In stock", BooksData[[#This Row],[Availability]])), "In Stock", "Out of Stock")</f>
        <v>In Stock</v>
      </c>
      <c r="Z682" s="13" t="str">
        <f>IF(BooksData[[#This Row],[Stock Count]] &lt; 5, "⚠️ Low", "OK")</f>
        <v>⚠️ Low</v>
      </c>
      <c r="AA682" s="14">
        <f>BooksData[[#This Row],[Revenue]]*0.2</f>
        <v>8253.7440000000006</v>
      </c>
      <c r="AB682" s="13" t="str" cm="1">
        <f t="array" ref="AB682">_xlfn.IFS(BooksData[[#This Row],[Price(USD)]]&lt;10, "Low", BooksData[[#This Row],[Price(USD)]]&lt;20, "Mid", TRUE, "High")</f>
        <v>High</v>
      </c>
      <c r="AC682" s="13" t="str">
        <f>IF(BooksData[[#This Row],[Total Sales]] &gt; 4000, "Top Seller", "Other")</f>
        <v>Other</v>
      </c>
    </row>
    <row r="683" spans="1:29" x14ac:dyDescent="0.3">
      <c r="A683" s="7" t="s">
        <v>699</v>
      </c>
      <c r="B683" s="7" t="s">
        <v>1698</v>
      </c>
      <c r="C683" s="7" t="s">
        <v>2017</v>
      </c>
      <c r="D683" s="7" t="s">
        <v>2650</v>
      </c>
      <c r="E683" s="7" t="s">
        <v>2650</v>
      </c>
      <c r="F683" s="7" t="s">
        <v>2921</v>
      </c>
      <c r="G683" s="7" t="s">
        <v>2928</v>
      </c>
      <c r="H683" s="7">
        <v>0</v>
      </c>
      <c r="I683" s="10" t="s">
        <v>2943</v>
      </c>
      <c r="J683" s="7" t="s">
        <v>2964</v>
      </c>
      <c r="K683" s="7" t="s">
        <v>3676</v>
      </c>
      <c r="L683" s="11" t="s">
        <v>4676</v>
      </c>
      <c r="M683" s="11" t="s">
        <v>5676</v>
      </c>
      <c r="N683" s="9">
        <v>4324</v>
      </c>
      <c r="O683" s="7" t="s">
        <v>5999</v>
      </c>
      <c r="P683" s="7" t="s">
        <v>6002</v>
      </c>
      <c r="Q683" s="9">
        <v>60</v>
      </c>
      <c r="R683" s="6">
        <v>45809</v>
      </c>
      <c r="S683" s="8">
        <f>ROUND((VALUE(SUBSTITUTE(SUBSTITUTE(BooksData[[#This Row],[Price (Incl. Tax)]], "Â", ""), "£", "")) *1.3),2)</f>
        <v>47.02</v>
      </c>
      <c r="T683" s="7" cm="1">
        <f t="array" ref="T683">_xlfn.SWITCH(I683, "One",1,"Two",2,"Three",3,"Four",4,"Five",5,"")</f>
        <v>2</v>
      </c>
      <c r="U683" s="12">
        <f>BooksData[[#This Row],[Price(USD)]]*BooksData[[#This Row],[Total Sales]]</f>
        <v>203314.48</v>
      </c>
      <c r="V683" s="7" t="str">
        <f>IF(BooksData[[#This Row],[Title]]="","Missing","OK")</f>
        <v>OK</v>
      </c>
      <c r="W683" s="7" t="str">
        <f ca="1">IF(BooksData[[#This Row],[Last Purchase]] &gt;= TODAY() - 30, "Recent", "Old")</f>
        <v>Old</v>
      </c>
      <c r="X683" s="7">
        <f>IFERROR(
  --MID(BooksData[[#This Row],[Availability]],
        FIND("(", BooksData[[#This Row],[Availability]]) + 1,
        FIND(" ", BooksData[[#This Row],[Availability]], FIND("(", BooksData[[#This Row],[Availability]])) - FIND("(", BooksData[[#This Row],[Availability]]) - 1),
  0)</f>
        <v>3</v>
      </c>
      <c r="Y683" s="13" t="str">
        <f>IF(ISNUMBER(SEARCH("In stock", BooksData[[#This Row],[Availability]])), "In Stock", "Out of Stock")</f>
        <v>In Stock</v>
      </c>
      <c r="Z683" s="13" t="str">
        <f>IF(BooksData[[#This Row],[Stock Count]] &lt; 5, "⚠️ Low", "OK")</f>
        <v>⚠️ Low</v>
      </c>
      <c r="AA683" s="14">
        <f>BooksData[[#This Row],[Revenue]]*0.2</f>
        <v>40662.896000000008</v>
      </c>
      <c r="AB683" s="13" t="str" cm="1">
        <f t="array" ref="AB683">_xlfn.IFS(BooksData[[#This Row],[Price(USD)]]&lt;10, "Low", BooksData[[#This Row],[Price(USD)]]&lt;20, "Mid", TRUE, "High")</f>
        <v>High</v>
      </c>
      <c r="AC683" s="13" t="str">
        <f>IF(BooksData[[#This Row],[Total Sales]] &gt; 4000, "Top Seller", "Other")</f>
        <v>Top Seller</v>
      </c>
    </row>
    <row r="684" spans="1:29" x14ac:dyDescent="0.3">
      <c r="A684" s="7" t="s">
        <v>700</v>
      </c>
      <c r="B684" s="7" t="s">
        <v>1699</v>
      </c>
      <c r="C684" s="7" t="s">
        <v>2017</v>
      </c>
      <c r="D684" s="7" t="s">
        <v>2651</v>
      </c>
      <c r="E684" s="7" t="s">
        <v>2651</v>
      </c>
      <c r="F684" s="7" t="s">
        <v>2921</v>
      </c>
      <c r="G684" s="7" t="s">
        <v>2928</v>
      </c>
      <c r="H684" s="7">
        <v>0</v>
      </c>
      <c r="I684" s="10" t="s">
        <v>2946</v>
      </c>
      <c r="J684" s="7" t="s">
        <v>2964</v>
      </c>
      <c r="K684" s="7" t="s">
        <v>3677</v>
      </c>
      <c r="L684" s="11" t="s">
        <v>4677</v>
      </c>
      <c r="M684" s="11" t="s">
        <v>5677</v>
      </c>
      <c r="N684" s="9">
        <v>2262</v>
      </c>
      <c r="O684" s="7" t="s">
        <v>5995</v>
      </c>
      <c r="P684" s="7" t="s">
        <v>6002</v>
      </c>
      <c r="Q684" s="9">
        <v>783</v>
      </c>
      <c r="R684" s="6">
        <v>45832</v>
      </c>
      <c r="S684" s="8">
        <f>ROUND((VALUE(SUBSTITUTE(SUBSTITUTE(BooksData[[#This Row],[Price (Incl. Tax)]], "Â", ""), "£", "")) *1.3),2)</f>
        <v>66.25</v>
      </c>
      <c r="T684" s="7" cm="1">
        <f t="array" ref="T684">_xlfn.SWITCH(I684, "One",1,"Two",2,"Three",3,"Four",4,"Five",5,"")</f>
        <v>1</v>
      </c>
      <c r="U684" s="12">
        <f>BooksData[[#This Row],[Price(USD)]]*BooksData[[#This Row],[Total Sales]]</f>
        <v>149857.5</v>
      </c>
      <c r="V684" s="7" t="str">
        <f>IF(BooksData[[#This Row],[Title]]="","Missing","OK")</f>
        <v>OK</v>
      </c>
      <c r="W684" s="7" t="str">
        <f ca="1">IF(BooksData[[#This Row],[Last Purchase]] &gt;= TODAY() - 30, "Recent", "Old")</f>
        <v>Recent</v>
      </c>
      <c r="X684" s="7">
        <f>IFERROR(
  --MID(BooksData[[#This Row],[Availability]],
        FIND("(", BooksData[[#This Row],[Availability]]) + 1,
        FIND(" ", BooksData[[#This Row],[Availability]], FIND("(", BooksData[[#This Row],[Availability]])) - FIND("(", BooksData[[#This Row],[Availability]]) - 1),
  0)</f>
        <v>3</v>
      </c>
      <c r="Y684" s="13" t="str">
        <f>IF(ISNUMBER(SEARCH("In stock", BooksData[[#This Row],[Availability]])), "In Stock", "Out of Stock")</f>
        <v>In Stock</v>
      </c>
      <c r="Z684" s="13" t="str">
        <f>IF(BooksData[[#This Row],[Stock Count]] &lt; 5, "⚠️ Low", "OK")</f>
        <v>⚠️ Low</v>
      </c>
      <c r="AA684" s="14">
        <f>BooksData[[#This Row],[Revenue]]*0.2</f>
        <v>29971.5</v>
      </c>
      <c r="AB684" s="13" t="str" cm="1">
        <f t="array" ref="AB684">_xlfn.IFS(BooksData[[#This Row],[Price(USD)]]&lt;10, "Low", BooksData[[#This Row],[Price(USD)]]&lt;20, "Mid", TRUE, "High")</f>
        <v>High</v>
      </c>
      <c r="AC684" s="13" t="str">
        <f>IF(BooksData[[#This Row],[Total Sales]] &gt; 4000, "Top Seller", "Other")</f>
        <v>Other</v>
      </c>
    </row>
    <row r="685" spans="1:29" x14ac:dyDescent="0.3">
      <c r="A685" s="7" t="s">
        <v>701</v>
      </c>
      <c r="B685" s="7" t="s">
        <v>1700</v>
      </c>
      <c r="C685" s="7" t="s">
        <v>2017</v>
      </c>
      <c r="D685" s="7" t="s">
        <v>2652</v>
      </c>
      <c r="E685" s="7" t="s">
        <v>2652</v>
      </c>
      <c r="F685" s="7" t="s">
        <v>2921</v>
      </c>
      <c r="G685" s="7" t="s">
        <v>2938</v>
      </c>
      <c r="H685" s="7">
        <v>0</v>
      </c>
      <c r="I685" s="10" t="s">
        <v>2945</v>
      </c>
      <c r="J685" s="7" t="s">
        <v>2964</v>
      </c>
      <c r="K685" s="7" t="s">
        <v>3678</v>
      </c>
      <c r="L685" s="11" t="s">
        <v>4678</v>
      </c>
      <c r="M685" s="11" t="s">
        <v>5678</v>
      </c>
      <c r="N685" s="9">
        <v>4458</v>
      </c>
      <c r="O685" s="7" t="s">
        <v>5995</v>
      </c>
      <c r="P685" s="7" t="s">
        <v>6001</v>
      </c>
      <c r="Q685" s="9">
        <v>1399</v>
      </c>
      <c r="R685" s="6">
        <v>45726</v>
      </c>
      <c r="S685" s="8">
        <f>ROUND((VALUE(SUBSTITUTE(SUBSTITUTE(BooksData[[#This Row],[Price (Incl. Tax)]], "Â", ""), "£", "")) *1.3),2)</f>
        <v>40.79</v>
      </c>
      <c r="T685" s="7" cm="1">
        <f t="array" ref="T685">_xlfn.SWITCH(I685, "One",1,"Two",2,"Three",3,"Four",4,"Five",5,"")</f>
        <v>3</v>
      </c>
      <c r="U685" s="12">
        <f>BooksData[[#This Row],[Price(USD)]]*BooksData[[#This Row],[Total Sales]]</f>
        <v>181841.82</v>
      </c>
      <c r="V685" s="7" t="str">
        <f>IF(BooksData[[#This Row],[Title]]="","Missing","OK")</f>
        <v>OK</v>
      </c>
      <c r="W685" s="7" t="str">
        <f ca="1">IF(BooksData[[#This Row],[Last Purchase]] &gt;= TODAY() - 30, "Recent", "Old")</f>
        <v>Old</v>
      </c>
      <c r="X685" s="7">
        <f>IFERROR(
  --MID(BooksData[[#This Row],[Availability]],
        FIND("(", BooksData[[#This Row],[Availability]]) + 1,
        FIND(" ", BooksData[[#This Row],[Availability]], FIND("(", BooksData[[#This Row],[Availability]])) - FIND("(", BooksData[[#This Row],[Availability]]) - 1),
  0)</f>
        <v>2</v>
      </c>
      <c r="Y685" s="13" t="str">
        <f>IF(ISNUMBER(SEARCH("In stock", BooksData[[#This Row],[Availability]])), "In Stock", "Out of Stock")</f>
        <v>In Stock</v>
      </c>
      <c r="Z685" s="13" t="str">
        <f>IF(BooksData[[#This Row],[Stock Count]] &lt; 5, "⚠️ Low", "OK")</f>
        <v>⚠️ Low</v>
      </c>
      <c r="AA685" s="14">
        <f>BooksData[[#This Row],[Revenue]]*0.2</f>
        <v>36368.364000000001</v>
      </c>
      <c r="AB685" s="13" t="str" cm="1">
        <f t="array" ref="AB685">_xlfn.IFS(BooksData[[#This Row],[Price(USD)]]&lt;10, "Low", BooksData[[#This Row],[Price(USD)]]&lt;20, "Mid", TRUE, "High")</f>
        <v>High</v>
      </c>
      <c r="AC685" s="13" t="str">
        <f>IF(BooksData[[#This Row],[Total Sales]] &gt; 4000, "Top Seller", "Other")</f>
        <v>Top Seller</v>
      </c>
    </row>
    <row r="686" spans="1:29" x14ac:dyDescent="0.3">
      <c r="A686" s="7" t="s">
        <v>702</v>
      </c>
      <c r="B686" s="7" t="s">
        <v>1701</v>
      </c>
      <c r="C686" s="7" t="s">
        <v>2017</v>
      </c>
      <c r="D686" s="7" t="s">
        <v>2653</v>
      </c>
      <c r="E686" s="7" t="s">
        <v>2653</v>
      </c>
      <c r="F686" s="7" t="s">
        <v>2921</v>
      </c>
      <c r="G686" s="7" t="s">
        <v>2929</v>
      </c>
      <c r="H686" s="7">
        <v>0</v>
      </c>
      <c r="I686" s="10" t="s">
        <v>2945</v>
      </c>
      <c r="J686" s="7" t="s">
        <v>2964</v>
      </c>
      <c r="K686" s="7" t="s">
        <v>3679</v>
      </c>
      <c r="L686" s="11" t="s">
        <v>4679</v>
      </c>
      <c r="M686" s="11" t="s">
        <v>5679</v>
      </c>
      <c r="N686" s="9">
        <v>4010</v>
      </c>
      <c r="O686" s="7" t="s">
        <v>5999</v>
      </c>
      <c r="P686" s="7" t="s">
        <v>6002</v>
      </c>
      <c r="Q686" s="9">
        <v>873</v>
      </c>
      <c r="R686" s="6">
        <v>45769</v>
      </c>
      <c r="S686" s="8">
        <f>ROUND((VALUE(SUBSTITUTE(SUBSTITUTE(BooksData[[#This Row],[Price (Incl. Tax)]], "Â", ""), "£", "")) *1.3),2)</f>
        <v>43.91</v>
      </c>
      <c r="T686" s="7" cm="1">
        <f t="array" ref="T686">_xlfn.SWITCH(I686, "One",1,"Two",2,"Three",3,"Four",4,"Five",5,"")</f>
        <v>3</v>
      </c>
      <c r="U686" s="12">
        <f>BooksData[[#This Row],[Price(USD)]]*BooksData[[#This Row],[Total Sales]]</f>
        <v>176079.09999999998</v>
      </c>
      <c r="V686" s="7" t="str">
        <f>IF(BooksData[[#This Row],[Title]]="","Missing","OK")</f>
        <v>OK</v>
      </c>
      <c r="W686" s="7" t="str">
        <f ca="1">IF(BooksData[[#This Row],[Last Purchase]] &gt;= TODAY() - 30, "Recent", "Old")</f>
        <v>Old</v>
      </c>
      <c r="X686" s="7">
        <f>IFERROR(
  --MID(BooksData[[#This Row],[Availability]],
        FIND("(", BooksData[[#This Row],[Availability]]) + 1,
        FIND(" ", BooksData[[#This Row],[Availability]], FIND("(", BooksData[[#This Row],[Availability]])) - FIND("(", BooksData[[#This Row],[Availability]]) - 1),
  0)</f>
        <v>1</v>
      </c>
      <c r="Y686" s="13" t="str">
        <f>IF(ISNUMBER(SEARCH("In stock", BooksData[[#This Row],[Availability]])), "In Stock", "Out of Stock")</f>
        <v>In Stock</v>
      </c>
      <c r="Z686" s="13" t="str">
        <f>IF(BooksData[[#This Row],[Stock Count]] &lt; 5, "⚠️ Low", "OK")</f>
        <v>⚠️ Low</v>
      </c>
      <c r="AA686" s="14">
        <f>BooksData[[#This Row],[Revenue]]*0.2</f>
        <v>35215.82</v>
      </c>
      <c r="AB686" s="13" t="str" cm="1">
        <f t="array" ref="AB686">_xlfn.IFS(BooksData[[#This Row],[Price(USD)]]&lt;10, "Low", BooksData[[#This Row],[Price(USD)]]&lt;20, "Mid", TRUE, "High")</f>
        <v>High</v>
      </c>
      <c r="AC686" s="13" t="str">
        <f>IF(BooksData[[#This Row],[Total Sales]] &gt; 4000, "Top Seller", "Other")</f>
        <v>Top Seller</v>
      </c>
    </row>
    <row r="687" spans="1:29" x14ac:dyDescent="0.3">
      <c r="A687" s="7" t="s">
        <v>703</v>
      </c>
      <c r="B687" s="7" t="s">
        <v>1702</v>
      </c>
      <c r="C687" s="7" t="s">
        <v>2017</v>
      </c>
      <c r="D687" s="7" t="s">
        <v>2654</v>
      </c>
      <c r="E687" s="7" t="s">
        <v>2654</v>
      </c>
      <c r="F687" s="7" t="s">
        <v>2921</v>
      </c>
      <c r="G687" s="7" t="s">
        <v>2929</v>
      </c>
      <c r="H687" s="7">
        <v>0</v>
      </c>
      <c r="I687" s="10" t="s">
        <v>2945</v>
      </c>
      <c r="J687" s="7" t="s">
        <v>2964</v>
      </c>
      <c r="K687" s="7" t="s">
        <v>3680</v>
      </c>
      <c r="L687" s="11" t="s">
        <v>4680</v>
      </c>
      <c r="M687" s="11" t="s">
        <v>5680</v>
      </c>
      <c r="N687" s="9">
        <v>3858</v>
      </c>
      <c r="O687" s="7" t="s">
        <v>6000</v>
      </c>
      <c r="P687" s="7" t="s">
        <v>6002</v>
      </c>
      <c r="Q687" s="9">
        <v>353</v>
      </c>
      <c r="R687" s="6">
        <v>45790</v>
      </c>
      <c r="S687" s="8">
        <f>ROUND((VALUE(SUBSTITUTE(SUBSTITUTE(BooksData[[#This Row],[Price (Incl. Tax)]], "Â", ""), "£", "")) *1.3),2)</f>
        <v>38.53</v>
      </c>
      <c r="T687" s="7" cm="1">
        <f t="array" ref="T687">_xlfn.SWITCH(I687, "One",1,"Two",2,"Three",3,"Four",4,"Five",5,"")</f>
        <v>3</v>
      </c>
      <c r="U687" s="12">
        <f>BooksData[[#This Row],[Price(USD)]]*BooksData[[#This Row],[Total Sales]]</f>
        <v>148648.74</v>
      </c>
      <c r="V687" s="7" t="str">
        <f>IF(BooksData[[#This Row],[Title]]="","Missing","OK")</f>
        <v>OK</v>
      </c>
      <c r="W687" s="7" t="str">
        <f ca="1">IF(BooksData[[#This Row],[Last Purchase]] &gt;= TODAY() - 30, "Recent", "Old")</f>
        <v>Old</v>
      </c>
      <c r="X687" s="7">
        <f>IFERROR(
  --MID(BooksData[[#This Row],[Availability]],
        FIND("(", BooksData[[#This Row],[Availability]]) + 1,
        FIND(" ", BooksData[[#This Row],[Availability]], FIND("(", BooksData[[#This Row],[Availability]])) - FIND("(", BooksData[[#This Row],[Availability]]) - 1),
  0)</f>
        <v>1</v>
      </c>
      <c r="Y687" s="13" t="str">
        <f>IF(ISNUMBER(SEARCH("In stock", BooksData[[#This Row],[Availability]])), "In Stock", "Out of Stock")</f>
        <v>In Stock</v>
      </c>
      <c r="Z687" s="13" t="str">
        <f>IF(BooksData[[#This Row],[Stock Count]] &lt; 5, "⚠️ Low", "OK")</f>
        <v>⚠️ Low</v>
      </c>
      <c r="AA687" s="14">
        <f>BooksData[[#This Row],[Revenue]]*0.2</f>
        <v>29729.748</v>
      </c>
      <c r="AB687" s="13" t="str" cm="1">
        <f t="array" ref="AB687">_xlfn.IFS(BooksData[[#This Row],[Price(USD)]]&lt;10, "Low", BooksData[[#This Row],[Price(USD)]]&lt;20, "Mid", TRUE, "High")</f>
        <v>High</v>
      </c>
      <c r="AC687" s="13" t="str">
        <f>IF(BooksData[[#This Row],[Total Sales]] &gt; 4000, "Top Seller", "Other")</f>
        <v>Other</v>
      </c>
    </row>
    <row r="688" spans="1:29" x14ac:dyDescent="0.3">
      <c r="A688" s="7" t="s">
        <v>704</v>
      </c>
      <c r="B688" s="7" t="s">
        <v>1703</v>
      </c>
      <c r="C688" s="7" t="s">
        <v>2017</v>
      </c>
      <c r="D688" s="7" t="s">
        <v>2655</v>
      </c>
      <c r="E688" s="7" t="s">
        <v>2655</v>
      </c>
      <c r="F688" s="7" t="s">
        <v>2921</v>
      </c>
      <c r="G688" s="7" t="s">
        <v>2929</v>
      </c>
      <c r="H688" s="7">
        <v>0</v>
      </c>
      <c r="I688" s="10" t="s">
        <v>2946</v>
      </c>
      <c r="J688" s="7" t="s">
        <v>2964</v>
      </c>
      <c r="K688" s="7" t="s">
        <v>3681</v>
      </c>
      <c r="L688" s="11" t="s">
        <v>4681</v>
      </c>
      <c r="M688" s="11" t="s">
        <v>5681</v>
      </c>
      <c r="N688" s="9">
        <v>3618</v>
      </c>
      <c r="O688" s="7" t="s">
        <v>5998</v>
      </c>
      <c r="P688" s="7" t="s">
        <v>6001</v>
      </c>
      <c r="Q688" s="9">
        <v>724</v>
      </c>
      <c r="R688" s="6">
        <v>45767</v>
      </c>
      <c r="S688" s="8">
        <f>ROUND((VALUE(SUBSTITUTE(SUBSTITUTE(BooksData[[#This Row],[Price (Incl. Tax)]], "Â", ""), "£", "")) *1.3),2)</f>
        <v>70.760000000000005</v>
      </c>
      <c r="T688" s="7" cm="1">
        <f t="array" ref="T688">_xlfn.SWITCH(I688, "One",1,"Two",2,"Three",3,"Four",4,"Five",5,"")</f>
        <v>1</v>
      </c>
      <c r="U688" s="12">
        <f>BooksData[[#This Row],[Price(USD)]]*BooksData[[#This Row],[Total Sales]]</f>
        <v>256009.68000000002</v>
      </c>
      <c r="V688" s="7" t="str">
        <f>IF(BooksData[[#This Row],[Title]]="","Missing","OK")</f>
        <v>OK</v>
      </c>
      <c r="W688" s="7" t="str">
        <f ca="1">IF(BooksData[[#This Row],[Last Purchase]] &gt;= TODAY() - 30, "Recent", "Old")</f>
        <v>Old</v>
      </c>
      <c r="X688" s="7">
        <f>IFERROR(
  --MID(BooksData[[#This Row],[Availability]],
        FIND("(", BooksData[[#This Row],[Availability]]) + 1,
        FIND(" ", BooksData[[#This Row],[Availability]], FIND("(", BooksData[[#This Row],[Availability]])) - FIND("(", BooksData[[#This Row],[Availability]]) - 1),
  0)</f>
        <v>1</v>
      </c>
      <c r="Y688" s="13" t="str">
        <f>IF(ISNUMBER(SEARCH("In stock", BooksData[[#This Row],[Availability]])), "In Stock", "Out of Stock")</f>
        <v>In Stock</v>
      </c>
      <c r="Z688" s="13" t="str">
        <f>IF(BooksData[[#This Row],[Stock Count]] &lt; 5, "⚠️ Low", "OK")</f>
        <v>⚠️ Low</v>
      </c>
      <c r="AA688" s="14">
        <f>BooksData[[#This Row],[Revenue]]*0.2</f>
        <v>51201.936000000009</v>
      </c>
      <c r="AB688" s="13" t="str" cm="1">
        <f t="array" ref="AB688">_xlfn.IFS(BooksData[[#This Row],[Price(USD)]]&lt;10, "Low", BooksData[[#This Row],[Price(USD)]]&lt;20, "Mid", TRUE, "High")</f>
        <v>High</v>
      </c>
      <c r="AC688" s="13" t="str">
        <f>IF(BooksData[[#This Row],[Total Sales]] &gt; 4000, "Top Seller", "Other")</f>
        <v>Other</v>
      </c>
    </row>
    <row r="689" spans="1:29" x14ac:dyDescent="0.3">
      <c r="A689" s="7" t="s">
        <v>705</v>
      </c>
      <c r="B689" s="7" t="s">
        <v>1704</v>
      </c>
      <c r="C689" s="7" t="s">
        <v>2017</v>
      </c>
      <c r="D689" s="7" t="s">
        <v>2656</v>
      </c>
      <c r="E689" s="7" t="s">
        <v>2656</v>
      </c>
      <c r="F689" s="7" t="s">
        <v>2921</v>
      </c>
      <c r="G689" s="7" t="s">
        <v>2929</v>
      </c>
      <c r="H689" s="7">
        <v>0</v>
      </c>
      <c r="I689" s="10" t="s">
        <v>2946</v>
      </c>
      <c r="J689" s="7" t="s">
        <v>2964</v>
      </c>
      <c r="K689" s="7" t="s">
        <v>3682</v>
      </c>
      <c r="L689" s="11" t="s">
        <v>4682</v>
      </c>
      <c r="M689" s="11" t="s">
        <v>5682</v>
      </c>
      <c r="N689" s="9">
        <v>4903</v>
      </c>
      <c r="O689" s="7" t="s">
        <v>5996</v>
      </c>
      <c r="P689" s="7" t="s">
        <v>6001</v>
      </c>
      <c r="Q689" s="9">
        <v>439</v>
      </c>
      <c r="R689" s="6">
        <v>45780</v>
      </c>
      <c r="S689" s="8">
        <f>ROUND((VALUE(SUBSTITUTE(SUBSTITUTE(BooksData[[#This Row],[Price (Incl. Tax)]], "Â", ""), "£", "")) *1.3),2)</f>
        <v>21.01</v>
      </c>
      <c r="T689" s="7" cm="1">
        <f t="array" ref="T689">_xlfn.SWITCH(I689, "One",1,"Two",2,"Three",3,"Four",4,"Five",5,"")</f>
        <v>1</v>
      </c>
      <c r="U689" s="12">
        <f>BooksData[[#This Row],[Price(USD)]]*BooksData[[#This Row],[Total Sales]]</f>
        <v>103012.03000000001</v>
      </c>
      <c r="V689" s="7" t="str">
        <f>IF(BooksData[[#This Row],[Title]]="","Missing","OK")</f>
        <v>OK</v>
      </c>
      <c r="W689" s="7" t="str">
        <f ca="1">IF(BooksData[[#This Row],[Last Purchase]] &gt;= TODAY() - 30, "Recent", "Old")</f>
        <v>Old</v>
      </c>
      <c r="X689" s="7">
        <f>IFERROR(
  --MID(BooksData[[#This Row],[Availability]],
        FIND("(", BooksData[[#This Row],[Availability]]) + 1,
        FIND(" ", BooksData[[#This Row],[Availability]], FIND("(", BooksData[[#This Row],[Availability]])) - FIND("(", BooksData[[#This Row],[Availability]]) - 1),
  0)</f>
        <v>1</v>
      </c>
      <c r="Y689" s="13" t="str">
        <f>IF(ISNUMBER(SEARCH("In stock", BooksData[[#This Row],[Availability]])), "In Stock", "Out of Stock")</f>
        <v>In Stock</v>
      </c>
      <c r="Z689" s="13" t="str">
        <f>IF(BooksData[[#This Row],[Stock Count]] &lt; 5, "⚠️ Low", "OK")</f>
        <v>⚠️ Low</v>
      </c>
      <c r="AA689" s="14">
        <f>BooksData[[#This Row],[Revenue]]*0.2</f>
        <v>20602.406000000003</v>
      </c>
      <c r="AB689" s="13" t="str" cm="1">
        <f t="array" ref="AB689">_xlfn.IFS(BooksData[[#This Row],[Price(USD)]]&lt;10, "Low", BooksData[[#This Row],[Price(USD)]]&lt;20, "Mid", TRUE, "High")</f>
        <v>High</v>
      </c>
      <c r="AC689" s="13" t="str">
        <f>IF(BooksData[[#This Row],[Total Sales]] &gt; 4000, "Top Seller", "Other")</f>
        <v>Top Seller</v>
      </c>
    </row>
    <row r="690" spans="1:29" x14ac:dyDescent="0.3">
      <c r="A690" s="7" t="s">
        <v>706</v>
      </c>
      <c r="B690" s="7" t="s">
        <v>1705</v>
      </c>
      <c r="C690" s="7" t="s">
        <v>2017</v>
      </c>
      <c r="D690" s="7" t="s">
        <v>2657</v>
      </c>
      <c r="E690" s="7" t="s">
        <v>2657</v>
      </c>
      <c r="F690" s="7" t="s">
        <v>2921</v>
      </c>
      <c r="G690" s="7" t="s">
        <v>2929</v>
      </c>
      <c r="H690" s="7">
        <v>0</v>
      </c>
      <c r="I690" s="10" t="s">
        <v>2945</v>
      </c>
      <c r="J690" s="7" t="s">
        <v>2964</v>
      </c>
      <c r="K690" s="7" t="s">
        <v>3683</v>
      </c>
      <c r="L690" s="11" t="s">
        <v>4683</v>
      </c>
      <c r="M690" s="11" t="s">
        <v>5683</v>
      </c>
      <c r="N690" s="9">
        <v>2248</v>
      </c>
      <c r="O690" s="7" t="s">
        <v>6000</v>
      </c>
      <c r="P690" s="7" t="s">
        <v>6001</v>
      </c>
      <c r="Q690" s="9">
        <v>1860</v>
      </c>
      <c r="R690" s="6">
        <v>45839</v>
      </c>
      <c r="S690" s="8">
        <f>ROUND((VALUE(SUBSTITUTE(SUBSTITUTE(BooksData[[#This Row],[Price (Incl. Tax)]], "Â", ""), "£", "")) *1.3),2)</f>
        <v>19.190000000000001</v>
      </c>
      <c r="T690" s="7" cm="1">
        <f t="array" ref="T690">_xlfn.SWITCH(I690, "One",1,"Two",2,"Three",3,"Four",4,"Five",5,"")</f>
        <v>3</v>
      </c>
      <c r="U690" s="12">
        <f>BooksData[[#This Row],[Price(USD)]]*BooksData[[#This Row],[Total Sales]]</f>
        <v>43139.12</v>
      </c>
      <c r="V690" s="7" t="str">
        <f>IF(BooksData[[#This Row],[Title]]="","Missing","OK")</f>
        <v>OK</v>
      </c>
      <c r="W690" s="7" t="str">
        <f ca="1">IF(BooksData[[#This Row],[Last Purchase]] &gt;= TODAY() - 30, "Recent", "Old")</f>
        <v>Recent</v>
      </c>
      <c r="X690" s="7">
        <f>IFERROR(
  --MID(BooksData[[#This Row],[Availability]],
        FIND("(", BooksData[[#This Row],[Availability]]) + 1,
        FIND(" ", BooksData[[#This Row],[Availability]], FIND("(", BooksData[[#This Row],[Availability]])) - FIND("(", BooksData[[#This Row],[Availability]]) - 1),
  0)</f>
        <v>1</v>
      </c>
      <c r="Y690" s="13" t="str">
        <f>IF(ISNUMBER(SEARCH("In stock", BooksData[[#This Row],[Availability]])), "In Stock", "Out of Stock")</f>
        <v>In Stock</v>
      </c>
      <c r="Z690" s="13" t="str">
        <f>IF(BooksData[[#This Row],[Stock Count]] &lt; 5, "⚠️ Low", "OK")</f>
        <v>⚠️ Low</v>
      </c>
      <c r="AA690" s="14">
        <f>BooksData[[#This Row],[Revenue]]*0.2</f>
        <v>8627.8240000000005</v>
      </c>
      <c r="AB690" s="13" t="str" cm="1">
        <f t="array" ref="AB690">_xlfn.IFS(BooksData[[#This Row],[Price(USD)]]&lt;10, "Low", BooksData[[#This Row],[Price(USD)]]&lt;20, "Mid", TRUE, "High")</f>
        <v>Mid</v>
      </c>
      <c r="AC690" s="13" t="str">
        <f>IF(BooksData[[#This Row],[Total Sales]] &gt; 4000, "Top Seller", "Other")</f>
        <v>Other</v>
      </c>
    </row>
    <row r="691" spans="1:29" x14ac:dyDescent="0.3">
      <c r="A691" s="7" t="s">
        <v>707</v>
      </c>
      <c r="B691" s="7" t="s">
        <v>1706</v>
      </c>
      <c r="C691" s="7" t="s">
        <v>2017</v>
      </c>
      <c r="D691" s="7" t="s">
        <v>2658</v>
      </c>
      <c r="E691" s="7" t="s">
        <v>2658</v>
      </c>
      <c r="F691" s="7" t="s">
        <v>2921</v>
      </c>
      <c r="G691" s="7" t="s">
        <v>2929</v>
      </c>
      <c r="H691" s="7">
        <v>0</v>
      </c>
      <c r="I691" s="10" t="s">
        <v>2945</v>
      </c>
      <c r="J691" s="7" t="s">
        <v>2964</v>
      </c>
      <c r="K691" s="7" t="s">
        <v>3684</v>
      </c>
      <c r="L691" s="11" t="s">
        <v>4684</v>
      </c>
      <c r="M691" s="11" t="s">
        <v>5684</v>
      </c>
      <c r="N691" s="9">
        <v>2690</v>
      </c>
      <c r="O691" s="7" t="s">
        <v>6000</v>
      </c>
      <c r="P691" s="7" t="s">
        <v>6002</v>
      </c>
      <c r="Q691" s="9">
        <v>383</v>
      </c>
      <c r="R691" s="6">
        <v>45722</v>
      </c>
      <c r="S691" s="8">
        <f>ROUND((VALUE(SUBSTITUTE(SUBSTITUTE(BooksData[[#This Row],[Price (Incl. Tax)]], "Â", ""), "£", "")) *1.3),2)</f>
        <v>32.36</v>
      </c>
      <c r="T691" s="7" cm="1">
        <f t="array" ref="T691">_xlfn.SWITCH(I691, "One",1,"Two",2,"Three",3,"Four",4,"Five",5,"")</f>
        <v>3</v>
      </c>
      <c r="U691" s="12">
        <f>BooksData[[#This Row],[Price(USD)]]*BooksData[[#This Row],[Total Sales]]</f>
        <v>87048.4</v>
      </c>
      <c r="V691" s="7" t="str">
        <f>IF(BooksData[[#This Row],[Title]]="","Missing","OK")</f>
        <v>OK</v>
      </c>
      <c r="W691" s="7" t="str">
        <f ca="1">IF(BooksData[[#This Row],[Last Purchase]] &gt;= TODAY() - 30, "Recent", "Old")</f>
        <v>Old</v>
      </c>
      <c r="X691" s="7">
        <f>IFERROR(
  --MID(BooksData[[#This Row],[Availability]],
        FIND("(", BooksData[[#This Row],[Availability]]) + 1,
        FIND(" ", BooksData[[#This Row],[Availability]], FIND("(", BooksData[[#This Row],[Availability]])) - FIND("(", BooksData[[#This Row],[Availability]]) - 1),
  0)</f>
        <v>1</v>
      </c>
      <c r="Y691" s="13" t="str">
        <f>IF(ISNUMBER(SEARCH("In stock", BooksData[[#This Row],[Availability]])), "In Stock", "Out of Stock")</f>
        <v>In Stock</v>
      </c>
      <c r="Z691" s="13" t="str">
        <f>IF(BooksData[[#This Row],[Stock Count]] &lt; 5, "⚠️ Low", "OK")</f>
        <v>⚠️ Low</v>
      </c>
      <c r="AA691" s="14">
        <f>BooksData[[#This Row],[Revenue]]*0.2</f>
        <v>17409.68</v>
      </c>
      <c r="AB691" s="13" t="str" cm="1">
        <f t="array" ref="AB691">_xlfn.IFS(BooksData[[#This Row],[Price(USD)]]&lt;10, "Low", BooksData[[#This Row],[Price(USD)]]&lt;20, "Mid", TRUE, "High")</f>
        <v>High</v>
      </c>
      <c r="AC691" s="13" t="str">
        <f>IF(BooksData[[#This Row],[Total Sales]] &gt; 4000, "Top Seller", "Other")</f>
        <v>Other</v>
      </c>
    </row>
    <row r="692" spans="1:29" x14ac:dyDescent="0.3">
      <c r="A692" s="7" t="s">
        <v>708</v>
      </c>
      <c r="B692" s="7" t="s">
        <v>1707</v>
      </c>
      <c r="C692" s="7" t="s">
        <v>2017</v>
      </c>
      <c r="D692" s="7" t="s">
        <v>2659</v>
      </c>
      <c r="E692" s="7" t="s">
        <v>2659</v>
      </c>
      <c r="F692" s="7" t="s">
        <v>2921</v>
      </c>
      <c r="G692" s="7" t="s">
        <v>2932</v>
      </c>
      <c r="H692" s="7">
        <v>0</v>
      </c>
      <c r="I692" s="10" t="s">
        <v>2945</v>
      </c>
      <c r="J692" s="7" t="s">
        <v>2965</v>
      </c>
      <c r="K692" s="7" t="s">
        <v>3685</v>
      </c>
      <c r="L692" s="11" t="s">
        <v>4685</v>
      </c>
      <c r="M692" s="11" t="s">
        <v>5685</v>
      </c>
      <c r="N692" s="9">
        <v>2061</v>
      </c>
      <c r="O692" s="7" t="s">
        <v>5999</v>
      </c>
      <c r="P692" s="7" t="s">
        <v>6001</v>
      </c>
      <c r="Q692" s="9">
        <v>563</v>
      </c>
      <c r="R692" s="6">
        <v>45794</v>
      </c>
      <c r="S692" s="8">
        <f>ROUND((VALUE(SUBSTITUTE(SUBSTITUTE(BooksData[[#This Row],[Price (Incl. Tax)]], "Â", ""), "£", "")) *1.3),2)</f>
        <v>24.41</v>
      </c>
      <c r="T692" s="7" cm="1">
        <f t="array" ref="T692">_xlfn.SWITCH(I692, "One",1,"Two",2,"Three",3,"Four",4,"Five",5,"")</f>
        <v>3</v>
      </c>
      <c r="U692" s="12">
        <f>BooksData[[#This Row],[Price(USD)]]*BooksData[[#This Row],[Total Sales]]</f>
        <v>50309.01</v>
      </c>
      <c r="V692" s="7" t="str">
        <f>IF(BooksData[[#This Row],[Title]]="","Missing","OK")</f>
        <v>OK</v>
      </c>
      <c r="W692" s="7" t="str">
        <f ca="1">IF(BooksData[[#This Row],[Last Purchase]] &gt;= TODAY() - 30, "Recent", "Old")</f>
        <v>Old</v>
      </c>
      <c r="X692" s="7">
        <f>IFERROR(
  --MID(BooksData[[#This Row],[Availability]],
        FIND("(", BooksData[[#This Row],[Availability]]) + 1,
        FIND(" ", BooksData[[#This Row],[Availability]], FIND("(", BooksData[[#This Row],[Availability]])) - FIND("(", BooksData[[#This Row],[Availability]]) - 1),
  0)</f>
        <v>16</v>
      </c>
      <c r="Y692" s="13" t="str">
        <f>IF(ISNUMBER(SEARCH("In stock", BooksData[[#This Row],[Availability]])), "In Stock", "Out of Stock")</f>
        <v>In Stock</v>
      </c>
      <c r="Z692" s="13" t="str">
        <f>IF(BooksData[[#This Row],[Stock Count]] &lt; 5, "⚠️ Low", "OK")</f>
        <v>OK</v>
      </c>
      <c r="AA692" s="14">
        <f>BooksData[[#This Row],[Revenue]]*0.2</f>
        <v>10061.802000000001</v>
      </c>
      <c r="AB692" s="13" t="str" cm="1">
        <f t="array" ref="AB692">_xlfn.IFS(BooksData[[#This Row],[Price(USD)]]&lt;10, "Low", BooksData[[#This Row],[Price(USD)]]&lt;20, "Mid", TRUE, "High")</f>
        <v>High</v>
      </c>
      <c r="AC692" s="13" t="str">
        <f>IF(BooksData[[#This Row],[Total Sales]] &gt; 4000, "Top Seller", "Other")</f>
        <v>Other</v>
      </c>
    </row>
    <row r="693" spans="1:29" x14ac:dyDescent="0.3">
      <c r="A693" s="7" t="s">
        <v>709</v>
      </c>
      <c r="B693" s="7" t="s">
        <v>1708</v>
      </c>
      <c r="C693" s="7" t="s">
        <v>2017</v>
      </c>
      <c r="D693" s="7" t="s">
        <v>2566</v>
      </c>
      <c r="E693" s="7" t="s">
        <v>2566</v>
      </c>
      <c r="F693" s="7" t="s">
        <v>2921</v>
      </c>
      <c r="G693" s="7" t="s">
        <v>2932</v>
      </c>
      <c r="H693" s="7">
        <v>0</v>
      </c>
      <c r="I693" s="10" t="s">
        <v>2945</v>
      </c>
      <c r="J693" s="7" t="s">
        <v>2965</v>
      </c>
      <c r="K693" s="7" t="s">
        <v>3686</v>
      </c>
      <c r="L693" s="11" t="s">
        <v>4686</v>
      </c>
      <c r="M693" s="11" t="s">
        <v>5686</v>
      </c>
      <c r="N693" s="9">
        <v>759</v>
      </c>
      <c r="O693" s="7" t="s">
        <v>5996</v>
      </c>
      <c r="P693" s="7" t="s">
        <v>6001</v>
      </c>
      <c r="Q693" s="9">
        <v>573</v>
      </c>
      <c r="R693" s="6">
        <v>45711</v>
      </c>
      <c r="S693" s="8">
        <f>ROUND((VALUE(SUBSTITUTE(SUBSTITUTE(BooksData[[#This Row],[Price (Incl. Tax)]], "Â", ""), "£", "")) *1.3),2)</f>
        <v>32.53</v>
      </c>
      <c r="T693" s="7" cm="1">
        <f t="array" ref="T693">_xlfn.SWITCH(I693, "One",1,"Two",2,"Three",3,"Four",4,"Five",5,"")</f>
        <v>3</v>
      </c>
      <c r="U693" s="12">
        <f>BooksData[[#This Row],[Price(USD)]]*BooksData[[#This Row],[Total Sales]]</f>
        <v>24690.27</v>
      </c>
      <c r="V693" s="7" t="str">
        <f>IF(BooksData[[#This Row],[Title]]="","Missing","OK")</f>
        <v>OK</v>
      </c>
      <c r="W693" s="7" t="str">
        <f ca="1">IF(BooksData[[#This Row],[Last Purchase]] &gt;= TODAY() - 30, "Recent", "Old")</f>
        <v>Old</v>
      </c>
      <c r="X693" s="7">
        <f>IFERROR(
  --MID(BooksData[[#This Row],[Availability]],
        FIND("(", BooksData[[#This Row],[Availability]]) + 1,
        FIND(" ", BooksData[[#This Row],[Availability]], FIND("(", BooksData[[#This Row],[Availability]])) - FIND("(", BooksData[[#This Row],[Availability]]) - 1),
  0)</f>
        <v>16</v>
      </c>
      <c r="Y693" s="13" t="str">
        <f>IF(ISNUMBER(SEARCH("In stock", BooksData[[#This Row],[Availability]])), "In Stock", "Out of Stock")</f>
        <v>In Stock</v>
      </c>
      <c r="Z693" s="13" t="str">
        <f>IF(BooksData[[#This Row],[Stock Count]] &lt; 5, "⚠️ Low", "OK")</f>
        <v>OK</v>
      </c>
      <c r="AA693" s="14">
        <f>BooksData[[#This Row],[Revenue]]*0.2</f>
        <v>4938.0540000000001</v>
      </c>
      <c r="AB693" s="13" t="str" cm="1">
        <f t="array" ref="AB693">_xlfn.IFS(BooksData[[#This Row],[Price(USD)]]&lt;10, "Low", BooksData[[#This Row],[Price(USD)]]&lt;20, "Mid", TRUE, "High")</f>
        <v>High</v>
      </c>
      <c r="AC693" s="13" t="str">
        <f>IF(BooksData[[#This Row],[Total Sales]] &gt; 4000, "Top Seller", "Other")</f>
        <v>Other</v>
      </c>
    </row>
    <row r="694" spans="1:29" x14ac:dyDescent="0.3">
      <c r="A694" s="7" t="s">
        <v>710</v>
      </c>
      <c r="B694" s="7" t="s">
        <v>1709</v>
      </c>
      <c r="C694" s="7" t="s">
        <v>2017</v>
      </c>
      <c r="D694" s="7" t="s">
        <v>2264</v>
      </c>
      <c r="E694" s="7" t="s">
        <v>2264</v>
      </c>
      <c r="F694" s="7" t="s">
        <v>2921</v>
      </c>
      <c r="G694" s="7" t="s">
        <v>2932</v>
      </c>
      <c r="H694" s="7">
        <v>0</v>
      </c>
      <c r="I694" s="10" t="s">
        <v>2947</v>
      </c>
      <c r="J694" s="7" t="s">
        <v>2965</v>
      </c>
      <c r="K694" s="7" t="s">
        <v>3687</v>
      </c>
      <c r="L694" s="11" t="s">
        <v>4687</v>
      </c>
      <c r="M694" s="11" t="s">
        <v>5687</v>
      </c>
      <c r="N694" s="9">
        <v>2334</v>
      </c>
      <c r="O694" s="7" t="s">
        <v>5999</v>
      </c>
      <c r="P694" s="7" t="s">
        <v>6001</v>
      </c>
      <c r="Q694" s="9">
        <v>913</v>
      </c>
      <c r="R694" s="6">
        <v>45687</v>
      </c>
      <c r="S694" s="8">
        <f>ROUND((VALUE(SUBSTITUTE(SUBSTITUTE(BooksData[[#This Row],[Price (Incl. Tax)]], "Â", ""), "£", "")) *1.3),2)</f>
        <v>17.34</v>
      </c>
      <c r="T694" s="7" cm="1">
        <f t="array" ref="T694">_xlfn.SWITCH(I694, "One",1,"Two",2,"Three",3,"Four",4,"Five",5,"")</f>
        <v>5</v>
      </c>
      <c r="U694" s="12">
        <f>BooksData[[#This Row],[Price(USD)]]*BooksData[[#This Row],[Total Sales]]</f>
        <v>40471.56</v>
      </c>
      <c r="V694" s="7" t="str">
        <f>IF(BooksData[[#This Row],[Title]]="","Missing","OK")</f>
        <v>OK</v>
      </c>
      <c r="W694" s="7" t="str">
        <f ca="1">IF(BooksData[[#This Row],[Last Purchase]] &gt;= TODAY() - 30, "Recent", "Old")</f>
        <v>Old</v>
      </c>
      <c r="X694" s="7">
        <f>IFERROR(
  --MID(BooksData[[#This Row],[Availability]],
        FIND("(", BooksData[[#This Row],[Availability]]) + 1,
        FIND(" ", BooksData[[#This Row],[Availability]], FIND("(", BooksData[[#This Row],[Availability]])) - FIND("(", BooksData[[#This Row],[Availability]]) - 1),
  0)</f>
        <v>16</v>
      </c>
      <c r="Y694" s="13" t="str">
        <f>IF(ISNUMBER(SEARCH("In stock", BooksData[[#This Row],[Availability]])), "In Stock", "Out of Stock")</f>
        <v>In Stock</v>
      </c>
      <c r="Z694" s="13" t="str">
        <f>IF(BooksData[[#This Row],[Stock Count]] &lt; 5, "⚠️ Low", "OK")</f>
        <v>OK</v>
      </c>
      <c r="AA694" s="14">
        <f>BooksData[[#This Row],[Revenue]]*0.2</f>
        <v>8094.3119999999999</v>
      </c>
      <c r="AB694" s="13" t="str" cm="1">
        <f t="array" ref="AB694">_xlfn.IFS(BooksData[[#This Row],[Price(USD)]]&lt;10, "Low", BooksData[[#This Row],[Price(USD)]]&lt;20, "Mid", TRUE, "High")</f>
        <v>Mid</v>
      </c>
      <c r="AC694" s="13" t="str">
        <f>IF(BooksData[[#This Row],[Total Sales]] &gt; 4000, "Top Seller", "Other")</f>
        <v>Other</v>
      </c>
    </row>
    <row r="695" spans="1:29" x14ac:dyDescent="0.3">
      <c r="A695" s="7" t="s">
        <v>711</v>
      </c>
      <c r="B695" s="7" t="s">
        <v>1710</v>
      </c>
      <c r="C695" s="7" t="s">
        <v>2017</v>
      </c>
      <c r="D695" s="7" t="s">
        <v>2660</v>
      </c>
      <c r="E695" s="7" t="s">
        <v>2660</v>
      </c>
      <c r="F695" s="7" t="s">
        <v>2921</v>
      </c>
      <c r="G695" s="7" t="s">
        <v>2932</v>
      </c>
      <c r="H695" s="7">
        <v>0</v>
      </c>
      <c r="I695" s="10" t="s">
        <v>2943</v>
      </c>
      <c r="J695" s="7" t="s">
        <v>2965</v>
      </c>
      <c r="K695" s="7" t="s">
        <v>3688</v>
      </c>
      <c r="L695" s="11" t="s">
        <v>4688</v>
      </c>
      <c r="M695" s="11" t="s">
        <v>5688</v>
      </c>
      <c r="N695" s="9">
        <v>3742</v>
      </c>
      <c r="O695" s="7" t="s">
        <v>5996</v>
      </c>
      <c r="P695" s="7" t="s">
        <v>6002</v>
      </c>
      <c r="Q695" s="9">
        <v>1809</v>
      </c>
      <c r="R695" s="6">
        <v>45755</v>
      </c>
      <c r="S695" s="8">
        <f>ROUND((VALUE(SUBSTITUTE(SUBSTITUTE(BooksData[[#This Row],[Price (Incl. Tax)]], "Â", ""), "£", "")) *1.3),2)</f>
        <v>73.319999999999993</v>
      </c>
      <c r="T695" s="7" cm="1">
        <f t="array" ref="T695">_xlfn.SWITCH(I695, "One",1,"Two",2,"Three",3,"Four",4,"Five",5,"")</f>
        <v>2</v>
      </c>
      <c r="U695" s="12">
        <f>BooksData[[#This Row],[Price(USD)]]*BooksData[[#This Row],[Total Sales]]</f>
        <v>274363.44</v>
      </c>
      <c r="V695" s="7" t="str">
        <f>IF(BooksData[[#This Row],[Title]]="","Missing","OK")</f>
        <v>OK</v>
      </c>
      <c r="W695" s="7" t="str">
        <f ca="1">IF(BooksData[[#This Row],[Last Purchase]] &gt;= TODAY() - 30, "Recent", "Old")</f>
        <v>Old</v>
      </c>
      <c r="X695" s="7">
        <f>IFERROR(
  --MID(BooksData[[#This Row],[Availability]],
        FIND("(", BooksData[[#This Row],[Availability]]) + 1,
        FIND(" ", BooksData[[#This Row],[Availability]], FIND("(", BooksData[[#This Row],[Availability]])) - FIND("(", BooksData[[#This Row],[Availability]]) - 1),
  0)</f>
        <v>16</v>
      </c>
      <c r="Y695" s="13" t="str">
        <f>IF(ISNUMBER(SEARCH("In stock", BooksData[[#This Row],[Availability]])), "In Stock", "Out of Stock")</f>
        <v>In Stock</v>
      </c>
      <c r="Z695" s="13" t="str">
        <f>IF(BooksData[[#This Row],[Stock Count]] &lt; 5, "⚠️ Low", "OK")</f>
        <v>OK</v>
      </c>
      <c r="AA695" s="14">
        <f>BooksData[[#This Row],[Revenue]]*0.2</f>
        <v>54872.688000000002</v>
      </c>
      <c r="AB695" s="13" t="str" cm="1">
        <f t="array" ref="AB695">_xlfn.IFS(BooksData[[#This Row],[Price(USD)]]&lt;10, "Low", BooksData[[#This Row],[Price(USD)]]&lt;20, "Mid", TRUE, "High")</f>
        <v>High</v>
      </c>
      <c r="AC695" s="13" t="str">
        <f>IF(BooksData[[#This Row],[Total Sales]] &gt; 4000, "Top Seller", "Other")</f>
        <v>Other</v>
      </c>
    </row>
    <row r="696" spans="1:29" x14ac:dyDescent="0.3">
      <c r="A696" s="7" t="s">
        <v>712</v>
      </c>
      <c r="B696" s="7" t="s">
        <v>1711</v>
      </c>
      <c r="C696" s="7" t="s">
        <v>2017</v>
      </c>
      <c r="D696" s="7" t="s">
        <v>2661</v>
      </c>
      <c r="E696" s="7" t="s">
        <v>2661</v>
      </c>
      <c r="F696" s="7" t="s">
        <v>2921</v>
      </c>
      <c r="G696" s="7" t="s">
        <v>2932</v>
      </c>
      <c r="H696" s="7">
        <v>0</v>
      </c>
      <c r="I696" s="10" t="s">
        <v>2945</v>
      </c>
      <c r="J696" s="7" t="s">
        <v>2965</v>
      </c>
      <c r="K696" s="7" t="s">
        <v>3689</v>
      </c>
      <c r="L696" s="11" t="s">
        <v>4689</v>
      </c>
      <c r="M696" s="11" t="s">
        <v>5689</v>
      </c>
      <c r="N696" s="9">
        <v>2047</v>
      </c>
      <c r="O696" s="7" t="s">
        <v>5998</v>
      </c>
      <c r="P696" s="7" t="s">
        <v>6001</v>
      </c>
      <c r="Q696" s="9">
        <v>304</v>
      </c>
      <c r="R696" s="6">
        <v>45748</v>
      </c>
      <c r="S696" s="8">
        <f>ROUND((VALUE(SUBSTITUTE(SUBSTITUTE(BooksData[[#This Row],[Price (Incl. Tax)]], "Â", ""), "£", "")) *1.3),2)</f>
        <v>56.28</v>
      </c>
      <c r="T696" s="7" cm="1">
        <f t="array" ref="T696">_xlfn.SWITCH(I696, "One",1,"Two",2,"Three",3,"Four",4,"Five",5,"")</f>
        <v>3</v>
      </c>
      <c r="U696" s="12">
        <f>BooksData[[#This Row],[Price(USD)]]*BooksData[[#This Row],[Total Sales]]</f>
        <v>115205.16</v>
      </c>
      <c r="V696" s="7" t="str">
        <f>IF(BooksData[[#This Row],[Title]]="","Missing","OK")</f>
        <v>OK</v>
      </c>
      <c r="W696" s="7" t="str">
        <f ca="1">IF(BooksData[[#This Row],[Last Purchase]] &gt;= TODAY() - 30, "Recent", "Old")</f>
        <v>Old</v>
      </c>
      <c r="X696" s="7">
        <f>IFERROR(
  --MID(BooksData[[#This Row],[Availability]],
        FIND("(", BooksData[[#This Row],[Availability]]) + 1,
        FIND(" ", BooksData[[#This Row],[Availability]], FIND("(", BooksData[[#This Row],[Availability]])) - FIND("(", BooksData[[#This Row],[Availability]]) - 1),
  0)</f>
        <v>16</v>
      </c>
      <c r="Y696" s="13" t="str">
        <f>IF(ISNUMBER(SEARCH("In stock", BooksData[[#This Row],[Availability]])), "In Stock", "Out of Stock")</f>
        <v>In Stock</v>
      </c>
      <c r="Z696" s="13" t="str">
        <f>IF(BooksData[[#This Row],[Stock Count]] &lt; 5, "⚠️ Low", "OK")</f>
        <v>OK</v>
      </c>
      <c r="AA696" s="14">
        <f>BooksData[[#This Row],[Revenue]]*0.2</f>
        <v>23041.032000000003</v>
      </c>
      <c r="AB696" s="13" t="str" cm="1">
        <f t="array" ref="AB696">_xlfn.IFS(BooksData[[#This Row],[Price(USD)]]&lt;10, "Low", BooksData[[#This Row],[Price(USD)]]&lt;20, "Mid", TRUE, "High")</f>
        <v>High</v>
      </c>
      <c r="AC696" s="13" t="str">
        <f>IF(BooksData[[#This Row],[Total Sales]] &gt; 4000, "Top Seller", "Other")</f>
        <v>Other</v>
      </c>
    </row>
    <row r="697" spans="1:29" x14ac:dyDescent="0.3">
      <c r="A697" s="7" t="s">
        <v>713</v>
      </c>
      <c r="B697" s="7" t="s">
        <v>1712</v>
      </c>
      <c r="C697" s="7" t="s">
        <v>2017</v>
      </c>
      <c r="D697" s="7" t="s">
        <v>2662</v>
      </c>
      <c r="E697" s="7" t="s">
        <v>2662</v>
      </c>
      <c r="F697" s="7" t="s">
        <v>2921</v>
      </c>
      <c r="G697" s="7" t="s">
        <v>2932</v>
      </c>
      <c r="H697" s="7">
        <v>0</v>
      </c>
      <c r="I697" s="10" t="s">
        <v>2943</v>
      </c>
      <c r="J697" s="7" t="s">
        <v>2965</v>
      </c>
      <c r="K697" s="7" t="s">
        <v>3690</v>
      </c>
      <c r="L697" s="11" t="s">
        <v>4690</v>
      </c>
      <c r="M697" s="11" t="s">
        <v>5690</v>
      </c>
      <c r="N697" s="9">
        <v>3856</v>
      </c>
      <c r="O697" s="7" t="s">
        <v>6000</v>
      </c>
      <c r="P697" s="7" t="s">
        <v>6001</v>
      </c>
      <c r="Q697" s="9">
        <v>70</v>
      </c>
      <c r="R697" s="6">
        <v>45791</v>
      </c>
      <c r="S697" s="8">
        <f>ROUND((VALUE(SUBSTITUTE(SUBSTITUTE(BooksData[[#This Row],[Price (Incl. Tax)]], "Â", ""), "£", "")) *1.3),2)</f>
        <v>36.520000000000003</v>
      </c>
      <c r="T697" s="7" cm="1">
        <f t="array" ref="T697">_xlfn.SWITCH(I697, "One",1,"Two",2,"Three",3,"Four",4,"Five",5,"")</f>
        <v>2</v>
      </c>
      <c r="U697" s="12">
        <f>BooksData[[#This Row],[Price(USD)]]*BooksData[[#This Row],[Total Sales]]</f>
        <v>140821.12000000002</v>
      </c>
      <c r="V697" s="7" t="str">
        <f>IF(BooksData[[#This Row],[Title]]="","Missing","OK")</f>
        <v>OK</v>
      </c>
      <c r="W697" s="7" t="str">
        <f ca="1">IF(BooksData[[#This Row],[Last Purchase]] &gt;= TODAY() - 30, "Recent", "Old")</f>
        <v>Old</v>
      </c>
      <c r="X697" s="7">
        <f>IFERROR(
  --MID(BooksData[[#This Row],[Availability]],
        FIND("(", BooksData[[#This Row],[Availability]]) + 1,
        FIND(" ", BooksData[[#This Row],[Availability]], FIND("(", BooksData[[#This Row],[Availability]])) - FIND("(", BooksData[[#This Row],[Availability]]) - 1),
  0)</f>
        <v>16</v>
      </c>
      <c r="Y697" s="13" t="str">
        <f>IF(ISNUMBER(SEARCH("In stock", BooksData[[#This Row],[Availability]])), "In Stock", "Out of Stock")</f>
        <v>In Stock</v>
      </c>
      <c r="Z697" s="13" t="str">
        <f>IF(BooksData[[#This Row],[Stock Count]] &lt; 5, "⚠️ Low", "OK")</f>
        <v>OK</v>
      </c>
      <c r="AA697" s="14">
        <f>BooksData[[#This Row],[Revenue]]*0.2</f>
        <v>28164.224000000006</v>
      </c>
      <c r="AB697" s="13" t="str" cm="1">
        <f t="array" ref="AB697">_xlfn.IFS(BooksData[[#This Row],[Price(USD)]]&lt;10, "Low", BooksData[[#This Row],[Price(USD)]]&lt;20, "Mid", TRUE, "High")</f>
        <v>High</v>
      </c>
      <c r="AC697" s="13" t="str">
        <f>IF(BooksData[[#This Row],[Total Sales]] &gt; 4000, "Top Seller", "Other")</f>
        <v>Other</v>
      </c>
    </row>
    <row r="698" spans="1:29" x14ac:dyDescent="0.3">
      <c r="A698" s="7" t="s">
        <v>714</v>
      </c>
      <c r="B698" s="7" t="s">
        <v>1713</v>
      </c>
      <c r="C698" s="7" t="s">
        <v>2017</v>
      </c>
      <c r="D698" s="7" t="s">
        <v>2663</v>
      </c>
      <c r="E698" s="7" t="s">
        <v>2663</v>
      </c>
      <c r="F698" s="7" t="s">
        <v>2921</v>
      </c>
      <c r="G698" s="7" t="s">
        <v>2932</v>
      </c>
      <c r="H698" s="7">
        <v>0</v>
      </c>
      <c r="I698" s="10" t="s">
        <v>2946</v>
      </c>
      <c r="J698" s="7" t="s">
        <v>2965</v>
      </c>
      <c r="K698" s="7" t="s">
        <v>3691</v>
      </c>
      <c r="L698" s="11" t="s">
        <v>4691</v>
      </c>
      <c r="M698" s="11" t="s">
        <v>5691</v>
      </c>
      <c r="N698" s="9">
        <v>4718</v>
      </c>
      <c r="O698" s="7" t="s">
        <v>5995</v>
      </c>
      <c r="P698" s="7" t="s">
        <v>6001</v>
      </c>
      <c r="Q698" s="9">
        <v>1257</v>
      </c>
      <c r="R698" s="6">
        <v>45831</v>
      </c>
      <c r="S698" s="8">
        <f>ROUND((VALUE(SUBSTITUTE(SUBSTITUTE(BooksData[[#This Row],[Price (Incl. Tax)]], "Â", ""), "£", "")) *1.3),2)</f>
        <v>68.08</v>
      </c>
      <c r="T698" s="7" cm="1">
        <f t="array" ref="T698">_xlfn.SWITCH(I698, "One",1,"Two",2,"Three",3,"Four",4,"Five",5,"")</f>
        <v>1</v>
      </c>
      <c r="U698" s="12">
        <f>BooksData[[#This Row],[Price(USD)]]*BooksData[[#This Row],[Total Sales]]</f>
        <v>321201.44</v>
      </c>
      <c r="V698" s="7" t="str">
        <f>IF(BooksData[[#This Row],[Title]]="","Missing","OK")</f>
        <v>OK</v>
      </c>
      <c r="W698" s="7" t="str">
        <f ca="1">IF(BooksData[[#This Row],[Last Purchase]] &gt;= TODAY() - 30, "Recent", "Old")</f>
        <v>Recent</v>
      </c>
      <c r="X698" s="7">
        <f>IFERROR(
  --MID(BooksData[[#This Row],[Availability]],
        FIND("(", BooksData[[#This Row],[Availability]]) + 1,
        FIND(" ", BooksData[[#This Row],[Availability]], FIND("(", BooksData[[#This Row],[Availability]])) - FIND("(", BooksData[[#This Row],[Availability]]) - 1),
  0)</f>
        <v>16</v>
      </c>
      <c r="Y698" s="13" t="str">
        <f>IF(ISNUMBER(SEARCH("In stock", BooksData[[#This Row],[Availability]])), "In Stock", "Out of Stock")</f>
        <v>In Stock</v>
      </c>
      <c r="Z698" s="13" t="str">
        <f>IF(BooksData[[#This Row],[Stock Count]] &lt; 5, "⚠️ Low", "OK")</f>
        <v>OK</v>
      </c>
      <c r="AA698" s="14">
        <f>BooksData[[#This Row],[Revenue]]*0.2</f>
        <v>64240.288</v>
      </c>
      <c r="AB698" s="13" t="str" cm="1">
        <f t="array" ref="AB698">_xlfn.IFS(BooksData[[#This Row],[Price(USD)]]&lt;10, "Low", BooksData[[#This Row],[Price(USD)]]&lt;20, "Mid", TRUE, "High")</f>
        <v>High</v>
      </c>
      <c r="AC698" s="13" t="str">
        <f>IF(BooksData[[#This Row],[Total Sales]] &gt; 4000, "Top Seller", "Other")</f>
        <v>Top Seller</v>
      </c>
    </row>
    <row r="699" spans="1:29" x14ac:dyDescent="0.3">
      <c r="A699" s="7" t="s">
        <v>715</v>
      </c>
      <c r="B699" s="7" t="s">
        <v>1714</v>
      </c>
      <c r="C699" s="7" t="s">
        <v>2017</v>
      </c>
      <c r="D699" s="7" t="s">
        <v>2664</v>
      </c>
      <c r="E699" s="7" t="s">
        <v>2664</v>
      </c>
      <c r="F699" s="7" t="s">
        <v>2921</v>
      </c>
      <c r="G699" s="7" t="s">
        <v>2923</v>
      </c>
      <c r="H699" s="7">
        <v>0</v>
      </c>
      <c r="I699" s="10" t="s">
        <v>2945</v>
      </c>
      <c r="J699" s="7" t="s">
        <v>2965</v>
      </c>
      <c r="K699" s="7" t="s">
        <v>3692</v>
      </c>
      <c r="L699" s="11" t="s">
        <v>4692</v>
      </c>
      <c r="M699" s="11" t="s">
        <v>5692</v>
      </c>
      <c r="N699" s="9">
        <v>3154</v>
      </c>
      <c r="O699" s="7" t="s">
        <v>5999</v>
      </c>
      <c r="P699" s="7" t="s">
        <v>6002</v>
      </c>
      <c r="Q699" s="9">
        <v>1268</v>
      </c>
      <c r="R699" s="6">
        <v>45734</v>
      </c>
      <c r="S699" s="8">
        <f>ROUND((VALUE(SUBSTITUTE(SUBSTITUTE(BooksData[[#This Row],[Price (Incl. Tax)]], "Â", ""), "£", "")) *1.3),2)</f>
        <v>45.59</v>
      </c>
      <c r="T699" s="7" cm="1">
        <f t="array" ref="T699">_xlfn.SWITCH(I699, "One",1,"Two",2,"Three",3,"Four",4,"Five",5,"")</f>
        <v>3</v>
      </c>
      <c r="U699" s="12">
        <f>BooksData[[#This Row],[Price(USD)]]*BooksData[[#This Row],[Total Sales]]</f>
        <v>143790.86000000002</v>
      </c>
      <c r="V699" s="7" t="str">
        <f>IF(BooksData[[#This Row],[Title]]="","Missing","OK")</f>
        <v>OK</v>
      </c>
      <c r="W699" s="7" t="str">
        <f ca="1">IF(BooksData[[#This Row],[Last Purchase]] &gt;= TODAY() - 30, "Recent", "Old")</f>
        <v>Old</v>
      </c>
      <c r="X699" s="7">
        <f>IFERROR(
  --MID(BooksData[[#This Row],[Availability]],
        FIND("(", BooksData[[#This Row],[Availability]]) + 1,
        FIND(" ", BooksData[[#This Row],[Availability]], FIND("(", BooksData[[#This Row],[Availability]])) - FIND("(", BooksData[[#This Row],[Availability]]) - 1),
  0)</f>
        <v>15</v>
      </c>
      <c r="Y699" s="13" t="str">
        <f>IF(ISNUMBER(SEARCH("In stock", BooksData[[#This Row],[Availability]])), "In Stock", "Out of Stock")</f>
        <v>In Stock</v>
      </c>
      <c r="Z699" s="13" t="str">
        <f>IF(BooksData[[#This Row],[Stock Count]] &lt; 5, "⚠️ Low", "OK")</f>
        <v>OK</v>
      </c>
      <c r="AA699" s="14">
        <f>BooksData[[#This Row],[Revenue]]*0.2</f>
        <v>28758.172000000006</v>
      </c>
      <c r="AB699" s="13" t="str" cm="1">
        <f t="array" ref="AB699">_xlfn.IFS(BooksData[[#This Row],[Price(USD)]]&lt;10, "Low", BooksData[[#This Row],[Price(USD)]]&lt;20, "Mid", TRUE, "High")</f>
        <v>High</v>
      </c>
      <c r="AC699" s="13" t="str">
        <f>IF(BooksData[[#This Row],[Total Sales]] &gt; 4000, "Top Seller", "Other")</f>
        <v>Other</v>
      </c>
    </row>
    <row r="700" spans="1:29" x14ac:dyDescent="0.3">
      <c r="A700" s="7" t="s">
        <v>716</v>
      </c>
      <c r="B700" s="7" t="s">
        <v>1715</v>
      </c>
      <c r="C700" s="7" t="s">
        <v>2017</v>
      </c>
      <c r="D700" s="7" t="s">
        <v>2665</v>
      </c>
      <c r="E700" s="7" t="s">
        <v>2665</v>
      </c>
      <c r="F700" s="7" t="s">
        <v>2921</v>
      </c>
      <c r="G700" s="7" t="s">
        <v>2923</v>
      </c>
      <c r="H700" s="7">
        <v>0</v>
      </c>
      <c r="I700" s="10" t="s">
        <v>2946</v>
      </c>
      <c r="J700" s="7" t="s">
        <v>2965</v>
      </c>
      <c r="K700" s="7" t="s">
        <v>3693</v>
      </c>
      <c r="L700" s="11" t="s">
        <v>4693</v>
      </c>
      <c r="M700" s="11" t="s">
        <v>5693</v>
      </c>
      <c r="N700" s="9">
        <v>2805</v>
      </c>
      <c r="O700" s="7" t="s">
        <v>5999</v>
      </c>
      <c r="P700" s="7" t="s">
        <v>6001</v>
      </c>
      <c r="Q700" s="9">
        <v>1263</v>
      </c>
      <c r="R700" s="6">
        <v>45738</v>
      </c>
      <c r="S700" s="8">
        <f>ROUND((VALUE(SUBSTITUTE(SUBSTITUTE(BooksData[[#This Row],[Price (Incl. Tax)]], "Â", ""), "£", "")) *1.3),2)</f>
        <v>57.56</v>
      </c>
      <c r="T700" s="7" cm="1">
        <f t="array" ref="T700">_xlfn.SWITCH(I700, "One",1,"Two",2,"Three",3,"Four",4,"Five",5,"")</f>
        <v>1</v>
      </c>
      <c r="U700" s="12">
        <f>BooksData[[#This Row],[Price(USD)]]*BooksData[[#This Row],[Total Sales]]</f>
        <v>161455.80000000002</v>
      </c>
      <c r="V700" s="7" t="str">
        <f>IF(BooksData[[#This Row],[Title]]="","Missing","OK")</f>
        <v>OK</v>
      </c>
      <c r="W700" s="7" t="str">
        <f ca="1">IF(BooksData[[#This Row],[Last Purchase]] &gt;= TODAY() - 30, "Recent", "Old")</f>
        <v>Old</v>
      </c>
      <c r="X700" s="7">
        <f>IFERROR(
  --MID(BooksData[[#This Row],[Availability]],
        FIND("(", BooksData[[#This Row],[Availability]]) + 1,
        FIND(" ", BooksData[[#This Row],[Availability]], FIND("(", BooksData[[#This Row],[Availability]])) - FIND("(", BooksData[[#This Row],[Availability]]) - 1),
  0)</f>
        <v>15</v>
      </c>
      <c r="Y700" s="13" t="str">
        <f>IF(ISNUMBER(SEARCH("In stock", BooksData[[#This Row],[Availability]])), "In Stock", "Out of Stock")</f>
        <v>In Stock</v>
      </c>
      <c r="Z700" s="13" t="str">
        <f>IF(BooksData[[#This Row],[Stock Count]] &lt; 5, "⚠️ Low", "OK")</f>
        <v>OK</v>
      </c>
      <c r="AA700" s="14">
        <f>BooksData[[#This Row],[Revenue]]*0.2</f>
        <v>32291.160000000003</v>
      </c>
      <c r="AB700" s="13" t="str" cm="1">
        <f t="array" ref="AB700">_xlfn.IFS(BooksData[[#This Row],[Price(USD)]]&lt;10, "Low", BooksData[[#This Row],[Price(USD)]]&lt;20, "Mid", TRUE, "High")</f>
        <v>High</v>
      </c>
      <c r="AC700" s="13" t="str">
        <f>IF(BooksData[[#This Row],[Total Sales]] &gt; 4000, "Top Seller", "Other")</f>
        <v>Other</v>
      </c>
    </row>
    <row r="701" spans="1:29" x14ac:dyDescent="0.3">
      <c r="A701" s="7" t="s">
        <v>717</v>
      </c>
      <c r="B701" s="7" t="s">
        <v>1716</v>
      </c>
      <c r="C701" s="7" t="s">
        <v>2017</v>
      </c>
      <c r="D701" s="7" t="s">
        <v>2666</v>
      </c>
      <c r="E701" s="7" t="s">
        <v>2666</v>
      </c>
      <c r="F701" s="7" t="s">
        <v>2921</v>
      </c>
      <c r="G701" s="7" t="s">
        <v>2923</v>
      </c>
      <c r="H701" s="7">
        <v>0</v>
      </c>
      <c r="I701" s="10" t="s">
        <v>2946</v>
      </c>
      <c r="J701" s="7" t="s">
        <v>2965</v>
      </c>
      <c r="K701" s="7" t="s">
        <v>3694</v>
      </c>
      <c r="L701" s="11" t="s">
        <v>4694</v>
      </c>
      <c r="M701" s="11" t="s">
        <v>5694</v>
      </c>
      <c r="N701" s="9">
        <v>285</v>
      </c>
      <c r="O701" s="7" t="s">
        <v>6000</v>
      </c>
      <c r="P701" s="7" t="s">
        <v>6002</v>
      </c>
      <c r="Q701" s="9">
        <v>503</v>
      </c>
      <c r="R701" s="6">
        <v>45705</v>
      </c>
      <c r="S701" s="8">
        <f>ROUND((VALUE(SUBSTITUTE(SUBSTITUTE(BooksData[[#This Row],[Price (Incl. Tax)]], "Â", ""), "£", "")) *1.3),2)</f>
        <v>55.87</v>
      </c>
      <c r="T701" s="7" cm="1">
        <f t="array" ref="T701">_xlfn.SWITCH(I701, "One",1,"Two",2,"Three",3,"Four",4,"Five",5,"")</f>
        <v>1</v>
      </c>
      <c r="U701" s="12">
        <f>BooksData[[#This Row],[Price(USD)]]*BooksData[[#This Row],[Total Sales]]</f>
        <v>15922.949999999999</v>
      </c>
      <c r="V701" s="7" t="str">
        <f>IF(BooksData[[#This Row],[Title]]="","Missing","OK")</f>
        <v>OK</v>
      </c>
      <c r="W701" s="7" t="str">
        <f ca="1">IF(BooksData[[#This Row],[Last Purchase]] &gt;= TODAY() - 30, "Recent", "Old")</f>
        <v>Old</v>
      </c>
      <c r="X701" s="7">
        <f>IFERROR(
  --MID(BooksData[[#This Row],[Availability]],
        FIND("(", BooksData[[#This Row],[Availability]]) + 1,
        FIND(" ", BooksData[[#This Row],[Availability]], FIND("(", BooksData[[#This Row],[Availability]])) - FIND("(", BooksData[[#This Row],[Availability]]) - 1),
  0)</f>
        <v>15</v>
      </c>
      <c r="Y701" s="13" t="str">
        <f>IF(ISNUMBER(SEARCH("In stock", BooksData[[#This Row],[Availability]])), "In Stock", "Out of Stock")</f>
        <v>In Stock</v>
      </c>
      <c r="Z701" s="13" t="str">
        <f>IF(BooksData[[#This Row],[Stock Count]] &lt; 5, "⚠️ Low", "OK")</f>
        <v>OK</v>
      </c>
      <c r="AA701" s="14">
        <f>BooksData[[#This Row],[Revenue]]*0.2</f>
        <v>3184.59</v>
      </c>
      <c r="AB701" s="13" t="str" cm="1">
        <f t="array" ref="AB701">_xlfn.IFS(BooksData[[#This Row],[Price(USD)]]&lt;10, "Low", BooksData[[#This Row],[Price(USD)]]&lt;20, "Mid", TRUE, "High")</f>
        <v>High</v>
      </c>
      <c r="AC701" s="13" t="str">
        <f>IF(BooksData[[#This Row],[Total Sales]] &gt; 4000, "Top Seller", "Other")</f>
        <v>Other</v>
      </c>
    </row>
    <row r="702" spans="1:29" x14ac:dyDescent="0.3">
      <c r="A702" s="7" t="s">
        <v>718</v>
      </c>
      <c r="B702" s="7" t="s">
        <v>1717</v>
      </c>
      <c r="C702" s="7" t="s">
        <v>2017</v>
      </c>
      <c r="D702" s="7" t="s">
        <v>2550</v>
      </c>
      <c r="E702" s="7" t="s">
        <v>2550</v>
      </c>
      <c r="F702" s="7" t="s">
        <v>2921</v>
      </c>
      <c r="G702" s="7" t="s">
        <v>2924</v>
      </c>
      <c r="H702" s="7">
        <v>0</v>
      </c>
      <c r="I702" s="10" t="s">
        <v>2947</v>
      </c>
      <c r="J702" s="7" t="s">
        <v>2965</v>
      </c>
      <c r="K702" s="7" t="s">
        <v>3695</v>
      </c>
      <c r="L702" s="11" t="s">
        <v>4695</v>
      </c>
      <c r="M702" s="11" t="s">
        <v>5695</v>
      </c>
      <c r="N702" s="9">
        <v>4099</v>
      </c>
      <c r="O702" s="7" t="s">
        <v>6000</v>
      </c>
      <c r="P702" s="7" t="s">
        <v>6001</v>
      </c>
      <c r="Q702" s="9">
        <v>1325</v>
      </c>
      <c r="R702" s="6">
        <v>45737</v>
      </c>
      <c r="S702" s="8">
        <f>ROUND((VALUE(SUBSTITUTE(SUBSTITUTE(BooksData[[#This Row],[Price (Incl. Tax)]], "Â", ""), "£", "")) *1.3),2)</f>
        <v>59.83</v>
      </c>
      <c r="T702" s="7" cm="1">
        <f t="array" ref="T702">_xlfn.SWITCH(I702, "One",1,"Two",2,"Three",3,"Four",4,"Five",5,"")</f>
        <v>5</v>
      </c>
      <c r="U702" s="12">
        <f>BooksData[[#This Row],[Price(USD)]]*BooksData[[#This Row],[Total Sales]]</f>
        <v>245243.16999999998</v>
      </c>
      <c r="V702" s="7" t="str">
        <f>IF(BooksData[[#This Row],[Title]]="","Missing","OK")</f>
        <v>OK</v>
      </c>
      <c r="W702" s="7" t="str">
        <f ca="1">IF(BooksData[[#This Row],[Last Purchase]] &gt;= TODAY() - 30, "Recent", "Old")</f>
        <v>Old</v>
      </c>
      <c r="X702" s="7">
        <f>IFERROR(
  --MID(BooksData[[#This Row],[Availability]],
        FIND("(", BooksData[[#This Row],[Availability]]) + 1,
        FIND(" ", BooksData[[#This Row],[Availability]], FIND("(", BooksData[[#This Row],[Availability]])) - FIND("(", BooksData[[#This Row],[Availability]]) - 1),
  0)</f>
        <v>14</v>
      </c>
      <c r="Y702" s="13" t="str">
        <f>IF(ISNUMBER(SEARCH("In stock", BooksData[[#This Row],[Availability]])), "In Stock", "Out of Stock")</f>
        <v>In Stock</v>
      </c>
      <c r="Z702" s="13" t="str">
        <f>IF(BooksData[[#This Row],[Stock Count]] &lt; 5, "⚠️ Low", "OK")</f>
        <v>OK</v>
      </c>
      <c r="AA702" s="14">
        <f>BooksData[[#This Row],[Revenue]]*0.2</f>
        <v>49048.633999999998</v>
      </c>
      <c r="AB702" s="13" t="str" cm="1">
        <f t="array" ref="AB702">_xlfn.IFS(BooksData[[#This Row],[Price(USD)]]&lt;10, "Low", BooksData[[#This Row],[Price(USD)]]&lt;20, "Mid", TRUE, "High")</f>
        <v>High</v>
      </c>
      <c r="AC702" s="13" t="str">
        <f>IF(BooksData[[#This Row],[Total Sales]] &gt; 4000, "Top Seller", "Other")</f>
        <v>Top Seller</v>
      </c>
    </row>
    <row r="703" spans="1:29" x14ac:dyDescent="0.3">
      <c r="A703" s="7" t="s">
        <v>719</v>
      </c>
      <c r="B703" s="7" t="s">
        <v>1718</v>
      </c>
      <c r="C703" s="7" t="s">
        <v>2017</v>
      </c>
      <c r="D703" s="7" t="s">
        <v>2667</v>
      </c>
      <c r="E703" s="7" t="s">
        <v>2667</v>
      </c>
      <c r="F703" s="7" t="s">
        <v>2921</v>
      </c>
      <c r="G703" s="7" t="s">
        <v>2924</v>
      </c>
      <c r="H703" s="7">
        <v>0</v>
      </c>
      <c r="I703" s="10" t="s">
        <v>2943</v>
      </c>
      <c r="J703" s="7" t="s">
        <v>2965</v>
      </c>
      <c r="K703" s="7" t="s">
        <v>3696</v>
      </c>
      <c r="L703" s="11" t="s">
        <v>4696</v>
      </c>
      <c r="M703" s="11" t="s">
        <v>5696</v>
      </c>
      <c r="N703" s="9">
        <v>2712</v>
      </c>
      <c r="O703" s="7" t="s">
        <v>5998</v>
      </c>
      <c r="P703" s="7" t="s">
        <v>6002</v>
      </c>
      <c r="Q703" s="9">
        <v>604</v>
      </c>
      <c r="R703" s="6">
        <v>45829</v>
      </c>
      <c r="S703" s="8">
        <f>ROUND((VALUE(SUBSTITUTE(SUBSTITUTE(BooksData[[#This Row],[Price (Incl. Tax)]], "Â", ""), "£", "")) *1.3),2)</f>
        <v>67.94</v>
      </c>
      <c r="T703" s="7" cm="1">
        <f t="array" ref="T703">_xlfn.SWITCH(I703, "One",1,"Two",2,"Three",3,"Four",4,"Five",5,"")</f>
        <v>2</v>
      </c>
      <c r="U703" s="12">
        <f>BooksData[[#This Row],[Price(USD)]]*BooksData[[#This Row],[Total Sales]]</f>
        <v>184253.28</v>
      </c>
      <c r="V703" s="7" t="str">
        <f>IF(BooksData[[#This Row],[Title]]="","Missing","OK")</f>
        <v>OK</v>
      </c>
      <c r="W703" s="7" t="str">
        <f ca="1">IF(BooksData[[#This Row],[Last Purchase]] &gt;= TODAY() - 30, "Recent", "Old")</f>
        <v>Recent</v>
      </c>
      <c r="X703" s="7">
        <f>IFERROR(
  --MID(BooksData[[#This Row],[Availability]],
        FIND("(", BooksData[[#This Row],[Availability]]) + 1,
        FIND(" ", BooksData[[#This Row],[Availability]], FIND("(", BooksData[[#This Row],[Availability]])) - FIND("(", BooksData[[#This Row],[Availability]]) - 1),
  0)</f>
        <v>14</v>
      </c>
      <c r="Y703" s="13" t="str">
        <f>IF(ISNUMBER(SEARCH("In stock", BooksData[[#This Row],[Availability]])), "In Stock", "Out of Stock")</f>
        <v>In Stock</v>
      </c>
      <c r="Z703" s="13" t="str">
        <f>IF(BooksData[[#This Row],[Stock Count]] &lt; 5, "⚠️ Low", "OK")</f>
        <v>OK</v>
      </c>
      <c r="AA703" s="14">
        <f>BooksData[[#This Row],[Revenue]]*0.2</f>
        <v>36850.656000000003</v>
      </c>
      <c r="AB703" s="13" t="str" cm="1">
        <f t="array" ref="AB703">_xlfn.IFS(BooksData[[#This Row],[Price(USD)]]&lt;10, "Low", BooksData[[#This Row],[Price(USD)]]&lt;20, "Mid", TRUE, "High")</f>
        <v>High</v>
      </c>
      <c r="AC703" s="13" t="str">
        <f>IF(BooksData[[#This Row],[Total Sales]] &gt; 4000, "Top Seller", "Other")</f>
        <v>Other</v>
      </c>
    </row>
    <row r="704" spans="1:29" x14ac:dyDescent="0.3">
      <c r="A704" s="7" t="s">
        <v>720</v>
      </c>
      <c r="B704" s="7" t="s">
        <v>1719</v>
      </c>
      <c r="C704" s="7" t="s">
        <v>2017</v>
      </c>
      <c r="D704" s="7" t="s">
        <v>2668</v>
      </c>
      <c r="E704" s="7" t="s">
        <v>2668</v>
      </c>
      <c r="F704" s="7" t="s">
        <v>2921</v>
      </c>
      <c r="G704" s="7" t="s">
        <v>2924</v>
      </c>
      <c r="H704" s="7">
        <v>0</v>
      </c>
      <c r="I704" s="10" t="s">
        <v>2944</v>
      </c>
      <c r="J704" s="7" t="s">
        <v>2965</v>
      </c>
      <c r="K704" s="7" t="s">
        <v>3697</v>
      </c>
      <c r="L704" s="11" t="s">
        <v>4697</v>
      </c>
      <c r="M704" s="11" t="s">
        <v>5697</v>
      </c>
      <c r="N704" s="9">
        <v>1539</v>
      </c>
      <c r="O704" s="7" t="s">
        <v>5997</v>
      </c>
      <c r="P704" s="7" t="s">
        <v>6002</v>
      </c>
      <c r="Q704" s="9">
        <v>1021</v>
      </c>
      <c r="R704" s="6">
        <v>45724</v>
      </c>
      <c r="S704" s="8">
        <f>ROUND((VALUE(SUBSTITUTE(SUBSTITUTE(BooksData[[#This Row],[Price (Incl. Tax)]], "Â", ""), "£", "")) *1.3),2)</f>
        <v>58.15</v>
      </c>
      <c r="T704" s="7" cm="1">
        <f t="array" ref="T704">_xlfn.SWITCH(I704, "One",1,"Two",2,"Three",3,"Four",4,"Five",5,"")</f>
        <v>4</v>
      </c>
      <c r="U704" s="12">
        <f>BooksData[[#This Row],[Price(USD)]]*BooksData[[#This Row],[Total Sales]]</f>
        <v>89492.849999999991</v>
      </c>
      <c r="V704" s="7" t="str">
        <f>IF(BooksData[[#This Row],[Title]]="","Missing","OK")</f>
        <v>OK</v>
      </c>
      <c r="W704" s="7" t="str">
        <f ca="1">IF(BooksData[[#This Row],[Last Purchase]] &gt;= TODAY() - 30, "Recent", "Old")</f>
        <v>Old</v>
      </c>
      <c r="X704" s="7">
        <f>IFERROR(
  --MID(BooksData[[#This Row],[Availability]],
        FIND("(", BooksData[[#This Row],[Availability]]) + 1,
        FIND(" ", BooksData[[#This Row],[Availability]], FIND("(", BooksData[[#This Row],[Availability]])) - FIND("(", BooksData[[#This Row],[Availability]]) - 1),
  0)</f>
        <v>14</v>
      </c>
      <c r="Y704" s="13" t="str">
        <f>IF(ISNUMBER(SEARCH("In stock", BooksData[[#This Row],[Availability]])), "In Stock", "Out of Stock")</f>
        <v>In Stock</v>
      </c>
      <c r="Z704" s="13" t="str">
        <f>IF(BooksData[[#This Row],[Stock Count]] &lt; 5, "⚠️ Low", "OK")</f>
        <v>OK</v>
      </c>
      <c r="AA704" s="14">
        <f>BooksData[[#This Row],[Revenue]]*0.2</f>
        <v>17898.57</v>
      </c>
      <c r="AB704" s="13" t="str" cm="1">
        <f t="array" ref="AB704">_xlfn.IFS(BooksData[[#This Row],[Price(USD)]]&lt;10, "Low", BooksData[[#This Row],[Price(USD)]]&lt;20, "Mid", TRUE, "High")</f>
        <v>High</v>
      </c>
      <c r="AC704" s="13" t="str">
        <f>IF(BooksData[[#This Row],[Total Sales]] &gt; 4000, "Top Seller", "Other")</f>
        <v>Other</v>
      </c>
    </row>
    <row r="705" spans="1:29" x14ac:dyDescent="0.3">
      <c r="A705" s="7" t="s">
        <v>721</v>
      </c>
      <c r="B705" s="7" t="s">
        <v>1720</v>
      </c>
      <c r="C705" s="7" t="s">
        <v>2017</v>
      </c>
      <c r="D705" s="7" t="s">
        <v>2669</v>
      </c>
      <c r="E705" s="7" t="s">
        <v>2669</v>
      </c>
      <c r="F705" s="7" t="s">
        <v>2921</v>
      </c>
      <c r="G705" s="7" t="s">
        <v>2924</v>
      </c>
      <c r="H705" s="7">
        <v>0</v>
      </c>
      <c r="I705" s="10" t="s">
        <v>2946</v>
      </c>
      <c r="J705" s="7" t="s">
        <v>2965</v>
      </c>
      <c r="K705" s="7" t="s">
        <v>3698</v>
      </c>
      <c r="L705" s="11" t="s">
        <v>4698</v>
      </c>
      <c r="M705" s="11" t="s">
        <v>5698</v>
      </c>
      <c r="N705" s="9">
        <v>4044</v>
      </c>
      <c r="O705" s="7" t="s">
        <v>5999</v>
      </c>
      <c r="P705" s="7" t="s">
        <v>6002</v>
      </c>
      <c r="Q705" s="9">
        <v>843</v>
      </c>
      <c r="R705" s="6">
        <v>45737</v>
      </c>
      <c r="S705" s="8">
        <f>ROUND((VALUE(SUBSTITUTE(SUBSTITUTE(BooksData[[#This Row],[Price (Incl. Tax)]], "Â", ""), "£", "")) *1.3),2)</f>
        <v>38.549999999999997</v>
      </c>
      <c r="T705" s="7" cm="1">
        <f t="array" ref="T705">_xlfn.SWITCH(I705, "One",1,"Two",2,"Three",3,"Four",4,"Five",5,"")</f>
        <v>1</v>
      </c>
      <c r="U705" s="12">
        <f>BooksData[[#This Row],[Price(USD)]]*BooksData[[#This Row],[Total Sales]]</f>
        <v>155896.19999999998</v>
      </c>
      <c r="V705" s="7" t="str">
        <f>IF(BooksData[[#This Row],[Title]]="","Missing","OK")</f>
        <v>OK</v>
      </c>
      <c r="W705" s="7" t="str">
        <f ca="1">IF(BooksData[[#This Row],[Last Purchase]] &gt;= TODAY() - 30, "Recent", "Old")</f>
        <v>Old</v>
      </c>
      <c r="X705" s="7">
        <f>IFERROR(
  --MID(BooksData[[#This Row],[Availability]],
        FIND("(", BooksData[[#This Row],[Availability]]) + 1,
        FIND(" ", BooksData[[#This Row],[Availability]], FIND("(", BooksData[[#This Row],[Availability]])) - FIND("(", BooksData[[#This Row],[Availability]]) - 1),
  0)</f>
        <v>14</v>
      </c>
      <c r="Y705" s="13" t="str">
        <f>IF(ISNUMBER(SEARCH("In stock", BooksData[[#This Row],[Availability]])), "In Stock", "Out of Stock")</f>
        <v>In Stock</v>
      </c>
      <c r="Z705" s="13" t="str">
        <f>IF(BooksData[[#This Row],[Stock Count]] &lt; 5, "⚠️ Low", "OK")</f>
        <v>OK</v>
      </c>
      <c r="AA705" s="14">
        <f>BooksData[[#This Row],[Revenue]]*0.2</f>
        <v>31179.239999999998</v>
      </c>
      <c r="AB705" s="13" t="str" cm="1">
        <f t="array" ref="AB705">_xlfn.IFS(BooksData[[#This Row],[Price(USD)]]&lt;10, "Low", BooksData[[#This Row],[Price(USD)]]&lt;20, "Mid", TRUE, "High")</f>
        <v>High</v>
      </c>
      <c r="AC705" s="13" t="str">
        <f>IF(BooksData[[#This Row],[Total Sales]] &gt; 4000, "Top Seller", "Other")</f>
        <v>Top Seller</v>
      </c>
    </row>
    <row r="706" spans="1:29" x14ac:dyDescent="0.3">
      <c r="A706" s="7" t="s">
        <v>722</v>
      </c>
      <c r="B706" s="7" t="s">
        <v>1721</v>
      </c>
      <c r="C706" s="7" t="s">
        <v>2017</v>
      </c>
      <c r="D706" s="7" t="s">
        <v>2517</v>
      </c>
      <c r="E706" s="7" t="s">
        <v>2517</v>
      </c>
      <c r="F706" s="7" t="s">
        <v>2921</v>
      </c>
      <c r="G706" s="7" t="s">
        <v>2924</v>
      </c>
      <c r="H706" s="7">
        <v>0</v>
      </c>
      <c r="I706" s="10" t="s">
        <v>2947</v>
      </c>
      <c r="J706" s="7" t="s">
        <v>2965</v>
      </c>
      <c r="K706" s="7" t="s">
        <v>3699</v>
      </c>
      <c r="L706" s="11" t="s">
        <v>4699</v>
      </c>
      <c r="M706" s="11" t="s">
        <v>5699</v>
      </c>
      <c r="N706" s="9">
        <v>1787</v>
      </c>
      <c r="O706" s="7" t="s">
        <v>5996</v>
      </c>
      <c r="P706" s="7" t="s">
        <v>6001</v>
      </c>
      <c r="Q706" s="9">
        <v>1807</v>
      </c>
      <c r="R706" s="6">
        <v>45771</v>
      </c>
      <c r="S706" s="8">
        <f>ROUND((VALUE(SUBSTITUTE(SUBSTITUTE(BooksData[[#This Row],[Price (Incl. Tax)]], "Â", ""), "£", "")) *1.3),2)</f>
        <v>48.76</v>
      </c>
      <c r="T706" s="7" cm="1">
        <f t="array" ref="T706">_xlfn.SWITCH(I706, "One",1,"Two",2,"Three",3,"Four",4,"Five",5,"")</f>
        <v>5</v>
      </c>
      <c r="U706" s="12">
        <f>BooksData[[#This Row],[Price(USD)]]*BooksData[[#This Row],[Total Sales]]</f>
        <v>87134.12</v>
      </c>
      <c r="V706" s="7" t="str">
        <f>IF(BooksData[[#This Row],[Title]]="","Missing","OK")</f>
        <v>OK</v>
      </c>
      <c r="W706" s="7" t="str">
        <f ca="1">IF(BooksData[[#This Row],[Last Purchase]] &gt;= TODAY() - 30, "Recent", "Old")</f>
        <v>Old</v>
      </c>
      <c r="X706" s="7">
        <f>IFERROR(
  --MID(BooksData[[#This Row],[Availability]],
        FIND("(", BooksData[[#This Row],[Availability]]) + 1,
        FIND(" ", BooksData[[#This Row],[Availability]], FIND("(", BooksData[[#This Row],[Availability]])) - FIND("(", BooksData[[#This Row],[Availability]]) - 1),
  0)</f>
        <v>14</v>
      </c>
      <c r="Y706" s="13" t="str">
        <f>IF(ISNUMBER(SEARCH("In stock", BooksData[[#This Row],[Availability]])), "In Stock", "Out of Stock")</f>
        <v>In Stock</v>
      </c>
      <c r="Z706" s="13" t="str">
        <f>IF(BooksData[[#This Row],[Stock Count]] &lt; 5, "⚠️ Low", "OK")</f>
        <v>OK</v>
      </c>
      <c r="AA706" s="14">
        <f>BooksData[[#This Row],[Revenue]]*0.2</f>
        <v>17426.824000000001</v>
      </c>
      <c r="AB706" s="13" t="str" cm="1">
        <f t="array" ref="AB706">_xlfn.IFS(BooksData[[#This Row],[Price(USD)]]&lt;10, "Low", BooksData[[#This Row],[Price(USD)]]&lt;20, "Mid", TRUE, "High")</f>
        <v>High</v>
      </c>
      <c r="AC706" s="13" t="str">
        <f>IF(BooksData[[#This Row],[Total Sales]] &gt; 4000, "Top Seller", "Other")</f>
        <v>Other</v>
      </c>
    </row>
    <row r="707" spans="1:29" x14ac:dyDescent="0.3">
      <c r="A707" s="7" t="s">
        <v>723</v>
      </c>
      <c r="B707" s="7" t="s">
        <v>1722</v>
      </c>
      <c r="C707" s="7" t="s">
        <v>2017</v>
      </c>
      <c r="D707" s="7" t="s">
        <v>2670</v>
      </c>
      <c r="E707" s="7" t="s">
        <v>2670</v>
      </c>
      <c r="F707" s="7" t="s">
        <v>2921</v>
      </c>
      <c r="G707" s="7" t="s">
        <v>2924</v>
      </c>
      <c r="H707" s="7">
        <v>0</v>
      </c>
      <c r="I707" s="10" t="s">
        <v>2944</v>
      </c>
      <c r="J707" s="7" t="s">
        <v>2965</v>
      </c>
      <c r="K707" s="7" t="s">
        <v>3700</v>
      </c>
      <c r="L707" s="11" t="s">
        <v>4700</v>
      </c>
      <c r="M707" s="11" t="s">
        <v>5700</v>
      </c>
      <c r="N707" s="9">
        <v>2956</v>
      </c>
      <c r="O707" s="7" t="s">
        <v>5998</v>
      </c>
      <c r="P707" s="7" t="s">
        <v>6002</v>
      </c>
      <c r="Q707" s="9">
        <v>1127</v>
      </c>
      <c r="R707" s="6">
        <v>45821</v>
      </c>
      <c r="S707" s="8">
        <f>ROUND((VALUE(SUBSTITUTE(SUBSTITUTE(BooksData[[#This Row],[Price (Incl. Tax)]], "Â", ""), "£", "")) *1.3),2)</f>
        <v>72.83</v>
      </c>
      <c r="T707" s="7" cm="1">
        <f t="array" ref="T707">_xlfn.SWITCH(I707, "One",1,"Two",2,"Three",3,"Four",4,"Five",5,"")</f>
        <v>4</v>
      </c>
      <c r="U707" s="12">
        <f>BooksData[[#This Row],[Price(USD)]]*BooksData[[#This Row],[Total Sales]]</f>
        <v>215285.47999999998</v>
      </c>
      <c r="V707" s="7" t="str">
        <f>IF(BooksData[[#This Row],[Title]]="","Missing","OK")</f>
        <v>OK</v>
      </c>
      <c r="W707" s="7" t="str">
        <f ca="1">IF(BooksData[[#This Row],[Last Purchase]] &gt;= TODAY() - 30, "Recent", "Old")</f>
        <v>Old</v>
      </c>
      <c r="X707" s="7">
        <f>IFERROR(
  --MID(BooksData[[#This Row],[Availability]],
        FIND("(", BooksData[[#This Row],[Availability]]) + 1,
        FIND(" ", BooksData[[#This Row],[Availability]], FIND("(", BooksData[[#This Row],[Availability]])) - FIND("(", BooksData[[#This Row],[Availability]]) - 1),
  0)</f>
        <v>14</v>
      </c>
      <c r="Y707" s="13" t="str">
        <f>IF(ISNUMBER(SEARCH("In stock", BooksData[[#This Row],[Availability]])), "In Stock", "Out of Stock")</f>
        <v>In Stock</v>
      </c>
      <c r="Z707" s="13" t="str">
        <f>IF(BooksData[[#This Row],[Stock Count]] &lt; 5, "⚠️ Low", "OK")</f>
        <v>OK</v>
      </c>
      <c r="AA707" s="14">
        <f>BooksData[[#This Row],[Revenue]]*0.2</f>
        <v>43057.095999999998</v>
      </c>
      <c r="AB707" s="13" t="str" cm="1">
        <f t="array" ref="AB707">_xlfn.IFS(BooksData[[#This Row],[Price(USD)]]&lt;10, "Low", BooksData[[#This Row],[Price(USD)]]&lt;20, "Mid", TRUE, "High")</f>
        <v>High</v>
      </c>
      <c r="AC707" s="13" t="str">
        <f>IF(BooksData[[#This Row],[Total Sales]] &gt; 4000, "Top Seller", "Other")</f>
        <v>Other</v>
      </c>
    </row>
    <row r="708" spans="1:29" x14ac:dyDescent="0.3">
      <c r="A708" s="7" t="s">
        <v>724</v>
      </c>
      <c r="B708" s="7" t="s">
        <v>1723</v>
      </c>
      <c r="C708" s="7" t="s">
        <v>2017</v>
      </c>
      <c r="D708" s="7" t="s">
        <v>2671</v>
      </c>
      <c r="E708" s="7" t="s">
        <v>2671</v>
      </c>
      <c r="F708" s="7" t="s">
        <v>2921</v>
      </c>
      <c r="G708" s="7" t="s">
        <v>2940</v>
      </c>
      <c r="H708" s="7">
        <v>0</v>
      </c>
      <c r="I708" s="10" t="s">
        <v>2946</v>
      </c>
      <c r="J708" s="7" t="s">
        <v>2965</v>
      </c>
      <c r="K708" s="7" t="s">
        <v>3701</v>
      </c>
      <c r="L708" s="11" t="s">
        <v>4701</v>
      </c>
      <c r="M708" s="11" t="s">
        <v>5701</v>
      </c>
      <c r="N708" s="9">
        <v>2166</v>
      </c>
      <c r="O708" s="7" t="s">
        <v>6000</v>
      </c>
      <c r="P708" s="7" t="s">
        <v>6001</v>
      </c>
      <c r="Q708" s="9">
        <v>981</v>
      </c>
      <c r="R708" s="6">
        <v>45724</v>
      </c>
      <c r="S708" s="8">
        <f>ROUND((VALUE(SUBSTITUTE(SUBSTITUTE(BooksData[[#This Row],[Price (Incl. Tax)]], "Â", ""), "£", "")) *1.3),2)</f>
        <v>50.35</v>
      </c>
      <c r="T708" s="7" cm="1">
        <f t="array" ref="T708">_xlfn.SWITCH(I708, "One",1,"Two",2,"Three",3,"Four",4,"Five",5,"")</f>
        <v>1</v>
      </c>
      <c r="U708" s="12">
        <f>BooksData[[#This Row],[Price(USD)]]*BooksData[[#This Row],[Total Sales]]</f>
        <v>109058.1</v>
      </c>
      <c r="V708" s="7" t="str">
        <f>IF(BooksData[[#This Row],[Title]]="","Missing","OK")</f>
        <v>OK</v>
      </c>
      <c r="W708" s="7" t="str">
        <f ca="1">IF(BooksData[[#This Row],[Last Purchase]] &gt;= TODAY() - 30, "Recent", "Old")</f>
        <v>Old</v>
      </c>
      <c r="X708" s="7">
        <f>IFERROR(
  --MID(BooksData[[#This Row],[Availability]],
        FIND("(", BooksData[[#This Row],[Availability]]) + 1,
        FIND(" ", BooksData[[#This Row],[Availability]], FIND("(", BooksData[[#This Row],[Availability]])) - FIND("(", BooksData[[#This Row],[Availability]]) - 1),
  0)</f>
        <v>13</v>
      </c>
      <c r="Y708" s="13" t="str">
        <f>IF(ISNUMBER(SEARCH("In stock", BooksData[[#This Row],[Availability]])), "In Stock", "Out of Stock")</f>
        <v>In Stock</v>
      </c>
      <c r="Z708" s="13" t="str">
        <f>IF(BooksData[[#This Row],[Stock Count]] &lt; 5, "⚠️ Low", "OK")</f>
        <v>OK</v>
      </c>
      <c r="AA708" s="14">
        <f>BooksData[[#This Row],[Revenue]]*0.2</f>
        <v>21811.620000000003</v>
      </c>
      <c r="AB708" s="13" t="str" cm="1">
        <f t="array" ref="AB708">_xlfn.IFS(BooksData[[#This Row],[Price(USD)]]&lt;10, "Low", BooksData[[#This Row],[Price(USD)]]&lt;20, "Mid", TRUE, "High")</f>
        <v>High</v>
      </c>
      <c r="AC708" s="13" t="str">
        <f>IF(BooksData[[#This Row],[Total Sales]] &gt; 4000, "Top Seller", "Other")</f>
        <v>Other</v>
      </c>
    </row>
    <row r="709" spans="1:29" x14ac:dyDescent="0.3">
      <c r="A709" s="7" t="s">
        <v>718</v>
      </c>
      <c r="B709" s="7" t="s">
        <v>1724</v>
      </c>
      <c r="C709" s="7" t="s">
        <v>2017</v>
      </c>
      <c r="D709" s="7" t="s">
        <v>2672</v>
      </c>
      <c r="E709" s="7" t="s">
        <v>2672</v>
      </c>
      <c r="F709" s="7" t="s">
        <v>2921</v>
      </c>
      <c r="G709" s="7" t="s">
        <v>2933</v>
      </c>
      <c r="H709" s="7">
        <v>0</v>
      </c>
      <c r="I709" s="10" t="s">
        <v>2947</v>
      </c>
      <c r="J709" s="7" t="s">
        <v>2965</v>
      </c>
      <c r="K709" s="7" t="s">
        <v>3702</v>
      </c>
      <c r="L709" s="11" t="s">
        <v>4702</v>
      </c>
      <c r="M709" s="11" t="s">
        <v>5702</v>
      </c>
      <c r="N709" s="9">
        <v>2838</v>
      </c>
      <c r="O709" s="7" t="s">
        <v>5997</v>
      </c>
      <c r="P709" s="7" t="s">
        <v>6002</v>
      </c>
      <c r="Q709" s="9">
        <v>124</v>
      </c>
      <c r="R709" s="6">
        <v>45684</v>
      </c>
      <c r="S709" s="8">
        <f>ROUND((VALUE(SUBSTITUTE(SUBSTITUTE(BooksData[[#This Row],[Price (Incl. Tax)]], "Â", ""), "£", "")) *1.3),2)</f>
        <v>41.99</v>
      </c>
      <c r="T709" s="7" cm="1">
        <f t="array" ref="T709">_xlfn.SWITCH(I709, "One",1,"Two",2,"Three",3,"Four",4,"Five",5,"")</f>
        <v>5</v>
      </c>
      <c r="U709" s="12">
        <f>BooksData[[#This Row],[Price(USD)]]*BooksData[[#This Row],[Total Sales]]</f>
        <v>119167.62000000001</v>
      </c>
      <c r="V709" s="7" t="str">
        <f>IF(BooksData[[#This Row],[Title]]="","Missing","OK")</f>
        <v>OK</v>
      </c>
      <c r="W709" s="7" t="str">
        <f ca="1">IF(BooksData[[#This Row],[Last Purchase]] &gt;= TODAY() - 30, "Recent", "Old")</f>
        <v>Old</v>
      </c>
      <c r="X709" s="7">
        <f>IFERROR(
  --MID(BooksData[[#This Row],[Availability]],
        FIND("(", BooksData[[#This Row],[Availability]]) + 1,
        FIND(" ", BooksData[[#This Row],[Availability]], FIND("(", BooksData[[#This Row],[Availability]])) - FIND("(", BooksData[[#This Row],[Availability]]) - 1),
  0)</f>
        <v>12</v>
      </c>
      <c r="Y709" s="13" t="str">
        <f>IF(ISNUMBER(SEARCH("In stock", BooksData[[#This Row],[Availability]])), "In Stock", "Out of Stock")</f>
        <v>In Stock</v>
      </c>
      <c r="Z709" s="13" t="str">
        <f>IF(BooksData[[#This Row],[Stock Count]] &lt; 5, "⚠️ Low", "OK")</f>
        <v>OK</v>
      </c>
      <c r="AA709" s="14">
        <f>BooksData[[#This Row],[Revenue]]*0.2</f>
        <v>23833.524000000005</v>
      </c>
      <c r="AB709" s="13" t="str" cm="1">
        <f t="array" ref="AB709">_xlfn.IFS(BooksData[[#This Row],[Price(USD)]]&lt;10, "Low", BooksData[[#This Row],[Price(USD)]]&lt;20, "Mid", TRUE, "High")</f>
        <v>High</v>
      </c>
      <c r="AC709" s="13" t="str">
        <f>IF(BooksData[[#This Row],[Total Sales]] &gt; 4000, "Top Seller", "Other")</f>
        <v>Other</v>
      </c>
    </row>
    <row r="710" spans="1:29" x14ac:dyDescent="0.3">
      <c r="A710" s="7" t="s">
        <v>725</v>
      </c>
      <c r="B710" s="7" t="s">
        <v>1725</v>
      </c>
      <c r="C710" s="7" t="s">
        <v>2017</v>
      </c>
      <c r="D710" s="7" t="s">
        <v>2673</v>
      </c>
      <c r="E710" s="7" t="s">
        <v>2673</v>
      </c>
      <c r="F710" s="7" t="s">
        <v>2921</v>
      </c>
      <c r="G710" s="7" t="s">
        <v>2937</v>
      </c>
      <c r="H710" s="7">
        <v>0</v>
      </c>
      <c r="I710" s="10" t="s">
        <v>2945</v>
      </c>
      <c r="J710" s="7" t="s">
        <v>2965</v>
      </c>
      <c r="K710" s="7" t="s">
        <v>3703</v>
      </c>
      <c r="L710" s="11" t="s">
        <v>4703</v>
      </c>
      <c r="M710" s="11" t="s">
        <v>5703</v>
      </c>
      <c r="N710" s="9">
        <v>2340</v>
      </c>
      <c r="O710" s="7" t="s">
        <v>5999</v>
      </c>
      <c r="P710" s="7" t="s">
        <v>6001</v>
      </c>
      <c r="Q710" s="9">
        <v>179</v>
      </c>
      <c r="R710" s="6">
        <v>45847</v>
      </c>
      <c r="S710" s="8">
        <f>ROUND((VALUE(SUBSTITUTE(SUBSTITUTE(BooksData[[#This Row],[Price (Incl. Tax)]], "Â", ""), "£", "")) *1.3),2)</f>
        <v>73.62</v>
      </c>
      <c r="T710" s="7" cm="1">
        <f t="array" ref="T710">_xlfn.SWITCH(I710, "One",1,"Two",2,"Three",3,"Four",4,"Five",5,"")</f>
        <v>3</v>
      </c>
      <c r="U710" s="12">
        <f>BooksData[[#This Row],[Price(USD)]]*BooksData[[#This Row],[Total Sales]]</f>
        <v>172270.80000000002</v>
      </c>
      <c r="V710" s="7" t="str">
        <f>IF(BooksData[[#This Row],[Title]]="","Missing","OK")</f>
        <v>OK</v>
      </c>
      <c r="W710" s="7" t="str">
        <f ca="1">IF(BooksData[[#This Row],[Last Purchase]] &gt;= TODAY() - 30, "Recent", "Old")</f>
        <v>Recent</v>
      </c>
      <c r="X710" s="7">
        <f>IFERROR(
  --MID(BooksData[[#This Row],[Availability]],
        FIND("(", BooksData[[#This Row],[Availability]]) + 1,
        FIND(" ", BooksData[[#This Row],[Availability]], FIND("(", BooksData[[#This Row],[Availability]])) - FIND("(", BooksData[[#This Row],[Availability]]) - 1),
  0)</f>
        <v>9</v>
      </c>
      <c r="Y710" s="13" t="str">
        <f>IF(ISNUMBER(SEARCH("In stock", BooksData[[#This Row],[Availability]])), "In Stock", "Out of Stock")</f>
        <v>In Stock</v>
      </c>
      <c r="Z710" s="13" t="str">
        <f>IF(BooksData[[#This Row],[Stock Count]] &lt; 5, "⚠️ Low", "OK")</f>
        <v>OK</v>
      </c>
      <c r="AA710" s="14">
        <f>BooksData[[#This Row],[Revenue]]*0.2</f>
        <v>34454.160000000003</v>
      </c>
      <c r="AB710" s="13" t="str" cm="1">
        <f t="array" ref="AB710">_xlfn.IFS(BooksData[[#This Row],[Price(USD)]]&lt;10, "Low", BooksData[[#This Row],[Price(USD)]]&lt;20, "Mid", TRUE, "High")</f>
        <v>High</v>
      </c>
      <c r="AC710" s="13" t="str">
        <f>IF(BooksData[[#This Row],[Total Sales]] &gt; 4000, "Top Seller", "Other")</f>
        <v>Other</v>
      </c>
    </row>
    <row r="711" spans="1:29" x14ac:dyDescent="0.3">
      <c r="A711" s="7" t="s">
        <v>726</v>
      </c>
      <c r="B711" s="7" t="s">
        <v>1726</v>
      </c>
      <c r="C711" s="7" t="s">
        <v>2017</v>
      </c>
      <c r="D711" s="7" t="s">
        <v>2674</v>
      </c>
      <c r="E711" s="7" t="s">
        <v>2674</v>
      </c>
      <c r="F711" s="7" t="s">
        <v>2921</v>
      </c>
      <c r="G711" s="7" t="s">
        <v>2926</v>
      </c>
      <c r="H711" s="7">
        <v>0</v>
      </c>
      <c r="I711" s="10" t="s">
        <v>2947</v>
      </c>
      <c r="J711" s="7" t="s">
        <v>2965</v>
      </c>
      <c r="K711" s="7" t="s">
        <v>3704</v>
      </c>
      <c r="L711" s="11" t="s">
        <v>4704</v>
      </c>
      <c r="M711" s="11" t="s">
        <v>5704</v>
      </c>
      <c r="N711" s="9">
        <v>4933</v>
      </c>
      <c r="O711" s="7" t="s">
        <v>5999</v>
      </c>
      <c r="P711" s="7" t="s">
        <v>6001</v>
      </c>
      <c r="Q711" s="9">
        <v>572</v>
      </c>
      <c r="R711" s="6">
        <v>45825</v>
      </c>
      <c r="S711" s="8">
        <f>ROUND((VALUE(SUBSTITUTE(SUBSTITUTE(BooksData[[#This Row],[Price (Incl. Tax)]], "Â", ""), "£", "")) *1.3),2)</f>
        <v>51.49</v>
      </c>
      <c r="T711" s="7" cm="1">
        <f t="array" ref="T711">_xlfn.SWITCH(I711, "One",1,"Two",2,"Three",3,"Four",4,"Five",5,"")</f>
        <v>5</v>
      </c>
      <c r="U711" s="12">
        <f>BooksData[[#This Row],[Price(USD)]]*BooksData[[#This Row],[Total Sales]]</f>
        <v>254000.17</v>
      </c>
      <c r="V711" s="7" t="str">
        <f>IF(BooksData[[#This Row],[Title]]="","Missing","OK")</f>
        <v>OK</v>
      </c>
      <c r="W711" s="7" t="str">
        <f ca="1">IF(BooksData[[#This Row],[Last Purchase]] &gt;= TODAY() - 30, "Recent", "Old")</f>
        <v>Recent</v>
      </c>
      <c r="X711" s="7">
        <f>IFERROR(
  --MID(BooksData[[#This Row],[Availability]],
        FIND("(", BooksData[[#This Row],[Availability]]) + 1,
        FIND(" ", BooksData[[#This Row],[Availability]], FIND("(", BooksData[[#This Row],[Availability]])) - FIND("(", BooksData[[#This Row],[Availability]]) - 1),
  0)</f>
        <v>7</v>
      </c>
      <c r="Y711" s="13" t="str">
        <f>IF(ISNUMBER(SEARCH("In stock", BooksData[[#This Row],[Availability]])), "In Stock", "Out of Stock")</f>
        <v>In Stock</v>
      </c>
      <c r="Z711" s="13" t="str">
        <f>IF(BooksData[[#This Row],[Stock Count]] &lt; 5, "⚠️ Low", "OK")</f>
        <v>OK</v>
      </c>
      <c r="AA711" s="14">
        <f>BooksData[[#This Row],[Revenue]]*0.2</f>
        <v>50800.034000000007</v>
      </c>
      <c r="AB711" s="13" t="str" cm="1">
        <f t="array" ref="AB711">_xlfn.IFS(BooksData[[#This Row],[Price(USD)]]&lt;10, "Low", BooksData[[#This Row],[Price(USD)]]&lt;20, "Mid", TRUE, "High")</f>
        <v>High</v>
      </c>
      <c r="AC711" s="13" t="str">
        <f>IF(BooksData[[#This Row],[Total Sales]] &gt; 4000, "Top Seller", "Other")</f>
        <v>Top Seller</v>
      </c>
    </row>
    <row r="712" spans="1:29" x14ac:dyDescent="0.3">
      <c r="A712" s="7" t="s">
        <v>727</v>
      </c>
      <c r="B712" s="7" t="s">
        <v>1727</v>
      </c>
      <c r="C712" s="7" t="s">
        <v>2017</v>
      </c>
      <c r="D712" s="7" t="s">
        <v>2675</v>
      </c>
      <c r="E712" s="7" t="s">
        <v>2675</v>
      </c>
      <c r="F712" s="7" t="s">
        <v>2921</v>
      </c>
      <c r="G712" s="7" t="s">
        <v>2926</v>
      </c>
      <c r="H712" s="7">
        <v>0</v>
      </c>
      <c r="I712" s="10" t="s">
        <v>2947</v>
      </c>
      <c r="J712" s="7" t="s">
        <v>2965</v>
      </c>
      <c r="K712" s="7" t="s">
        <v>3705</v>
      </c>
      <c r="L712" s="11" t="s">
        <v>4705</v>
      </c>
      <c r="M712" s="11" t="s">
        <v>5705</v>
      </c>
      <c r="N712" s="9">
        <v>2313</v>
      </c>
      <c r="O712" s="7" t="s">
        <v>6000</v>
      </c>
      <c r="P712" s="7" t="s">
        <v>6001</v>
      </c>
      <c r="Q712" s="9">
        <v>784</v>
      </c>
      <c r="R712" s="6">
        <v>45748</v>
      </c>
      <c r="S712" s="8">
        <f>ROUND((VALUE(SUBSTITUTE(SUBSTITUTE(BooksData[[#This Row],[Price (Incl. Tax)]], "Â", ""), "£", "")) *1.3),2)</f>
        <v>15.81</v>
      </c>
      <c r="T712" s="7" cm="1">
        <f t="array" ref="T712">_xlfn.SWITCH(I712, "One",1,"Two",2,"Three",3,"Four",4,"Five",5,"")</f>
        <v>5</v>
      </c>
      <c r="U712" s="12">
        <f>BooksData[[#This Row],[Price(USD)]]*BooksData[[#This Row],[Total Sales]]</f>
        <v>36568.53</v>
      </c>
      <c r="V712" s="7" t="str">
        <f>IF(BooksData[[#This Row],[Title]]="","Missing","OK")</f>
        <v>OK</v>
      </c>
      <c r="W712" s="7" t="str">
        <f ca="1">IF(BooksData[[#This Row],[Last Purchase]] &gt;= TODAY() - 30, "Recent", "Old")</f>
        <v>Old</v>
      </c>
      <c r="X712" s="7">
        <f>IFERROR(
  --MID(BooksData[[#This Row],[Availability]],
        FIND("(", BooksData[[#This Row],[Availability]]) + 1,
        FIND(" ", BooksData[[#This Row],[Availability]], FIND("(", BooksData[[#This Row],[Availability]])) - FIND("(", BooksData[[#This Row],[Availability]]) - 1),
  0)</f>
        <v>7</v>
      </c>
      <c r="Y712" s="13" t="str">
        <f>IF(ISNUMBER(SEARCH("In stock", BooksData[[#This Row],[Availability]])), "In Stock", "Out of Stock")</f>
        <v>In Stock</v>
      </c>
      <c r="Z712" s="13" t="str">
        <f>IF(BooksData[[#This Row],[Stock Count]] &lt; 5, "⚠️ Low", "OK")</f>
        <v>OK</v>
      </c>
      <c r="AA712" s="14">
        <f>BooksData[[#This Row],[Revenue]]*0.2</f>
        <v>7313.7060000000001</v>
      </c>
      <c r="AB712" s="13" t="str" cm="1">
        <f t="array" ref="AB712">_xlfn.IFS(BooksData[[#This Row],[Price(USD)]]&lt;10, "Low", BooksData[[#This Row],[Price(USD)]]&lt;20, "Mid", TRUE, "High")</f>
        <v>Mid</v>
      </c>
      <c r="AC712" s="13" t="str">
        <f>IF(BooksData[[#This Row],[Total Sales]] &gt; 4000, "Top Seller", "Other")</f>
        <v>Other</v>
      </c>
    </row>
    <row r="713" spans="1:29" x14ac:dyDescent="0.3">
      <c r="A713" s="7" t="s">
        <v>728</v>
      </c>
      <c r="B713" s="7" t="s">
        <v>1728</v>
      </c>
      <c r="C713" s="7" t="s">
        <v>2017</v>
      </c>
      <c r="D713" s="7" t="s">
        <v>2676</v>
      </c>
      <c r="E713" s="7" t="s">
        <v>2676</v>
      </c>
      <c r="F713" s="7" t="s">
        <v>2921</v>
      </c>
      <c r="G713" s="7" t="s">
        <v>2926</v>
      </c>
      <c r="H713" s="7">
        <v>0</v>
      </c>
      <c r="I713" s="10" t="s">
        <v>2944</v>
      </c>
      <c r="J713" s="7" t="s">
        <v>2965</v>
      </c>
      <c r="K713" s="7" t="s">
        <v>3706</v>
      </c>
      <c r="L713" s="11" t="s">
        <v>4706</v>
      </c>
      <c r="M713" s="11" t="s">
        <v>5706</v>
      </c>
      <c r="N713" s="9">
        <v>4603</v>
      </c>
      <c r="O713" s="7" t="s">
        <v>6000</v>
      </c>
      <c r="P713" s="7" t="s">
        <v>6002</v>
      </c>
      <c r="Q713" s="9">
        <v>281</v>
      </c>
      <c r="R713" s="6">
        <v>45746</v>
      </c>
      <c r="S713" s="8">
        <f>ROUND((VALUE(SUBSTITUTE(SUBSTITUTE(BooksData[[#This Row],[Price (Incl. Tax)]], "Â", ""), "£", "")) *1.3),2)</f>
        <v>58.25</v>
      </c>
      <c r="T713" s="7" cm="1">
        <f t="array" ref="T713">_xlfn.SWITCH(I713, "One",1,"Two",2,"Three",3,"Four",4,"Five",5,"")</f>
        <v>4</v>
      </c>
      <c r="U713" s="12">
        <f>BooksData[[#This Row],[Price(USD)]]*BooksData[[#This Row],[Total Sales]]</f>
        <v>268124.75</v>
      </c>
      <c r="V713" s="7" t="str">
        <f>IF(BooksData[[#This Row],[Title]]="","Missing","OK")</f>
        <v>OK</v>
      </c>
      <c r="W713" s="7" t="str">
        <f ca="1">IF(BooksData[[#This Row],[Last Purchase]] &gt;= TODAY() - 30, "Recent", "Old")</f>
        <v>Old</v>
      </c>
      <c r="X713" s="7">
        <f>IFERROR(
  --MID(BooksData[[#This Row],[Availability]],
        FIND("(", BooksData[[#This Row],[Availability]]) + 1,
        FIND(" ", BooksData[[#This Row],[Availability]], FIND("(", BooksData[[#This Row],[Availability]])) - FIND("(", BooksData[[#This Row],[Availability]]) - 1),
  0)</f>
        <v>7</v>
      </c>
      <c r="Y713" s="13" t="str">
        <f>IF(ISNUMBER(SEARCH("In stock", BooksData[[#This Row],[Availability]])), "In Stock", "Out of Stock")</f>
        <v>In Stock</v>
      </c>
      <c r="Z713" s="13" t="str">
        <f>IF(BooksData[[#This Row],[Stock Count]] &lt; 5, "⚠️ Low", "OK")</f>
        <v>OK</v>
      </c>
      <c r="AA713" s="14">
        <f>BooksData[[#This Row],[Revenue]]*0.2</f>
        <v>53624.950000000004</v>
      </c>
      <c r="AB713" s="13" t="str" cm="1">
        <f t="array" ref="AB713">_xlfn.IFS(BooksData[[#This Row],[Price(USD)]]&lt;10, "Low", BooksData[[#This Row],[Price(USD)]]&lt;20, "Mid", TRUE, "High")</f>
        <v>High</v>
      </c>
      <c r="AC713" s="13" t="str">
        <f>IF(BooksData[[#This Row],[Total Sales]] &gt; 4000, "Top Seller", "Other")</f>
        <v>Top Seller</v>
      </c>
    </row>
    <row r="714" spans="1:29" x14ac:dyDescent="0.3">
      <c r="A714" s="7" t="s">
        <v>729</v>
      </c>
      <c r="B714" s="7" t="s">
        <v>1729</v>
      </c>
      <c r="C714" s="7" t="s">
        <v>2017</v>
      </c>
      <c r="D714" s="7" t="s">
        <v>2677</v>
      </c>
      <c r="E714" s="7" t="s">
        <v>2677</v>
      </c>
      <c r="F714" s="7" t="s">
        <v>2921</v>
      </c>
      <c r="G714" s="7" t="s">
        <v>2935</v>
      </c>
      <c r="H714" s="7">
        <v>0</v>
      </c>
      <c r="I714" s="10" t="s">
        <v>2944</v>
      </c>
      <c r="J714" s="7" t="s">
        <v>2965</v>
      </c>
      <c r="K714" s="7" t="s">
        <v>3707</v>
      </c>
      <c r="L714" s="11" t="s">
        <v>4707</v>
      </c>
      <c r="M714" s="11" t="s">
        <v>5707</v>
      </c>
      <c r="N714" s="9">
        <v>133</v>
      </c>
      <c r="O714" s="7" t="s">
        <v>6000</v>
      </c>
      <c r="P714" s="7" t="s">
        <v>6002</v>
      </c>
      <c r="Q714" s="9">
        <v>858</v>
      </c>
      <c r="R714" s="6">
        <v>45842</v>
      </c>
      <c r="S714" s="8">
        <f>ROUND((VALUE(SUBSTITUTE(SUBSTITUTE(BooksData[[#This Row],[Price (Incl. Tax)]], "Â", ""), "£", "")) *1.3),2)</f>
        <v>75.06</v>
      </c>
      <c r="T714" s="7" cm="1">
        <f t="array" ref="T714">_xlfn.SWITCH(I714, "One",1,"Two",2,"Three",3,"Four",4,"Five",5,"")</f>
        <v>4</v>
      </c>
      <c r="U714" s="12">
        <f>BooksData[[#This Row],[Price(USD)]]*BooksData[[#This Row],[Total Sales]]</f>
        <v>9982.98</v>
      </c>
      <c r="V714" s="7" t="str">
        <f>IF(BooksData[[#This Row],[Title]]="","Missing","OK")</f>
        <v>OK</v>
      </c>
      <c r="W714" s="7" t="str">
        <f ca="1">IF(BooksData[[#This Row],[Last Purchase]] &gt;= TODAY() - 30, "Recent", "Old")</f>
        <v>Recent</v>
      </c>
      <c r="X714" s="7">
        <f>IFERROR(
  --MID(BooksData[[#This Row],[Availability]],
        FIND("(", BooksData[[#This Row],[Availability]]) + 1,
        FIND(" ", BooksData[[#This Row],[Availability]], FIND("(", BooksData[[#This Row],[Availability]])) - FIND("(", BooksData[[#This Row],[Availability]]) - 1),
  0)</f>
        <v>5</v>
      </c>
      <c r="Y714" s="13" t="str">
        <f>IF(ISNUMBER(SEARCH("In stock", BooksData[[#This Row],[Availability]])), "In Stock", "Out of Stock")</f>
        <v>In Stock</v>
      </c>
      <c r="Z714" s="13" t="str">
        <f>IF(BooksData[[#This Row],[Stock Count]] &lt; 5, "⚠️ Low", "OK")</f>
        <v>OK</v>
      </c>
      <c r="AA714" s="14">
        <f>BooksData[[#This Row],[Revenue]]*0.2</f>
        <v>1996.596</v>
      </c>
      <c r="AB714" s="13" t="str" cm="1">
        <f t="array" ref="AB714">_xlfn.IFS(BooksData[[#This Row],[Price(USD)]]&lt;10, "Low", BooksData[[#This Row],[Price(USD)]]&lt;20, "Mid", TRUE, "High")</f>
        <v>High</v>
      </c>
      <c r="AC714" s="13" t="str">
        <f>IF(BooksData[[#This Row],[Total Sales]] &gt; 4000, "Top Seller", "Other")</f>
        <v>Other</v>
      </c>
    </row>
    <row r="715" spans="1:29" x14ac:dyDescent="0.3">
      <c r="A715" s="7" t="s">
        <v>730</v>
      </c>
      <c r="B715" s="7" t="s">
        <v>1730</v>
      </c>
      <c r="C715" s="7" t="s">
        <v>2017</v>
      </c>
      <c r="D715" s="7" t="s">
        <v>2678</v>
      </c>
      <c r="E715" s="7" t="s">
        <v>2678</v>
      </c>
      <c r="F715" s="7" t="s">
        <v>2921</v>
      </c>
      <c r="G715" s="7" t="s">
        <v>2935</v>
      </c>
      <c r="H715" s="7">
        <v>0</v>
      </c>
      <c r="I715" s="10" t="s">
        <v>2947</v>
      </c>
      <c r="J715" s="7" t="s">
        <v>2965</v>
      </c>
      <c r="K715" s="7" t="s">
        <v>3708</v>
      </c>
      <c r="L715" s="11" t="s">
        <v>4708</v>
      </c>
      <c r="M715" s="11" t="s">
        <v>5708</v>
      </c>
      <c r="N715" s="9">
        <v>4282</v>
      </c>
      <c r="O715" s="7" t="s">
        <v>5995</v>
      </c>
      <c r="P715" s="7" t="s">
        <v>6002</v>
      </c>
      <c r="Q715" s="9">
        <v>408</v>
      </c>
      <c r="R715" s="6">
        <v>45709</v>
      </c>
      <c r="S715" s="8">
        <f>ROUND((VALUE(SUBSTITUTE(SUBSTITUTE(BooksData[[#This Row],[Price (Incl. Tax)]], "Â", ""), "£", "")) *1.3),2)</f>
        <v>72.8</v>
      </c>
      <c r="T715" s="7" cm="1">
        <f t="array" ref="T715">_xlfn.SWITCH(I715, "One",1,"Two",2,"Three",3,"Four",4,"Five",5,"")</f>
        <v>5</v>
      </c>
      <c r="U715" s="12">
        <f>BooksData[[#This Row],[Price(USD)]]*BooksData[[#This Row],[Total Sales]]</f>
        <v>311729.59999999998</v>
      </c>
      <c r="V715" s="7" t="str">
        <f>IF(BooksData[[#This Row],[Title]]="","Missing","OK")</f>
        <v>OK</v>
      </c>
      <c r="W715" s="7" t="str">
        <f ca="1">IF(BooksData[[#This Row],[Last Purchase]] &gt;= TODAY() - 30, "Recent", "Old")</f>
        <v>Old</v>
      </c>
      <c r="X715" s="7">
        <f>IFERROR(
  --MID(BooksData[[#This Row],[Availability]],
        FIND("(", BooksData[[#This Row],[Availability]]) + 1,
        FIND(" ", BooksData[[#This Row],[Availability]], FIND("(", BooksData[[#This Row],[Availability]])) - FIND("(", BooksData[[#This Row],[Availability]]) - 1),
  0)</f>
        <v>5</v>
      </c>
      <c r="Y715" s="13" t="str">
        <f>IF(ISNUMBER(SEARCH("In stock", BooksData[[#This Row],[Availability]])), "In Stock", "Out of Stock")</f>
        <v>In Stock</v>
      </c>
      <c r="Z715" s="13" t="str">
        <f>IF(BooksData[[#This Row],[Stock Count]] &lt; 5, "⚠️ Low", "OK")</f>
        <v>OK</v>
      </c>
      <c r="AA715" s="14">
        <f>BooksData[[#This Row],[Revenue]]*0.2</f>
        <v>62345.919999999998</v>
      </c>
      <c r="AB715" s="13" t="str" cm="1">
        <f t="array" ref="AB715">_xlfn.IFS(BooksData[[#This Row],[Price(USD)]]&lt;10, "Low", BooksData[[#This Row],[Price(USD)]]&lt;20, "Mid", TRUE, "High")</f>
        <v>High</v>
      </c>
      <c r="AC715" s="13" t="str">
        <f>IF(BooksData[[#This Row],[Total Sales]] &gt; 4000, "Top Seller", "Other")</f>
        <v>Top Seller</v>
      </c>
    </row>
    <row r="716" spans="1:29" x14ac:dyDescent="0.3">
      <c r="A716" s="7" t="s">
        <v>731</v>
      </c>
      <c r="B716" s="7" t="s">
        <v>1731</v>
      </c>
      <c r="C716" s="7" t="s">
        <v>2017</v>
      </c>
      <c r="D716" s="7" t="s">
        <v>2679</v>
      </c>
      <c r="E716" s="7" t="s">
        <v>2679</v>
      </c>
      <c r="F716" s="7" t="s">
        <v>2921</v>
      </c>
      <c r="G716" s="7" t="s">
        <v>2935</v>
      </c>
      <c r="H716" s="7">
        <v>0</v>
      </c>
      <c r="I716" s="10" t="s">
        <v>2945</v>
      </c>
      <c r="J716" s="7" t="s">
        <v>2965</v>
      </c>
      <c r="K716" s="7" t="s">
        <v>3709</v>
      </c>
      <c r="L716" s="11" t="s">
        <v>4709</v>
      </c>
      <c r="M716" s="11" t="s">
        <v>5709</v>
      </c>
      <c r="N716" s="9">
        <v>1615</v>
      </c>
      <c r="O716" s="7" t="s">
        <v>5997</v>
      </c>
      <c r="P716" s="7" t="s">
        <v>6001</v>
      </c>
      <c r="Q716" s="9">
        <v>1316</v>
      </c>
      <c r="R716" s="6">
        <v>45711</v>
      </c>
      <c r="S716" s="8">
        <f>ROUND((VALUE(SUBSTITUTE(SUBSTITUTE(BooksData[[#This Row],[Price (Incl. Tax)]], "Â", ""), "£", "")) *1.3),2)</f>
        <v>59.16</v>
      </c>
      <c r="T716" s="7" cm="1">
        <f t="array" ref="T716">_xlfn.SWITCH(I716, "One",1,"Two",2,"Three",3,"Four",4,"Five",5,"")</f>
        <v>3</v>
      </c>
      <c r="U716" s="12">
        <f>BooksData[[#This Row],[Price(USD)]]*BooksData[[#This Row],[Total Sales]]</f>
        <v>95543.4</v>
      </c>
      <c r="V716" s="7" t="str">
        <f>IF(BooksData[[#This Row],[Title]]="","Missing","OK")</f>
        <v>OK</v>
      </c>
      <c r="W716" s="7" t="str">
        <f ca="1">IF(BooksData[[#This Row],[Last Purchase]] &gt;= TODAY() - 30, "Recent", "Old")</f>
        <v>Old</v>
      </c>
      <c r="X716" s="7">
        <f>IFERROR(
  --MID(BooksData[[#This Row],[Availability]],
        FIND("(", BooksData[[#This Row],[Availability]]) + 1,
        FIND(" ", BooksData[[#This Row],[Availability]], FIND("(", BooksData[[#This Row],[Availability]])) - FIND("(", BooksData[[#This Row],[Availability]]) - 1),
  0)</f>
        <v>5</v>
      </c>
      <c r="Y716" s="13" t="str">
        <f>IF(ISNUMBER(SEARCH("In stock", BooksData[[#This Row],[Availability]])), "In Stock", "Out of Stock")</f>
        <v>In Stock</v>
      </c>
      <c r="Z716" s="13" t="str">
        <f>IF(BooksData[[#This Row],[Stock Count]] &lt; 5, "⚠️ Low", "OK")</f>
        <v>OK</v>
      </c>
      <c r="AA716" s="14">
        <f>BooksData[[#This Row],[Revenue]]*0.2</f>
        <v>19108.68</v>
      </c>
      <c r="AB716" s="13" t="str" cm="1">
        <f t="array" ref="AB716">_xlfn.IFS(BooksData[[#This Row],[Price(USD)]]&lt;10, "Low", BooksData[[#This Row],[Price(USD)]]&lt;20, "Mid", TRUE, "High")</f>
        <v>High</v>
      </c>
      <c r="AC716" s="13" t="str">
        <f>IF(BooksData[[#This Row],[Total Sales]] &gt; 4000, "Top Seller", "Other")</f>
        <v>Other</v>
      </c>
    </row>
    <row r="717" spans="1:29" x14ac:dyDescent="0.3">
      <c r="A717" s="7" t="s">
        <v>732</v>
      </c>
      <c r="B717" s="7" t="s">
        <v>1732</v>
      </c>
      <c r="C717" s="7" t="s">
        <v>2017</v>
      </c>
      <c r="D717" s="7" t="s">
        <v>2680</v>
      </c>
      <c r="E717" s="7" t="s">
        <v>2680</v>
      </c>
      <c r="F717" s="7" t="s">
        <v>2921</v>
      </c>
      <c r="G717" s="7" t="s">
        <v>2935</v>
      </c>
      <c r="H717" s="7">
        <v>0</v>
      </c>
      <c r="I717" s="10" t="s">
        <v>2944</v>
      </c>
      <c r="J717" s="7" t="s">
        <v>2965</v>
      </c>
      <c r="K717" s="7" t="s">
        <v>3710</v>
      </c>
      <c r="L717" s="11" t="s">
        <v>4710</v>
      </c>
      <c r="M717" s="11" t="s">
        <v>5710</v>
      </c>
      <c r="N717" s="9">
        <v>751</v>
      </c>
      <c r="O717" s="7" t="s">
        <v>5998</v>
      </c>
      <c r="P717" s="7" t="s">
        <v>6001</v>
      </c>
      <c r="Q717" s="9">
        <v>1811</v>
      </c>
      <c r="R717" s="6">
        <v>45851</v>
      </c>
      <c r="S717" s="8">
        <f>ROUND((VALUE(SUBSTITUTE(SUBSTITUTE(BooksData[[#This Row],[Price (Incl. Tax)]], "Â", ""), "£", "")) *1.3),2)</f>
        <v>22.37</v>
      </c>
      <c r="T717" s="7" cm="1">
        <f t="array" ref="T717">_xlfn.SWITCH(I717, "One",1,"Two",2,"Three",3,"Four",4,"Five",5,"")</f>
        <v>4</v>
      </c>
      <c r="U717" s="12">
        <f>BooksData[[#This Row],[Price(USD)]]*BooksData[[#This Row],[Total Sales]]</f>
        <v>16799.87</v>
      </c>
      <c r="V717" s="7" t="str">
        <f>IF(BooksData[[#This Row],[Title]]="","Missing","OK")</f>
        <v>OK</v>
      </c>
      <c r="W717" s="7" t="str">
        <f ca="1">IF(BooksData[[#This Row],[Last Purchase]] &gt;= TODAY() - 30, "Recent", "Old")</f>
        <v>Recent</v>
      </c>
      <c r="X717" s="7">
        <f>IFERROR(
  --MID(BooksData[[#This Row],[Availability]],
        FIND("(", BooksData[[#This Row],[Availability]]) + 1,
        FIND(" ", BooksData[[#This Row],[Availability]], FIND("(", BooksData[[#This Row],[Availability]])) - FIND("(", BooksData[[#This Row],[Availability]]) - 1),
  0)</f>
        <v>5</v>
      </c>
      <c r="Y717" s="13" t="str">
        <f>IF(ISNUMBER(SEARCH("In stock", BooksData[[#This Row],[Availability]])), "In Stock", "Out of Stock")</f>
        <v>In Stock</v>
      </c>
      <c r="Z717" s="13" t="str">
        <f>IF(BooksData[[#This Row],[Stock Count]] &lt; 5, "⚠️ Low", "OK")</f>
        <v>OK</v>
      </c>
      <c r="AA717" s="14">
        <f>BooksData[[#This Row],[Revenue]]*0.2</f>
        <v>3359.9740000000002</v>
      </c>
      <c r="AB717" s="13" t="str" cm="1">
        <f t="array" ref="AB717">_xlfn.IFS(BooksData[[#This Row],[Price(USD)]]&lt;10, "Low", BooksData[[#This Row],[Price(USD)]]&lt;20, "Mid", TRUE, "High")</f>
        <v>High</v>
      </c>
      <c r="AC717" s="13" t="str">
        <f>IF(BooksData[[#This Row],[Total Sales]] &gt; 4000, "Top Seller", "Other")</f>
        <v>Other</v>
      </c>
    </row>
    <row r="718" spans="1:29" x14ac:dyDescent="0.3">
      <c r="A718" s="7" t="s">
        <v>733</v>
      </c>
      <c r="B718" s="7" t="s">
        <v>1733</v>
      </c>
      <c r="C718" s="7" t="s">
        <v>2017</v>
      </c>
      <c r="D718" s="7" t="s">
        <v>2681</v>
      </c>
      <c r="E718" s="7" t="s">
        <v>2681</v>
      </c>
      <c r="F718" s="7" t="s">
        <v>2921</v>
      </c>
      <c r="G718" s="7" t="s">
        <v>2936</v>
      </c>
      <c r="H718" s="7">
        <v>0</v>
      </c>
      <c r="I718" s="10" t="s">
        <v>2943</v>
      </c>
      <c r="J718" s="7" t="s">
        <v>2965</v>
      </c>
      <c r="K718" s="7" t="s">
        <v>3711</v>
      </c>
      <c r="L718" s="11" t="s">
        <v>4711</v>
      </c>
      <c r="M718" s="11" t="s">
        <v>5711</v>
      </c>
      <c r="N718" s="9">
        <v>2027</v>
      </c>
      <c r="O718" s="7" t="s">
        <v>6000</v>
      </c>
      <c r="P718" s="7" t="s">
        <v>6001</v>
      </c>
      <c r="Q718" s="9">
        <v>1632</v>
      </c>
      <c r="R718" s="6">
        <v>45828</v>
      </c>
      <c r="S718" s="8">
        <f>ROUND((VALUE(SUBSTITUTE(SUBSTITUTE(BooksData[[#This Row],[Price (Incl. Tax)]], "Â", ""), "£", "")) *1.3),2)</f>
        <v>67.739999999999995</v>
      </c>
      <c r="T718" s="7" cm="1">
        <f t="array" ref="T718">_xlfn.SWITCH(I718, "One",1,"Two",2,"Three",3,"Four",4,"Five",5,"")</f>
        <v>2</v>
      </c>
      <c r="U718" s="12">
        <f>BooksData[[#This Row],[Price(USD)]]*BooksData[[#This Row],[Total Sales]]</f>
        <v>137308.97999999998</v>
      </c>
      <c r="V718" s="7" t="str">
        <f>IF(BooksData[[#This Row],[Title]]="","Missing","OK")</f>
        <v>OK</v>
      </c>
      <c r="W718" s="7" t="str">
        <f ca="1">IF(BooksData[[#This Row],[Last Purchase]] &gt;= TODAY() - 30, "Recent", "Old")</f>
        <v>Recent</v>
      </c>
      <c r="X718" s="7">
        <f>IFERROR(
  --MID(BooksData[[#This Row],[Availability]],
        FIND("(", BooksData[[#This Row],[Availability]]) + 1,
        FIND(" ", BooksData[[#This Row],[Availability]], FIND("(", BooksData[[#This Row],[Availability]])) - FIND("(", BooksData[[#This Row],[Availability]]) - 1),
  0)</f>
        <v>4</v>
      </c>
      <c r="Y718" s="13" t="str">
        <f>IF(ISNUMBER(SEARCH("In stock", BooksData[[#This Row],[Availability]])), "In Stock", "Out of Stock")</f>
        <v>In Stock</v>
      </c>
      <c r="Z718" s="13" t="str">
        <f>IF(BooksData[[#This Row],[Stock Count]] &lt; 5, "⚠️ Low", "OK")</f>
        <v>⚠️ Low</v>
      </c>
      <c r="AA718" s="14">
        <f>BooksData[[#This Row],[Revenue]]*0.2</f>
        <v>27461.795999999998</v>
      </c>
      <c r="AB718" s="13" t="str" cm="1">
        <f t="array" ref="AB718">_xlfn.IFS(BooksData[[#This Row],[Price(USD)]]&lt;10, "Low", BooksData[[#This Row],[Price(USD)]]&lt;20, "Mid", TRUE, "High")</f>
        <v>High</v>
      </c>
      <c r="AC718" s="13" t="str">
        <f>IF(BooksData[[#This Row],[Total Sales]] &gt; 4000, "Top Seller", "Other")</f>
        <v>Other</v>
      </c>
    </row>
    <row r="719" spans="1:29" x14ac:dyDescent="0.3">
      <c r="A719" s="7" t="s">
        <v>734</v>
      </c>
      <c r="B719" s="7" t="s">
        <v>1734</v>
      </c>
      <c r="C719" s="7" t="s">
        <v>2017</v>
      </c>
      <c r="D719" s="7" t="s">
        <v>2682</v>
      </c>
      <c r="E719" s="7" t="s">
        <v>2682</v>
      </c>
      <c r="F719" s="7" t="s">
        <v>2921</v>
      </c>
      <c r="G719" s="7" t="s">
        <v>2936</v>
      </c>
      <c r="H719" s="7">
        <v>0</v>
      </c>
      <c r="I719" s="10" t="s">
        <v>2947</v>
      </c>
      <c r="J719" s="7" t="s">
        <v>2965</v>
      </c>
      <c r="K719" s="7" t="s">
        <v>3712</v>
      </c>
      <c r="L719" s="11" t="s">
        <v>4712</v>
      </c>
      <c r="M719" s="11" t="s">
        <v>5712</v>
      </c>
      <c r="N719" s="9">
        <v>3379</v>
      </c>
      <c r="O719" s="7" t="s">
        <v>5996</v>
      </c>
      <c r="P719" s="7" t="s">
        <v>6001</v>
      </c>
      <c r="Q719" s="9">
        <v>1076</v>
      </c>
      <c r="R719" s="6">
        <v>45697</v>
      </c>
      <c r="S719" s="8">
        <f>ROUND((VALUE(SUBSTITUTE(SUBSTITUTE(BooksData[[#This Row],[Price (Incl. Tax)]], "Â", ""), "£", "")) *1.3),2)</f>
        <v>59.9</v>
      </c>
      <c r="T719" s="7" cm="1">
        <f t="array" ref="T719">_xlfn.SWITCH(I719, "One",1,"Two",2,"Three",3,"Four",4,"Five",5,"")</f>
        <v>5</v>
      </c>
      <c r="U719" s="12">
        <f>BooksData[[#This Row],[Price(USD)]]*BooksData[[#This Row],[Total Sales]]</f>
        <v>202402.1</v>
      </c>
      <c r="V719" s="7" t="str">
        <f>IF(BooksData[[#This Row],[Title]]="","Missing","OK")</f>
        <v>OK</v>
      </c>
      <c r="W719" s="7" t="str">
        <f ca="1">IF(BooksData[[#This Row],[Last Purchase]] &gt;= TODAY() - 30, "Recent", "Old")</f>
        <v>Old</v>
      </c>
      <c r="X719" s="7">
        <f>IFERROR(
  --MID(BooksData[[#This Row],[Availability]],
        FIND("(", BooksData[[#This Row],[Availability]]) + 1,
        FIND(" ", BooksData[[#This Row],[Availability]], FIND("(", BooksData[[#This Row],[Availability]])) - FIND("(", BooksData[[#This Row],[Availability]]) - 1),
  0)</f>
        <v>4</v>
      </c>
      <c r="Y719" s="13" t="str">
        <f>IF(ISNUMBER(SEARCH("In stock", BooksData[[#This Row],[Availability]])), "In Stock", "Out of Stock")</f>
        <v>In Stock</v>
      </c>
      <c r="Z719" s="13" t="str">
        <f>IF(BooksData[[#This Row],[Stock Count]] &lt; 5, "⚠️ Low", "OK")</f>
        <v>⚠️ Low</v>
      </c>
      <c r="AA719" s="14">
        <f>BooksData[[#This Row],[Revenue]]*0.2</f>
        <v>40480.420000000006</v>
      </c>
      <c r="AB719" s="13" t="str" cm="1">
        <f t="array" ref="AB719">_xlfn.IFS(BooksData[[#This Row],[Price(USD)]]&lt;10, "Low", BooksData[[#This Row],[Price(USD)]]&lt;20, "Mid", TRUE, "High")</f>
        <v>High</v>
      </c>
      <c r="AC719" s="13" t="str">
        <f>IF(BooksData[[#This Row],[Total Sales]] &gt; 4000, "Top Seller", "Other")</f>
        <v>Other</v>
      </c>
    </row>
    <row r="720" spans="1:29" x14ac:dyDescent="0.3">
      <c r="A720" s="7" t="s">
        <v>735</v>
      </c>
      <c r="B720" s="7" t="s">
        <v>1735</v>
      </c>
      <c r="C720" s="7" t="s">
        <v>2017</v>
      </c>
      <c r="D720" s="7" t="s">
        <v>2683</v>
      </c>
      <c r="E720" s="7" t="s">
        <v>2683</v>
      </c>
      <c r="F720" s="7" t="s">
        <v>2921</v>
      </c>
      <c r="G720" s="7" t="s">
        <v>2936</v>
      </c>
      <c r="H720" s="7">
        <v>0</v>
      </c>
      <c r="I720" s="10" t="s">
        <v>2947</v>
      </c>
      <c r="J720" s="7" t="s">
        <v>2965</v>
      </c>
      <c r="K720" s="7" t="s">
        <v>3713</v>
      </c>
      <c r="L720" s="11" t="s">
        <v>4713</v>
      </c>
      <c r="M720" s="11" t="s">
        <v>5713</v>
      </c>
      <c r="N720" s="9">
        <v>4052</v>
      </c>
      <c r="O720" s="7" t="s">
        <v>5999</v>
      </c>
      <c r="P720" s="7" t="s">
        <v>6002</v>
      </c>
      <c r="Q720" s="9">
        <v>510</v>
      </c>
      <c r="R720" s="6">
        <v>45693</v>
      </c>
      <c r="S720" s="8">
        <f>ROUND((VALUE(SUBSTITUTE(SUBSTITUTE(BooksData[[#This Row],[Price (Incl. Tax)]], "Â", ""), "£", "")) *1.3),2)</f>
        <v>64.290000000000006</v>
      </c>
      <c r="T720" s="7" cm="1">
        <f t="array" ref="T720">_xlfn.SWITCH(I720, "One",1,"Two",2,"Three",3,"Four",4,"Five",5,"")</f>
        <v>5</v>
      </c>
      <c r="U720" s="12">
        <f>BooksData[[#This Row],[Price(USD)]]*BooksData[[#This Row],[Total Sales]]</f>
        <v>260503.08000000002</v>
      </c>
      <c r="V720" s="7" t="str">
        <f>IF(BooksData[[#This Row],[Title]]="","Missing","OK")</f>
        <v>OK</v>
      </c>
      <c r="W720" s="7" t="str">
        <f ca="1">IF(BooksData[[#This Row],[Last Purchase]] &gt;= TODAY() - 30, "Recent", "Old")</f>
        <v>Old</v>
      </c>
      <c r="X720" s="7">
        <f>IFERROR(
  --MID(BooksData[[#This Row],[Availability]],
        FIND("(", BooksData[[#This Row],[Availability]]) + 1,
        FIND(" ", BooksData[[#This Row],[Availability]], FIND("(", BooksData[[#This Row],[Availability]])) - FIND("(", BooksData[[#This Row],[Availability]]) - 1),
  0)</f>
        <v>4</v>
      </c>
      <c r="Y720" s="13" t="str">
        <f>IF(ISNUMBER(SEARCH("In stock", BooksData[[#This Row],[Availability]])), "In Stock", "Out of Stock")</f>
        <v>In Stock</v>
      </c>
      <c r="Z720" s="13" t="str">
        <f>IF(BooksData[[#This Row],[Stock Count]] &lt; 5, "⚠️ Low", "OK")</f>
        <v>⚠️ Low</v>
      </c>
      <c r="AA720" s="14">
        <f>BooksData[[#This Row],[Revenue]]*0.2</f>
        <v>52100.616000000009</v>
      </c>
      <c r="AB720" s="13" t="str" cm="1">
        <f t="array" ref="AB720">_xlfn.IFS(BooksData[[#This Row],[Price(USD)]]&lt;10, "Low", BooksData[[#This Row],[Price(USD)]]&lt;20, "Mid", TRUE, "High")</f>
        <v>High</v>
      </c>
      <c r="AC720" s="13" t="str">
        <f>IF(BooksData[[#This Row],[Total Sales]] &gt; 4000, "Top Seller", "Other")</f>
        <v>Top Seller</v>
      </c>
    </row>
    <row r="721" spans="1:29" x14ac:dyDescent="0.3">
      <c r="A721" s="7" t="s">
        <v>736</v>
      </c>
      <c r="B721" s="7" t="s">
        <v>1736</v>
      </c>
      <c r="C721" s="7" t="s">
        <v>2017</v>
      </c>
      <c r="D721" s="7" t="s">
        <v>2398</v>
      </c>
      <c r="E721" s="7" t="s">
        <v>2398</v>
      </c>
      <c r="F721" s="7" t="s">
        <v>2921</v>
      </c>
      <c r="G721" s="7" t="s">
        <v>2936</v>
      </c>
      <c r="H721" s="7">
        <v>0</v>
      </c>
      <c r="I721" s="10" t="s">
        <v>2944</v>
      </c>
      <c r="J721" s="7" t="s">
        <v>2965</v>
      </c>
      <c r="K721" s="7" t="s">
        <v>3714</v>
      </c>
      <c r="L721" s="11" t="s">
        <v>4714</v>
      </c>
      <c r="M721" s="11" t="s">
        <v>5714</v>
      </c>
      <c r="N721" s="9">
        <v>4598</v>
      </c>
      <c r="O721" s="7" t="s">
        <v>5998</v>
      </c>
      <c r="P721" s="7" t="s">
        <v>6002</v>
      </c>
      <c r="Q721" s="9">
        <v>1291</v>
      </c>
      <c r="R721" s="6">
        <v>45688</v>
      </c>
      <c r="S721" s="8">
        <f>ROUND((VALUE(SUBSTITUTE(SUBSTITUTE(BooksData[[#This Row],[Price (Incl. Tax)]], "Â", ""), "£", "")) *1.3),2)</f>
        <v>41.12</v>
      </c>
      <c r="T721" s="7" cm="1">
        <f t="array" ref="T721">_xlfn.SWITCH(I721, "One",1,"Two",2,"Three",3,"Four",4,"Five",5,"")</f>
        <v>4</v>
      </c>
      <c r="U721" s="12">
        <f>BooksData[[#This Row],[Price(USD)]]*BooksData[[#This Row],[Total Sales]]</f>
        <v>189069.75999999998</v>
      </c>
      <c r="V721" s="7" t="str">
        <f>IF(BooksData[[#This Row],[Title]]="","Missing","OK")</f>
        <v>OK</v>
      </c>
      <c r="W721" s="7" t="str">
        <f ca="1">IF(BooksData[[#This Row],[Last Purchase]] &gt;= TODAY() - 30, "Recent", "Old")</f>
        <v>Old</v>
      </c>
      <c r="X721" s="7">
        <f>IFERROR(
  --MID(BooksData[[#This Row],[Availability]],
        FIND("(", BooksData[[#This Row],[Availability]]) + 1,
        FIND(" ", BooksData[[#This Row],[Availability]], FIND("(", BooksData[[#This Row],[Availability]])) - FIND("(", BooksData[[#This Row],[Availability]]) - 1),
  0)</f>
        <v>4</v>
      </c>
      <c r="Y721" s="13" t="str">
        <f>IF(ISNUMBER(SEARCH("In stock", BooksData[[#This Row],[Availability]])), "In Stock", "Out of Stock")</f>
        <v>In Stock</v>
      </c>
      <c r="Z721" s="13" t="str">
        <f>IF(BooksData[[#This Row],[Stock Count]] &lt; 5, "⚠️ Low", "OK")</f>
        <v>⚠️ Low</v>
      </c>
      <c r="AA721" s="14">
        <f>BooksData[[#This Row],[Revenue]]*0.2</f>
        <v>37813.951999999997</v>
      </c>
      <c r="AB721" s="13" t="str" cm="1">
        <f t="array" ref="AB721">_xlfn.IFS(BooksData[[#This Row],[Price(USD)]]&lt;10, "Low", BooksData[[#This Row],[Price(USD)]]&lt;20, "Mid", TRUE, "High")</f>
        <v>High</v>
      </c>
      <c r="AC721" s="13" t="str">
        <f>IF(BooksData[[#This Row],[Total Sales]] &gt; 4000, "Top Seller", "Other")</f>
        <v>Top Seller</v>
      </c>
    </row>
    <row r="722" spans="1:29" x14ac:dyDescent="0.3">
      <c r="A722" s="7" t="s">
        <v>737</v>
      </c>
      <c r="B722" s="7" t="s">
        <v>1737</v>
      </c>
      <c r="C722" s="7" t="s">
        <v>2017</v>
      </c>
      <c r="D722" s="7" t="s">
        <v>2684</v>
      </c>
      <c r="E722" s="7" t="s">
        <v>2684</v>
      </c>
      <c r="F722" s="7" t="s">
        <v>2921</v>
      </c>
      <c r="G722" s="7" t="s">
        <v>2936</v>
      </c>
      <c r="H722" s="7">
        <v>0</v>
      </c>
      <c r="I722" s="10" t="s">
        <v>2947</v>
      </c>
      <c r="J722" s="7" t="s">
        <v>2965</v>
      </c>
      <c r="K722" s="7" t="s">
        <v>3715</v>
      </c>
      <c r="L722" s="11" t="s">
        <v>4715</v>
      </c>
      <c r="M722" s="11" t="s">
        <v>5715</v>
      </c>
      <c r="N722" s="9">
        <v>2018</v>
      </c>
      <c r="O722" s="7" t="s">
        <v>5995</v>
      </c>
      <c r="P722" s="7" t="s">
        <v>6002</v>
      </c>
      <c r="Q722" s="9">
        <v>1642</v>
      </c>
      <c r="R722" s="6">
        <v>45774</v>
      </c>
      <c r="S722" s="8">
        <f>ROUND((VALUE(SUBSTITUTE(SUBSTITUTE(BooksData[[#This Row],[Price (Incl. Tax)]], "Â", ""), "£", "")) *1.3),2)</f>
        <v>63.38</v>
      </c>
      <c r="T722" s="7" cm="1">
        <f t="array" ref="T722">_xlfn.SWITCH(I722, "One",1,"Two",2,"Three",3,"Four",4,"Five",5,"")</f>
        <v>5</v>
      </c>
      <c r="U722" s="12">
        <f>BooksData[[#This Row],[Price(USD)]]*BooksData[[#This Row],[Total Sales]]</f>
        <v>127900.84000000001</v>
      </c>
      <c r="V722" s="7" t="str">
        <f>IF(BooksData[[#This Row],[Title]]="","Missing","OK")</f>
        <v>OK</v>
      </c>
      <c r="W722" s="7" t="str">
        <f ca="1">IF(BooksData[[#This Row],[Last Purchase]] &gt;= TODAY() - 30, "Recent", "Old")</f>
        <v>Old</v>
      </c>
      <c r="X722" s="7">
        <f>IFERROR(
  --MID(BooksData[[#This Row],[Availability]],
        FIND("(", BooksData[[#This Row],[Availability]]) + 1,
        FIND(" ", BooksData[[#This Row],[Availability]], FIND("(", BooksData[[#This Row],[Availability]])) - FIND("(", BooksData[[#This Row],[Availability]]) - 1),
  0)</f>
        <v>4</v>
      </c>
      <c r="Y722" s="13" t="str">
        <f>IF(ISNUMBER(SEARCH("In stock", BooksData[[#This Row],[Availability]])), "In Stock", "Out of Stock")</f>
        <v>In Stock</v>
      </c>
      <c r="Z722" s="13" t="str">
        <f>IF(BooksData[[#This Row],[Stock Count]] &lt; 5, "⚠️ Low", "OK")</f>
        <v>⚠️ Low</v>
      </c>
      <c r="AA722" s="14">
        <f>BooksData[[#This Row],[Revenue]]*0.2</f>
        <v>25580.168000000005</v>
      </c>
      <c r="AB722" s="13" t="str" cm="1">
        <f t="array" ref="AB722">_xlfn.IFS(BooksData[[#This Row],[Price(USD)]]&lt;10, "Low", BooksData[[#This Row],[Price(USD)]]&lt;20, "Mid", TRUE, "High")</f>
        <v>High</v>
      </c>
      <c r="AC722" s="13" t="str">
        <f>IF(BooksData[[#This Row],[Total Sales]] &gt; 4000, "Top Seller", "Other")</f>
        <v>Other</v>
      </c>
    </row>
    <row r="723" spans="1:29" x14ac:dyDescent="0.3">
      <c r="A723" s="7" t="s">
        <v>738</v>
      </c>
      <c r="B723" s="7" t="s">
        <v>1738</v>
      </c>
      <c r="C723" s="7" t="s">
        <v>2017</v>
      </c>
      <c r="D723" s="7" t="s">
        <v>2685</v>
      </c>
      <c r="E723" s="7" t="s">
        <v>2685</v>
      </c>
      <c r="F723" s="7" t="s">
        <v>2921</v>
      </c>
      <c r="G723" s="7" t="s">
        <v>2936</v>
      </c>
      <c r="H723" s="7">
        <v>0</v>
      </c>
      <c r="I723" s="10" t="s">
        <v>2946</v>
      </c>
      <c r="J723" s="7" t="s">
        <v>2965</v>
      </c>
      <c r="K723" s="7" t="s">
        <v>3716</v>
      </c>
      <c r="L723" s="11" t="s">
        <v>4716</v>
      </c>
      <c r="M723" s="11" t="s">
        <v>5716</v>
      </c>
      <c r="N723" s="9">
        <v>3950</v>
      </c>
      <c r="O723" s="7" t="s">
        <v>6000</v>
      </c>
      <c r="P723" s="7" t="s">
        <v>6002</v>
      </c>
      <c r="Q723" s="9">
        <v>1113</v>
      </c>
      <c r="R723" s="6">
        <v>45721</v>
      </c>
      <c r="S723" s="8">
        <f>ROUND((VALUE(SUBSTITUTE(SUBSTITUTE(BooksData[[#This Row],[Price (Incl. Tax)]], "Â", ""), "£", "")) *1.3),2)</f>
        <v>19.16</v>
      </c>
      <c r="T723" s="7" cm="1">
        <f t="array" ref="T723">_xlfn.SWITCH(I723, "One",1,"Two",2,"Three",3,"Four",4,"Five",5,"")</f>
        <v>1</v>
      </c>
      <c r="U723" s="12">
        <f>BooksData[[#This Row],[Price(USD)]]*BooksData[[#This Row],[Total Sales]]</f>
        <v>75682</v>
      </c>
      <c r="V723" s="7" t="str">
        <f>IF(BooksData[[#This Row],[Title]]="","Missing","OK")</f>
        <v>OK</v>
      </c>
      <c r="W723" s="7" t="str">
        <f ca="1">IF(BooksData[[#This Row],[Last Purchase]] &gt;= TODAY() - 30, "Recent", "Old")</f>
        <v>Old</v>
      </c>
      <c r="X723" s="7">
        <f>IFERROR(
  --MID(BooksData[[#This Row],[Availability]],
        FIND("(", BooksData[[#This Row],[Availability]]) + 1,
        FIND(" ", BooksData[[#This Row],[Availability]], FIND("(", BooksData[[#This Row],[Availability]])) - FIND("(", BooksData[[#This Row],[Availability]]) - 1),
  0)</f>
        <v>4</v>
      </c>
      <c r="Y723" s="13" t="str">
        <f>IF(ISNUMBER(SEARCH("In stock", BooksData[[#This Row],[Availability]])), "In Stock", "Out of Stock")</f>
        <v>In Stock</v>
      </c>
      <c r="Z723" s="13" t="str">
        <f>IF(BooksData[[#This Row],[Stock Count]] &lt; 5, "⚠️ Low", "OK")</f>
        <v>⚠️ Low</v>
      </c>
      <c r="AA723" s="14">
        <f>BooksData[[#This Row],[Revenue]]*0.2</f>
        <v>15136.400000000001</v>
      </c>
      <c r="AB723" s="13" t="str" cm="1">
        <f t="array" ref="AB723">_xlfn.IFS(BooksData[[#This Row],[Price(USD)]]&lt;10, "Low", BooksData[[#This Row],[Price(USD)]]&lt;20, "Mid", TRUE, "High")</f>
        <v>Mid</v>
      </c>
      <c r="AC723" s="13" t="str">
        <f>IF(BooksData[[#This Row],[Total Sales]] &gt; 4000, "Top Seller", "Other")</f>
        <v>Other</v>
      </c>
    </row>
    <row r="724" spans="1:29" x14ac:dyDescent="0.3">
      <c r="A724" s="7" t="s">
        <v>739</v>
      </c>
      <c r="B724" s="7" t="s">
        <v>1739</v>
      </c>
      <c r="C724" s="7" t="s">
        <v>2017</v>
      </c>
      <c r="D724" s="7" t="s">
        <v>2686</v>
      </c>
      <c r="E724" s="7" t="s">
        <v>2686</v>
      </c>
      <c r="F724" s="7" t="s">
        <v>2921</v>
      </c>
      <c r="G724" s="7" t="s">
        <v>2928</v>
      </c>
      <c r="H724" s="7">
        <v>0</v>
      </c>
      <c r="I724" s="10" t="s">
        <v>2944</v>
      </c>
      <c r="J724" s="7" t="s">
        <v>2965</v>
      </c>
      <c r="K724" s="7" t="s">
        <v>3717</v>
      </c>
      <c r="L724" s="11" t="s">
        <v>4717</v>
      </c>
      <c r="M724" s="11" t="s">
        <v>5717</v>
      </c>
      <c r="N724" s="9">
        <v>4070</v>
      </c>
      <c r="O724" s="7" t="s">
        <v>5999</v>
      </c>
      <c r="P724" s="7" t="s">
        <v>6001</v>
      </c>
      <c r="Q724" s="9">
        <v>1627</v>
      </c>
      <c r="R724" s="6">
        <v>45708</v>
      </c>
      <c r="S724" s="8">
        <f>ROUND((VALUE(SUBSTITUTE(SUBSTITUTE(BooksData[[#This Row],[Price (Incl. Tax)]], "Â", ""), "£", "")) *1.3),2)</f>
        <v>76.23</v>
      </c>
      <c r="T724" s="7" cm="1">
        <f t="array" ref="T724">_xlfn.SWITCH(I724, "One",1,"Two",2,"Three",3,"Four",4,"Five",5,"")</f>
        <v>4</v>
      </c>
      <c r="U724" s="12">
        <f>BooksData[[#This Row],[Price(USD)]]*BooksData[[#This Row],[Total Sales]]</f>
        <v>310256.10000000003</v>
      </c>
      <c r="V724" s="7" t="str">
        <f>IF(BooksData[[#This Row],[Title]]="","Missing","OK")</f>
        <v>OK</v>
      </c>
      <c r="W724" s="7" t="str">
        <f ca="1">IF(BooksData[[#This Row],[Last Purchase]] &gt;= TODAY() - 30, "Recent", "Old")</f>
        <v>Old</v>
      </c>
      <c r="X724" s="7">
        <f>IFERROR(
  --MID(BooksData[[#This Row],[Availability]],
        FIND("(", BooksData[[#This Row],[Availability]]) + 1,
        FIND(" ", BooksData[[#This Row],[Availability]], FIND("(", BooksData[[#This Row],[Availability]])) - FIND("(", BooksData[[#This Row],[Availability]]) - 1),
  0)</f>
        <v>3</v>
      </c>
      <c r="Y724" s="13" t="str">
        <f>IF(ISNUMBER(SEARCH("In stock", BooksData[[#This Row],[Availability]])), "In Stock", "Out of Stock")</f>
        <v>In Stock</v>
      </c>
      <c r="Z724" s="13" t="str">
        <f>IF(BooksData[[#This Row],[Stock Count]] &lt; 5, "⚠️ Low", "OK")</f>
        <v>⚠️ Low</v>
      </c>
      <c r="AA724" s="14">
        <f>BooksData[[#This Row],[Revenue]]*0.2</f>
        <v>62051.220000000008</v>
      </c>
      <c r="AB724" s="13" t="str" cm="1">
        <f t="array" ref="AB724">_xlfn.IFS(BooksData[[#This Row],[Price(USD)]]&lt;10, "Low", BooksData[[#This Row],[Price(USD)]]&lt;20, "Mid", TRUE, "High")</f>
        <v>High</v>
      </c>
      <c r="AC724" s="13" t="str">
        <f>IF(BooksData[[#This Row],[Total Sales]] &gt; 4000, "Top Seller", "Other")</f>
        <v>Top Seller</v>
      </c>
    </row>
    <row r="725" spans="1:29" x14ac:dyDescent="0.3">
      <c r="A725" s="7" t="s">
        <v>740</v>
      </c>
      <c r="B725" s="7" t="s">
        <v>1740</v>
      </c>
      <c r="C725" s="7" t="s">
        <v>2017</v>
      </c>
      <c r="D725" s="7" t="s">
        <v>2055</v>
      </c>
      <c r="E725" s="7" t="s">
        <v>2055</v>
      </c>
      <c r="F725" s="7" t="s">
        <v>2921</v>
      </c>
      <c r="G725" s="7" t="s">
        <v>2928</v>
      </c>
      <c r="H725" s="7">
        <v>0</v>
      </c>
      <c r="I725" s="10" t="s">
        <v>2943</v>
      </c>
      <c r="J725" s="7" t="s">
        <v>2965</v>
      </c>
      <c r="K725" s="7" t="s">
        <v>3718</v>
      </c>
      <c r="L725" s="11" t="s">
        <v>4718</v>
      </c>
      <c r="M725" s="11" t="s">
        <v>5718</v>
      </c>
      <c r="N725" s="9">
        <v>3721</v>
      </c>
      <c r="O725" s="7" t="s">
        <v>5997</v>
      </c>
      <c r="P725" s="7" t="s">
        <v>6001</v>
      </c>
      <c r="Q725" s="9">
        <v>39</v>
      </c>
      <c r="R725" s="6">
        <v>45799</v>
      </c>
      <c r="S725" s="8">
        <f>ROUND((VALUE(SUBSTITUTE(SUBSTITUTE(BooksData[[#This Row],[Price (Incl. Tax)]], "Â", ""), "£", "")) *1.3),2)</f>
        <v>32.14</v>
      </c>
      <c r="T725" s="7" cm="1">
        <f t="array" ref="T725">_xlfn.SWITCH(I725, "One",1,"Two",2,"Three",3,"Four",4,"Five",5,"")</f>
        <v>2</v>
      </c>
      <c r="U725" s="12">
        <f>BooksData[[#This Row],[Price(USD)]]*BooksData[[#This Row],[Total Sales]]</f>
        <v>119592.94</v>
      </c>
      <c r="V725" s="7" t="str">
        <f>IF(BooksData[[#This Row],[Title]]="","Missing","OK")</f>
        <v>OK</v>
      </c>
      <c r="W725" s="7" t="str">
        <f ca="1">IF(BooksData[[#This Row],[Last Purchase]] &gt;= TODAY() - 30, "Recent", "Old")</f>
        <v>Old</v>
      </c>
      <c r="X725" s="7">
        <f>IFERROR(
  --MID(BooksData[[#This Row],[Availability]],
        FIND("(", BooksData[[#This Row],[Availability]]) + 1,
        FIND(" ", BooksData[[#This Row],[Availability]], FIND("(", BooksData[[#This Row],[Availability]])) - FIND("(", BooksData[[#This Row],[Availability]]) - 1),
  0)</f>
        <v>3</v>
      </c>
      <c r="Y725" s="13" t="str">
        <f>IF(ISNUMBER(SEARCH("In stock", BooksData[[#This Row],[Availability]])), "In Stock", "Out of Stock")</f>
        <v>In Stock</v>
      </c>
      <c r="Z725" s="13" t="str">
        <f>IF(BooksData[[#This Row],[Stock Count]] &lt; 5, "⚠️ Low", "OK")</f>
        <v>⚠️ Low</v>
      </c>
      <c r="AA725" s="14">
        <f>BooksData[[#This Row],[Revenue]]*0.2</f>
        <v>23918.588000000003</v>
      </c>
      <c r="AB725" s="13" t="str" cm="1">
        <f t="array" ref="AB725">_xlfn.IFS(BooksData[[#This Row],[Price(USD)]]&lt;10, "Low", BooksData[[#This Row],[Price(USD)]]&lt;20, "Mid", TRUE, "High")</f>
        <v>High</v>
      </c>
      <c r="AC725" s="13" t="str">
        <f>IF(BooksData[[#This Row],[Total Sales]] &gt; 4000, "Top Seller", "Other")</f>
        <v>Other</v>
      </c>
    </row>
    <row r="726" spans="1:29" x14ac:dyDescent="0.3">
      <c r="A726" s="7" t="s">
        <v>741</v>
      </c>
      <c r="B726" s="7" t="s">
        <v>1741</v>
      </c>
      <c r="C726" s="7" t="s">
        <v>2017</v>
      </c>
      <c r="D726" s="7" t="s">
        <v>2687</v>
      </c>
      <c r="E726" s="7" t="s">
        <v>2687</v>
      </c>
      <c r="F726" s="7" t="s">
        <v>2921</v>
      </c>
      <c r="G726" s="7" t="s">
        <v>2928</v>
      </c>
      <c r="H726" s="7">
        <v>0</v>
      </c>
      <c r="I726" s="10" t="s">
        <v>2943</v>
      </c>
      <c r="J726" s="7" t="s">
        <v>2965</v>
      </c>
      <c r="K726" s="7" t="s">
        <v>3719</v>
      </c>
      <c r="L726" s="11" t="s">
        <v>4719</v>
      </c>
      <c r="M726" s="11" t="s">
        <v>5719</v>
      </c>
      <c r="N726" s="9">
        <v>191</v>
      </c>
      <c r="O726" s="7" t="s">
        <v>6000</v>
      </c>
      <c r="P726" s="7" t="s">
        <v>6001</v>
      </c>
      <c r="Q726" s="9">
        <v>783</v>
      </c>
      <c r="R726" s="6">
        <v>45684</v>
      </c>
      <c r="S726" s="8">
        <f>ROUND((VALUE(SUBSTITUTE(SUBSTITUTE(BooksData[[#This Row],[Price (Incl. Tax)]], "Â", ""), "£", "")) *1.3),2)</f>
        <v>72.099999999999994</v>
      </c>
      <c r="T726" s="7" cm="1">
        <f t="array" ref="T726">_xlfn.SWITCH(I726, "One",1,"Two",2,"Three",3,"Four",4,"Five",5,"")</f>
        <v>2</v>
      </c>
      <c r="U726" s="12">
        <f>BooksData[[#This Row],[Price(USD)]]*BooksData[[#This Row],[Total Sales]]</f>
        <v>13771.099999999999</v>
      </c>
      <c r="V726" s="7" t="str">
        <f>IF(BooksData[[#This Row],[Title]]="","Missing","OK")</f>
        <v>OK</v>
      </c>
      <c r="W726" s="7" t="str">
        <f ca="1">IF(BooksData[[#This Row],[Last Purchase]] &gt;= TODAY() - 30, "Recent", "Old")</f>
        <v>Old</v>
      </c>
      <c r="X726" s="7">
        <f>IFERROR(
  --MID(BooksData[[#This Row],[Availability]],
        FIND("(", BooksData[[#This Row],[Availability]]) + 1,
        FIND(" ", BooksData[[#This Row],[Availability]], FIND("(", BooksData[[#This Row],[Availability]])) - FIND("(", BooksData[[#This Row],[Availability]]) - 1),
  0)</f>
        <v>3</v>
      </c>
      <c r="Y726" s="13" t="str">
        <f>IF(ISNUMBER(SEARCH("In stock", BooksData[[#This Row],[Availability]])), "In Stock", "Out of Stock")</f>
        <v>In Stock</v>
      </c>
      <c r="Z726" s="13" t="str">
        <f>IF(BooksData[[#This Row],[Stock Count]] &lt; 5, "⚠️ Low", "OK")</f>
        <v>⚠️ Low</v>
      </c>
      <c r="AA726" s="14">
        <f>BooksData[[#This Row],[Revenue]]*0.2</f>
        <v>2754.22</v>
      </c>
      <c r="AB726" s="13" t="str" cm="1">
        <f t="array" ref="AB726">_xlfn.IFS(BooksData[[#This Row],[Price(USD)]]&lt;10, "Low", BooksData[[#This Row],[Price(USD)]]&lt;20, "Mid", TRUE, "High")</f>
        <v>High</v>
      </c>
      <c r="AC726" s="13" t="str">
        <f>IF(BooksData[[#This Row],[Total Sales]] &gt; 4000, "Top Seller", "Other")</f>
        <v>Other</v>
      </c>
    </row>
    <row r="727" spans="1:29" x14ac:dyDescent="0.3">
      <c r="A727" s="7" t="s">
        <v>742</v>
      </c>
      <c r="B727" s="7" t="s">
        <v>1742</v>
      </c>
      <c r="C727" s="7" t="s">
        <v>2017</v>
      </c>
      <c r="D727" s="7" t="s">
        <v>2688</v>
      </c>
      <c r="E727" s="7" t="s">
        <v>2688</v>
      </c>
      <c r="F727" s="7" t="s">
        <v>2921</v>
      </c>
      <c r="G727" s="7" t="s">
        <v>2928</v>
      </c>
      <c r="H727" s="7">
        <v>0</v>
      </c>
      <c r="I727" s="10" t="s">
        <v>2944</v>
      </c>
      <c r="J727" s="7" t="s">
        <v>2965</v>
      </c>
      <c r="K727" s="7" t="s">
        <v>3720</v>
      </c>
      <c r="L727" s="11" t="s">
        <v>4720</v>
      </c>
      <c r="M727" s="11" t="s">
        <v>5720</v>
      </c>
      <c r="N727" s="9">
        <v>812</v>
      </c>
      <c r="O727" s="7" t="s">
        <v>6000</v>
      </c>
      <c r="P727" s="7" t="s">
        <v>6002</v>
      </c>
      <c r="Q727" s="9">
        <v>1601</v>
      </c>
      <c r="R727" s="6">
        <v>45680</v>
      </c>
      <c r="S727" s="8">
        <f>ROUND((VALUE(SUBSTITUTE(SUBSTITUTE(BooksData[[#This Row],[Price (Incl. Tax)]], "Â", ""), "£", "")) *1.3),2)</f>
        <v>57.29</v>
      </c>
      <c r="T727" s="7" cm="1">
        <f t="array" ref="T727">_xlfn.SWITCH(I727, "One",1,"Two",2,"Three",3,"Four",4,"Five",5,"")</f>
        <v>4</v>
      </c>
      <c r="U727" s="12">
        <f>BooksData[[#This Row],[Price(USD)]]*BooksData[[#This Row],[Total Sales]]</f>
        <v>46519.479999999996</v>
      </c>
      <c r="V727" s="7" t="str">
        <f>IF(BooksData[[#This Row],[Title]]="","Missing","OK")</f>
        <v>OK</v>
      </c>
      <c r="W727" s="7" t="str">
        <f ca="1">IF(BooksData[[#This Row],[Last Purchase]] &gt;= TODAY() - 30, "Recent", "Old")</f>
        <v>Old</v>
      </c>
      <c r="X727" s="7">
        <f>IFERROR(
  --MID(BooksData[[#This Row],[Availability]],
        FIND("(", BooksData[[#This Row],[Availability]]) + 1,
        FIND(" ", BooksData[[#This Row],[Availability]], FIND("(", BooksData[[#This Row],[Availability]])) - FIND("(", BooksData[[#This Row],[Availability]]) - 1),
  0)</f>
        <v>3</v>
      </c>
      <c r="Y727" s="13" t="str">
        <f>IF(ISNUMBER(SEARCH("In stock", BooksData[[#This Row],[Availability]])), "In Stock", "Out of Stock")</f>
        <v>In Stock</v>
      </c>
      <c r="Z727" s="13" t="str">
        <f>IF(BooksData[[#This Row],[Stock Count]] &lt; 5, "⚠️ Low", "OK")</f>
        <v>⚠️ Low</v>
      </c>
      <c r="AA727" s="14">
        <f>BooksData[[#This Row],[Revenue]]*0.2</f>
        <v>9303.8959999999988</v>
      </c>
      <c r="AB727" s="13" t="str" cm="1">
        <f t="array" ref="AB727">_xlfn.IFS(BooksData[[#This Row],[Price(USD)]]&lt;10, "Low", BooksData[[#This Row],[Price(USD)]]&lt;20, "Mid", TRUE, "High")</f>
        <v>High</v>
      </c>
      <c r="AC727" s="13" t="str">
        <f>IF(BooksData[[#This Row],[Total Sales]] &gt; 4000, "Top Seller", "Other")</f>
        <v>Other</v>
      </c>
    </row>
    <row r="728" spans="1:29" x14ac:dyDescent="0.3">
      <c r="A728" s="7" t="s">
        <v>743</v>
      </c>
      <c r="B728" s="7" t="s">
        <v>1743</v>
      </c>
      <c r="C728" s="7" t="s">
        <v>2017</v>
      </c>
      <c r="D728" s="7" t="s">
        <v>2689</v>
      </c>
      <c r="E728" s="7" t="s">
        <v>2689</v>
      </c>
      <c r="F728" s="7" t="s">
        <v>2921</v>
      </c>
      <c r="G728" s="7" t="s">
        <v>2928</v>
      </c>
      <c r="H728" s="7">
        <v>0</v>
      </c>
      <c r="I728" s="10" t="s">
        <v>2945</v>
      </c>
      <c r="J728" s="7" t="s">
        <v>2965</v>
      </c>
      <c r="K728" s="7" t="s">
        <v>3721</v>
      </c>
      <c r="L728" s="11" t="s">
        <v>4721</v>
      </c>
      <c r="M728" s="11" t="s">
        <v>5721</v>
      </c>
      <c r="N728" s="9">
        <v>2460</v>
      </c>
      <c r="O728" s="7" t="s">
        <v>6000</v>
      </c>
      <c r="P728" s="7" t="s">
        <v>6002</v>
      </c>
      <c r="Q728" s="9">
        <v>1460</v>
      </c>
      <c r="R728" s="6">
        <v>45735</v>
      </c>
      <c r="S728" s="8">
        <f>ROUND((VALUE(SUBSTITUTE(SUBSTITUTE(BooksData[[#This Row],[Price (Incl. Tax)]], "Â", ""), "£", "")) *1.3),2)</f>
        <v>57.03</v>
      </c>
      <c r="T728" s="7" cm="1">
        <f t="array" ref="T728">_xlfn.SWITCH(I728, "One",1,"Two",2,"Three",3,"Four",4,"Five",5,"")</f>
        <v>3</v>
      </c>
      <c r="U728" s="12">
        <f>BooksData[[#This Row],[Price(USD)]]*BooksData[[#This Row],[Total Sales]]</f>
        <v>140293.79999999999</v>
      </c>
      <c r="V728" s="7" t="str">
        <f>IF(BooksData[[#This Row],[Title]]="","Missing","OK")</f>
        <v>OK</v>
      </c>
      <c r="W728" s="7" t="str">
        <f ca="1">IF(BooksData[[#This Row],[Last Purchase]] &gt;= TODAY() - 30, "Recent", "Old")</f>
        <v>Old</v>
      </c>
      <c r="X728" s="7">
        <f>IFERROR(
  --MID(BooksData[[#This Row],[Availability]],
        FIND("(", BooksData[[#This Row],[Availability]]) + 1,
        FIND(" ", BooksData[[#This Row],[Availability]], FIND("(", BooksData[[#This Row],[Availability]])) - FIND("(", BooksData[[#This Row],[Availability]]) - 1),
  0)</f>
        <v>3</v>
      </c>
      <c r="Y728" s="13" t="str">
        <f>IF(ISNUMBER(SEARCH("In stock", BooksData[[#This Row],[Availability]])), "In Stock", "Out of Stock")</f>
        <v>In Stock</v>
      </c>
      <c r="Z728" s="13" t="str">
        <f>IF(BooksData[[#This Row],[Stock Count]] &lt; 5, "⚠️ Low", "OK")</f>
        <v>⚠️ Low</v>
      </c>
      <c r="AA728" s="14">
        <f>BooksData[[#This Row],[Revenue]]*0.2</f>
        <v>28058.76</v>
      </c>
      <c r="AB728" s="13" t="str" cm="1">
        <f t="array" ref="AB728">_xlfn.IFS(BooksData[[#This Row],[Price(USD)]]&lt;10, "Low", BooksData[[#This Row],[Price(USD)]]&lt;20, "Mid", TRUE, "High")</f>
        <v>High</v>
      </c>
      <c r="AC728" s="13" t="str">
        <f>IF(BooksData[[#This Row],[Total Sales]] &gt; 4000, "Top Seller", "Other")</f>
        <v>Other</v>
      </c>
    </row>
    <row r="729" spans="1:29" x14ac:dyDescent="0.3">
      <c r="A729" s="7" t="s">
        <v>744</v>
      </c>
      <c r="B729" s="7" t="s">
        <v>1744</v>
      </c>
      <c r="C729" s="7" t="s">
        <v>2017</v>
      </c>
      <c r="D729" s="7" t="s">
        <v>2670</v>
      </c>
      <c r="E729" s="7" t="s">
        <v>2670</v>
      </c>
      <c r="F729" s="7" t="s">
        <v>2921</v>
      </c>
      <c r="G729" s="7" t="s">
        <v>2928</v>
      </c>
      <c r="H729" s="7">
        <v>0</v>
      </c>
      <c r="I729" s="10" t="s">
        <v>2946</v>
      </c>
      <c r="J729" s="7" t="s">
        <v>2965</v>
      </c>
      <c r="K729" s="7" t="s">
        <v>3722</v>
      </c>
      <c r="L729" s="11" t="s">
        <v>4722</v>
      </c>
      <c r="M729" s="11" t="s">
        <v>5722</v>
      </c>
      <c r="N729" s="9">
        <v>1865</v>
      </c>
      <c r="O729" s="7" t="s">
        <v>6000</v>
      </c>
      <c r="P729" s="7" t="s">
        <v>6002</v>
      </c>
      <c r="Q729" s="9">
        <v>735</v>
      </c>
      <c r="R729" s="6">
        <v>45764</v>
      </c>
      <c r="S729" s="8">
        <f>ROUND((VALUE(SUBSTITUTE(SUBSTITUTE(BooksData[[#This Row],[Price (Incl. Tax)]], "Â", ""), "£", "")) *1.3),2)</f>
        <v>72.83</v>
      </c>
      <c r="T729" s="7" cm="1">
        <f t="array" ref="T729">_xlfn.SWITCH(I729, "One",1,"Two",2,"Three",3,"Four",4,"Five",5,"")</f>
        <v>1</v>
      </c>
      <c r="U729" s="12">
        <f>BooksData[[#This Row],[Price(USD)]]*BooksData[[#This Row],[Total Sales]]</f>
        <v>135827.94999999998</v>
      </c>
      <c r="V729" s="7" t="str">
        <f>IF(BooksData[[#This Row],[Title]]="","Missing","OK")</f>
        <v>OK</v>
      </c>
      <c r="W729" s="7" t="str">
        <f ca="1">IF(BooksData[[#This Row],[Last Purchase]] &gt;= TODAY() - 30, "Recent", "Old")</f>
        <v>Old</v>
      </c>
      <c r="X729" s="7">
        <f>IFERROR(
  --MID(BooksData[[#This Row],[Availability]],
        FIND("(", BooksData[[#This Row],[Availability]]) + 1,
        FIND(" ", BooksData[[#This Row],[Availability]], FIND("(", BooksData[[#This Row],[Availability]])) - FIND("(", BooksData[[#This Row],[Availability]]) - 1),
  0)</f>
        <v>3</v>
      </c>
      <c r="Y729" s="13" t="str">
        <f>IF(ISNUMBER(SEARCH("In stock", BooksData[[#This Row],[Availability]])), "In Stock", "Out of Stock")</f>
        <v>In Stock</v>
      </c>
      <c r="Z729" s="13" t="str">
        <f>IF(BooksData[[#This Row],[Stock Count]] &lt; 5, "⚠️ Low", "OK")</f>
        <v>⚠️ Low</v>
      </c>
      <c r="AA729" s="14">
        <f>BooksData[[#This Row],[Revenue]]*0.2</f>
        <v>27165.589999999997</v>
      </c>
      <c r="AB729" s="13" t="str" cm="1">
        <f t="array" ref="AB729">_xlfn.IFS(BooksData[[#This Row],[Price(USD)]]&lt;10, "Low", BooksData[[#This Row],[Price(USD)]]&lt;20, "Mid", TRUE, "High")</f>
        <v>High</v>
      </c>
      <c r="AC729" s="13" t="str">
        <f>IF(BooksData[[#This Row],[Total Sales]] &gt; 4000, "Top Seller", "Other")</f>
        <v>Other</v>
      </c>
    </row>
    <row r="730" spans="1:29" x14ac:dyDescent="0.3">
      <c r="A730" s="7" t="s">
        <v>745</v>
      </c>
      <c r="B730" s="7" t="s">
        <v>1745</v>
      </c>
      <c r="C730" s="7" t="s">
        <v>2017</v>
      </c>
      <c r="D730" s="7" t="s">
        <v>2690</v>
      </c>
      <c r="E730" s="7" t="s">
        <v>2690</v>
      </c>
      <c r="F730" s="7" t="s">
        <v>2921</v>
      </c>
      <c r="G730" s="7" t="s">
        <v>2928</v>
      </c>
      <c r="H730" s="7">
        <v>0</v>
      </c>
      <c r="I730" s="10" t="s">
        <v>2944</v>
      </c>
      <c r="J730" s="7" t="s">
        <v>2965</v>
      </c>
      <c r="K730" s="7" t="s">
        <v>3723</v>
      </c>
      <c r="L730" s="11" t="s">
        <v>4723</v>
      </c>
      <c r="M730" s="11" t="s">
        <v>5723</v>
      </c>
      <c r="N730" s="9">
        <v>3362</v>
      </c>
      <c r="O730" s="7" t="s">
        <v>5998</v>
      </c>
      <c r="P730" s="7" t="s">
        <v>6001</v>
      </c>
      <c r="Q730" s="9">
        <v>982</v>
      </c>
      <c r="R730" s="6">
        <v>45758</v>
      </c>
      <c r="S730" s="8">
        <f>ROUND((VALUE(SUBSTITUTE(SUBSTITUTE(BooksData[[#This Row],[Price (Incl. Tax)]], "Â", ""), "£", "")) *1.3),2)</f>
        <v>28.68</v>
      </c>
      <c r="T730" s="7" cm="1">
        <f t="array" ref="T730">_xlfn.SWITCH(I730, "One",1,"Two",2,"Three",3,"Four",4,"Five",5,"")</f>
        <v>4</v>
      </c>
      <c r="U730" s="12">
        <f>BooksData[[#This Row],[Price(USD)]]*BooksData[[#This Row],[Total Sales]]</f>
        <v>96422.16</v>
      </c>
      <c r="V730" s="7" t="str">
        <f>IF(BooksData[[#This Row],[Title]]="","Missing","OK")</f>
        <v>OK</v>
      </c>
      <c r="W730" s="7" t="str">
        <f ca="1">IF(BooksData[[#This Row],[Last Purchase]] &gt;= TODAY() - 30, "Recent", "Old")</f>
        <v>Old</v>
      </c>
      <c r="X730" s="7">
        <f>IFERROR(
  --MID(BooksData[[#This Row],[Availability]],
        FIND("(", BooksData[[#This Row],[Availability]]) + 1,
        FIND(" ", BooksData[[#This Row],[Availability]], FIND("(", BooksData[[#This Row],[Availability]])) - FIND("(", BooksData[[#This Row],[Availability]]) - 1),
  0)</f>
        <v>3</v>
      </c>
      <c r="Y730" s="13" t="str">
        <f>IF(ISNUMBER(SEARCH("In stock", BooksData[[#This Row],[Availability]])), "In Stock", "Out of Stock")</f>
        <v>In Stock</v>
      </c>
      <c r="Z730" s="13" t="str">
        <f>IF(BooksData[[#This Row],[Stock Count]] &lt; 5, "⚠️ Low", "OK")</f>
        <v>⚠️ Low</v>
      </c>
      <c r="AA730" s="14">
        <f>BooksData[[#This Row],[Revenue]]*0.2</f>
        <v>19284.432000000001</v>
      </c>
      <c r="AB730" s="13" t="str" cm="1">
        <f t="array" ref="AB730">_xlfn.IFS(BooksData[[#This Row],[Price(USD)]]&lt;10, "Low", BooksData[[#This Row],[Price(USD)]]&lt;20, "Mid", TRUE, "High")</f>
        <v>High</v>
      </c>
      <c r="AC730" s="13" t="str">
        <f>IF(BooksData[[#This Row],[Total Sales]] &gt; 4000, "Top Seller", "Other")</f>
        <v>Other</v>
      </c>
    </row>
    <row r="731" spans="1:29" x14ac:dyDescent="0.3">
      <c r="A731" s="7" t="s">
        <v>746</v>
      </c>
      <c r="B731" s="7" t="s">
        <v>1746</v>
      </c>
      <c r="C731" s="7" t="s">
        <v>2017</v>
      </c>
      <c r="D731" s="7" t="s">
        <v>2691</v>
      </c>
      <c r="E731" s="7" t="s">
        <v>2691</v>
      </c>
      <c r="F731" s="7" t="s">
        <v>2921</v>
      </c>
      <c r="G731" s="7" t="s">
        <v>2928</v>
      </c>
      <c r="H731" s="7">
        <v>0</v>
      </c>
      <c r="I731" s="10" t="s">
        <v>2943</v>
      </c>
      <c r="J731" s="7" t="s">
        <v>2965</v>
      </c>
      <c r="K731" s="7" t="s">
        <v>3724</v>
      </c>
      <c r="L731" s="11" t="s">
        <v>4724</v>
      </c>
      <c r="M731" s="11" t="s">
        <v>5724</v>
      </c>
      <c r="N731" s="9">
        <v>2043</v>
      </c>
      <c r="O731" s="7" t="s">
        <v>5996</v>
      </c>
      <c r="P731" s="7" t="s">
        <v>6002</v>
      </c>
      <c r="Q731" s="9">
        <v>1115</v>
      </c>
      <c r="R731" s="6">
        <v>45838</v>
      </c>
      <c r="S731" s="8">
        <f>ROUND((VALUE(SUBSTITUTE(SUBSTITUTE(BooksData[[#This Row],[Price (Incl. Tax)]], "Â", ""), "£", "")) *1.3),2)</f>
        <v>40.590000000000003</v>
      </c>
      <c r="T731" s="7" cm="1">
        <f t="array" ref="T731">_xlfn.SWITCH(I731, "One",1,"Two",2,"Three",3,"Four",4,"Five",5,"")</f>
        <v>2</v>
      </c>
      <c r="U731" s="12">
        <f>BooksData[[#This Row],[Price(USD)]]*BooksData[[#This Row],[Total Sales]]</f>
        <v>82925.37000000001</v>
      </c>
      <c r="V731" s="7" t="str">
        <f>IF(BooksData[[#This Row],[Title]]="","Missing","OK")</f>
        <v>OK</v>
      </c>
      <c r="W731" s="7" t="str">
        <f ca="1">IF(BooksData[[#This Row],[Last Purchase]] &gt;= TODAY() - 30, "Recent", "Old")</f>
        <v>Recent</v>
      </c>
      <c r="X731" s="7">
        <f>IFERROR(
  --MID(BooksData[[#This Row],[Availability]],
        FIND("(", BooksData[[#This Row],[Availability]]) + 1,
        FIND(" ", BooksData[[#This Row],[Availability]], FIND("(", BooksData[[#This Row],[Availability]])) - FIND("(", BooksData[[#This Row],[Availability]]) - 1),
  0)</f>
        <v>3</v>
      </c>
      <c r="Y731" s="13" t="str">
        <f>IF(ISNUMBER(SEARCH("In stock", BooksData[[#This Row],[Availability]])), "In Stock", "Out of Stock")</f>
        <v>In Stock</v>
      </c>
      <c r="Z731" s="13" t="str">
        <f>IF(BooksData[[#This Row],[Stock Count]] &lt; 5, "⚠️ Low", "OK")</f>
        <v>⚠️ Low</v>
      </c>
      <c r="AA731" s="14">
        <f>BooksData[[#This Row],[Revenue]]*0.2</f>
        <v>16585.074000000004</v>
      </c>
      <c r="AB731" s="13" t="str" cm="1">
        <f t="array" ref="AB731">_xlfn.IFS(BooksData[[#This Row],[Price(USD)]]&lt;10, "Low", BooksData[[#This Row],[Price(USD)]]&lt;20, "Mid", TRUE, "High")</f>
        <v>High</v>
      </c>
      <c r="AC731" s="13" t="str">
        <f>IF(BooksData[[#This Row],[Total Sales]] &gt; 4000, "Top Seller", "Other")</f>
        <v>Other</v>
      </c>
    </row>
    <row r="732" spans="1:29" x14ac:dyDescent="0.3">
      <c r="A732" s="7" t="s">
        <v>747</v>
      </c>
      <c r="B732" s="7" t="s">
        <v>1747</v>
      </c>
      <c r="C732" s="7" t="s">
        <v>2017</v>
      </c>
      <c r="D732" s="7" t="s">
        <v>2692</v>
      </c>
      <c r="E732" s="7" t="s">
        <v>2692</v>
      </c>
      <c r="F732" s="7" t="s">
        <v>2921</v>
      </c>
      <c r="G732" s="7" t="s">
        <v>2929</v>
      </c>
      <c r="H732" s="7">
        <v>0</v>
      </c>
      <c r="I732" s="10" t="s">
        <v>2943</v>
      </c>
      <c r="J732" s="7" t="s">
        <v>2965</v>
      </c>
      <c r="K732" s="7" t="s">
        <v>3725</v>
      </c>
      <c r="L732" s="11" t="s">
        <v>4725</v>
      </c>
      <c r="M732" s="11" t="s">
        <v>5725</v>
      </c>
      <c r="N732" s="9">
        <v>2558</v>
      </c>
      <c r="O732" s="7" t="s">
        <v>6000</v>
      </c>
      <c r="P732" s="7" t="s">
        <v>6001</v>
      </c>
      <c r="Q732" s="9">
        <v>1600</v>
      </c>
      <c r="R732" s="6">
        <v>45794</v>
      </c>
      <c r="S732" s="8">
        <f>ROUND((VALUE(SUBSTITUTE(SUBSTITUTE(BooksData[[#This Row],[Price (Incl. Tax)]], "Â", ""), "£", "")) *1.3),2)</f>
        <v>69.97</v>
      </c>
      <c r="T732" s="7" cm="1">
        <f t="array" ref="T732">_xlfn.SWITCH(I732, "One",1,"Two",2,"Three",3,"Four",4,"Five",5,"")</f>
        <v>2</v>
      </c>
      <c r="U732" s="12">
        <f>BooksData[[#This Row],[Price(USD)]]*BooksData[[#This Row],[Total Sales]]</f>
        <v>178983.26</v>
      </c>
      <c r="V732" s="7" t="str">
        <f>IF(BooksData[[#This Row],[Title]]="","Missing","OK")</f>
        <v>OK</v>
      </c>
      <c r="W732" s="7" t="str">
        <f ca="1">IF(BooksData[[#This Row],[Last Purchase]] &gt;= TODAY() - 30, "Recent", "Old")</f>
        <v>Old</v>
      </c>
      <c r="X732" s="7">
        <f>IFERROR(
  --MID(BooksData[[#This Row],[Availability]],
        FIND("(", BooksData[[#This Row],[Availability]]) + 1,
        FIND(" ", BooksData[[#This Row],[Availability]], FIND("(", BooksData[[#This Row],[Availability]])) - FIND("(", BooksData[[#This Row],[Availability]]) - 1),
  0)</f>
        <v>1</v>
      </c>
      <c r="Y732" s="13" t="str">
        <f>IF(ISNUMBER(SEARCH("In stock", BooksData[[#This Row],[Availability]])), "In Stock", "Out of Stock")</f>
        <v>In Stock</v>
      </c>
      <c r="Z732" s="13" t="str">
        <f>IF(BooksData[[#This Row],[Stock Count]] &lt; 5, "⚠️ Low", "OK")</f>
        <v>⚠️ Low</v>
      </c>
      <c r="AA732" s="14">
        <f>BooksData[[#This Row],[Revenue]]*0.2</f>
        <v>35796.652000000002</v>
      </c>
      <c r="AB732" s="13" t="str" cm="1">
        <f t="array" ref="AB732">_xlfn.IFS(BooksData[[#This Row],[Price(USD)]]&lt;10, "Low", BooksData[[#This Row],[Price(USD)]]&lt;20, "Mid", TRUE, "High")</f>
        <v>High</v>
      </c>
      <c r="AC732" s="13" t="str">
        <f>IF(BooksData[[#This Row],[Total Sales]] &gt; 4000, "Top Seller", "Other")</f>
        <v>Other</v>
      </c>
    </row>
    <row r="733" spans="1:29" x14ac:dyDescent="0.3">
      <c r="A733" s="7" t="s">
        <v>748</v>
      </c>
      <c r="B733" s="7" t="s">
        <v>1748</v>
      </c>
      <c r="C733" s="7" t="s">
        <v>2017</v>
      </c>
      <c r="D733" s="7" t="s">
        <v>2693</v>
      </c>
      <c r="E733" s="7" t="s">
        <v>2693</v>
      </c>
      <c r="F733" s="7" t="s">
        <v>2921</v>
      </c>
      <c r="G733" s="7" t="s">
        <v>2929</v>
      </c>
      <c r="H733" s="7">
        <v>0</v>
      </c>
      <c r="I733" s="10" t="s">
        <v>2945</v>
      </c>
      <c r="J733" s="7" t="s">
        <v>2965</v>
      </c>
      <c r="K733" s="7" t="s">
        <v>3726</v>
      </c>
      <c r="L733" s="11" t="s">
        <v>4726</v>
      </c>
      <c r="M733" s="11" t="s">
        <v>5726</v>
      </c>
      <c r="N733" s="9">
        <v>4814</v>
      </c>
      <c r="O733" s="7" t="s">
        <v>6000</v>
      </c>
      <c r="P733" s="7" t="s">
        <v>6001</v>
      </c>
      <c r="Q733" s="9">
        <v>992</v>
      </c>
      <c r="R733" s="6">
        <v>45735</v>
      </c>
      <c r="S733" s="8">
        <f>ROUND((VALUE(SUBSTITUTE(SUBSTITUTE(BooksData[[#This Row],[Price (Incl. Tax)]], "Â", ""), "£", "")) *1.3),2)</f>
        <v>47.13</v>
      </c>
      <c r="T733" s="7" cm="1">
        <f t="array" ref="T733">_xlfn.SWITCH(I733, "One",1,"Two",2,"Three",3,"Four",4,"Five",5,"")</f>
        <v>3</v>
      </c>
      <c r="U733" s="12">
        <f>BooksData[[#This Row],[Price(USD)]]*BooksData[[#This Row],[Total Sales]]</f>
        <v>226883.82</v>
      </c>
      <c r="V733" s="7" t="str">
        <f>IF(BooksData[[#This Row],[Title]]="","Missing","OK")</f>
        <v>OK</v>
      </c>
      <c r="W733" s="7" t="str">
        <f ca="1">IF(BooksData[[#This Row],[Last Purchase]] &gt;= TODAY() - 30, "Recent", "Old")</f>
        <v>Old</v>
      </c>
      <c r="X733" s="7">
        <f>IFERROR(
  --MID(BooksData[[#This Row],[Availability]],
        FIND("(", BooksData[[#This Row],[Availability]]) + 1,
        FIND(" ", BooksData[[#This Row],[Availability]], FIND("(", BooksData[[#This Row],[Availability]])) - FIND("(", BooksData[[#This Row],[Availability]]) - 1),
  0)</f>
        <v>1</v>
      </c>
      <c r="Y733" s="13" t="str">
        <f>IF(ISNUMBER(SEARCH("In stock", BooksData[[#This Row],[Availability]])), "In Stock", "Out of Stock")</f>
        <v>In Stock</v>
      </c>
      <c r="Z733" s="13" t="str">
        <f>IF(BooksData[[#This Row],[Stock Count]] &lt; 5, "⚠️ Low", "OK")</f>
        <v>⚠️ Low</v>
      </c>
      <c r="AA733" s="14">
        <f>BooksData[[#This Row],[Revenue]]*0.2</f>
        <v>45376.764000000003</v>
      </c>
      <c r="AB733" s="13" t="str" cm="1">
        <f t="array" ref="AB733">_xlfn.IFS(BooksData[[#This Row],[Price(USD)]]&lt;10, "Low", BooksData[[#This Row],[Price(USD)]]&lt;20, "Mid", TRUE, "High")</f>
        <v>High</v>
      </c>
      <c r="AC733" s="13" t="str">
        <f>IF(BooksData[[#This Row],[Total Sales]] &gt; 4000, "Top Seller", "Other")</f>
        <v>Top Seller</v>
      </c>
    </row>
    <row r="734" spans="1:29" x14ac:dyDescent="0.3">
      <c r="A734" s="7" t="s">
        <v>749</v>
      </c>
      <c r="B734" s="7" t="s">
        <v>1749</v>
      </c>
      <c r="C734" s="7" t="s">
        <v>2017</v>
      </c>
      <c r="D734" s="7" t="s">
        <v>2694</v>
      </c>
      <c r="E734" s="7" t="s">
        <v>2694</v>
      </c>
      <c r="F734" s="7" t="s">
        <v>2921</v>
      </c>
      <c r="G734" s="7" t="s">
        <v>2929</v>
      </c>
      <c r="H734" s="7">
        <v>0</v>
      </c>
      <c r="I734" s="10" t="s">
        <v>2946</v>
      </c>
      <c r="J734" s="7" t="s">
        <v>2965</v>
      </c>
      <c r="K734" s="7" t="s">
        <v>3727</v>
      </c>
      <c r="L734" s="11" t="s">
        <v>4727</v>
      </c>
      <c r="M734" s="11" t="s">
        <v>5727</v>
      </c>
      <c r="N734" s="9">
        <v>3073</v>
      </c>
      <c r="O734" s="7" t="s">
        <v>5995</v>
      </c>
      <c r="P734" s="7" t="s">
        <v>6002</v>
      </c>
      <c r="Q734" s="9">
        <v>704</v>
      </c>
      <c r="R734" s="6">
        <v>45767</v>
      </c>
      <c r="S734" s="8">
        <f>ROUND((VALUE(SUBSTITUTE(SUBSTITUTE(BooksData[[#This Row],[Price (Incl. Tax)]], "Â", ""), "£", "")) *1.3),2)</f>
        <v>38.19</v>
      </c>
      <c r="T734" s="7" cm="1">
        <f t="array" ref="T734">_xlfn.SWITCH(I734, "One",1,"Two",2,"Three",3,"Four",4,"Five",5,"")</f>
        <v>1</v>
      </c>
      <c r="U734" s="12">
        <f>BooksData[[#This Row],[Price(USD)]]*BooksData[[#This Row],[Total Sales]]</f>
        <v>117357.87</v>
      </c>
      <c r="V734" s="7" t="str">
        <f>IF(BooksData[[#This Row],[Title]]="","Missing","OK")</f>
        <v>OK</v>
      </c>
      <c r="W734" s="7" t="str">
        <f ca="1">IF(BooksData[[#This Row],[Last Purchase]] &gt;= TODAY() - 30, "Recent", "Old")</f>
        <v>Old</v>
      </c>
      <c r="X734" s="7">
        <f>IFERROR(
  --MID(BooksData[[#This Row],[Availability]],
        FIND("(", BooksData[[#This Row],[Availability]]) + 1,
        FIND(" ", BooksData[[#This Row],[Availability]], FIND("(", BooksData[[#This Row],[Availability]])) - FIND("(", BooksData[[#This Row],[Availability]]) - 1),
  0)</f>
        <v>1</v>
      </c>
      <c r="Y734" s="13" t="str">
        <f>IF(ISNUMBER(SEARCH("In stock", BooksData[[#This Row],[Availability]])), "In Stock", "Out of Stock")</f>
        <v>In Stock</v>
      </c>
      <c r="Z734" s="13" t="str">
        <f>IF(BooksData[[#This Row],[Stock Count]] &lt; 5, "⚠️ Low", "OK")</f>
        <v>⚠️ Low</v>
      </c>
      <c r="AA734" s="14">
        <f>BooksData[[#This Row],[Revenue]]*0.2</f>
        <v>23471.574000000001</v>
      </c>
      <c r="AB734" s="13" t="str" cm="1">
        <f t="array" ref="AB734">_xlfn.IFS(BooksData[[#This Row],[Price(USD)]]&lt;10, "Low", BooksData[[#This Row],[Price(USD)]]&lt;20, "Mid", TRUE, "High")</f>
        <v>High</v>
      </c>
      <c r="AC734" s="13" t="str">
        <f>IF(BooksData[[#This Row],[Total Sales]] &gt; 4000, "Top Seller", "Other")</f>
        <v>Other</v>
      </c>
    </row>
    <row r="735" spans="1:29" x14ac:dyDescent="0.3">
      <c r="A735" s="7" t="s">
        <v>750</v>
      </c>
      <c r="B735" s="7" t="s">
        <v>1750</v>
      </c>
      <c r="C735" s="7" t="s">
        <v>2017</v>
      </c>
      <c r="D735" s="7" t="s">
        <v>2500</v>
      </c>
      <c r="E735" s="7" t="s">
        <v>2500</v>
      </c>
      <c r="F735" s="7" t="s">
        <v>2921</v>
      </c>
      <c r="G735" s="7" t="s">
        <v>2929</v>
      </c>
      <c r="H735" s="7">
        <v>0</v>
      </c>
      <c r="I735" s="10" t="s">
        <v>2945</v>
      </c>
      <c r="J735" s="7" t="s">
        <v>2965</v>
      </c>
      <c r="K735" s="7" t="s">
        <v>3728</v>
      </c>
      <c r="L735" s="11" t="s">
        <v>4728</v>
      </c>
      <c r="M735" s="11" t="s">
        <v>5728</v>
      </c>
      <c r="N735" s="9">
        <v>3926</v>
      </c>
      <c r="O735" s="7" t="s">
        <v>5998</v>
      </c>
      <c r="P735" s="7" t="s">
        <v>6001</v>
      </c>
      <c r="Q735" s="9">
        <v>1869</v>
      </c>
      <c r="R735" s="6">
        <v>45708</v>
      </c>
      <c r="S735" s="8">
        <f>ROUND((VALUE(SUBSTITUTE(SUBSTITUTE(BooksData[[#This Row],[Price (Incl. Tax)]], "Â", ""), "£", "")) *1.3),2)</f>
        <v>17.329999999999998</v>
      </c>
      <c r="T735" s="7" cm="1">
        <f t="array" ref="T735">_xlfn.SWITCH(I735, "One",1,"Two",2,"Three",3,"Four",4,"Five",5,"")</f>
        <v>3</v>
      </c>
      <c r="U735" s="12">
        <f>BooksData[[#This Row],[Price(USD)]]*BooksData[[#This Row],[Total Sales]]</f>
        <v>68037.579999999987</v>
      </c>
      <c r="V735" s="7" t="str">
        <f>IF(BooksData[[#This Row],[Title]]="","Missing","OK")</f>
        <v>OK</v>
      </c>
      <c r="W735" s="7" t="str">
        <f ca="1">IF(BooksData[[#This Row],[Last Purchase]] &gt;= TODAY() - 30, "Recent", "Old")</f>
        <v>Old</v>
      </c>
      <c r="X735" s="7">
        <f>IFERROR(
  --MID(BooksData[[#This Row],[Availability]],
        FIND("(", BooksData[[#This Row],[Availability]]) + 1,
        FIND(" ", BooksData[[#This Row],[Availability]], FIND("(", BooksData[[#This Row],[Availability]])) - FIND("(", BooksData[[#This Row],[Availability]]) - 1),
  0)</f>
        <v>1</v>
      </c>
      <c r="Y735" s="13" t="str">
        <f>IF(ISNUMBER(SEARCH("In stock", BooksData[[#This Row],[Availability]])), "In Stock", "Out of Stock")</f>
        <v>In Stock</v>
      </c>
      <c r="Z735" s="13" t="str">
        <f>IF(BooksData[[#This Row],[Stock Count]] &lt; 5, "⚠️ Low", "OK")</f>
        <v>⚠️ Low</v>
      </c>
      <c r="AA735" s="14">
        <f>BooksData[[#This Row],[Revenue]]*0.2</f>
        <v>13607.515999999998</v>
      </c>
      <c r="AB735" s="13" t="str" cm="1">
        <f t="array" ref="AB735">_xlfn.IFS(BooksData[[#This Row],[Price(USD)]]&lt;10, "Low", BooksData[[#This Row],[Price(USD)]]&lt;20, "Mid", TRUE, "High")</f>
        <v>Mid</v>
      </c>
      <c r="AC735" s="13" t="str">
        <f>IF(BooksData[[#This Row],[Total Sales]] &gt; 4000, "Top Seller", "Other")</f>
        <v>Other</v>
      </c>
    </row>
    <row r="736" spans="1:29" x14ac:dyDescent="0.3">
      <c r="A736" s="7" t="s">
        <v>751</v>
      </c>
      <c r="B736" s="7" t="s">
        <v>1751</v>
      </c>
      <c r="C736" s="7" t="s">
        <v>2017</v>
      </c>
      <c r="D736" s="7" t="s">
        <v>2695</v>
      </c>
      <c r="E736" s="7" t="s">
        <v>2695</v>
      </c>
      <c r="F736" s="7" t="s">
        <v>2921</v>
      </c>
      <c r="G736" s="7" t="s">
        <v>2929</v>
      </c>
      <c r="H736" s="7">
        <v>0</v>
      </c>
      <c r="I736" s="10" t="s">
        <v>2944</v>
      </c>
      <c r="J736" s="7" t="s">
        <v>2965</v>
      </c>
      <c r="K736" s="7" t="s">
        <v>3729</v>
      </c>
      <c r="L736" s="11" t="s">
        <v>4729</v>
      </c>
      <c r="M736" s="11" t="s">
        <v>5729</v>
      </c>
      <c r="N736" s="9">
        <v>4584</v>
      </c>
      <c r="O736" s="7" t="s">
        <v>5999</v>
      </c>
      <c r="P736" s="7" t="s">
        <v>6001</v>
      </c>
      <c r="Q736" s="9">
        <v>1158</v>
      </c>
      <c r="R736" s="6">
        <v>45693</v>
      </c>
      <c r="S736" s="8">
        <f>ROUND((VALUE(SUBSTITUTE(SUBSTITUTE(BooksData[[#This Row],[Price (Incl. Tax)]], "Â", ""), "£", "")) *1.3),2)</f>
        <v>28.24</v>
      </c>
      <c r="T736" s="7" cm="1">
        <f t="array" ref="T736">_xlfn.SWITCH(I736, "One",1,"Two",2,"Three",3,"Four",4,"Five",5,"")</f>
        <v>4</v>
      </c>
      <c r="U736" s="12">
        <f>BooksData[[#This Row],[Price(USD)]]*BooksData[[#This Row],[Total Sales]]</f>
        <v>129452.15999999999</v>
      </c>
      <c r="V736" s="7" t="str">
        <f>IF(BooksData[[#This Row],[Title]]="","Missing","OK")</f>
        <v>OK</v>
      </c>
      <c r="W736" s="7" t="str">
        <f ca="1">IF(BooksData[[#This Row],[Last Purchase]] &gt;= TODAY() - 30, "Recent", "Old")</f>
        <v>Old</v>
      </c>
      <c r="X736" s="7">
        <f>IFERROR(
  --MID(BooksData[[#This Row],[Availability]],
        FIND("(", BooksData[[#This Row],[Availability]]) + 1,
        FIND(" ", BooksData[[#This Row],[Availability]], FIND("(", BooksData[[#This Row],[Availability]])) - FIND("(", BooksData[[#This Row],[Availability]]) - 1),
  0)</f>
        <v>1</v>
      </c>
      <c r="Y736" s="13" t="str">
        <f>IF(ISNUMBER(SEARCH("In stock", BooksData[[#This Row],[Availability]])), "In Stock", "Out of Stock")</f>
        <v>In Stock</v>
      </c>
      <c r="Z736" s="13" t="str">
        <f>IF(BooksData[[#This Row],[Stock Count]] &lt; 5, "⚠️ Low", "OK")</f>
        <v>⚠️ Low</v>
      </c>
      <c r="AA736" s="14">
        <f>BooksData[[#This Row],[Revenue]]*0.2</f>
        <v>25890.432000000001</v>
      </c>
      <c r="AB736" s="13" t="str" cm="1">
        <f t="array" ref="AB736">_xlfn.IFS(BooksData[[#This Row],[Price(USD)]]&lt;10, "Low", BooksData[[#This Row],[Price(USD)]]&lt;20, "Mid", TRUE, "High")</f>
        <v>High</v>
      </c>
      <c r="AC736" s="13" t="str">
        <f>IF(BooksData[[#This Row],[Total Sales]] &gt; 4000, "Top Seller", "Other")</f>
        <v>Top Seller</v>
      </c>
    </row>
    <row r="737" spans="1:29" x14ac:dyDescent="0.3">
      <c r="A737" s="7" t="s">
        <v>752</v>
      </c>
      <c r="B737" s="7" t="s">
        <v>1752</v>
      </c>
      <c r="C737" s="7" t="s">
        <v>2017</v>
      </c>
      <c r="D737" s="7" t="s">
        <v>2696</v>
      </c>
      <c r="E737" s="7" t="s">
        <v>2696</v>
      </c>
      <c r="F737" s="7" t="s">
        <v>2921</v>
      </c>
      <c r="G737" s="7" t="s">
        <v>2929</v>
      </c>
      <c r="H737" s="7">
        <v>0</v>
      </c>
      <c r="I737" s="10" t="s">
        <v>2946</v>
      </c>
      <c r="J737" s="7" t="s">
        <v>2965</v>
      </c>
      <c r="K737" s="7" t="s">
        <v>3730</v>
      </c>
      <c r="L737" s="11" t="s">
        <v>4730</v>
      </c>
      <c r="M737" s="11" t="s">
        <v>5730</v>
      </c>
      <c r="N737" s="9">
        <v>4399</v>
      </c>
      <c r="O737" s="7" t="s">
        <v>5996</v>
      </c>
      <c r="P737" s="7" t="s">
        <v>6001</v>
      </c>
      <c r="Q737" s="9">
        <v>1028</v>
      </c>
      <c r="R737" s="6">
        <v>45698</v>
      </c>
      <c r="S737" s="8">
        <f>ROUND((VALUE(SUBSTITUTE(SUBSTITUTE(BooksData[[#This Row],[Price (Incl. Tax)]], "Â", ""), "£", "")) *1.3),2)</f>
        <v>37.69</v>
      </c>
      <c r="T737" s="7" cm="1">
        <f t="array" ref="T737">_xlfn.SWITCH(I737, "One",1,"Two",2,"Three",3,"Four",4,"Five",5,"")</f>
        <v>1</v>
      </c>
      <c r="U737" s="12">
        <f>BooksData[[#This Row],[Price(USD)]]*BooksData[[#This Row],[Total Sales]]</f>
        <v>165798.31</v>
      </c>
      <c r="V737" s="7" t="str">
        <f>IF(BooksData[[#This Row],[Title]]="","Missing","OK")</f>
        <v>OK</v>
      </c>
      <c r="W737" s="7" t="str">
        <f ca="1">IF(BooksData[[#This Row],[Last Purchase]] &gt;= TODAY() - 30, "Recent", "Old")</f>
        <v>Old</v>
      </c>
      <c r="X737" s="7">
        <f>IFERROR(
  --MID(BooksData[[#This Row],[Availability]],
        FIND("(", BooksData[[#This Row],[Availability]]) + 1,
        FIND(" ", BooksData[[#This Row],[Availability]], FIND("(", BooksData[[#This Row],[Availability]])) - FIND("(", BooksData[[#This Row],[Availability]]) - 1),
  0)</f>
        <v>1</v>
      </c>
      <c r="Y737" s="13" t="str">
        <f>IF(ISNUMBER(SEARCH("In stock", BooksData[[#This Row],[Availability]])), "In Stock", "Out of Stock")</f>
        <v>In Stock</v>
      </c>
      <c r="Z737" s="13" t="str">
        <f>IF(BooksData[[#This Row],[Stock Count]] &lt; 5, "⚠️ Low", "OK")</f>
        <v>⚠️ Low</v>
      </c>
      <c r="AA737" s="14">
        <f>BooksData[[#This Row],[Revenue]]*0.2</f>
        <v>33159.662000000004</v>
      </c>
      <c r="AB737" s="13" t="str" cm="1">
        <f t="array" ref="AB737">_xlfn.IFS(BooksData[[#This Row],[Price(USD)]]&lt;10, "Low", BooksData[[#This Row],[Price(USD)]]&lt;20, "Mid", TRUE, "High")</f>
        <v>High</v>
      </c>
      <c r="AC737" s="13" t="str">
        <f>IF(BooksData[[#This Row],[Total Sales]] &gt; 4000, "Top Seller", "Other")</f>
        <v>Top Seller</v>
      </c>
    </row>
    <row r="738" spans="1:29" x14ac:dyDescent="0.3">
      <c r="A738" s="7" t="s">
        <v>753</v>
      </c>
      <c r="B738" s="7" t="s">
        <v>1753</v>
      </c>
      <c r="C738" s="7" t="s">
        <v>2017</v>
      </c>
      <c r="D738" s="7" t="s">
        <v>2697</v>
      </c>
      <c r="E738" s="7" t="s">
        <v>2697</v>
      </c>
      <c r="F738" s="7" t="s">
        <v>2921</v>
      </c>
      <c r="G738" s="7" t="s">
        <v>2929</v>
      </c>
      <c r="H738" s="7">
        <v>0</v>
      </c>
      <c r="I738" s="10" t="s">
        <v>2943</v>
      </c>
      <c r="J738" s="7" t="s">
        <v>2965</v>
      </c>
      <c r="K738" s="7" t="s">
        <v>3731</v>
      </c>
      <c r="L738" s="11" t="s">
        <v>4731</v>
      </c>
      <c r="M738" s="11" t="s">
        <v>5731</v>
      </c>
      <c r="N738" s="9">
        <v>2866</v>
      </c>
      <c r="O738" s="7" t="s">
        <v>5999</v>
      </c>
      <c r="P738" s="7" t="s">
        <v>6002</v>
      </c>
      <c r="Q738" s="9">
        <v>658</v>
      </c>
      <c r="R738" s="6">
        <v>45730</v>
      </c>
      <c r="S738" s="8">
        <f>ROUND((VALUE(SUBSTITUTE(SUBSTITUTE(BooksData[[#This Row],[Price (Incl. Tax)]], "Â", ""), "£", "")) *1.3),2)</f>
        <v>68.819999999999993</v>
      </c>
      <c r="T738" s="7" cm="1">
        <f t="array" ref="T738">_xlfn.SWITCH(I738, "One",1,"Two",2,"Three",3,"Four",4,"Five",5,"")</f>
        <v>2</v>
      </c>
      <c r="U738" s="12">
        <f>BooksData[[#This Row],[Price(USD)]]*BooksData[[#This Row],[Total Sales]]</f>
        <v>197238.11999999997</v>
      </c>
      <c r="V738" s="7" t="str">
        <f>IF(BooksData[[#This Row],[Title]]="","Missing","OK")</f>
        <v>OK</v>
      </c>
      <c r="W738" s="7" t="str">
        <f ca="1">IF(BooksData[[#This Row],[Last Purchase]] &gt;= TODAY() - 30, "Recent", "Old")</f>
        <v>Old</v>
      </c>
      <c r="X738" s="7">
        <f>IFERROR(
  --MID(BooksData[[#This Row],[Availability]],
        FIND("(", BooksData[[#This Row],[Availability]]) + 1,
        FIND(" ", BooksData[[#This Row],[Availability]], FIND("(", BooksData[[#This Row],[Availability]])) - FIND("(", BooksData[[#This Row],[Availability]]) - 1),
  0)</f>
        <v>1</v>
      </c>
      <c r="Y738" s="13" t="str">
        <f>IF(ISNUMBER(SEARCH("In stock", BooksData[[#This Row],[Availability]])), "In Stock", "Out of Stock")</f>
        <v>In Stock</v>
      </c>
      <c r="Z738" s="13" t="str">
        <f>IF(BooksData[[#This Row],[Stock Count]] &lt; 5, "⚠️ Low", "OK")</f>
        <v>⚠️ Low</v>
      </c>
      <c r="AA738" s="14">
        <f>BooksData[[#This Row],[Revenue]]*0.2</f>
        <v>39447.623999999996</v>
      </c>
      <c r="AB738" s="13" t="str" cm="1">
        <f t="array" ref="AB738">_xlfn.IFS(BooksData[[#This Row],[Price(USD)]]&lt;10, "Low", BooksData[[#This Row],[Price(USD)]]&lt;20, "Mid", TRUE, "High")</f>
        <v>High</v>
      </c>
      <c r="AC738" s="13" t="str">
        <f>IF(BooksData[[#This Row],[Total Sales]] &gt; 4000, "Top Seller", "Other")</f>
        <v>Other</v>
      </c>
    </row>
    <row r="739" spans="1:29" x14ac:dyDescent="0.3">
      <c r="A739" s="7" t="s">
        <v>754</v>
      </c>
      <c r="B739" s="7" t="s">
        <v>1754</v>
      </c>
      <c r="C739" s="7" t="s">
        <v>2017</v>
      </c>
      <c r="D739" s="7" t="s">
        <v>2698</v>
      </c>
      <c r="E739" s="7" t="s">
        <v>2698</v>
      </c>
      <c r="F739" s="7" t="s">
        <v>2921</v>
      </c>
      <c r="G739" s="7" t="s">
        <v>2929</v>
      </c>
      <c r="H739" s="7">
        <v>0</v>
      </c>
      <c r="I739" s="10" t="s">
        <v>2944</v>
      </c>
      <c r="J739" s="7" t="s">
        <v>2965</v>
      </c>
      <c r="K739" s="7" t="s">
        <v>3732</v>
      </c>
      <c r="L739" s="11" t="s">
        <v>4732</v>
      </c>
      <c r="M739" s="11" t="s">
        <v>5732</v>
      </c>
      <c r="N739" s="9">
        <v>3535</v>
      </c>
      <c r="O739" s="7" t="s">
        <v>5999</v>
      </c>
      <c r="P739" s="7" t="s">
        <v>6002</v>
      </c>
      <c r="Q739" s="9">
        <v>795</v>
      </c>
      <c r="R739" s="6">
        <v>45683</v>
      </c>
      <c r="S739" s="8">
        <f>ROUND((VALUE(SUBSTITUTE(SUBSTITUTE(BooksData[[#This Row],[Price (Incl. Tax)]], "Â", ""), "£", "")) *1.3),2)</f>
        <v>76.38</v>
      </c>
      <c r="T739" s="7" cm="1">
        <f t="array" ref="T739">_xlfn.SWITCH(I739, "One",1,"Two",2,"Three",3,"Four",4,"Five",5,"")</f>
        <v>4</v>
      </c>
      <c r="U739" s="12">
        <f>BooksData[[#This Row],[Price(USD)]]*BooksData[[#This Row],[Total Sales]]</f>
        <v>270003.3</v>
      </c>
      <c r="V739" s="7" t="str">
        <f>IF(BooksData[[#This Row],[Title]]="","Missing","OK")</f>
        <v>OK</v>
      </c>
      <c r="W739" s="7" t="str">
        <f ca="1">IF(BooksData[[#This Row],[Last Purchase]] &gt;= TODAY() - 30, "Recent", "Old")</f>
        <v>Old</v>
      </c>
      <c r="X739" s="7">
        <f>IFERROR(
  --MID(BooksData[[#This Row],[Availability]],
        FIND("(", BooksData[[#This Row],[Availability]]) + 1,
        FIND(" ", BooksData[[#This Row],[Availability]], FIND("(", BooksData[[#This Row],[Availability]])) - FIND("(", BooksData[[#This Row],[Availability]]) - 1),
  0)</f>
        <v>1</v>
      </c>
      <c r="Y739" s="13" t="str">
        <f>IF(ISNUMBER(SEARCH("In stock", BooksData[[#This Row],[Availability]])), "In Stock", "Out of Stock")</f>
        <v>In Stock</v>
      </c>
      <c r="Z739" s="13" t="str">
        <f>IF(BooksData[[#This Row],[Stock Count]] &lt; 5, "⚠️ Low", "OK")</f>
        <v>⚠️ Low</v>
      </c>
      <c r="AA739" s="14">
        <f>BooksData[[#This Row],[Revenue]]*0.2</f>
        <v>54000.66</v>
      </c>
      <c r="AB739" s="13" t="str" cm="1">
        <f t="array" ref="AB739">_xlfn.IFS(BooksData[[#This Row],[Price(USD)]]&lt;10, "Low", BooksData[[#This Row],[Price(USD)]]&lt;20, "Mid", TRUE, "High")</f>
        <v>High</v>
      </c>
      <c r="AC739" s="13" t="str">
        <f>IF(BooksData[[#This Row],[Total Sales]] &gt; 4000, "Top Seller", "Other")</f>
        <v>Other</v>
      </c>
    </row>
    <row r="740" spans="1:29" x14ac:dyDescent="0.3">
      <c r="A740" s="7" t="s">
        <v>755</v>
      </c>
      <c r="B740" s="7" t="s">
        <v>1755</v>
      </c>
      <c r="C740" s="7" t="s">
        <v>2017</v>
      </c>
      <c r="D740" s="7" t="s">
        <v>2699</v>
      </c>
      <c r="E740" s="7" t="s">
        <v>2699</v>
      </c>
      <c r="F740" s="7" t="s">
        <v>2921</v>
      </c>
      <c r="G740" s="7" t="s">
        <v>2932</v>
      </c>
      <c r="H740" s="7">
        <v>0</v>
      </c>
      <c r="I740" s="10" t="s">
        <v>2943</v>
      </c>
      <c r="J740" s="7" t="s">
        <v>2966</v>
      </c>
      <c r="K740" s="7" t="s">
        <v>3733</v>
      </c>
      <c r="L740" s="11" t="s">
        <v>4733</v>
      </c>
      <c r="M740" s="11" t="s">
        <v>5733</v>
      </c>
      <c r="N740" s="9">
        <v>4558</v>
      </c>
      <c r="O740" s="7" t="s">
        <v>5997</v>
      </c>
      <c r="P740" s="7" t="s">
        <v>6002</v>
      </c>
      <c r="Q740" s="9">
        <v>553</v>
      </c>
      <c r="R740" s="6">
        <v>45758</v>
      </c>
      <c r="S740" s="8">
        <f>ROUND((VALUE(SUBSTITUTE(SUBSTITUTE(BooksData[[#This Row],[Price (Incl. Tax)]], "Â", ""), "£", "")) *1.3),2)</f>
        <v>58.59</v>
      </c>
      <c r="T740" s="7" cm="1">
        <f t="array" ref="T740">_xlfn.SWITCH(I740, "One",1,"Two",2,"Three",3,"Four",4,"Five",5,"")</f>
        <v>2</v>
      </c>
      <c r="U740" s="12">
        <f>BooksData[[#This Row],[Price(USD)]]*BooksData[[#This Row],[Total Sales]]</f>
        <v>267053.22000000003</v>
      </c>
      <c r="V740" s="7" t="str">
        <f>IF(BooksData[[#This Row],[Title]]="","Missing","OK")</f>
        <v>OK</v>
      </c>
      <c r="W740" s="7" t="str">
        <f ca="1">IF(BooksData[[#This Row],[Last Purchase]] &gt;= TODAY() - 30, "Recent", "Old")</f>
        <v>Old</v>
      </c>
      <c r="X740" s="7">
        <f>IFERROR(
  --MID(BooksData[[#This Row],[Availability]],
        FIND("(", BooksData[[#This Row],[Availability]]) + 1,
        FIND(" ", BooksData[[#This Row],[Availability]], FIND("(", BooksData[[#This Row],[Availability]])) - FIND("(", BooksData[[#This Row],[Availability]]) - 1),
  0)</f>
        <v>16</v>
      </c>
      <c r="Y740" s="13" t="str">
        <f>IF(ISNUMBER(SEARCH("In stock", BooksData[[#This Row],[Availability]])), "In Stock", "Out of Stock")</f>
        <v>In Stock</v>
      </c>
      <c r="Z740" s="13" t="str">
        <f>IF(BooksData[[#This Row],[Stock Count]] &lt; 5, "⚠️ Low", "OK")</f>
        <v>OK</v>
      </c>
      <c r="AA740" s="14">
        <f>BooksData[[#This Row],[Revenue]]*0.2</f>
        <v>53410.644000000008</v>
      </c>
      <c r="AB740" s="13" t="str" cm="1">
        <f t="array" ref="AB740">_xlfn.IFS(BooksData[[#This Row],[Price(USD)]]&lt;10, "Low", BooksData[[#This Row],[Price(USD)]]&lt;20, "Mid", TRUE, "High")</f>
        <v>High</v>
      </c>
      <c r="AC740" s="13" t="str">
        <f>IF(BooksData[[#This Row],[Total Sales]] &gt; 4000, "Top Seller", "Other")</f>
        <v>Top Seller</v>
      </c>
    </row>
    <row r="741" spans="1:29" x14ac:dyDescent="0.3">
      <c r="A741" s="7" t="s">
        <v>756</v>
      </c>
      <c r="B741" s="7" t="s">
        <v>1756</v>
      </c>
      <c r="C741" s="7" t="s">
        <v>2017</v>
      </c>
      <c r="D741" s="7" t="s">
        <v>2661</v>
      </c>
      <c r="E741" s="7" t="s">
        <v>2661</v>
      </c>
      <c r="F741" s="7" t="s">
        <v>2921</v>
      </c>
      <c r="G741" s="7" t="s">
        <v>2923</v>
      </c>
      <c r="H741" s="7">
        <v>0</v>
      </c>
      <c r="I741" s="10" t="s">
        <v>2945</v>
      </c>
      <c r="J741" s="7" t="s">
        <v>2966</v>
      </c>
      <c r="K741" s="7" t="s">
        <v>3734</v>
      </c>
      <c r="L741" s="11" t="s">
        <v>4734</v>
      </c>
      <c r="M741" s="11" t="s">
        <v>5734</v>
      </c>
      <c r="N741" s="9">
        <v>2759</v>
      </c>
      <c r="O741" s="7" t="s">
        <v>5997</v>
      </c>
      <c r="P741" s="7" t="s">
        <v>6001</v>
      </c>
      <c r="Q741" s="9">
        <v>368</v>
      </c>
      <c r="R741" s="6">
        <v>45736</v>
      </c>
      <c r="S741" s="8">
        <f>ROUND((VALUE(SUBSTITUTE(SUBSTITUTE(BooksData[[#This Row],[Price (Incl. Tax)]], "Â", ""), "£", "")) *1.3),2)</f>
        <v>56.28</v>
      </c>
      <c r="T741" s="7" cm="1">
        <f t="array" ref="T741">_xlfn.SWITCH(I741, "One",1,"Two",2,"Three",3,"Four",4,"Five",5,"")</f>
        <v>3</v>
      </c>
      <c r="U741" s="12">
        <f>BooksData[[#This Row],[Price(USD)]]*BooksData[[#This Row],[Total Sales]]</f>
        <v>155276.51999999999</v>
      </c>
      <c r="V741" s="7" t="str">
        <f>IF(BooksData[[#This Row],[Title]]="","Missing","OK")</f>
        <v>OK</v>
      </c>
      <c r="W741" s="7" t="str">
        <f ca="1">IF(BooksData[[#This Row],[Last Purchase]] &gt;= TODAY() - 30, "Recent", "Old")</f>
        <v>Old</v>
      </c>
      <c r="X741" s="7">
        <f>IFERROR(
  --MID(BooksData[[#This Row],[Availability]],
        FIND("(", BooksData[[#This Row],[Availability]]) + 1,
        FIND(" ", BooksData[[#This Row],[Availability]], FIND("(", BooksData[[#This Row],[Availability]])) - FIND("(", BooksData[[#This Row],[Availability]]) - 1),
  0)</f>
        <v>15</v>
      </c>
      <c r="Y741" s="13" t="str">
        <f>IF(ISNUMBER(SEARCH("In stock", BooksData[[#This Row],[Availability]])), "In Stock", "Out of Stock")</f>
        <v>In Stock</v>
      </c>
      <c r="Z741" s="13" t="str">
        <f>IF(BooksData[[#This Row],[Stock Count]] &lt; 5, "⚠️ Low", "OK")</f>
        <v>OK</v>
      </c>
      <c r="AA741" s="14">
        <f>BooksData[[#This Row],[Revenue]]*0.2</f>
        <v>31055.304</v>
      </c>
      <c r="AB741" s="13" t="str" cm="1">
        <f t="array" ref="AB741">_xlfn.IFS(BooksData[[#This Row],[Price(USD)]]&lt;10, "Low", BooksData[[#This Row],[Price(USD)]]&lt;20, "Mid", TRUE, "High")</f>
        <v>High</v>
      </c>
      <c r="AC741" s="13" t="str">
        <f>IF(BooksData[[#This Row],[Total Sales]] &gt; 4000, "Top Seller", "Other")</f>
        <v>Other</v>
      </c>
    </row>
    <row r="742" spans="1:29" x14ac:dyDescent="0.3">
      <c r="A742" s="7" t="s">
        <v>757</v>
      </c>
      <c r="B742" s="7" t="s">
        <v>1757</v>
      </c>
      <c r="C742" s="7" t="s">
        <v>2017</v>
      </c>
      <c r="D742" s="7" t="s">
        <v>2700</v>
      </c>
      <c r="E742" s="7" t="s">
        <v>2700</v>
      </c>
      <c r="F742" s="7" t="s">
        <v>2921</v>
      </c>
      <c r="G742" s="7" t="s">
        <v>2923</v>
      </c>
      <c r="H742" s="7">
        <v>0</v>
      </c>
      <c r="I742" s="10" t="s">
        <v>2946</v>
      </c>
      <c r="J742" s="7" t="s">
        <v>2966</v>
      </c>
      <c r="K742" s="7" t="s">
        <v>3735</v>
      </c>
      <c r="L742" s="11" t="s">
        <v>4735</v>
      </c>
      <c r="M742" s="11" t="s">
        <v>5735</v>
      </c>
      <c r="N742" s="9">
        <v>2932</v>
      </c>
      <c r="O742" s="7" t="s">
        <v>5999</v>
      </c>
      <c r="P742" s="7" t="s">
        <v>6002</v>
      </c>
      <c r="Q742" s="9">
        <v>53</v>
      </c>
      <c r="R742" s="6">
        <v>45822</v>
      </c>
      <c r="S742" s="8">
        <f>ROUND((VALUE(SUBSTITUTE(SUBSTITUTE(BooksData[[#This Row],[Price (Incl. Tax)]], "Â", ""), "£", "")) *1.3),2)</f>
        <v>72.61</v>
      </c>
      <c r="T742" s="7" cm="1">
        <f t="array" ref="T742">_xlfn.SWITCH(I742, "One",1,"Two",2,"Three",3,"Four",4,"Five",5,"")</f>
        <v>1</v>
      </c>
      <c r="U742" s="12">
        <f>BooksData[[#This Row],[Price(USD)]]*BooksData[[#This Row],[Total Sales]]</f>
        <v>212892.52</v>
      </c>
      <c r="V742" s="7" t="str">
        <f>IF(BooksData[[#This Row],[Title]]="","Missing","OK")</f>
        <v>OK</v>
      </c>
      <c r="W742" s="7" t="str">
        <f ca="1">IF(BooksData[[#This Row],[Last Purchase]] &gt;= TODAY() - 30, "Recent", "Old")</f>
        <v>Old</v>
      </c>
      <c r="X742" s="7">
        <f>IFERROR(
  --MID(BooksData[[#This Row],[Availability]],
        FIND("(", BooksData[[#This Row],[Availability]]) + 1,
        FIND(" ", BooksData[[#This Row],[Availability]], FIND("(", BooksData[[#This Row],[Availability]])) - FIND("(", BooksData[[#This Row],[Availability]]) - 1),
  0)</f>
        <v>15</v>
      </c>
      <c r="Y742" s="13" t="str">
        <f>IF(ISNUMBER(SEARCH("In stock", BooksData[[#This Row],[Availability]])), "In Stock", "Out of Stock")</f>
        <v>In Stock</v>
      </c>
      <c r="Z742" s="13" t="str">
        <f>IF(BooksData[[#This Row],[Stock Count]] &lt; 5, "⚠️ Low", "OK")</f>
        <v>OK</v>
      </c>
      <c r="AA742" s="14">
        <f>BooksData[[#This Row],[Revenue]]*0.2</f>
        <v>42578.504000000001</v>
      </c>
      <c r="AB742" s="13" t="str" cm="1">
        <f t="array" ref="AB742">_xlfn.IFS(BooksData[[#This Row],[Price(USD)]]&lt;10, "Low", BooksData[[#This Row],[Price(USD)]]&lt;20, "Mid", TRUE, "High")</f>
        <v>High</v>
      </c>
      <c r="AC742" s="13" t="str">
        <f>IF(BooksData[[#This Row],[Total Sales]] &gt; 4000, "Top Seller", "Other")</f>
        <v>Other</v>
      </c>
    </row>
    <row r="743" spans="1:29" x14ac:dyDescent="0.3">
      <c r="A743" s="7" t="s">
        <v>758</v>
      </c>
      <c r="B743" s="7" t="s">
        <v>1758</v>
      </c>
      <c r="C743" s="7" t="s">
        <v>2017</v>
      </c>
      <c r="D743" s="7" t="s">
        <v>2701</v>
      </c>
      <c r="E743" s="7" t="s">
        <v>2701</v>
      </c>
      <c r="F743" s="7" t="s">
        <v>2921</v>
      </c>
      <c r="G743" s="7" t="s">
        <v>2929</v>
      </c>
      <c r="H743" s="7">
        <v>0</v>
      </c>
      <c r="I743" s="10" t="s">
        <v>2947</v>
      </c>
      <c r="J743" s="7" t="s">
        <v>2966</v>
      </c>
      <c r="K743" s="7" t="s">
        <v>3736</v>
      </c>
      <c r="L743" s="11" t="s">
        <v>4736</v>
      </c>
      <c r="M743" s="11" t="s">
        <v>5736</v>
      </c>
      <c r="N743" s="9">
        <v>3767</v>
      </c>
      <c r="O743" s="7" t="s">
        <v>5995</v>
      </c>
      <c r="P743" s="7" t="s">
        <v>6002</v>
      </c>
      <c r="Q743" s="9">
        <v>653</v>
      </c>
      <c r="R743" s="6">
        <v>45827</v>
      </c>
      <c r="S743" s="8">
        <f>ROUND((VALUE(SUBSTITUTE(SUBSTITUTE(BooksData[[#This Row],[Price (Incl. Tax)]], "Â", ""), "£", "")) *1.3),2)</f>
        <v>47.18</v>
      </c>
      <c r="T743" s="7" cm="1">
        <f t="array" ref="T743">_xlfn.SWITCH(I743, "One",1,"Two",2,"Three",3,"Four",4,"Five",5,"")</f>
        <v>5</v>
      </c>
      <c r="U743" s="12">
        <f>BooksData[[#This Row],[Price(USD)]]*BooksData[[#This Row],[Total Sales]]</f>
        <v>177727.06</v>
      </c>
      <c r="V743" s="7" t="str">
        <f>IF(BooksData[[#This Row],[Title]]="","Missing","OK")</f>
        <v>OK</v>
      </c>
      <c r="W743" s="7" t="str">
        <f ca="1">IF(BooksData[[#This Row],[Last Purchase]] &gt;= TODAY() - 30, "Recent", "Old")</f>
        <v>Recent</v>
      </c>
      <c r="X743" s="7">
        <f>IFERROR(
  --MID(BooksData[[#This Row],[Availability]],
        FIND("(", BooksData[[#This Row],[Availability]]) + 1,
        FIND(" ", BooksData[[#This Row],[Availability]], FIND("(", BooksData[[#This Row],[Availability]])) - FIND("(", BooksData[[#This Row],[Availability]]) - 1),
  0)</f>
        <v>1</v>
      </c>
      <c r="Y743" s="13" t="str">
        <f>IF(ISNUMBER(SEARCH("In stock", BooksData[[#This Row],[Availability]])), "In Stock", "Out of Stock")</f>
        <v>In Stock</v>
      </c>
      <c r="Z743" s="13" t="str">
        <f>IF(BooksData[[#This Row],[Stock Count]] &lt; 5, "⚠️ Low", "OK")</f>
        <v>⚠️ Low</v>
      </c>
      <c r="AA743" s="14">
        <f>BooksData[[#This Row],[Revenue]]*0.2</f>
        <v>35545.412000000004</v>
      </c>
      <c r="AB743" s="13" t="str" cm="1">
        <f t="array" ref="AB743">_xlfn.IFS(BooksData[[#This Row],[Price(USD)]]&lt;10, "Low", BooksData[[#This Row],[Price(USD)]]&lt;20, "Mid", TRUE, "High")</f>
        <v>High</v>
      </c>
      <c r="AC743" s="13" t="str">
        <f>IF(BooksData[[#This Row],[Total Sales]] &gt; 4000, "Top Seller", "Other")</f>
        <v>Other</v>
      </c>
    </row>
    <row r="744" spans="1:29" x14ac:dyDescent="0.3">
      <c r="A744" s="7" t="s">
        <v>759</v>
      </c>
      <c r="B744" s="7" t="s">
        <v>1759</v>
      </c>
      <c r="C744" s="7" t="s">
        <v>2017</v>
      </c>
      <c r="D744" s="7" t="s">
        <v>2702</v>
      </c>
      <c r="E744" s="7" t="s">
        <v>2702</v>
      </c>
      <c r="F744" s="7" t="s">
        <v>2921</v>
      </c>
      <c r="G744" s="7" t="s">
        <v>2929</v>
      </c>
      <c r="H744" s="7">
        <v>0</v>
      </c>
      <c r="I744" s="10" t="s">
        <v>2945</v>
      </c>
      <c r="J744" s="7" t="s">
        <v>2966</v>
      </c>
      <c r="K744" s="7" t="s">
        <v>3737</v>
      </c>
      <c r="L744" s="11" t="s">
        <v>4737</v>
      </c>
      <c r="M744" s="11" t="s">
        <v>5737</v>
      </c>
      <c r="N744" s="9">
        <v>2269</v>
      </c>
      <c r="O744" s="7" t="s">
        <v>5997</v>
      </c>
      <c r="P744" s="7" t="s">
        <v>6001</v>
      </c>
      <c r="Q744" s="9">
        <v>1222</v>
      </c>
      <c r="R744" s="6">
        <v>45683</v>
      </c>
      <c r="S744" s="8">
        <f>ROUND((VALUE(SUBSTITUTE(SUBSTITUTE(BooksData[[#This Row],[Price (Incl. Tax)]], "Â", ""), "£", "")) *1.3),2)</f>
        <v>75.86</v>
      </c>
      <c r="T744" s="7" cm="1">
        <f t="array" ref="T744">_xlfn.SWITCH(I744, "One",1,"Two",2,"Three",3,"Four",4,"Five",5,"")</f>
        <v>3</v>
      </c>
      <c r="U744" s="12">
        <f>BooksData[[#This Row],[Price(USD)]]*BooksData[[#This Row],[Total Sales]]</f>
        <v>172126.34</v>
      </c>
      <c r="V744" s="7" t="str">
        <f>IF(BooksData[[#This Row],[Title]]="","Missing","OK")</f>
        <v>OK</v>
      </c>
      <c r="W744" s="7" t="str">
        <f ca="1">IF(BooksData[[#This Row],[Last Purchase]] &gt;= TODAY() - 30, "Recent", "Old")</f>
        <v>Old</v>
      </c>
      <c r="X744" s="7">
        <f>IFERROR(
  --MID(BooksData[[#This Row],[Availability]],
        FIND("(", BooksData[[#This Row],[Availability]]) + 1,
        FIND(" ", BooksData[[#This Row],[Availability]], FIND("(", BooksData[[#This Row],[Availability]])) - FIND("(", BooksData[[#This Row],[Availability]]) - 1),
  0)</f>
        <v>1</v>
      </c>
      <c r="Y744" s="13" t="str">
        <f>IF(ISNUMBER(SEARCH("In stock", BooksData[[#This Row],[Availability]])), "In Stock", "Out of Stock")</f>
        <v>In Stock</v>
      </c>
      <c r="Z744" s="13" t="str">
        <f>IF(BooksData[[#This Row],[Stock Count]] &lt; 5, "⚠️ Low", "OK")</f>
        <v>⚠️ Low</v>
      </c>
      <c r="AA744" s="14">
        <f>BooksData[[#This Row],[Revenue]]*0.2</f>
        <v>34425.268000000004</v>
      </c>
      <c r="AB744" s="13" t="str" cm="1">
        <f t="array" ref="AB744">_xlfn.IFS(BooksData[[#This Row],[Price(USD)]]&lt;10, "Low", BooksData[[#This Row],[Price(USD)]]&lt;20, "Mid", TRUE, "High")</f>
        <v>High</v>
      </c>
      <c r="AC744" s="13" t="str">
        <f>IF(BooksData[[#This Row],[Total Sales]] &gt; 4000, "Top Seller", "Other")</f>
        <v>Other</v>
      </c>
    </row>
    <row r="745" spans="1:29" x14ac:dyDescent="0.3">
      <c r="A745" s="7" t="s">
        <v>760</v>
      </c>
      <c r="B745" s="7" t="s">
        <v>1760</v>
      </c>
      <c r="C745" s="7" t="s">
        <v>2017</v>
      </c>
      <c r="D745" s="7" t="s">
        <v>2703</v>
      </c>
      <c r="E745" s="7" t="s">
        <v>2703</v>
      </c>
      <c r="F745" s="7" t="s">
        <v>2921</v>
      </c>
      <c r="G745" s="7" t="s">
        <v>2929</v>
      </c>
      <c r="H745" s="7">
        <v>0</v>
      </c>
      <c r="I745" s="10" t="s">
        <v>2947</v>
      </c>
      <c r="J745" s="7" t="s">
        <v>2966</v>
      </c>
      <c r="K745" s="7" t="s">
        <v>3738</v>
      </c>
      <c r="L745" s="11" t="s">
        <v>4738</v>
      </c>
      <c r="M745" s="11" t="s">
        <v>5738</v>
      </c>
      <c r="N745" s="9">
        <v>2561</v>
      </c>
      <c r="O745" s="7" t="s">
        <v>5997</v>
      </c>
      <c r="P745" s="7" t="s">
        <v>6001</v>
      </c>
      <c r="Q745" s="9">
        <v>448</v>
      </c>
      <c r="R745" s="6">
        <v>45795</v>
      </c>
      <c r="S745" s="8">
        <f>ROUND((VALUE(SUBSTITUTE(SUBSTITUTE(BooksData[[#This Row],[Price (Incl. Tax)]], "Â", ""), "£", "")) *1.3),2)</f>
        <v>51.29</v>
      </c>
      <c r="T745" s="7" cm="1">
        <f t="array" ref="T745">_xlfn.SWITCH(I745, "One",1,"Two",2,"Three",3,"Four",4,"Five",5,"")</f>
        <v>5</v>
      </c>
      <c r="U745" s="12">
        <f>BooksData[[#This Row],[Price(USD)]]*BooksData[[#This Row],[Total Sales]]</f>
        <v>131353.69</v>
      </c>
      <c r="V745" s="7" t="str">
        <f>IF(BooksData[[#This Row],[Title]]="","Missing","OK")</f>
        <v>OK</v>
      </c>
      <c r="W745" s="7" t="str">
        <f ca="1">IF(BooksData[[#This Row],[Last Purchase]] &gt;= TODAY() - 30, "Recent", "Old")</f>
        <v>Old</v>
      </c>
      <c r="X745" s="7">
        <f>IFERROR(
  --MID(BooksData[[#This Row],[Availability]],
        FIND("(", BooksData[[#This Row],[Availability]]) + 1,
        FIND(" ", BooksData[[#This Row],[Availability]], FIND("(", BooksData[[#This Row],[Availability]])) - FIND("(", BooksData[[#This Row],[Availability]]) - 1),
  0)</f>
        <v>1</v>
      </c>
      <c r="Y745" s="13" t="str">
        <f>IF(ISNUMBER(SEARCH("In stock", BooksData[[#This Row],[Availability]])), "In Stock", "Out of Stock")</f>
        <v>In Stock</v>
      </c>
      <c r="Z745" s="13" t="str">
        <f>IF(BooksData[[#This Row],[Stock Count]] &lt; 5, "⚠️ Low", "OK")</f>
        <v>⚠️ Low</v>
      </c>
      <c r="AA745" s="14">
        <f>BooksData[[#This Row],[Revenue]]*0.2</f>
        <v>26270.738000000001</v>
      </c>
      <c r="AB745" s="13" t="str" cm="1">
        <f t="array" ref="AB745">_xlfn.IFS(BooksData[[#This Row],[Price(USD)]]&lt;10, "Low", BooksData[[#This Row],[Price(USD)]]&lt;20, "Mid", TRUE, "High")</f>
        <v>High</v>
      </c>
      <c r="AC745" s="13" t="str">
        <f>IF(BooksData[[#This Row],[Total Sales]] &gt; 4000, "Top Seller", "Other")</f>
        <v>Other</v>
      </c>
    </row>
    <row r="746" spans="1:29" x14ac:dyDescent="0.3">
      <c r="A746" s="7" t="s">
        <v>761</v>
      </c>
      <c r="B746" s="7" t="s">
        <v>1761</v>
      </c>
      <c r="C746" s="7" t="s">
        <v>2017</v>
      </c>
      <c r="D746" s="7" t="s">
        <v>2704</v>
      </c>
      <c r="E746" s="7" t="s">
        <v>2704</v>
      </c>
      <c r="F746" s="7" t="s">
        <v>2921</v>
      </c>
      <c r="G746" s="7" t="s">
        <v>2922</v>
      </c>
      <c r="H746" s="7">
        <v>0</v>
      </c>
      <c r="I746" s="10" t="s">
        <v>2946</v>
      </c>
      <c r="J746" s="7" t="s">
        <v>2967</v>
      </c>
      <c r="K746" s="7" t="s">
        <v>3739</v>
      </c>
      <c r="L746" s="11" t="s">
        <v>4739</v>
      </c>
      <c r="M746" s="11" t="s">
        <v>5739</v>
      </c>
      <c r="N746" s="9">
        <v>2109</v>
      </c>
      <c r="O746" s="7" t="s">
        <v>5997</v>
      </c>
      <c r="P746" s="7" t="s">
        <v>6001</v>
      </c>
      <c r="Q746" s="9">
        <v>60</v>
      </c>
      <c r="R746" s="6">
        <v>45851</v>
      </c>
      <c r="S746" s="8">
        <f>ROUND((VALUE(SUBSTITUTE(SUBSTITUTE(BooksData[[#This Row],[Price (Incl. Tax)]], "Â", ""), "£", "")) *1.3),2)</f>
        <v>29.45</v>
      </c>
      <c r="T746" s="7" cm="1">
        <f t="array" ref="T746">_xlfn.SWITCH(I746, "One",1,"Two",2,"Three",3,"Four",4,"Five",5,"")</f>
        <v>1</v>
      </c>
      <c r="U746" s="12">
        <f>BooksData[[#This Row],[Price(USD)]]*BooksData[[#This Row],[Total Sales]]</f>
        <v>62110.049999999996</v>
      </c>
      <c r="V746" s="7" t="str">
        <f>IF(BooksData[[#This Row],[Title]]="","Missing","OK")</f>
        <v>OK</v>
      </c>
      <c r="W746" s="7" t="str">
        <f ca="1">IF(BooksData[[#This Row],[Last Purchase]] &gt;= TODAY() - 30, "Recent", "Old")</f>
        <v>Recent</v>
      </c>
      <c r="X746" s="7">
        <f>IFERROR(
  --MID(BooksData[[#This Row],[Availability]],
        FIND("(", BooksData[[#This Row],[Availability]]) + 1,
        FIND(" ", BooksData[[#This Row],[Availability]], FIND("(", BooksData[[#This Row],[Availability]])) - FIND("(", BooksData[[#This Row],[Availability]]) - 1),
  0)</f>
        <v>19</v>
      </c>
      <c r="Y746" s="13" t="str">
        <f>IF(ISNUMBER(SEARCH("In stock", BooksData[[#This Row],[Availability]])), "In Stock", "Out of Stock")</f>
        <v>In Stock</v>
      </c>
      <c r="Z746" s="13" t="str">
        <f>IF(BooksData[[#This Row],[Stock Count]] &lt; 5, "⚠️ Low", "OK")</f>
        <v>OK</v>
      </c>
      <c r="AA746" s="14">
        <f>BooksData[[#This Row],[Revenue]]*0.2</f>
        <v>12422.01</v>
      </c>
      <c r="AB746" s="13" t="str" cm="1">
        <f t="array" ref="AB746">_xlfn.IFS(BooksData[[#This Row],[Price(USD)]]&lt;10, "Low", BooksData[[#This Row],[Price(USD)]]&lt;20, "Mid", TRUE, "High")</f>
        <v>High</v>
      </c>
      <c r="AC746" s="13" t="str">
        <f>IF(BooksData[[#This Row],[Total Sales]] &gt; 4000, "Top Seller", "Other")</f>
        <v>Other</v>
      </c>
    </row>
    <row r="747" spans="1:29" x14ac:dyDescent="0.3">
      <c r="A747" s="7" t="s">
        <v>762</v>
      </c>
      <c r="B747" s="7" t="s">
        <v>1762</v>
      </c>
      <c r="C747" s="7" t="s">
        <v>2017</v>
      </c>
      <c r="D747" s="7" t="s">
        <v>2705</v>
      </c>
      <c r="E747" s="7" t="s">
        <v>2705</v>
      </c>
      <c r="F747" s="7" t="s">
        <v>2921</v>
      </c>
      <c r="G747" s="7" t="s">
        <v>2922</v>
      </c>
      <c r="H747" s="7">
        <v>0</v>
      </c>
      <c r="I747" s="10" t="s">
        <v>2947</v>
      </c>
      <c r="J747" s="7" t="s">
        <v>2967</v>
      </c>
      <c r="K747" s="7" t="s">
        <v>3740</v>
      </c>
      <c r="L747" s="11" t="s">
        <v>4740</v>
      </c>
      <c r="M747" s="11" t="s">
        <v>5740</v>
      </c>
      <c r="N747" s="9">
        <v>1938</v>
      </c>
      <c r="O747" s="7" t="s">
        <v>5997</v>
      </c>
      <c r="P747" s="7" t="s">
        <v>6001</v>
      </c>
      <c r="Q747" s="9">
        <v>1834</v>
      </c>
      <c r="R747" s="6">
        <v>45764</v>
      </c>
      <c r="S747" s="8">
        <f>ROUND((VALUE(SUBSTITUTE(SUBSTITUTE(BooksData[[#This Row],[Price (Incl. Tax)]], "Â", ""), "£", "")) *1.3),2)</f>
        <v>22.7</v>
      </c>
      <c r="T747" s="7" cm="1">
        <f t="array" ref="T747">_xlfn.SWITCH(I747, "One",1,"Two",2,"Three",3,"Four",4,"Five",5,"")</f>
        <v>5</v>
      </c>
      <c r="U747" s="12">
        <f>BooksData[[#This Row],[Price(USD)]]*BooksData[[#This Row],[Total Sales]]</f>
        <v>43992.6</v>
      </c>
      <c r="V747" s="7" t="str">
        <f>IF(BooksData[[#This Row],[Title]]="","Missing","OK")</f>
        <v>OK</v>
      </c>
      <c r="W747" s="7" t="str">
        <f ca="1">IF(BooksData[[#This Row],[Last Purchase]] &gt;= TODAY() - 30, "Recent", "Old")</f>
        <v>Old</v>
      </c>
      <c r="X747" s="7">
        <f>IFERROR(
  --MID(BooksData[[#This Row],[Availability]],
        FIND("(", BooksData[[#This Row],[Availability]]) + 1,
        FIND(" ", BooksData[[#This Row],[Availability]], FIND("(", BooksData[[#This Row],[Availability]])) - FIND("(", BooksData[[#This Row],[Availability]]) - 1),
  0)</f>
        <v>19</v>
      </c>
      <c r="Y747" s="13" t="str">
        <f>IF(ISNUMBER(SEARCH("In stock", BooksData[[#This Row],[Availability]])), "In Stock", "Out of Stock")</f>
        <v>In Stock</v>
      </c>
      <c r="Z747" s="13" t="str">
        <f>IF(BooksData[[#This Row],[Stock Count]] &lt; 5, "⚠️ Low", "OK")</f>
        <v>OK</v>
      </c>
      <c r="AA747" s="14">
        <f>BooksData[[#This Row],[Revenue]]*0.2</f>
        <v>8798.52</v>
      </c>
      <c r="AB747" s="13" t="str" cm="1">
        <f t="array" ref="AB747">_xlfn.IFS(BooksData[[#This Row],[Price(USD)]]&lt;10, "Low", BooksData[[#This Row],[Price(USD)]]&lt;20, "Mid", TRUE, "High")</f>
        <v>High</v>
      </c>
      <c r="AC747" s="13" t="str">
        <f>IF(BooksData[[#This Row],[Total Sales]] &gt; 4000, "Top Seller", "Other")</f>
        <v>Other</v>
      </c>
    </row>
    <row r="748" spans="1:29" x14ac:dyDescent="0.3">
      <c r="A748" s="7" t="s">
        <v>763</v>
      </c>
      <c r="B748" s="7" t="s">
        <v>1763</v>
      </c>
      <c r="C748" s="7" t="s">
        <v>2017</v>
      </c>
      <c r="D748" s="7" t="s">
        <v>2706</v>
      </c>
      <c r="E748" s="7" t="s">
        <v>2706</v>
      </c>
      <c r="F748" s="7" t="s">
        <v>2921</v>
      </c>
      <c r="G748" s="7" t="s">
        <v>2932</v>
      </c>
      <c r="H748" s="7">
        <v>0</v>
      </c>
      <c r="I748" s="10" t="s">
        <v>2945</v>
      </c>
      <c r="J748" s="7" t="s">
        <v>2967</v>
      </c>
      <c r="K748" s="7" t="s">
        <v>3741</v>
      </c>
      <c r="L748" s="11" t="s">
        <v>4741</v>
      </c>
      <c r="M748" s="11" t="s">
        <v>5741</v>
      </c>
      <c r="N748" s="9">
        <v>1038</v>
      </c>
      <c r="O748" s="7" t="s">
        <v>5996</v>
      </c>
      <c r="P748" s="7" t="s">
        <v>6002</v>
      </c>
      <c r="Q748" s="9">
        <v>1660</v>
      </c>
      <c r="R748" s="6">
        <v>45761</v>
      </c>
      <c r="S748" s="8">
        <f>ROUND((VALUE(SUBSTITUTE(SUBSTITUTE(BooksData[[#This Row],[Price (Incl. Tax)]], "Â", ""), "£", "")) *1.3),2)</f>
        <v>58.79</v>
      </c>
      <c r="T748" s="7" cm="1">
        <f t="array" ref="T748">_xlfn.SWITCH(I748, "One",1,"Two",2,"Three",3,"Four",4,"Five",5,"")</f>
        <v>3</v>
      </c>
      <c r="U748" s="12">
        <f>BooksData[[#This Row],[Price(USD)]]*BooksData[[#This Row],[Total Sales]]</f>
        <v>61024.02</v>
      </c>
      <c r="V748" s="7" t="str">
        <f>IF(BooksData[[#This Row],[Title]]="","Missing","OK")</f>
        <v>OK</v>
      </c>
      <c r="W748" s="7" t="str">
        <f ca="1">IF(BooksData[[#This Row],[Last Purchase]] &gt;= TODAY() - 30, "Recent", "Old")</f>
        <v>Old</v>
      </c>
      <c r="X748" s="7">
        <f>IFERROR(
  --MID(BooksData[[#This Row],[Availability]],
        FIND("(", BooksData[[#This Row],[Availability]]) + 1,
        FIND(" ", BooksData[[#This Row],[Availability]], FIND("(", BooksData[[#This Row],[Availability]])) - FIND("(", BooksData[[#This Row],[Availability]]) - 1),
  0)</f>
        <v>16</v>
      </c>
      <c r="Y748" s="13" t="str">
        <f>IF(ISNUMBER(SEARCH("In stock", BooksData[[#This Row],[Availability]])), "In Stock", "Out of Stock")</f>
        <v>In Stock</v>
      </c>
      <c r="Z748" s="13" t="str">
        <f>IF(BooksData[[#This Row],[Stock Count]] &lt; 5, "⚠️ Low", "OK")</f>
        <v>OK</v>
      </c>
      <c r="AA748" s="14">
        <f>BooksData[[#This Row],[Revenue]]*0.2</f>
        <v>12204.804</v>
      </c>
      <c r="AB748" s="13" t="str" cm="1">
        <f t="array" ref="AB748">_xlfn.IFS(BooksData[[#This Row],[Price(USD)]]&lt;10, "Low", BooksData[[#This Row],[Price(USD)]]&lt;20, "Mid", TRUE, "High")</f>
        <v>High</v>
      </c>
      <c r="AC748" s="13" t="str">
        <f>IF(BooksData[[#This Row],[Total Sales]] &gt; 4000, "Top Seller", "Other")</f>
        <v>Other</v>
      </c>
    </row>
    <row r="749" spans="1:29" x14ac:dyDescent="0.3">
      <c r="A749" s="7" t="s">
        <v>764</v>
      </c>
      <c r="B749" s="7" t="s">
        <v>1764</v>
      </c>
      <c r="C749" s="7" t="s">
        <v>2017</v>
      </c>
      <c r="D749" s="7" t="s">
        <v>2707</v>
      </c>
      <c r="E749" s="7" t="s">
        <v>2707</v>
      </c>
      <c r="F749" s="7" t="s">
        <v>2921</v>
      </c>
      <c r="G749" s="7" t="s">
        <v>2932</v>
      </c>
      <c r="H749" s="7">
        <v>0</v>
      </c>
      <c r="I749" s="10" t="s">
        <v>2943</v>
      </c>
      <c r="J749" s="7" t="s">
        <v>2967</v>
      </c>
      <c r="K749" s="7" t="s">
        <v>3742</v>
      </c>
      <c r="L749" s="11" t="s">
        <v>4742</v>
      </c>
      <c r="M749" s="11" t="s">
        <v>5742</v>
      </c>
      <c r="N749" s="9">
        <v>1627</v>
      </c>
      <c r="O749" s="7" t="s">
        <v>5999</v>
      </c>
      <c r="P749" s="7" t="s">
        <v>6002</v>
      </c>
      <c r="Q749" s="9">
        <v>1594</v>
      </c>
      <c r="R749" s="6">
        <v>45689</v>
      </c>
      <c r="S749" s="8">
        <f>ROUND((VALUE(SUBSTITUTE(SUBSTITUTE(BooksData[[#This Row],[Price (Incl. Tax)]], "Â", ""), "£", "")) *1.3),2)</f>
        <v>19.32</v>
      </c>
      <c r="T749" s="7" cm="1">
        <f t="array" ref="T749">_xlfn.SWITCH(I749, "One",1,"Two",2,"Three",3,"Four",4,"Five",5,"")</f>
        <v>2</v>
      </c>
      <c r="U749" s="12">
        <f>BooksData[[#This Row],[Price(USD)]]*BooksData[[#This Row],[Total Sales]]</f>
        <v>31433.64</v>
      </c>
      <c r="V749" s="7" t="str">
        <f>IF(BooksData[[#This Row],[Title]]="","Missing","OK")</f>
        <v>OK</v>
      </c>
      <c r="W749" s="7" t="str">
        <f ca="1">IF(BooksData[[#This Row],[Last Purchase]] &gt;= TODAY() - 30, "Recent", "Old")</f>
        <v>Old</v>
      </c>
      <c r="X749" s="7">
        <f>IFERROR(
  --MID(BooksData[[#This Row],[Availability]],
        FIND("(", BooksData[[#This Row],[Availability]]) + 1,
        FIND(" ", BooksData[[#This Row],[Availability]], FIND("(", BooksData[[#This Row],[Availability]])) - FIND("(", BooksData[[#This Row],[Availability]]) - 1),
  0)</f>
        <v>16</v>
      </c>
      <c r="Y749" s="13" t="str">
        <f>IF(ISNUMBER(SEARCH("In stock", BooksData[[#This Row],[Availability]])), "In Stock", "Out of Stock")</f>
        <v>In Stock</v>
      </c>
      <c r="Z749" s="13" t="str">
        <f>IF(BooksData[[#This Row],[Stock Count]] &lt; 5, "⚠️ Low", "OK")</f>
        <v>OK</v>
      </c>
      <c r="AA749" s="14">
        <f>BooksData[[#This Row],[Revenue]]*0.2</f>
        <v>6286.7280000000001</v>
      </c>
      <c r="AB749" s="13" t="str" cm="1">
        <f t="array" ref="AB749">_xlfn.IFS(BooksData[[#This Row],[Price(USD)]]&lt;10, "Low", BooksData[[#This Row],[Price(USD)]]&lt;20, "Mid", TRUE, "High")</f>
        <v>Mid</v>
      </c>
      <c r="AC749" s="13" t="str">
        <f>IF(BooksData[[#This Row],[Total Sales]] &gt; 4000, "Top Seller", "Other")</f>
        <v>Other</v>
      </c>
    </row>
    <row r="750" spans="1:29" x14ac:dyDescent="0.3">
      <c r="A750" s="7" t="s">
        <v>765</v>
      </c>
      <c r="B750" s="7" t="s">
        <v>1765</v>
      </c>
      <c r="C750" s="7" t="s">
        <v>2017</v>
      </c>
      <c r="D750" s="7" t="s">
        <v>2708</v>
      </c>
      <c r="E750" s="7" t="s">
        <v>2708</v>
      </c>
      <c r="F750" s="7" t="s">
        <v>2921</v>
      </c>
      <c r="G750" s="7" t="s">
        <v>2932</v>
      </c>
      <c r="H750" s="7">
        <v>0</v>
      </c>
      <c r="I750" s="10" t="s">
        <v>2945</v>
      </c>
      <c r="J750" s="7" t="s">
        <v>2967</v>
      </c>
      <c r="K750" s="7" t="s">
        <v>3743</v>
      </c>
      <c r="L750" s="11" t="s">
        <v>4743</v>
      </c>
      <c r="M750" s="11" t="s">
        <v>5743</v>
      </c>
      <c r="N750" s="9">
        <v>2634</v>
      </c>
      <c r="O750" s="7" t="s">
        <v>5996</v>
      </c>
      <c r="P750" s="7" t="s">
        <v>6002</v>
      </c>
      <c r="Q750" s="9">
        <v>575</v>
      </c>
      <c r="R750" s="6">
        <v>45777</v>
      </c>
      <c r="S750" s="8">
        <f>ROUND((VALUE(SUBSTITUTE(SUBSTITUTE(BooksData[[#This Row],[Price (Incl. Tax)]], "Â", ""), "£", "")) *1.3),2)</f>
        <v>37.450000000000003</v>
      </c>
      <c r="T750" s="7" cm="1">
        <f t="array" ref="T750">_xlfn.SWITCH(I750, "One",1,"Two",2,"Three",3,"Four",4,"Five",5,"")</f>
        <v>3</v>
      </c>
      <c r="U750" s="12">
        <f>BooksData[[#This Row],[Price(USD)]]*BooksData[[#This Row],[Total Sales]]</f>
        <v>98643.3</v>
      </c>
      <c r="V750" s="7" t="str">
        <f>IF(BooksData[[#This Row],[Title]]="","Missing","OK")</f>
        <v>OK</v>
      </c>
      <c r="W750" s="7" t="str">
        <f ca="1">IF(BooksData[[#This Row],[Last Purchase]] &gt;= TODAY() - 30, "Recent", "Old")</f>
        <v>Old</v>
      </c>
      <c r="X750" s="7">
        <f>IFERROR(
  --MID(BooksData[[#This Row],[Availability]],
        FIND("(", BooksData[[#This Row],[Availability]]) + 1,
        FIND(" ", BooksData[[#This Row],[Availability]], FIND("(", BooksData[[#This Row],[Availability]])) - FIND("(", BooksData[[#This Row],[Availability]]) - 1),
  0)</f>
        <v>16</v>
      </c>
      <c r="Y750" s="13" t="str">
        <f>IF(ISNUMBER(SEARCH("In stock", BooksData[[#This Row],[Availability]])), "In Stock", "Out of Stock")</f>
        <v>In Stock</v>
      </c>
      <c r="Z750" s="13" t="str">
        <f>IF(BooksData[[#This Row],[Stock Count]] &lt; 5, "⚠️ Low", "OK")</f>
        <v>OK</v>
      </c>
      <c r="AA750" s="14">
        <f>BooksData[[#This Row],[Revenue]]*0.2</f>
        <v>19728.660000000003</v>
      </c>
      <c r="AB750" s="13" t="str" cm="1">
        <f t="array" ref="AB750">_xlfn.IFS(BooksData[[#This Row],[Price(USD)]]&lt;10, "Low", BooksData[[#This Row],[Price(USD)]]&lt;20, "Mid", TRUE, "High")</f>
        <v>High</v>
      </c>
      <c r="AC750" s="13" t="str">
        <f>IF(BooksData[[#This Row],[Total Sales]] &gt; 4000, "Top Seller", "Other")</f>
        <v>Other</v>
      </c>
    </row>
    <row r="751" spans="1:29" x14ac:dyDescent="0.3">
      <c r="A751" s="7" t="s">
        <v>766</v>
      </c>
      <c r="B751" s="7" t="s">
        <v>1766</v>
      </c>
      <c r="C751" s="7" t="s">
        <v>2017</v>
      </c>
      <c r="D751" s="7" t="s">
        <v>2709</v>
      </c>
      <c r="E751" s="7" t="s">
        <v>2709</v>
      </c>
      <c r="F751" s="7" t="s">
        <v>2921</v>
      </c>
      <c r="G751" s="7" t="s">
        <v>2932</v>
      </c>
      <c r="H751" s="7">
        <v>0</v>
      </c>
      <c r="I751" s="10" t="s">
        <v>2944</v>
      </c>
      <c r="J751" s="7" t="s">
        <v>2967</v>
      </c>
      <c r="K751" s="7" t="s">
        <v>3744</v>
      </c>
      <c r="L751" s="11" t="s">
        <v>4744</v>
      </c>
      <c r="M751" s="11" t="s">
        <v>5744</v>
      </c>
      <c r="N751" s="9">
        <v>1029</v>
      </c>
      <c r="O751" s="7" t="s">
        <v>5998</v>
      </c>
      <c r="P751" s="7" t="s">
        <v>6001</v>
      </c>
      <c r="Q751" s="9">
        <v>119</v>
      </c>
      <c r="R751" s="6">
        <v>45711</v>
      </c>
      <c r="S751" s="8">
        <f>ROUND((VALUE(SUBSTITUTE(SUBSTITUTE(BooksData[[#This Row],[Price (Incl. Tax)]], "Â", ""), "£", "")) *1.3),2)</f>
        <v>36.57</v>
      </c>
      <c r="T751" s="7" cm="1">
        <f t="array" ref="T751">_xlfn.SWITCH(I751, "One",1,"Two",2,"Three",3,"Four",4,"Five",5,"")</f>
        <v>4</v>
      </c>
      <c r="U751" s="12">
        <f>BooksData[[#This Row],[Price(USD)]]*BooksData[[#This Row],[Total Sales]]</f>
        <v>37630.53</v>
      </c>
      <c r="V751" s="7" t="str">
        <f>IF(BooksData[[#This Row],[Title]]="","Missing","OK")</f>
        <v>OK</v>
      </c>
      <c r="W751" s="7" t="str">
        <f ca="1">IF(BooksData[[#This Row],[Last Purchase]] &gt;= TODAY() - 30, "Recent", "Old")</f>
        <v>Old</v>
      </c>
      <c r="X751" s="7">
        <f>IFERROR(
  --MID(BooksData[[#This Row],[Availability]],
        FIND("(", BooksData[[#This Row],[Availability]]) + 1,
        FIND(" ", BooksData[[#This Row],[Availability]], FIND("(", BooksData[[#This Row],[Availability]])) - FIND("(", BooksData[[#This Row],[Availability]]) - 1),
  0)</f>
        <v>16</v>
      </c>
      <c r="Y751" s="13" t="str">
        <f>IF(ISNUMBER(SEARCH("In stock", BooksData[[#This Row],[Availability]])), "In Stock", "Out of Stock")</f>
        <v>In Stock</v>
      </c>
      <c r="Z751" s="13" t="str">
        <f>IF(BooksData[[#This Row],[Stock Count]] &lt; 5, "⚠️ Low", "OK")</f>
        <v>OK</v>
      </c>
      <c r="AA751" s="14">
        <f>BooksData[[#This Row],[Revenue]]*0.2</f>
        <v>7526.1059999999998</v>
      </c>
      <c r="AB751" s="13" t="str" cm="1">
        <f t="array" ref="AB751">_xlfn.IFS(BooksData[[#This Row],[Price(USD)]]&lt;10, "Low", BooksData[[#This Row],[Price(USD)]]&lt;20, "Mid", TRUE, "High")</f>
        <v>High</v>
      </c>
      <c r="AC751" s="13" t="str">
        <f>IF(BooksData[[#This Row],[Total Sales]] &gt; 4000, "Top Seller", "Other")</f>
        <v>Other</v>
      </c>
    </row>
    <row r="752" spans="1:29" x14ac:dyDescent="0.3">
      <c r="A752" s="7" t="s">
        <v>767</v>
      </c>
      <c r="B752" s="7" t="s">
        <v>1767</v>
      </c>
      <c r="C752" s="7" t="s">
        <v>2017</v>
      </c>
      <c r="D752" s="7" t="s">
        <v>2560</v>
      </c>
      <c r="E752" s="7" t="s">
        <v>2560</v>
      </c>
      <c r="F752" s="7" t="s">
        <v>2921</v>
      </c>
      <c r="G752" s="7" t="s">
        <v>2923</v>
      </c>
      <c r="H752" s="7">
        <v>0</v>
      </c>
      <c r="I752" s="10" t="s">
        <v>2947</v>
      </c>
      <c r="J752" s="7" t="s">
        <v>2967</v>
      </c>
      <c r="K752" s="7" t="s">
        <v>3745</v>
      </c>
      <c r="L752" s="11" t="s">
        <v>4745</v>
      </c>
      <c r="M752" s="11" t="s">
        <v>5745</v>
      </c>
      <c r="N752" s="9">
        <v>4439</v>
      </c>
      <c r="O752" s="7" t="s">
        <v>5998</v>
      </c>
      <c r="P752" s="7" t="s">
        <v>6001</v>
      </c>
      <c r="Q752" s="9">
        <v>1656</v>
      </c>
      <c r="R752" s="6">
        <v>45718</v>
      </c>
      <c r="S752" s="8">
        <f>ROUND((VALUE(SUBSTITUTE(SUBSTITUTE(BooksData[[#This Row],[Price (Incl. Tax)]], "Â", ""), "£", "")) *1.3),2)</f>
        <v>56.62</v>
      </c>
      <c r="T752" s="7" cm="1">
        <f t="array" ref="T752">_xlfn.SWITCH(I752, "One",1,"Two",2,"Three",3,"Four",4,"Five",5,"")</f>
        <v>5</v>
      </c>
      <c r="U752" s="12">
        <f>BooksData[[#This Row],[Price(USD)]]*BooksData[[#This Row],[Total Sales]]</f>
        <v>251336.18</v>
      </c>
      <c r="V752" s="7" t="str">
        <f>IF(BooksData[[#This Row],[Title]]="","Missing","OK")</f>
        <v>OK</v>
      </c>
      <c r="W752" s="7" t="str">
        <f ca="1">IF(BooksData[[#This Row],[Last Purchase]] &gt;= TODAY() - 30, "Recent", "Old")</f>
        <v>Old</v>
      </c>
      <c r="X752" s="7">
        <f>IFERROR(
  --MID(BooksData[[#This Row],[Availability]],
        FIND("(", BooksData[[#This Row],[Availability]]) + 1,
        FIND(" ", BooksData[[#This Row],[Availability]], FIND("(", BooksData[[#This Row],[Availability]])) - FIND("(", BooksData[[#This Row],[Availability]]) - 1),
  0)</f>
        <v>15</v>
      </c>
      <c r="Y752" s="13" t="str">
        <f>IF(ISNUMBER(SEARCH("In stock", BooksData[[#This Row],[Availability]])), "In Stock", "Out of Stock")</f>
        <v>In Stock</v>
      </c>
      <c r="Z752" s="13" t="str">
        <f>IF(BooksData[[#This Row],[Stock Count]] &lt; 5, "⚠️ Low", "OK")</f>
        <v>OK</v>
      </c>
      <c r="AA752" s="14">
        <f>BooksData[[#This Row],[Revenue]]*0.2</f>
        <v>50267.236000000004</v>
      </c>
      <c r="AB752" s="13" t="str" cm="1">
        <f t="array" ref="AB752">_xlfn.IFS(BooksData[[#This Row],[Price(USD)]]&lt;10, "Low", BooksData[[#This Row],[Price(USD)]]&lt;20, "Mid", TRUE, "High")</f>
        <v>High</v>
      </c>
      <c r="AC752" s="13" t="str">
        <f>IF(BooksData[[#This Row],[Total Sales]] &gt; 4000, "Top Seller", "Other")</f>
        <v>Top Seller</v>
      </c>
    </row>
    <row r="753" spans="1:29" x14ac:dyDescent="0.3">
      <c r="A753" s="7" t="s">
        <v>768</v>
      </c>
      <c r="B753" s="7" t="s">
        <v>1768</v>
      </c>
      <c r="C753" s="7" t="s">
        <v>2017</v>
      </c>
      <c r="D753" s="7" t="s">
        <v>2710</v>
      </c>
      <c r="E753" s="7" t="s">
        <v>2710</v>
      </c>
      <c r="F753" s="7" t="s">
        <v>2921</v>
      </c>
      <c r="G753" s="7" t="s">
        <v>2923</v>
      </c>
      <c r="H753" s="7">
        <v>0</v>
      </c>
      <c r="I753" s="10" t="s">
        <v>2946</v>
      </c>
      <c r="J753" s="7" t="s">
        <v>2967</v>
      </c>
      <c r="K753" s="7" t="s">
        <v>3746</v>
      </c>
      <c r="L753" s="11" t="s">
        <v>4746</v>
      </c>
      <c r="M753" s="11" t="s">
        <v>5746</v>
      </c>
      <c r="N753" s="9">
        <v>1566</v>
      </c>
      <c r="O753" s="7" t="s">
        <v>6000</v>
      </c>
      <c r="P753" s="7" t="s">
        <v>6001</v>
      </c>
      <c r="Q753" s="9">
        <v>966</v>
      </c>
      <c r="R753" s="6">
        <v>45756</v>
      </c>
      <c r="S753" s="8">
        <f>ROUND((VALUE(SUBSTITUTE(SUBSTITUTE(BooksData[[#This Row],[Price (Incl. Tax)]], "Â", ""), "£", "")) *1.3),2)</f>
        <v>49.76</v>
      </c>
      <c r="T753" s="7" cm="1">
        <f t="array" ref="T753">_xlfn.SWITCH(I753, "One",1,"Two",2,"Three",3,"Four",4,"Five",5,"")</f>
        <v>1</v>
      </c>
      <c r="U753" s="12">
        <f>BooksData[[#This Row],[Price(USD)]]*BooksData[[#This Row],[Total Sales]]</f>
        <v>77924.160000000003</v>
      </c>
      <c r="V753" s="7" t="str">
        <f>IF(BooksData[[#This Row],[Title]]="","Missing","OK")</f>
        <v>OK</v>
      </c>
      <c r="W753" s="7" t="str">
        <f ca="1">IF(BooksData[[#This Row],[Last Purchase]] &gt;= TODAY() - 30, "Recent", "Old")</f>
        <v>Old</v>
      </c>
      <c r="X753" s="7">
        <f>IFERROR(
  --MID(BooksData[[#This Row],[Availability]],
        FIND("(", BooksData[[#This Row],[Availability]]) + 1,
        FIND(" ", BooksData[[#This Row],[Availability]], FIND("(", BooksData[[#This Row],[Availability]])) - FIND("(", BooksData[[#This Row],[Availability]]) - 1),
  0)</f>
        <v>15</v>
      </c>
      <c r="Y753" s="13" t="str">
        <f>IF(ISNUMBER(SEARCH("In stock", BooksData[[#This Row],[Availability]])), "In Stock", "Out of Stock")</f>
        <v>In Stock</v>
      </c>
      <c r="Z753" s="13" t="str">
        <f>IF(BooksData[[#This Row],[Stock Count]] &lt; 5, "⚠️ Low", "OK")</f>
        <v>OK</v>
      </c>
      <c r="AA753" s="14">
        <f>BooksData[[#This Row],[Revenue]]*0.2</f>
        <v>15584.832000000002</v>
      </c>
      <c r="AB753" s="13" t="str" cm="1">
        <f t="array" ref="AB753">_xlfn.IFS(BooksData[[#This Row],[Price(USD)]]&lt;10, "Low", BooksData[[#This Row],[Price(USD)]]&lt;20, "Mid", TRUE, "High")</f>
        <v>High</v>
      </c>
      <c r="AC753" s="13" t="str">
        <f>IF(BooksData[[#This Row],[Total Sales]] &gt; 4000, "Top Seller", "Other")</f>
        <v>Other</v>
      </c>
    </row>
    <row r="754" spans="1:29" x14ac:dyDescent="0.3">
      <c r="A754" s="7" t="s">
        <v>769</v>
      </c>
      <c r="B754" s="7" t="s">
        <v>1769</v>
      </c>
      <c r="C754" s="7" t="s">
        <v>2017</v>
      </c>
      <c r="D754" s="7" t="s">
        <v>2711</v>
      </c>
      <c r="E754" s="7" t="s">
        <v>2711</v>
      </c>
      <c r="F754" s="7" t="s">
        <v>2921</v>
      </c>
      <c r="G754" s="7" t="s">
        <v>2923</v>
      </c>
      <c r="H754" s="7">
        <v>0</v>
      </c>
      <c r="I754" s="10" t="s">
        <v>2947</v>
      </c>
      <c r="J754" s="7" t="s">
        <v>2967</v>
      </c>
      <c r="K754" s="7" t="s">
        <v>3747</v>
      </c>
      <c r="L754" s="11" t="s">
        <v>4747</v>
      </c>
      <c r="M754" s="11" t="s">
        <v>5747</v>
      </c>
      <c r="N754" s="9">
        <v>1619</v>
      </c>
      <c r="O754" s="7" t="s">
        <v>5998</v>
      </c>
      <c r="P754" s="7" t="s">
        <v>6001</v>
      </c>
      <c r="Q754" s="9">
        <v>1084</v>
      </c>
      <c r="R754" s="6">
        <v>45672</v>
      </c>
      <c r="S754" s="8">
        <f>ROUND((VALUE(SUBSTITUTE(SUBSTITUTE(BooksData[[#This Row],[Price (Incl. Tax)]], "Â", ""), "£", "")) *1.3),2)</f>
        <v>63.13</v>
      </c>
      <c r="T754" s="7" cm="1">
        <f t="array" ref="T754">_xlfn.SWITCH(I754, "One",1,"Two",2,"Three",3,"Four",4,"Five",5,"")</f>
        <v>5</v>
      </c>
      <c r="U754" s="12">
        <f>BooksData[[#This Row],[Price(USD)]]*BooksData[[#This Row],[Total Sales]]</f>
        <v>102207.47</v>
      </c>
      <c r="V754" s="7" t="str">
        <f>IF(BooksData[[#This Row],[Title]]="","Missing","OK")</f>
        <v>OK</v>
      </c>
      <c r="W754" s="7" t="str">
        <f ca="1">IF(BooksData[[#This Row],[Last Purchase]] &gt;= TODAY() - 30, "Recent", "Old")</f>
        <v>Old</v>
      </c>
      <c r="X754" s="7">
        <f>IFERROR(
  --MID(BooksData[[#This Row],[Availability]],
        FIND("(", BooksData[[#This Row],[Availability]]) + 1,
        FIND(" ", BooksData[[#This Row],[Availability]], FIND("(", BooksData[[#This Row],[Availability]])) - FIND("(", BooksData[[#This Row],[Availability]]) - 1),
  0)</f>
        <v>15</v>
      </c>
      <c r="Y754" s="13" t="str">
        <f>IF(ISNUMBER(SEARCH("In stock", BooksData[[#This Row],[Availability]])), "In Stock", "Out of Stock")</f>
        <v>In Stock</v>
      </c>
      <c r="Z754" s="13" t="str">
        <f>IF(BooksData[[#This Row],[Stock Count]] &lt; 5, "⚠️ Low", "OK")</f>
        <v>OK</v>
      </c>
      <c r="AA754" s="14">
        <f>BooksData[[#This Row],[Revenue]]*0.2</f>
        <v>20441.494000000002</v>
      </c>
      <c r="AB754" s="13" t="str" cm="1">
        <f t="array" ref="AB754">_xlfn.IFS(BooksData[[#This Row],[Price(USD)]]&lt;10, "Low", BooksData[[#This Row],[Price(USD)]]&lt;20, "Mid", TRUE, "High")</f>
        <v>High</v>
      </c>
      <c r="AC754" s="13" t="str">
        <f>IF(BooksData[[#This Row],[Total Sales]] &gt; 4000, "Top Seller", "Other")</f>
        <v>Other</v>
      </c>
    </row>
    <row r="755" spans="1:29" x14ac:dyDescent="0.3">
      <c r="A755" s="7" t="s">
        <v>770</v>
      </c>
      <c r="B755" s="7" t="s">
        <v>1770</v>
      </c>
      <c r="C755" s="7" t="s">
        <v>2017</v>
      </c>
      <c r="D755" s="7" t="s">
        <v>2712</v>
      </c>
      <c r="E755" s="7" t="s">
        <v>2712</v>
      </c>
      <c r="F755" s="7" t="s">
        <v>2921</v>
      </c>
      <c r="G755" s="7" t="s">
        <v>2923</v>
      </c>
      <c r="H755" s="7">
        <v>0</v>
      </c>
      <c r="I755" s="10" t="s">
        <v>2947</v>
      </c>
      <c r="J755" s="7" t="s">
        <v>2967</v>
      </c>
      <c r="K755" s="7" t="s">
        <v>3748</v>
      </c>
      <c r="L755" s="11" t="s">
        <v>4748</v>
      </c>
      <c r="M755" s="11" t="s">
        <v>5748</v>
      </c>
      <c r="N755" s="9">
        <v>1822</v>
      </c>
      <c r="O755" s="7" t="s">
        <v>5996</v>
      </c>
      <c r="P755" s="7" t="s">
        <v>6001</v>
      </c>
      <c r="Q755" s="9">
        <v>732</v>
      </c>
      <c r="R755" s="6">
        <v>45824</v>
      </c>
      <c r="S755" s="8">
        <f>ROUND((VALUE(SUBSTITUTE(SUBSTITUTE(BooksData[[#This Row],[Price (Incl. Tax)]], "Â", ""), "£", "")) *1.3),2)</f>
        <v>38.99</v>
      </c>
      <c r="T755" s="7" cm="1">
        <f t="array" ref="T755">_xlfn.SWITCH(I755, "One",1,"Two",2,"Three",3,"Four",4,"Five",5,"")</f>
        <v>5</v>
      </c>
      <c r="U755" s="12">
        <f>BooksData[[#This Row],[Price(USD)]]*BooksData[[#This Row],[Total Sales]]</f>
        <v>71039.78</v>
      </c>
      <c r="V755" s="7" t="str">
        <f>IF(BooksData[[#This Row],[Title]]="","Missing","OK")</f>
        <v>OK</v>
      </c>
      <c r="W755" s="7" t="str">
        <f ca="1">IF(BooksData[[#This Row],[Last Purchase]] &gt;= TODAY() - 30, "Recent", "Old")</f>
        <v>Recent</v>
      </c>
      <c r="X755" s="7">
        <f>IFERROR(
  --MID(BooksData[[#This Row],[Availability]],
        FIND("(", BooksData[[#This Row],[Availability]]) + 1,
        FIND(" ", BooksData[[#This Row],[Availability]], FIND("(", BooksData[[#This Row],[Availability]])) - FIND("(", BooksData[[#This Row],[Availability]]) - 1),
  0)</f>
        <v>15</v>
      </c>
      <c r="Y755" s="13" t="str">
        <f>IF(ISNUMBER(SEARCH("In stock", BooksData[[#This Row],[Availability]])), "In Stock", "Out of Stock")</f>
        <v>In Stock</v>
      </c>
      <c r="Z755" s="13" t="str">
        <f>IF(BooksData[[#This Row],[Stock Count]] &lt; 5, "⚠️ Low", "OK")</f>
        <v>OK</v>
      </c>
      <c r="AA755" s="14">
        <f>BooksData[[#This Row],[Revenue]]*0.2</f>
        <v>14207.956</v>
      </c>
      <c r="AB755" s="13" t="str" cm="1">
        <f t="array" ref="AB755">_xlfn.IFS(BooksData[[#This Row],[Price(USD)]]&lt;10, "Low", BooksData[[#This Row],[Price(USD)]]&lt;20, "Mid", TRUE, "High")</f>
        <v>High</v>
      </c>
      <c r="AC755" s="13" t="str">
        <f>IF(BooksData[[#This Row],[Total Sales]] &gt; 4000, "Top Seller", "Other")</f>
        <v>Other</v>
      </c>
    </row>
    <row r="756" spans="1:29" x14ac:dyDescent="0.3">
      <c r="A756" s="7" t="s">
        <v>771</v>
      </c>
      <c r="B756" s="7" t="s">
        <v>1771</v>
      </c>
      <c r="C756" s="7" t="s">
        <v>2017</v>
      </c>
      <c r="D756" s="7" t="s">
        <v>2713</v>
      </c>
      <c r="E756" s="7" t="s">
        <v>2713</v>
      </c>
      <c r="F756" s="7" t="s">
        <v>2921</v>
      </c>
      <c r="G756" s="7" t="s">
        <v>2924</v>
      </c>
      <c r="H756" s="7">
        <v>0</v>
      </c>
      <c r="I756" s="10" t="s">
        <v>2943</v>
      </c>
      <c r="J756" s="7" t="s">
        <v>2967</v>
      </c>
      <c r="K756" s="7" t="s">
        <v>3749</v>
      </c>
      <c r="L756" s="11" t="s">
        <v>4749</v>
      </c>
      <c r="M756" s="11" t="s">
        <v>5749</v>
      </c>
      <c r="N756" s="9">
        <v>4016</v>
      </c>
      <c r="O756" s="7" t="s">
        <v>6000</v>
      </c>
      <c r="P756" s="7" t="s">
        <v>6002</v>
      </c>
      <c r="Q756" s="9">
        <v>1570</v>
      </c>
      <c r="R756" s="6">
        <v>45840</v>
      </c>
      <c r="S756" s="8">
        <f>ROUND((VALUE(SUBSTITUTE(SUBSTITUTE(BooksData[[#This Row],[Price (Incl. Tax)]], "Â", ""), "£", "")) *1.3),2)</f>
        <v>18.670000000000002</v>
      </c>
      <c r="T756" s="7" cm="1">
        <f t="array" ref="T756">_xlfn.SWITCH(I756, "One",1,"Two",2,"Three",3,"Four",4,"Five",5,"")</f>
        <v>2</v>
      </c>
      <c r="U756" s="12">
        <f>BooksData[[#This Row],[Price(USD)]]*BooksData[[#This Row],[Total Sales]]</f>
        <v>74978.720000000001</v>
      </c>
      <c r="V756" s="7" t="str">
        <f>IF(BooksData[[#This Row],[Title]]="","Missing","OK")</f>
        <v>OK</v>
      </c>
      <c r="W756" s="7" t="str">
        <f ca="1">IF(BooksData[[#This Row],[Last Purchase]] &gt;= TODAY() - 30, "Recent", "Old")</f>
        <v>Recent</v>
      </c>
      <c r="X756" s="7">
        <f>IFERROR(
  --MID(BooksData[[#This Row],[Availability]],
        FIND("(", BooksData[[#This Row],[Availability]]) + 1,
        FIND(" ", BooksData[[#This Row],[Availability]], FIND("(", BooksData[[#This Row],[Availability]])) - FIND("(", BooksData[[#This Row],[Availability]]) - 1),
  0)</f>
        <v>14</v>
      </c>
      <c r="Y756" s="13" t="str">
        <f>IF(ISNUMBER(SEARCH("In stock", BooksData[[#This Row],[Availability]])), "In Stock", "Out of Stock")</f>
        <v>In Stock</v>
      </c>
      <c r="Z756" s="13" t="str">
        <f>IF(BooksData[[#This Row],[Stock Count]] &lt; 5, "⚠️ Low", "OK")</f>
        <v>OK</v>
      </c>
      <c r="AA756" s="14">
        <f>BooksData[[#This Row],[Revenue]]*0.2</f>
        <v>14995.744000000001</v>
      </c>
      <c r="AB756" s="13" t="str" cm="1">
        <f t="array" ref="AB756">_xlfn.IFS(BooksData[[#This Row],[Price(USD)]]&lt;10, "Low", BooksData[[#This Row],[Price(USD)]]&lt;20, "Mid", TRUE, "High")</f>
        <v>Mid</v>
      </c>
      <c r="AC756" s="13" t="str">
        <f>IF(BooksData[[#This Row],[Total Sales]] &gt; 4000, "Top Seller", "Other")</f>
        <v>Top Seller</v>
      </c>
    </row>
    <row r="757" spans="1:29" x14ac:dyDescent="0.3">
      <c r="A757" s="7" t="s">
        <v>772</v>
      </c>
      <c r="B757" s="7" t="s">
        <v>1772</v>
      </c>
      <c r="C757" s="7" t="s">
        <v>2017</v>
      </c>
      <c r="D757" s="7" t="s">
        <v>2714</v>
      </c>
      <c r="E757" s="7" t="s">
        <v>2714</v>
      </c>
      <c r="F757" s="7" t="s">
        <v>2921</v>
      </c>
      <c r="G757" s="7" t="s">
        <v>2924</v>
      </c>
      <c r="H757" s="7">
        <v>0</v>
      </c>
      <c r="I757" s="10" t="s">
        <v>2943</v>
      </c>
      <c r="J757" s="7" t="s">
        <v>2967</v>
      </c>
      <c r="K757" s="7" t="s">
        <v>3750</v>
      </c>
      <c r="L757" s="11" t="s">
        <v>4750</v>
      </c>
      <c r="M757" s="11" t="s">
        <v>5750</v>
      </c>
      <c r="N757" s="9">
        <v>2315</v>
      </c>
      <c r="O757" s="7" t="s">
        <v>5999</v>
      </c>
      <c r="P757" s="7" t="s">
        <v>6001</v>
      </c>
      <c r="Q757" s="9">
        <v>1196</v>
      </c>
      <c r="R757" s="6">
        <v>45809</v>
      </c>
      <c r="S757" s="8">
        <f>ROUND((VALUE(SUBSTITUTE(SUBSTITUTE(BooksData[[#This Row],[Price (Incl. Tax)]], "Â", ""), "£", "")) *1.3),2)</f>
        <v>60.2</v>
      </c>
      <c r="T757" s="7" cm="1">
        <f t="array" ref="T757">_xlfn.SWITCH(I757, "One",1,"Two",2,"Three",3,"Four",4,"Five",5,"")</f>
        <v>2</v>
      </c>
      <c r="U757" s="12">
        <f>BooksData[[#This Row],[Price(USD)]]*BooksData[[#This Row],[Total Sales]]</f>
        <v>139363</v>
      </c>
      <c r="V757" s="7" t="str">
        <f>IF(BooksData[[#This Row],[Title]]="","Missing","OK")</f>
        <v>OK</v>
      </c>
      <c r="W757" s="7" t="str">
        <f ca="1">IF(BooksData[[#This Row],[Last Purchase]] &gt;= TODAY() - 30, "Recent", "Old")</f>
        <v>Old</v>
      </c>
      <c r="X757" s="7">
        <f>IFERROR(
  --MID(BooksData[[#This Row],[Availability]],
        FIND("(", BooksData[[#This Row],[Availability]]) + 1,
        FIND(" ", BooksData[[#This Row],[Availability]], FIND("(", BooksData[[#This Row],[Availability]])) - FIND("(", BooksData[[#This Row],[Availability]]) - 1),
  0)</f>
        <v>14</v>
      </c>
      <c r="Y757" s="13" t="str">
        <f>IF(ISNUMBER(SEARCH("In stock", BooksData[[#This Row],[Availability]])), "In Stock", "Out of Stock")</f>
        <v>In Stock</v>
      </c>
      <c r="Z757" s="13" t="str">
        <f>IF(BooksData[[#This Row],[Stock Count]] &lt; 5, "⚠️ Low", "OK")</f>
        <v>OK</v>
      </c>
      <c r="AA757" s="14">
        <f>BooksData[[#This Row],[Revenue]]*0.2</f>
        <v>27872.600000000002</v>
      </c>
      <c r="AB757" s="13" t="str" cm="1">
        <f t="array" ref="AB757">_xlfn.IFS(BooksData[[#This Row],[Price(USD)]]&lt;10, "Low", BooksData[[#This Row],[Price(USD)]]&lt;20, "Mid", TRUE, "High")</f>
        <v>High</v>
      </c>
      <c r="AC757" s="13" t="str">
        <f>IF(BooksData[[#This Row],[Total Sales]] &gt; 4000, "Top Seller", "Other")</f>
        <v>Other</v>
      </c>
    </row>
    <row r="758" spans="1:29" x14ac:dyDescent="0.3">
      <c r="A758" s="7" t="s">
        <v>773</v>
      </c>
      <c r="B758" s="7" t="s">
        <v>1773</v>
      </c>
      <c r="C758" s="7" t="s">
        <v>2017</v>
      </c>
      <c r="D758" s="7" t="s">
        <v>2715</v>
      </c>
      <c r="E758" s="7" t="s">
        <v>2715</v>
      </c>
      <c r="F758" s="7" t="s">
        <v>2921</v>
      </c>
      <c r="G758" s="7" t="s">
        <v>2924</v>
      </c>
      <c r="H758" s="7">
        <v>0</v>
      </c>
      <c r="I758" s="10" t="s">
        <v>2943</v>
      </c>
      <c r="J758" s="7" t="s">
        <v>2967</v>
      </c>
      <c r="K758" s="7" t="s">
        <v>3751</v>
      </c>
      <c r="L758" s="11" t="s">
        <v>4751</v>
      </c>
      <c r="M758" s="11" t="s">
        <v>5751</v>
      </c>
      <c r="N758" s="9">
        <v>4879</v>
      </c>
      <c r="O758" s="7" t="s">
        <v>5998</v>
      </c>
      <c r="P758" s="7" t="s">
        <v>6001</v>
      </c>
      <c r="Q758" s="9">
        <v>476</v>
      </c>
      <c r="R758" s="6">
        <v>45725</v>
      </c>
      <c r="S758" s="8">
        <f>ROUND((VALUE(SUBSTITUTE(SUBSTITUTE(BooksData[[#This Row],[Price (Incl. Tax)]], "Â", ""), "£", "")) *1.3),2)</f>
        <v>35.26</v>
      </c>
      <c r="T758" s="7" cm="1">
        <f t="array" ref="T758">_xlfn.SWITCH(I758, "One",1,"Two",2,"Three",3,"Four",4,"Five",5,"")</f>
        <v>2</v>
      </c>
      <c r="U758" s="12">
        <f>BooksData[[#This Row],[Price(USD)]]*BooksData[[#This Row],[Total Sales]]</f>
        <v>172033.53999999998</v>
      </c>
      <c r="V758" s="7" t="str">
        <f>IF(BooksData[[#This Row],[Title]]="","Missing","OK")</f>
        <v>OK</v>
      </c>
      <c r="W758" s="7" t="str">
        <f ca="1">IF(BooksData[[#This Row],[Last Purchase]] &gt;= TODAY() - 30, "Recent", "Old")</f>
        <v>Old</v>
      </c>
      <c r="X758" s="7">
        <f>IFERROR(
  --MID(BooksData[[#This Row],[Availability]],
        FIND("(", BooksData[[#This Row],[Availability]]) + 1,
        FIND(" ", BooksData[[#This Row],[Availability]], FIND("(", BooksData[[#This Row],[Availability]])) - FIND("(", BooksData[[#This Row],[Availability]]) - 1),
  0)</f>
        <v>14</v>
      </c>
      <c r="Y758" s="13" t="str">
        <f>IF(ISNUMBER(SEARCH("In stock", BooksData[[#This Row],[Availability]])), "In Stock", "Out of Stock")</f>
        <v>In Stock</v>
      </c>
      <c r="Z758" s="13" t="str">
        <f>IF(BooksData[[#This Row],[Stock Count]] &lt; 5, "⚠️ Low", "OK")</f>
        <v>OK</v>
      </c>
      <c r="AA758" s="14">
        <f>BooksData[[#This Row],[Revenue]]*0.2</f>
        <v>34406.707999999999</v>
      </c>
      <c r="AB758" s="13" t="str" cm="1">
        <f t="array" ref="AB758">_xlfn.IFS(BooksData[[#This Row],[Price(USD)]]&lt;10, "Low", BooksData[[#This Row],[Price(USD)]]&lt;20, "Mid", TRUE, "High")</f>
        <v>High</v>
      </c>
      <c r="AC758" s="13" t="str">
        <f>IF(BooksData[[#This Row],[Total Sales]] &gt; 4000, "Top Seller", "Other")</f>
        <v>Top Seller</v>
      </c>
    </row>
    <row r="759" spans="1:29" x14ac:dyDescent="0.3">
      <c r="A759" s="7" t="s">
        <v>774</v>
      </c>
      <c r="B759" s="7" t="s">
        <v>1774</v>
      </c>
      <c r="C759" s="7" t="s">
        <v>2017</v>
      </c>
      <c r="D759" s="7" t="s">
        <v>2716</v>
      </c>
      <c r="E759" s="7" t="s">
        <v>2716</v>
      </c>
      <c r="F759" s="7" t="s">
        <v>2921</v>
      </c>
      <c r="G759" s="7" t="s">
        <v>2924</v>
      </c>
      <c r="H759" s="7">
        <v>0</v>
      </c>
      <c r="I759" s="10" t="s">
        <v>2947</v>
      </c>
      <c r="J759" s="7" t="s">
        <v>2967</v>
      </c>
      <c r="K759" s="7" t="s">
        <v>3752</v>
      </c>
      <c r="L759" s="11" t="s">
        <v>4752</v>
      </c>
      <c r="M759" s="11" t="s">
        <v>5752</v>
      </c>
      <c r="N759" s="9">
        <v>4347</v>
      </c>
      <c r="O759" s="7" t="s">
        <v>5997</v>
      </c>
      <c r="P759" s="7" t="s">
        <v>6002</v>
      </c>
      <c r="Q759" s="9">
        <v>1994</v>
      </c>
      <c r="R759" s="6">
        <v>45816</v>
      </c>
      <c r="S759" s="8">
        <f>ROUND((VALUE(SUBSTITUTE(SUBSTITUTE(BooksData[[#This Row],[Price (Incl. Tax)]], "Â", ""), "£", "")) *1.3),2)</f>
        <v>45.96</v>
      </c>
      <c r="T759" s="7" cm="1">
        <f t="array" ref="T759">_xlfn.SWITCH(I759, "One",1,"Two",2,"Three",3,"Four",4,"Five",5,"")</f>
        <v>5</v>
      </c>
      <c r="U759" s="12">
        <f>BooksData[[#This Row],[Price(USD)]]*BooksData[[#This Row],[Total Sales]]</f>
        <v>199788.12</v>
      </c>
      <c r="V759" s="7" t="str">
        <f>IF(BooksData[[#This Row],[Title]]="","Missing","OK")</f>
        <v>OK</v>
      </c>
      <c r="W759" s="7" t="str">
        <f ca="1">IF(BooksData[[#This Row],[Last Purchase]] &gt;= TODAY() - 30, "Recent", "Old")</f>
        <v>Old</v>
      </c>
      <c r="X759" s="7">
        <f>IFERROR(
  --MID(BooksData[[#This Row],[Availability]],
        FIND("(", BooksData[[#This Row],[Availability]]) + 1,
        FIND(" ", BooksData[[#This Row],[Availability]], FIND("(", BooksData[[#This Row],[Availability]])) - FIND("(", BooksData[[#This Row],[Availability]]) - 1),
  0)</f>
        <v>14</v>
      </c>
      <c r="Y759" s="13" t="str">
        <f>IF(ISNUMBER(SEARCH("In stock", BooksData[[#This Row],[Availability]])), "In Stock", "Out of Stock")</f>
        <v>In Stock</v>
      </c>
      <c r="Z759" s="13" t="str">
        <f>IF(BooksData[[#This Row],[Stock Count]] &lt; 5, "⚠️ Low", "OK")</f>
        <v>OK</v>
      </c>
      <c r="AA759" s="14">
        <f>BooksData[[#This Row],[Revenue]]*0.2</f>
        <v>39957.624000000003</v>
      </c>
      <c r="AB759" s="13" t="str" cm="1">
        <f t="array" ref="AB759">_xlfn.IFS(BooksData[[#This Row],[Price(USD)]]&lt;10, "Low", BooksData[[#This Row],[Price(USD)]]&lt;20, "Mid", TRUE, "High")</f>
        <v>High</v>
      </c>
      <c r="AC759" s="13" t="str">
        <f>IF(BooksData[[#This Row],[Total Sales]] &gt; 4000, "Top Seller", "Other")</f>
        <v>Top Seller</v>
      </c>
    </row>
    <row r="760" spans="1:29" x14ac:dyDescent="0.3">
      <c r="A760" s="7" t="s">
        <v>775</v>
      </c>
      <c r="B760" s="7" t="s">
        <v>1775</v>
      </c>
      <c r="C760" s="7" t="s">
        <v>2017</v>
      </c>
      <c r="D760" s="7" t="s">
        <v>2717</v>
      </c>
      <c r="E760" s="7" t="s">
        <v>2717</v>
      </c>
      <c r="F760" s="7" t="s">
        <v>2921</v>
      </c>
      <c r="G760" s="7" t="s">
        <v>2924</v>
      </c>
      <c r="H760" s="7">
        <v>0</v>
      </c>
      <c r="I760" s="10" t="s">
        <v>2946</v>
      </c>
      <c r="J760" s="7" t="s">
        <v>2967</v>
      </c>
      <c r="K760" s="7" t="s">
        <v>3753</v>
      </c>
      <c r="L760" s="11" t="s">
        <v>4753</v>
      </c>
      <c r="M760" s="11" t="s">
        <v>5753</v>
      </c>
      <c r="N760" s="9">
        <v>4938</v>
      </c>
      <c r="O760" s="7" t="s">
        <v>5998</v>
      </c>
      <c r="P760" s="7" t="s">
        <v>6001</v>
      </c>
      <c r="Q760" s="9">
        <v>326</v>
      </c>
      <c r="R760" s="6">
        <v>45747</v>
      </c>
      <c r="S760" s="8">
        <f>ROUND((VALUE(SUBSTITUTE(SUBSTITUTE(BooksData[[#This Row],[Price (Incl. Tax)]], "Â", ""), "£", "")) *1.3),2)</f>
        <v>52.47</v>
      </c>
      <c r="T760" s="7" cm="1">
        <f t="array" ref="T760">_xlfn.SWITCH(I760, "One",1,"Two",2,"Three",3,"Four",4,"Five",5,"")</f>
        <v>1</v>
      </c>
      <c r="U760" s="12">
        <f>BooksData[[#This Row],[Price(USD)]]*BooksData[[#This Row],[Total Sales]]</f>
        <v>259096.86</v>
      </c>
      <c r="V760" s="7" t="str">
        <f>IF(BooksData[[#This Row],[Title]]="","Missing","OK")</f>
        <v>OK</v>
      </c>
      <c r="W760" s="7" t="str">
        <f ca="1">IF(BooksData[[#This Row],[Last Purchase]] &gt;= TODAY() - 30, "Recent", "Old")</f>
        <v>Old</v>
      </c>
      <c r="X760" s="7">
        <f>IFERROR(
  --MID(BooksData[[#This Row],[Availability]],
        FIND("(", BooksData[[#This Row],[Availability]]) + 1,
        FIND(" ", BooksData[[#This Row],[Availability]], FIND("(", BooksData[[#This Row],[Availability]])) - FIND("(", BooksData[[#This Row],[Availability]]) - 1),
  0)</f>
        <v>14</v>
      </c>
      <c r="Y760" s="13" t="str">
        <f>IF(ISNUMBER(SEARCH("In stock", BooksData[[#This Row],[Availability]])), "In Stock", "Out of Stock")</f>
        <v>In Stock</v>
      </c>
      <c r="Z760" s="13" t="str">
        <f>IF(BooksData[[#This Row],[Stock Count]] &lt; 5, "⚠️ Low", "OK")</f>
        <v>OK</v>
      </c>
      <c r="AA760" s="14">
        <f>BooksData[[#This Row],[Revenue]]*0.2</f>
        <v>51819.372000000003</v>
      </c>
      <c r="AB760" s="13" t="str" cm="1">
        <f t="array" ref="AB760">_xlfn.IFS(BooksData[[#This Row],[Price(USD)]]&lt;10, "Low", BooksData[[#This Row],[Price(USD)]]&lt;20, "Mid", TRUE, "High")</f>
        <v>High</v>
      </c>
      <c r="AC760" s="13" t="str">
        <f>IF(BooksData[[#This Row],[Total Sales]] &gt; 4000, "Top Seller", "Other")</f>
        <v>Top Seller</v>
      </c>
    </row>
    <row r="761" spans="1:29" x14ac:dyDescent="0.3">
      <c r="A761" s="7" t="s">
        <v>776</v>
      </c>
      <c r="B761" s="7" t="s">
        <v>1776</v>
      </c>
      <c r="C761" s="7" t="s">
        <v>2017</v>
      </c>
      <c r="D761" s="7" t="s">
        <v>2718</v>
      </c>
      <c r="E761" s="7" t="s">
        <v>2718</v>
      </c>
      <c r="F761" s="7" t="s">
        <v>2921</v>
      </c>
      <c r="G761" s="7" t="s">
        <v>2924</v>
      </c>
      <c r="H761" s="7">
        <v>0</v>
      </c>
      <c r="I761" s="10" t="s">
        <v>2946</v>
      </c>
      <c r="J761" s="7" t="s">
        <v>2967</v>
      </c>
      <c r="K761" s="7" t="s">
        <v>3754</v>
      </c>
      <c r="L761" s="11" t="s">
        <v>4754</v>
      </c>
      <c r="M761" s="11" t="s">
        <v>5754</v>
      </c>
      <c r="N761" s="9">
        <v>2368</v>
      </c>
      <c r="O761" s="7" t="s">
        <v>5995</v>
      </c>
      <c r="P761" s="7" t="s">
        <v>6002</v>
      </c>
      <c r="Q761" s="9">
        <v>205</v>
      </c>
      <c r="R761" s="6">
        <v>45824</v>
      </c>
      <c r="S761" s="8">
        <f>ROUND((VALUE(SUBSTITUTE(SUBSTITUTE(BooksData[[#This Row],[Price (Incl. Tax)]], "Â", ""), "£", "")) *1.3),2)</f>
        <v>71.959999999999994</v>
      </c>
      <c r="T761" s="7" cm="1">
        <f t="array" ref="T761">_xlfn.SWITCH(I761, "One",1,"Two",2,"Three",3,"Four",4,"Five",5,"")</f>
        <v>1</v>
      </c>
      <c r="U761" s="12">
        <f>BooksData[[#This Row],[Price(USD)]]*BooksData[[#This Row],[Total Sales]]</f>
        <v>170401.28</v>
      </c>
      <c r="V761" s="7" t="str">
        <f>IF(BooksData[[#This Row],[Title]]="","Missing","OK")</f>
        <v>OK</v>
      </c>
      <c r="W761" s="7" t="str">
        <f ca="1">IF(BooksData[[#This Row],[Last Purchase]] &gt;= TODAY() - 30, "Recent", "Old")</f>
        <v>Recent</v>
      </c>
      <c r="X761" s="7">
        <f>IFERROR(
  --MID(BooksData[[#This Row],[Availability]],
        FIND("(", BooksData[[#This Row],[Availability]]) + 1,
        FIND(" ", BooksData[[#This Row],[Availability]], FIND("(", BooksData[[#This Row],[Availability]])) - FIND("(", BooksData[[#This Row],[Availability]]) - 1),
  0)</f>
        <v>14</v>
      </c>
      <c r="Y761" s="13" t="str">
        <f>IF(ISNUMBER(SEARCH("In stock", BooksData[[#This Row],[Availability]])), "In Stock", "Out of Stock")</f>
        <v>In Stock</v>
      </c>
      <c r="Z761" s="13" t="str">
        <f>IF(BooksData[[#This Row],[Stock Count]] &lt; 5, "⚠️ Low", "OK")</f>
        <v>OK</v>
      </c>
      <c r="AA761" s="14">
        <f>BooksData[[#This Row],[Revenue]]*0.2</f>
        <v>34080.256000000001</v>
      </c>
      <c r="AB761" s="13" t="str" cm="1">
        <f t="array" ref="AB761">_xlfn.IFS(BooksData[[#This Row],[Price(USD)]]&lt;10, "Low", BooksData[[#This Row],[Price(USD)]]&lt;20, "Mid", TRUE, "High")</f>
        <v>High</v>
      </c>
      <c r="AC761" s="13" t="str">
        <f>IF(BooksData[[#This Row],[Total Sales]] &gt; 4000, "Top Seller", "Other")</f>
        <v>Other</v>
      </c>
    </row>
    <row r="762" spans="1:29" x14ac:dyDescent="0.3">
      <c r="A762" s="7" t="s">
        <v>777</v>
      </c>
      <c r="B762" s="7" t="s">
        <v>1777</v>
      </c>
      <c r="C762" s="7" t="s">
        <v>2017</v>
      </c>
      <c r="D762" s="7" t="s">
        <v>2719</v>
      </c>
      <c r="E762" s="7" t="s">
        <v>2719</v>
      </c>
      <c r="F762" s="7" t="s">
        <v>2921</v>
      </c>
      <c r="G762" s="7" t="s">
        <v>2924</v>
      </c>
      <c r="H762" s="7">
        <v>0</v>
      </c>
      <c r="I762" s="10" t="s">
        <v>2945</v>
      </c>
      <c r="J762" s="7" t="s">
        <v>2967</v>
      </c>
      <c r="K762" s="7" t="s">
        <v>3755</v>
      </c>
      <c r="L762" s="11" t="s">
        <v>4755</v>
      </c>
      <c r="M762" s="11" t="s">
        <v>5755</v>
      </c>
      <c r="N762" s="9">
        <v>873</v>
      </c>
      <c r="O762" s="7" t="s">
        <v>5997</v>
      </c>
      <c r="P762" s="7" t="s">
        <v>6001</v>
      </c>
      <c r="Q762" s="9">
        <v>507</v>
      </c>
      <c r="R762" s="6">
        <v>45786</v>
      </c>
      <c r="S762" s="8">
        <f>ROUND((VALUE(SUBSTITUTE(SUBSTITUTE(BooksData[[#This Row],[Price (Incl. Tax)]], "Â", ""), "£", "")) *1.3),2)</f>
        <v>66.08</v>
      </c>
      <c r="T762" s="7" cm="1">
        <f t="array" ref="T762">_xlfn.SWITCH(I762, "One",1,"Two",2,"Three",3,"Four",4,"Five",5,"")</f>
        <v>3</v>
      </c>
      <c r="U762" s="12">
        <f>BooksData[[#This Row],[Price(USD)]]*BooksData[[#This Row],[Total Sales]]</f>
        <v>57687.839999999997</v>
      </c>
      <c r="V762" s="7" t="str">
        <f>IF(BooksData[[#This Row],[Title]]="","Missing","OK")</f>
        <v>OK</v>
      </c>
      <c r="W762" s="7" t="str">
        <f ca="1">IF(BooksData[[#This Row],[Last Purchase]] &gt;= TODAY() - 30, "Recent", "Old")</f>
        <v>Old</v>
      </c>
      <c r="X762" s="7">
        <f>IFERROR(
  --MID(BooksData[[#This Row],[Availability]],
        FIND("(", BooksData[[#This Row],[Availability]]) + 1,
        FIND(" ", BooksData[[#This Row],[Availability]], FIND("(", BooksData[[#This Row],[Availability]])) - FIND("(", BooksData[[#This Row],[Availability]]) - 1),
  0)</f>
        <v>14</v>
      </c>
      <c r="Y762" s="13" t="str">
        <f>IF(ISNUMBER(SEARCH("In stock", BooksData[[#This Row],[Availability]])), "In Stock", "Out of Stock")</f>
        <v>In Stock</v>
      </c>
      <c r="Z762" s="13" t="str">
        <f>IF(BooksData[[#This Row],[Stock Count]] &lt; 5, "⚠️ Low", "OK")</f>
        <v>OK</v>
      </c>
      <c r="AA762" s="14">
        <f>BooksData[[#This Row],[Revenue]]*0.2</f>
        <v>11537.567999999999</v>
      </c>
      <c r="AB762" s="13" t="str" cm="1">
        <f t="array" ref="AB762">_xlfn.IFS(BooksData[[#This Row],[Price(USD)]]&lt;10, "Low", BooksData[[#This Row],[Price(USD)]]&lt;20, "Mid", TRUE, "High")</f>
        <v>High</v>
      </c>
      <c r="AC762" s="13" t="str">
        <f>IF(BooksData[[#This Row],[Total Sales]] &gt; 4000, "Top Seller", "Other")</f>
        <v>Other</v>
      </c>
    </row>
    <row r="763" spans="1:29" x14ac:dyDescent="0.3">
      <c r="A763" s="7" t="s">
        <v>778</v>
      </c>
      <c r="B763" s="7" t="s">
        <v>1778</v>
      </c>
      <c r="C763" s="7" t="s">
        <v>2017</v>
      </c>
      <c r="D763" s="7" t="s">
        <v>2720</v>
      </c>
      <c r="E763" s="7" t="s">
        <v>2720</v>
      </c>
      <c r="F763" s="7" t="s">
        <v>2921</v>
      </c>
      <c r="G763" s="7" t="s">
        <v>2924</v>
      </c>
      <c r="H763" s="7">
        <v>0</v>
      </c>
      <c r="I763" s="10" t="s">
        <v>2944</v>
      </c>
      <c r="J763" s="7" t="s">
        <v>2967</v>
      </c>
      <c r="K763" s="7" t="s">
        <v>3756</v>
      </c>
      <c r="L763" s="11" t="s">
        <v>4756</v>
      </c>
      <c r="M763" s="11" t="s">
        <v>5756</v>
      </c>
      <c r="N763" s="9">
        <v>1640</v>
      </c>
      <c r="O763" s="7" t="s">
        <v>5997</v>
      </c>
      <c r="P763" s="7" t="s">
        <v>6002</v>
      </c>
      <c r="Q763" s="9">
        <v>1345</v>
      </c>
      <c r="R763" s="6">
        <v>45695</v>
      </c>
      <c r="S763" s="8">
        <f>ROUND((VALUE(SUBSTITUTE(SUBSTITUTE(BooksData[[#This Row],[Price (Incl. Tax)]], "Â", ""), "£", "")) *1.3),2)</f>
        <v>75.58</v>
      </c>
      <c r="T763" s="7" cm="1">
        <f t="array" ref="T763">_xlfn.SWITCH(I763, "One",1,"Two",2,"Three",3,"Four",4,"Five",5,"")</f>
        <v>4</v>
      </c>
      <c r="U763" s="12">
        <f>BooksData[[#This Row],[Price(USD)]]*BooksData[[#This Row],[Total Sales]]</f>
        <v>123951.2</v>
      </c>
      <c r="V763" s="7" t="str">
        <f>IF(BooksData[[#This Row],[Title]]="","Missing","OK")</f>
        <v>OK</v>
      </c>
      <c r="W763" s="7" t="str">
        <f ca="1">IF(BooksData[[#This Row],[Last Purchase]] &gt;= TODAY() - 30, "Recent", "Old")</f>
        <v>Old</v>
      </c>
      <c r="X763" s="7">
        <f>IFERROR(
  --MID(BooksData[[#This Row],[Availability]],
        FIND("(", BooksData[[#This Row],[Availability]]) + 1,
        FIND(" ", BooksData[[#This Row],[Availability]], FIND("(", BooksData[[#This Row],[Availability]])) - FIND("(", BooksData[[#This Row],[Availability]]) - 1),
  0)</f>
        <v>14</v>
      </c>
      <c r="Y763" s="13" t="str">
        <f>IF(ISNUMBER(SEARCH("In stock", BooksData[[#This Row],[Availability]])), "In Stock", "Out of Stock")</f>
        <v>In Stock</v>
      </c>
      <c r="Z763" s="13" t="str">
        <f>IF(BooksData[[#This Row],[Stock Count]] &lt; 5, "⚠️ Low", "OK")</f>
        <v>OK</v>
      </c>
      <c r="AA763" s="14">
        <f>BooksData[[#This Row],[Revenue]]*0.2</f>
        <v>24790.240000000002</v>
      </c>
      <c r="AB763" s="13" t="str" cm="1">
        <f t="array" ref="AB763">_xlfn.IFS(BooksData[[#This Row],[Price(USD)]]&lt;10, "Low", BooksData[[#This Row],[Price(USD)]]&lt;20, "Mid", TRUE, "High")</f>
        <v>High</v>
      </c>
      <c r="AC763" s="13" t="str">
        <f>IF(BooksData[[#This Row],[Total Sales]] &gt; 4000, "Top Seller", "Other")</f>
        <v>Other</v>
      </c>
    </row>
    <row r="764" spans="1:29" x14ac:dyDescent="0.3">
      <c r="A764" s="7" t="s">
        <v>779</v>
      </c>
      <c r="B764" s="7" t="s">
        <v>1779</v>
      </c>
      <c r="C764" s="7" t="s">
        <v>2017</v>
      </c>
      <c r="D764" s="7" t="s">
        <v>2721</v>
      </c>
      <c r="E764" s="7" t="s">
        <v>2721</v>
      </c>
      <c r="F764" s="7" t="s">
        <v>2921</v>
      </c>
      <c r="G764" s="7" t="s">
        <v>2933</v>
      </c>
      <c r="H764" s="7">
        <v>0</v>
      </c>
      <c r="I764" s="10" t="s">
        <v>2947</v>
      </c>
      <c r="J764" s="7" t="s">
        <v>2967</v>
      </c>
      <c r="K764" s="7" t="s">
        <v>3757</v>
      </c>
      <c r="L764" s="11" t="s">
        <v>4757</v>
      </c>
      <c r="M764" s="11" t="s">
        <v>5757</v>
      </c>
      <c r="N764" s="9">
        <v>2476</v>
      </c>
      <c r="O764" s="7" t="s">
        <v>5997</v>
      </c>
      <c r="P764" s="7" t="s">
        <v>6002</v>
      </c>
      <c r="Q764" s="9">
        <v>493</v>
      </c>
      <c r="R764" s="6">
        <v>45801</v>
      </c>
      <c r="S764" s="8">
        <f>ROUND((VALUE(SUBSTITUTE(SUBSTITUTE(BooksData[[#This Row],[Price (Incl. Tax)]], "Â", ""), "£", "")) *1.3),2)</f>
        <v>18.77</v>
      </c>
      <c r="T764" s="7" cm="1">
        <f t="array" ref="T764">_xlfn.SWITCH(I764, "One",1,"Two",2,"Three",3,"Four",4,"Five",5,"")</f>
        <v>5</v>
      </c>
      <c r="U764" s="12">
        <f>BooksData[[#This Row],[Price(USD)]]*BooksData[[#This Row],[Total Sales]]</f>
        <v>46474.52</v>
      </c>
      <c r="V764" s="7" t="str">
        <f>IF(BooksData[[#This Row],[Title]]="","Missing","OK")</f>
        <v>OK</v>
      </c>
      <c r="W764" s="7" t="str">
        <f ca="1">IF(BooksData[[#This Row],[Last Purchase]] &gt;= TODAY() - 30, "Recent", "Old")</f>
        <v>Old</v>
      </c>
      <c r="X764" s="7">
        <f>IFERROR(
  --MID(BooksData[[#This Row],[Availability]],
        FIND("(", BooksData[[#This Row],[Availability]]) + 1,
        FIND(" ", BooksData[[#This Row],[Availability]], FIND("(", BooksData[[#This Row],[Availability]])) - FIND("(", BooksData[[#This Row],[Availability]]) - 1),
  0)</f>
        <v>12</v>
      </c>
      <c r="Y764" s="13" t="str">
        <f>IF(ISNUMBER(SEARCH("In stock", BooksData[[#This Row],[Availability]])), "In Stock", "Out of Stock")</f>
        <v>In Stock</v>
      </c>
      <c r="Z764" s="13" t="str">
        <f>IF(BooksData[[#This Row],[Stock Count]] &lt; 5, "⚠️ Low", "OK")</f>
        <v>OK</v>
      </c>
      <c r="AA764" s="14">
        <f>BooksData[[#This Row],[Revenue]]*0.2</f>
        <v>9294.9040000000005</v>
      </c>
      <c r="AB764" s="13" t="str" cm="1">
        <f t="array" ref="AB764">_xlfn.IFS(BooksData[[#This Row],[Price(USD)]]&lt;10, "Low", BooksData[[#This Row],[Price(USD)]]&lt;20, "Mid", TRUE, "High")</f>
        <v>Mid</v>
      </c>
      <c r="AC764" s="13" t="str">
        <f>IF(BooksData[[#This Row],[Total Sales]] &gt; 4000, "Top Seller", "Other")</f>
        <v>Other</v>
      </c>
    </row>
    <row r="765" spans="1:29" x14ac:dyDescent="0.3">
      <c r="A765" s="7" t="s">
        <v>780</v>
      </c>
      <c r="B765" s="7" t="s">
        <v>1780</v>
      </c>
      <c r="C765" s="7" t="s">
        <v>2017</v>
      </c>
      <c r="D765" s="7" t="s">
        <v>2722</v>
      </c>
      <c r="E765" s="7" t="s">
        <v>2722</v>
      </c>
      <c r="F765" s="7" t="s">
        <v>2921</v>
      </c>
      <c r="G765" s="7" t="s">
        <v>2933</v>
      </c>
      <c r="H765" s="7">
        <v>0</v>
      </c>
      <c r="I765" s="10" t="s">
        <v>2943</v>
      </c>
      <c r="J765" s="7" t="s">
        <v>2967</v>
      </c>
      <c r="K765" s="7" t="s">
        <v>3758</v>
      </c>
      <c r="L765" s="11" t="s">
        <v>4758</v>
      </c>
      <c r="M765" s="11" t="s">
        <v>5758</v>
      </c>
      <c r="N765" s="9">
        <v>1913</v>
      </c>
      <c r="O765" s="7" t="s">
        <v>6000</v>
      </c>
      <c r="P765" s="7" t="s">
        <v>6001</v>
      </c>
      <c r="Q765" s="9">
        <v>545</v>
      </c>
      <c r="R765" s="6">
        <v>45803</v>
      </c>
      <c r="S765" s="8">
        <f>ROUND((VALUE(SUBSTITUTE(SUBSTITUTE(BooksData[[#This Row],[Price (Incl. Tax)]], "Â", ""), "£", "")) *1.3),2)</f>
        <v>62.47</v>
      </c>
      <c r="T765" s="7" cm="1">
        <f t="array" ref="T765">_xlfn.SWITCH(I765, "One",1,"Two",2,"Three",3,"Four",4,"Five",5,"")</f>
        <v>2</v>
      </c>
      <c r="U765" s="12">
        <f>BooksData[[#This Row],[Price(USD)]]*BooksData[[#This Row],[Total Sales]]</f>
        <v>119505.11</v>
      </c>
      <c r="V765" s="7" t="str">
        <f>IF(BooksData[[#This Row],[Title]]="","Missing","OK")</f>
        <v>OK</v>
      </c>
      <c r="W765" s="7" t="str">
        <f ca="1">IF(BooksData[[#This Row],[Last Purchase]] &gt;= TODAY() - 30, "Recent", "Old")</f>
        <v>Old</v>
      </c>
      <c r="X765" s="7">
        <f>IFERROR(
  --MID(BooksData[[#This Row],[Availability]],
        FIND("(", BooksData[[#This Row],[Availability]]) + 1,
        FIND(" ", BooksData[[#This Row],[Availability]], FIND("(", BooksData[[#This Row],[Availability]])) - FIND("(", BooksData[[#This Row],[Availability]]) - 1),
  0)</f>
        <v>12</v>
      </c>
      <c r="Y765" s="13" t="str">
        <f>IF(ISNUMBER(SEARCH("In stock", BooksData[[#This Row],[Availability]])), "In Stock", "Out of Stock")</f>
        <v>In Stock</v>
      </c>
      <c r="Z765" s="13" t="str">
        <f>IF(BooksData[[#This Row],[Stock Count]] &lt; 5, "⚠️ Low", "OK")</f>
        <v>OK</v>
      </c>
      <c r="AA765" s="14">
        <f>BooksData[[#This Row],[Revenue]]*0.2</f>
        <v>23901.022000000001</v>
      </c>
      <c r="AB765" s="13" t="str" cm="1">
        <f t="array" ref="AB765">_xlfn.IFS(BooksData[[#This Row],[Price(USD)]]&lt;10, "Low", BooksData[[#This Row],[Price(USD)]]&lt;20, "Mid", TRUE, "High")</f>
        <v>High</v>
      </c>
      <c r="AC765" s="13" t="str">
        <f>IF(BooksData[[#This Row],[Total Sales]] &gt; 4000, "Top Seller", "Other")</f>
        <v>Other</v>
      </c>
    </row>
    <row r="766" spans="1:29" x14ac:dyDescent="0.3">
      <c r="A766" s="7" t="s">
        <v>781</v>
      </c>
      <c r="B766" s="7" t="s">
        <v>1781</v>
      </c>
      <c r="C766" s="7" t="s">
        <v>2017</v>
      </c>
      <c r="D766" s="7" t="s">
        <v>2723</v>
      </c>
      <c r="E766" s="7" t="s">
        <v>2723</v>
      </c>
      <c r="F766" s="7" t="s">
        <v>2921</v>
      </c>
      <c r="G766" s="7" t="s">
        <v>2933</v>
      </c>
      <c r="H766" s="7">
        <v>0</v>
      </c>
      <c r="I766" s="10" t="s">
        <v>2944</v>
      </c>
      <c r="J766" s="7" t="s">
        <v>2967</v>
      </c>
      <c r="K766" s="7" t="s">
        <v>3759</v>
      </c>
      <c r="L766" s="11" t="s">
        <v>4759</v>
      </c>
      <c r="M766" s="11" t="s">
        <v>5759</v>
      </c>
      <c r="N766" s="9">
        <v>3006</v>
      </c>
      <c r="O766" s="7" t="s">
        <v>5998</v>
      </c>
      <c r="P766" s="7" t="s">
        <v>6002</v>
      </c>
      <c r="Q766" s="9">
        <v>1092</v>
      </c>
      <c r="R766" s="6">
        <v>45821</v>
      </c>
      <c r="S766" s="8">
        <f>ROUND((VALUE(SUBSTITUTE(SUBSTITUTE(BooksData[[#This Row],[Price (Incl. Tax)]], "Â", ""), "£", "")) *1.3),2)</f>
        <v>71.05</v>
      </c>
      <c r="T766" s="7" cm="1">
        <f t="array" ref="T766">_xlfn.SWITCH(I766, "One",1,"Two",2,"Three",3,"Four",4,"Five",5,"")</f>
        <v>4</v>
      </c>
      <c r="U766" s="12">
        <f>BooksData[[#This Row],[Price(USD)]]*BooksData[[#This Row],[Total Sales]]</f>
        <v>213576.3</v>
      </c>
      <c r="V766" s="7" t="str">
        <f>IF(BooksData[[#This Row],[Title]]="","Missing","OK")</f>
        <v>OK</v>
      </c>
      <c r="W766" s="7" t="str">
        <f ca="1">IF(BooksData[[#This Row],[Last Purchase]] &gt;= TODAY() - 30, "Recent", "Old")</f>
        <v>Old</v>
      </c>
      <c r="X766" s="7">
        <f>IFERROR(
  --MID(BooksData[[#This Row],[Availability]],
        FIND("(", BooksData[[#This Row],[Availability]]) + 1,
        FIND(" ", BooksData[[#This Row],[Availability]], FIND("(", BooksData[[#This Row],[Availability]])) - FIND("(", BooksData[[#This Row],[Availability]]) - 1),
  0)</f>
        <v>12</v>
      </c>
      <c r="Y766" s="13" t="str">
        <f>IF(ISNUMBER(SEARCH("In stock", BooksData[[#This Row],[Availability]])), "In Stock", "Out of Stock")</f>
        <v>In Stock</v>
      </c>
      <c r="Z766" s="13" t="str">
        <f>IF(BooksData[[#This Row],[Stock Count]] &lt; 5, "⚠️ Low", "OK")</f>
        <v>OK</v>
      </c>
      <c r="AA766" s="14">
        <f>BooksData[[#This Row],[Revenue]]*0.2</f>
        <v>42715.26</v>
      </c>
      <c r="AB766" s="13" t="str" cm="1">
        <f t="array" ref="AB766">_xlfn.IFS(BooksData[[#This Row],[Price(USD)]]&lt;10, "Low", BooksData[[#This Row],[Price(USD)]]&lt;20, "Mid", TRUE, "High")</f>
        <v>High</v>
      </c>
      <c r="AC766" s="13" t="str">
        <f>IF(BooksData[[#This Row],[Total Sales]] &gt; 4000, "Top Seller", "Other")</f>
        <v>Other</v>
      </c>
    </row>
    <row r="767" spans="1:29" x14ac:dyDescent="0.3">
      <c r="A767" s="7" t="s">
        <v>782</v>
      </c>
      <c r="B767" s="7" t="s">
        <v>1782</v>
      </c>
      <c r="C767" s="7" t="s">
        <v>2017</v>
      </c>
      <c r="D767" s="7" t="s">
        <v>2724</v>
      </c>
      <c r="E767" s="7" t="s">
        <v>2724</v>
      </c>
      <c r="F767" s="7" t="s">
        <v>2921</v>
      </c>
      <c r="G767" s="7" t="s">
        <v>2934</v>
      </c>
      <c r="H767" s="7">
        <v>0</v>
      </c>
      <c r="I767" s="10" t="s">
        <v>2944</v>
      </c>
      <c r="J767" s="7" t="s">
        <v>2967</v>
      </c>
      <c r="K767" s="7" t="s">
        <v>3760</v>
      </c>
      <c r="L767" s="11" t="s">
        <v>4760</v>
      </c>
      <c r="M767" s="11" t="s">
        <v>5760</v>
      </c>
      <c r="N767" s="9">
        <v>1519</v>
      </c>
      <c r="O767" s="7" t="s">
        <v>5997</v>
      </c>
      <c r="P767" s="7" t="s">
        <v>6001</v>
      </c>
      <c r="Q767" s="9">
        <v>1671</v>
      </c>
      <c r="R767" s="6">
        <v>45751</v>
      </c>
      <c r="S767" s="8">
        <f>ROUND((VALUE(SUBSTITUTE(SUBSTITUTE(BooksData[[#This Row],[Price (Incl. Tax)]], "Â", ""), "£", "")) *1.3),2)</f>
        <v>66.739999999999995</v>
      </c>
      <c r="T767" s="7" cm="1">
        <f t="array" ref="T767">_xlfn.SWITCH(I767, "One",1,"Two",2,"Three",3,"Four",4,"Five",5,"")</f>
        <v>4</v>
      </c>
      <c r="U767" s="12">
        <f>BooksData[[#This Row],[Price(USD)]]*BooksData[[#This Row],[Total Sales]]</f>
        <v>101378.06</v>
      </c>
      <c r="V767" s="7" t="str">
        <f>IF(BooksData[[#This Row],[Title]]="","Missing","OK")</f>
        <v>OK</v>
      </c>
      <c r="W767" s="7" t="str">
        <f ca="1">IF(BooksData[[#This Row],[Last Purchase]] &gt;= TODAY() - 30, "Recent", "Old")</f>
        <v>Old</v>
      </c>
      <c r="X767" s="7">
        <f>IFERROR(
  --MID(BooksData[[#This Row],[Availability]],
        FIND("(", BooksData[[#This Row],[Availability]]) + 1,
        FIND(" ", BooksData[[#This Row],[Availability]], FIND("(", BooksData[[#This Row],[Availability]])) - FIND("(", BooksData[[#This Row],[Availability]]) - 1),
  0)</f>
        <v>11</v>
      </c>
      <c r="Y767" s="13" t="str">
        <f>IF(ISNUMBER(SEARCH("In stock", BooksData[[#This Row],[Availability]])), "In Stock", "Out of Stock")</f>
        <v>In Stock</v>
      </c>
      <c r="Z767" s="13" t="str">
        <f>IF(BooksData[[#This Row],[Stock Count]] &lt; 5, "⚠️ Low", "OK")</f>
        <v>OK</v>
      </c>
      <c r="AA767" s="14">
        <f>BooksData[[#This Row],[Revenue]]*0.2</f>
        <v>20275.612000000001</v>
      </c>
      <c r="AB767" s="13" t="str" cm="1">
        <f t="array" ref="AB767">_xlfn.IFS(BooksData[[#This Row],[Price(USD)]]&lt;10, "Low", BooksData[[#This Row],[Price(USD)]]&lt;20, "Mid", TRUE, "High")</f>
        <v>High</v>
      </c>
      <c r="AC767" s="13" t="str">
        <f>IF(BooksData[[#This Row],[Total Sales]] &gt; 4000, "Top Seller", "Other")</f>
        <v>Other</v>
      </c>
    </row>
    <row r="768" spans="1:29" x14ac:dyDescent="0.3">
      <c r="A768" s="7" t="s">
        <v>783</v>
      </c>
      <c r="B768" s="7" t="s">
        <v>1783</v>
      </c>
      <c r="C768" s="7" t="s">
        <v>2017</v>
      </c>
      <c r="D768" s="7" t="s">
        <v>2725</v>
      </c>
      <c r="E768" s="7" t="s">
        <v>2725</v>
      </c>
      <c r="F768" s="7" t="s">
        <v>2921</v>
      </c>
      <c r="G768" s="7" t="s">
        <v>2937</v>
      </c>
      <c r="H768" s="7">
        <v>0</v>
      </c>
      <c r="I768" s="10" t="s">
        <v>2946</v>
      </c>
      <c r="J768" s="7" t="s">
        <v>2967</v>
      </c>
      <c r="K768" s="7" t="s">
        <v>3761</v>
      </c>
      <c r="L768" s="11" t="s">
        <v>4761</v>
      </c>
      <c r="M768" s="11" t="s">
        <v>5761</v>
      </c>
      <c r="N768" s="9">
        <v>2526</v>
      </c>
      <c r="O768" s="7" t="s">
        <v>6000</v>
      </c>
      <c r="P768" s="7" t="s">
        <v>6001</v>
      </c>
      <c r="Q768" s="9">
        <v>1620</v>
      </c>
      <c r="R768" s="6">
        <v>45796</v>
      </c>
      <c r="S768" s="8">
        <f>ROUND((VALUE(SUBSTITUTE(SUBSTITUTE(BooksData[[#This Row],[Price (Incl. Tax)]], "Â", ""), "£", "")) *1.3),2)</f>
        <v>70.72</v>
      </c>
      <c r="T768" s="7" cm="1">
        <f t="array" ref="T768">_xlfn.SWITCH(I768, "One",1,"Two",2,"Three",3,"Four",4,"Five",5,"")</f>
        <v>1</v>
      </c>
      <c r="U768" s="12">
        <f>BooksData[[#This Row],[Price(USD)]]*BooksData[[#This Row],[Total Sales]]</f>
        <v>178638.72</v>
      </c>
      <c r="V768" s="7" t="str">
        <f>IF(BooksData[[#This Row],[Title]]="","Missing","OK")</f>
        <v>OK</v>
      </c>
      <c r="W768" s="7" t="str">
        <f ca="1">IF(BooksData[[#This Row],[Last Purchase]] &gt;= TODAY() - 30, "Recent", "Old")</f>
        <v>Old</v>
      </c>
      <c r="X768" s="7">
        <f>IFERROR(
  --MID(BooksData[[#This Row],[Availability]],
        FIND("(", BooksData[[#This Row],[Availability]]) + 1,
        FIND(" ", BooksData[[#This Row],[Availability]], FIND("(", BooksData[[#This Row],[Availability]])) - FIND("(", BooksData[[#This Row],[Availability]]) - 1),
  0)</f>
        <v>9</v>
      </c>
      <c r="Y768" s="13" t="str">
        <f>IF(ISNUMBER(SEARCH("In stock", BooksData[[#This Row],[Availability]])), "In Stock", "Out of Stock")</f>
        <v>In Stock</v>
      </c>
      <c r="Z768" s="13" t="str">
        <f>IF(BooksData[[#This Row],[Stock Count]] &lt; 5, "⚠️ Low", "OK")</f>
        <v>OK</v>
      </c>
      <c r="AA768" s="14">
        <f>BooksData[[#This Row],[Revenue]]*0.2</f>
        <v>35727.743999999999</v>
      </c>
      <c r="AB768" s="13" t="str" cm="1">
        <f t="array" ref="AB768">_xlfn.IFS(BooksData[[#This Row],[Price(USD)]]&lt;10, "Low", BooksData[[#This Row],[Price(USD)]]&lt;20, "Mid", TRUE, "High")</f>
        <v>High</v>
      </c>
      <c r="AC768" s="13" t="str">
        <f>IF(BooksData[[#This Row],[Total Sales]] &gt; 4000, "Top Seller", "Other")</f>
        <v>Other</v>
      </c>
    </row>
    <row r="769" spans="1:29" x14ac:dyDescent="0.3">
      <c r="A769" s="7" t="s">
        <v>784</v>
      </c>
      <c r="B769" s="7" t="s">
        <v>1784</v>
      </c>
      <c r="C769" s="7" t="s">
        <v>2017</v>
      </c>
      <c r="D769" s="7" t="s">
        <v>2726</v>
      </c>
      <c r="E769" s="7" t="s">
        <v>2726</v>
      </c>
      <c r="F769" s="7" t="s">
        <v>2921</v>
      </c>
      <c r="G769" s="7" t="s">
        <v>2937</v>
      </c>
      <c r="H769" s="7">
        <v>0</v>
      </c>
      <c r="I769" s="10" t="s">
        <v>2946</v>
      </c>
      <c r="J769" s="7" t="s">
        <v>2967</v>
      </c>
      <c r="K769" s="7" t="s">
        <v>3762</v>
      </c>
      <c r="L769" s="11" t="s">
        <v>4762</v>
      </c>
      <c r="M769" s="11" t="s">
        <v>5762</v>
      </c>
      <c r="N769" s="9">
        <v>165</v>
      </c>
      <c r="O769" s="7" t="s">
        <v>5995</v>
      </c>
      <c r="P769" s="7" t="s">
        <v>6001</v>
      </c>
      <c r="Q769" s="9">
        <v>1878</v>
      </c>
      <c r="R769" s="6">
        <v>45734</v>
      </c>
      <c r="S769" s="8">
        <f>ROUND((VALUE(SUBSTITUTE(SUBSTITUTE(BooksData[[#This Row],[Price (Incl. Tax)]], "Â", ""), "£", "")) *1.3),2)</f>
        <v>43.2</v>
      </c>
      <c r="T769" s="7" cm="1">
        <f t="array" ref="T769">_xlfn.SWITCH(I769, "One",1,"Two",2,"Three",3,"Four",4,"Five",5,"")</f>
        <v>1</v>
      </c>
      <c r="U769" s="12">
        <f>BooksData[[#This Row],[Price(USD)]]*BooksData[[#This Row],[Total Sales]]</f>
        <v>7128.0000000000009</v>
      </c>
      <c r="V769" s="7" t="str">
        <f>IF(BooksData[[#This Row],[Title]]="","Missing","OK")</f>
        <v>OK</v>
      </c>
      <c r="W769" s="7" t="str">
        <f ca="1">IF(BooksData[[#This Row],[Last Purchase]] &gt;= TODAY() - 30, "Recent", "Old")</f>
        <v>Old</v>
      </c>
      <c r="X769" s="7">
        <f>IFERROR(
  --MID(BooksData[[#This Row],[Availability]],
        FIND("(", BooksData[[#This Row],[Availability]]) + 1,
        FIND(" ", BooksData[[#This Row],[Availability]], FIND("(", BooksData[[#This Row],[Availability]])) - FIND("(", BooksData[[#This Row],[Availability]]) - 1),
  0)</f>
        <v>9</v>
      </c>
      <c r="Y769" s="13" t="str">
        <f>IF(ISNUMBER(SEARCH("In stock", BooksData[[#This Row],[Availability]])), "In Stock", "Out of Stock")</f>
        <v>In Stock</v>
      </c>
      <c r="Z769" s="13" t="str">
        <f>IF(BooksData[[#This Row],[Stock Count]] &lt; 5, "⚠️ Low", "OK")</f>
        <v>OK</v>
      </c>
      <c r="AA769" s="14">
        <f>BooksData[[#This Row],[Revenue]]*0.2</f>
        <v>1425.6000000000004</v>
      </c>
      <c r="AB769" s="13" t="str" cm="1">
        <f t="array" ref="AB769">_xlfn.IFS(BooksData[[#This Row],[Price(USD)]]&lt;10, "Low", BooksData[[#This Row],[Price(USD)]]&lt;20, "Mid", TRUE, "High")</f>
        <v>High</v>
      </c>
      <c r="AC769" s="13" t="str">
        <f>IF(BooksData[[#This Row],[Total Sales]] &gt; 4000, "Top Seller", "Other")</f>
        <v>Other</v>
      </c>
    </row>
    <row r="770" spans="1:29" x14ac:dyDescent="0.3">
      <c r="A770" s="7" t="s">
        <v>785</v>
      </c>
      <c r="B770" s="7" t="s">
        <v>1785</v>
      </c>
      <c r="C770" s="7" t="s">
        <v>2017</v>
      </c>
      <c r="D770" s="7" t="s">
        <v>2727</v>
      </c>
      <c r="E770" s="7" t="s">
        <v>2727</v>
      </c>
      <c r="F770" s="7" t="s">
        <v>2921</v>
      </c>
      <c r="G770" s="7" t="s">
        <v>2925</v>
      </c>
      <c r="H770" s="7">
        <v>0</v>
      </c>
      <c r="I770" s="10" t="s">
        <v>2946</v>
      </c>
      <c r="J770" s="7" t="s">
        <v>2967</v>
      </c>
      <c r="K770" s="7" t="s">
        <v>3763</v>
      </c>
      <c r="L770" s="11" t="s">
        <v>4763</v>
      </c>
      <c r="M770" s="11" t="s">
        <v>5763</v>
      </c>
      <c r="N770" s="9">
        <v>4425</v>
      </c>
      <c r="O770" s="7" t="s">
        <v>5996</v>
      </c>
      <c r="P770" s="7" t="s">
        <v>6001</v>
      </c>
      <c r="Q770" s="9">
        <v>1509</v>
      </c>
      <c r="R770" s="6">
        <v>45803</v>
      </c>
      <c r="S770" s="8">
        <f>ROUND((VALUE(SUBSTITUTE(SUBSTITUTE(BooksData[[#This Row],[Price (Incl. Tax)]], "Â", ""), "£", "")) *1.3),2)</f>
        <v>37.61</v>
      </c>
      <c r="T770" s="7" cm="1">
        <f t="array" ref="T770">_xlfn.SWITCH(I770, "One",1,"Two",2,"Three",3,"Four",4,"Five",5,"")</f>
        <v>1</v>
      </c>
      <c r="U770" s="12">
        <f>BooksData[[#This Row],[Price(USD)]]*BooksData[[#This Row],[Total Sales]]</f>
        <v>166424.25</v>
      </c>
      <c r="V770" s="7" t="str">
        <f>IF(BooksData[[#This Row],[Title]]="","Missing","OK")</f>
        <v>OK</v>
      </c>
      <c r="W770" s="7" t="str">
        <f ca="1">IF(BooksData[[#This Row],[Last Purchase]] &gt;= TODAY() - 30, "Recent", "Old")</f>
        <v>Old</v>
      </c>
      <c r="X770" s="7">
        <f>IFERROR(
  --MID(BooksData[[#This Row],[Availability]],
        FIND("(", BooksData[[#This Row],[Availability]]) + 1,
        FIND(" ", BooksData[[#This Row],[Availability]], FIND("(", BooksData[[#This Row],[Availability]])) - FIND("(", BooksData[[#This Row],[Availability]]) - 1),
  0)</f>
        <v>8</v>
      </c>
      <c r="Y770" s="13" t="str">
        <f>IF(ISNUMBER(SEARCH("In stock", BooksData[[#This Row],[Availability]])), "In Stock", "Out of Stock")</f>
        <v>In Stock</v>
      </c>
      <c r="Z770" s="13" t="str">
        <f>IF(BooksData[[#This Row],[Stock Count]] &lt; 5, "⚠️ Low", "OK")</f>
        <v>OK</v>
      </c>
      <c r="AA770" s="14">
        <f>BooksData[[#This Row],[Revenue]]*0.2</f>
        <v>33284.85</v>
      </c>
      <c r="AB770" s="13" t="str" cm="1">
        <f t="array" ref="AB770">_xlfn.IFS(BooksData[[#This Row],[Price(USD)]]&lt;10, "Low", BooksData[[#This Row],[Price(USD)]]&lt;20, "Mid", TRUE, "High")</f>
        <v>High</v>
      </c>
      <c r="AC770" s="13" t="str">
        <f>IF(BooksData[[#This Row],[Total Sales]] &gt; 4000, "Top Seller", "Other")</f>
        <v>Top Seller</v>
      </c>
    </row>
    <row r="771" spans="1:29" x14ac:dyDescent="0.3">
      <c r="A771" s="7" t="s">
        <v>786</v>
      </c>
      <c r="B771" s="7" t="s">
        <v>1786</v>
      </c>
      <c r="C771" s="7" t="s">
        <v>2017</v>
      </c>
      <c r="D771" s="7" t="s">
        <v>2127</v>
      </c>
      <c r="E771" s="7" t="s">
        <v>2127</v>
      </c>
      <c r="F771" s="7" t="s">
        <v>2921</v>
      </c>
      <c r="G771" s="7" t="s">
        <v>2925</v>
      </c>
      <c r="H771" s="7">
        <v>0</v>
      </c>
      <c r="I771" s="10" t="s">
        <v>2947</v>
      </c>
      <c r="J771" s="7" t="s">
        <v>2967</v>
      </c>
      <c r="K771" s="7" t="s">
        <v>3764</v>
      </c>
      <c r="L771" s="11" t="s">
        <v>4764</v>
      </c>
      <c r="M771" s="11" t="s">
        <v>5764</v>
      </c>
      <c r="N771" s="9">
        <v>1086</v>
      </c>
      <c r="O771" s="7" t="s">
        <v>5995</v>
      </c>
      <c r="P771" s="7" t="s">
        <v>6001</v>
      </c>
      <c r="Q771" s="9">
        <v>114</v>
      </c>
      <c r="R771" s="6">
        <v>45765</v>
      </c>
      <c r="S771" s="8">
        <f>ROUND((VALUE(SUBSTITUTE(SUBSTITUTE(BooksData[[#This Row],[Price (Incl. Tax)]], "Â", ""), "£", "")) *1.3),2)</f>
        <v>47.31</v>
      </c>
      <c r="T771" s="7" cm="1">
        <f t="array" ref="T771">_xlfn.SWITCH(I771, "One",1,"Two",2,"Three",3,"Four",4,"Five",5,"")</f>
        <v>5</v>
      </c>
      <c r="U771" s="12">
        <f>BooksData[[#This Row],[Price(USD)]]*BooksData[[#This Row],[Total Sales]]</f>
        <v>51378.66</v>
      </c>
      <c r="V771" s="7" t="str">
        <f>IF(BooksData[[#This Row],[Title]]="","Missing","OK")</f>
        <v>OK</v>
      </c>
      <c r="W771" s="7" t="str">
        <f ca="1">IF(BooksData[[#This Row],[Last Purchase]] &gt;= TODAY() - 30, "Recent", "Old")</f>
        <v>Old</v>
      </c>
      <c r="X771" s="7">
        <f>IFERROR(
  --MID(BooksData[[#This Row],[Availability]],
        FIND("(", BooksData[[#This Row],[Availability]]) + 1,
        FIND(" ", BooksData[[#This Row],[Availability]], FIND("(", BooksData[[#This Row],[Availability]])) - FIND("(", BooksData[[#This Row],[Availability]]) - 1),
  0)</f>
        <v>8</v>
      </c>
      <c r="Y771" s="13" t="str">
        <f>IF(ISNUMBER(SEARCH("In stock", BooksData[[#This Row],[Availability]])), "In Stock", "Out of Stock")</f>
        <v>In Stock</v>
      </c>
      <c r="Z771" s="13" t="str">
        <f>IF(BooksData[[#This Row],[Stock Count]] &lt; 5, "⚠️ Low", "OK")</f>
        <v>OK</v>
      </c>
      <c r="AA771" s="14">
        <f>BooksData[[#This Row],[Revenue]]*0.2</f>
        <v>10275.732000000002</v>
      </c>
      <c r="AB771" s="13" t="str" cm="1">
        <f t="array" ref="AB771">_xlfn.IFS(BooksData[[#This Row],[Price(USD)]]&lt;10, "Low", BooksData[[#This Row],[Price(USD)]]&lt;20, "Mid", TRUE, "High")</f>
        <v>High</v>
      </c>
      <c r="AC771" s="13" t="str">
        <f>IF(BooksData[[#This Row],[Total Sales]] &gt; 4000, "Top Seller", "Other")</f>
        <v>Other</v>
      </c>
    </row>
    <row r="772" spans="1:29" x14ac:dyDescent="0.3">
      <c r="A772" s="7" t="s">
        <v>787</v>
      </c>
      <c r="B772" s="7" t="s">
        <v>1787</v>
      </c>
      <c r="C772" s="7" t="s">
        <v>2017</v>
      </c>
      <c r="D772" s="7" t="s">
        <v>2728</v>
      </c>
      <c r="E772" s="7" t="s">
        <v>2728</v>
      </c>
      <c r="F772" s="7" t="s">
        <v>2921</v>
      </c>
      <c r="G772" s="7" t="s">
        <v>2925</v>
      </c>
      <c r="H772" s="7">
        <v>0</v>
      </c>
      <c r="I772" s="10" t="s">
        <v>2947</v>
      </c>
      <c r="J772" s="7" t="s">
        <v>2967</v>
      </c>
      <c r="K772" s="7" t="s">
        <v>3765</v>
      </c>
      <c r="L772" s="11" t="s">
        <v>4765</v>
      </c>
      <c r="M772" s="11" t="s">
        <v>5765</v>
      </c>
      <c r="N772" s="9">
        <v>2297</v>
      </c>
      <c r="O772" s="7" t="s">
        <v>5999</v>
      </c>
      <c r="P772" s="7" t="s">
        <v>6001</v>
      </c>
      <c r="Q772" s="9">
        <v>1564</v>
      </c>
      <c r="R772" s="6">
        <v>45824</v>
      </c>
      <c r="S772" s="8">
        <f>ROUND((VALUE(SUBSTITUTE(SUBSTITUTE(BooksData[[#This Row],[Price (Incl. Tax)]], "Â", ""), "£", "")) *1.3),2)</f>
        <v>72.349999999999994</v>
      </c>
      <c r="T772" s="7" cm="1">
        <f t="array" ref="T772">_xlfn.SWITCH(I772, "One",1,"Two",2,"Three",3,"Four",4,"Five",5,"")</f>
        <v>5</v>
      </c>
      <c r="U772" s="12">
        <f>BooksData[[#This Row],[Price(USD)]]*BooksData[[#This Row],[Total Sales]]</f>
        <v>166187.94999999998</v>
      </c>
      <c r="V772" s="7" t="str">
        <f>IF(BooksData[[#This Row],[Title]]="","Missing","OK")</f>
        <v>OK</v>
      </c>
      <c r="W772" s="7" t="str">
        <f ca="1">IF(BooksData[[#This Row],[Last Purchase]] &gt;= TODAY() - 30, "Recent", "Old")</f>
        <v>Recent</v>
      </c>
      <c r="X772" s="7">
        <f>IFERROR(
  --MID(BooksData[[#This Row],[Availability]],
        FIND("(", BooksData[[#This Row],[Availability]]) + 1,
        FIND(" ", BooksData[[#This Row],[Availability]], FIND("(", BooksData[[#This Row],[Availability]])) - FIND("(", BooksData[[#This Row],[Availability]]) - 1),
  0)</f>
        <v>8</v>
      </c>
      <c r="Y772" s="13" t="str">
        <f>IF(ISNUMBER(SEARCH("In stock", BooksData[[#This Row],[Availability]])), "In Stock", "Out of Stock")</f>
        <v>In Stock</v>
      </c>
      <c r="Z772" s="13" t="str">
        <f>IF(BooksData[[#This Row],[Stock Count]] &lt; 5, "⚠️ Low", "OK")</f>
        <v>OK</v>
      </c>
      <c r="AA772" s="14">
        <f>BooksData[[#This Row],[Revenue]]*0.2</f>
        <v>33237.589999999997</v>
      </c>
      <c r="AB772" s="13" t="str" cm="1">
        <f t="array" ref="AB772">_xlfn.IFS(BooksData[[#This Row],[Price(USD)]]&lt;10, "Low", BooksData[[#This Row],[Price(USD)]]&lt;20, "Mid", TRUE, "High")</f>
        <v>High</v>
      </c>
      <c r="AC772" s="13" t="str">
        <f>IF(BooksData[[#This Row],[Total Sales]] &gt; 4000, "Top Seller", "Other")</f>
        <v>Other</v>
      </c>
    </row>
    <row r="773" spans="1:29" x14ac:dyDescent="0.3">
      <c r="A773" s="7" t="s">
        <v>788</v>
      </c>
      <c r="B773" s="7" t="s">
        <v>1788</v>
      </c>
      <c r="C773" s="7" t="s">
        <v>2017</v>
      </c>
      <c r="D773" s="7" t="s">
        <v>2729</v>
      </c>
      <c r="E773" s="7" t="s">
        <v>2729</v>
      </c>
      <c r="F773" s="7" t="s">
        <v>2921</v>
      </c>
      <c r="G773" s="7" t="s">
        <v>2926</v>
      </c>
      <c r="H773" s="7">
        <v>0</v>
      </c>
      <c r="I773" s="10" t="s">
        <v>2944</v>
      </c>
      <c r="J773" s="7" t="s">
        <v>2967</v>
      </c>
      <c r="K773" s="7" t="s">
        <v>3766</v>
      </c>
      <c r="L773" s="11" t="s">
        <v>4766</v>
      </c>
      <c r="M773" s="11" t="s">
        <v>5766</v>
      </c>
      <c r="N773" s="9">
        <v>422</v>
      </c>
      <c r="O773" s="7" t="s">
        <v>6000</v>
      </c>
      <c r="P773" s="7" t="s">
        <v>6001</v>
      </c>
      <c r="Q773" s="9">
        <v>1941</v>
      </c>
      <c r="R773" s="6">
        <v>45745</v>
      </c>
      <c r="S773" s="8">
        <f>ROUND((VALUE(SUBSTITUTE(SUBSTITUTE(BooksData[[#This Row],[Price (Incl. Tax)]], "Â", ""), "£", "")) *1.3),2)</f>
        <v>65.459999999999994</v>
      </c>
      <c r="T773" s="7" cm="1">
        <f t="array" ref="T773">_xlfn.SWITCH(I773, "One",1,"Two",2,"Three",3,"Four",4,"Five",5,"")</f>
        <v>4</v>
      </c>
      <c r="U773" s="12">
        <f>BooksData[[#This Row],[Price(USD)]]*BooksData[[#This Row],[Total Sales]]</f>
        <v>27624.12</v>
      </c>
      <c r="V773" s="7" t="str">
        <f>IF(BooksData[[#This Row],[Title]]="","Missing","OK")</f>
        <v>OK</v>
      </c>
      <c r="W773" s="7" t="str">
        <f ca="1">IF(BooksData[[#This Row],[Last Purchase]] &gt;= TODAY() - 30, "Recent", "Old")</f>
        <v>Old</v>
      </c>
      <c r="X773" s="7">
        <f>IFERROR(
  --MID(BooksData[[#This Row],[Availability]],
        FIND("(", BooksData[[#This Row],[Availability]]) + 1,
        FIND(" ", BooksData[[#This Row],[Availability]], FIND("(", BooksData[[#This Row],[Availability]])) - FIND("(", BooksData[[#This Row],[Availability]]) - 1),
  0)</f>
        <v>7</v>
      </c>
      <c r="Y773" s="13" t="str">
        <f>IF(ISNUMBER(SEARCH("In stock", BooksData[[#This Row],[Availability]])), "In Stock", "Out of Stock")</f>
        <v>In Stock</v>
      </c>
      <c r="Z773" s="13" t="str">
        <f>IF(BooksData[[#This Row],[Stock Count]] &lt; 5, "⚠️ Low", "OK")</f>
        <v>OK</v>
      </c>
      <c r="AA773" s="14">
        <f>BooksData[[#This Row],[Revenue]]*0.2</f>
        <v>5524.8240000000005</v>
      </c>
      <c r="AB773" s="13" t="str" cm="1">
        <f t="array" ref="AB773">_xlfn.IFS(BooksData[[#This Row],[Price(USD)]]&lt;10, "Low", BooksData[[#This Row],[Price(USD)]]&lt;20, "Mid", TRUE, "High")</f>
        <v>High</v>
      </c>
      <c r="AC773" s="13" t="str">
        <f>IF(BooksData[[#This Row],[Total Sales]] &gt; 4000, "Top Seller", "Other")</f>
        <v>Other</v>
      </c>
    </row>
    <row r="774" spans="1:29" x14ac:dyDescent="0.3">
      <c r="A774" s="7" t="s">
        <v>789</v>
      </c>
      <c r="B774" s="7" t="s">
        <v>1789</v>
      </c>
      <c r="C774" s="7" t="s">
        <v>2017</v>
      </c>
      <c r="D774" s="7" t="s">
        <v>2651</v>
      </c>
      <c r="E774" s="7" t="s">
        <v>2651</v>
      </c>
      <c r="F774" s="7" t="s">
        <v>2921</v>
      </c>
      <c r="G774" s="7" t="s">
        <v>2927</v>
      </c>
      <c r="H774" s="7">
        <v>0</v>
      </c>
      <c r="I774" s="10" t="s">
        <v>2943</v>
      </c>
      <c r="J774" s="7" t="s">
        <v>2967</v>
      </c>
      <c r="K774" s="7" t="s">
        <v>3767</v>
      </c>
      <c r="L774" s="11" t="s">
        <v>4767</v>
      </c>
      <c r="M774" s="11" t="s">
        <v>5767</v>
      </c>
      <c r="N774" s="9">
        <v>496</v>
      </c>
      <c r="O774" s="7" t="s">
        <v>6000</v>
      </c>
      <c r="P774" s="7" t="s">
        <v>6002</v>
      </c>
      <c r="Q774" s="9">
        <v>449</v>
      </c>
      <c r="R774" s="6">
        <v>45840</v>
      </c>
      <c r="S774" s="8">
        <f>ROUND((VALUE(SUBSTITUTE(SUBSTITUTE(BooksData[[#This Row],[Price (Incl. Tax)]], "Â", ""), "£", "")) *1.3),2)</f>
        <v>66.25</v>
      </c>
      <c r="T774" s="7" cm="1">
        <f t="array" ref="T774">_xlfn.SWITCH(I774, "One",1,"Two",2,"Three",3,"Four",4,"Five",5,"")</f>
        <v>2</v>
      </c>
      <c r="U774" s="12">
        <f>BooksData[[#This Row],[Price(USD)]]*BooksData[[#This Row],[Total Sales]]</f>
        <v>32860</v>
      </c>
      <c r="V774" s="7" t="str">
        <f>IF(BooksData[[#This Row],[Title]]="","Missing","OK")</f>
        <v>OK</v>
      </c>
      <c r="W774" s="7" t="str">
        <f ca="1">IF(BooksData[[#This Row],[Last Purchase]] &gt;= TODAY() - 30, "Recent", "Old")</f>
        <v>Recent</v>
      </c>
      <c r="X774" s="7">
        <f>IFERROR(
  --MID(BooksData[[#This Row],[Availability]],
        FIND("(", BooksData[[#This Row],[Availability]]) + 1,
        FIND(" ", BooksData[[#This Row],[Availability]], FIND("(", BooksData[[#This Row],[Availability]])) - FIND("(", BooksData[[#This Row],[Availability]]) - 1),
  0)</f>
        <v>6</v>
      </c>
      <c r="Y774" s="13" t="str">
        <f>IF(ISNUMBER(SEARCH("In stock", BooksData[[#This Row],[Availability]])), "In Stock", "Out of Stock")</f>
        <v>In Stock</v>
      </c>
      <c r="Z774" s="13" t="str">
        <f>IF(BooksData[[#This Row],[Stock Count]] &lt; 5, "⚠️ Low", "OK")</f>
        <v>OK</v>
      </c>
      <c r="AA774" s="14">
        <f>BooksData[[#This Row],[Revenue]]*0.2</f>
        <v>6572</v>
      </c>
      <c r="AB774" s="13" t="str" cm="1">
        <f t="array" ref="AB774">_xlfn.IFS(BooksData[[#This Row],[Price(USD)]]&lt;10, "Low", BooksData[[#This Row],[Price(USD)]]&lt;20, "Mid", TRUE, "High")</f>
        <v>High</v>
      </c>
      <c r="AC774" s="13" t="str">
        <f>IF(BooksData[[#This Row],[Total Sales]] &gt; 4000, "Top Seller", "Other")</f>
        <v>Other</v>
      </c>
    </row>
    <row r="775" spans="1:29" x14ac:dyDescent="0.3">
      <c r="A775" s="7" t="s">
        <v>790</v>
      </c>
      <c r="B775" s="7" t="s">
        <v>1790</v>
      </c>
      <c r="C775" s="7" t="s">
        <v>2017</v>
      </c>
      <c r="D775" s="7" t="s">
        <v>2730</v>
      </c>
      <c r="E775" s="7" t="s">
        <v>2730</v>
      </c>
      <c r="F775" s="7" t="s">
        <v>2921</v>
      </c>
      <c r="G775" s="7" t="s">
        <v>2935</v>
      </c>
      <c r="H775" s="7">
        <v>0</v>
      </c>
      <c r="I775" s="10" t="s">
        <v>2944</v>
      </c>
      <c r="J775" s="7" t="s">
        <v>2967</v>
      </c>
      <c r="K775" s="7" t="s">
        <v>3768</v>
      </c>
      <c r="L775" s="11" t="s">
        <v>4768</v>
      </c>
      <c r="M775" s="11" t="s">
        <v>5768</v>
      </c>
      <c r="N775" s="9">
        <v>4583</v>
      </c>
      <c r="O775" s="7" t="s">
        <v>5997</v>
      </c>
      <c r="P775" s="7" t="s">
        <v>6001</v>
      </c>
      <c r="Q775" s="9">
        <v>1179</v>
      </c>
      <c r="R775" s="6">
        <v>45689</v>
      </c>
      <c r="S775" s="8">
        <f>ROUND((VALUE(SUBSTITUTE(SUBSTITUTE(BooksData[[#This Row],[Price (Incl. Tax)]], "Â", ""), "£", "")) *1.3),2)</f>
        <v>61.5</v>
      </c>
      <c r="T775" s="7" cm="1">
        <f t="array" ref="T775">_xlfn.SWITCH(I775, "One",1,"Two",2,"Three",3,"Four",4,"Five",5,"")</f>
        <v>4</v>
      </c>
      <c r="U775" s="12">
        <f>BooksData[[#This Row],[Price(USD)]]*BooksData[[#This Row],[Total Sales]]</f>
        <v>281854.5</v>
      </c>
      <c r="V775" s="7" t="str">
        <f>IF(BooksData[[#This Row],[Title]]="","Missing","OK")</f>
        <v>OK</v>
      </c>
      <c r="W775" s="7" t="str">
        <f ca="1">IF(BooksData[[#This Row],[Last Purchase]] &gt;= TODAY() - 30, "Recent", "Old")</f>
        <v>Old</v>
      </c>
      <c r="X775" s="7">
        <f>IFERROR(
  --MID(BooksData[[#This Row],[Availability]],
        FIND("(", BooksData[[#This Row],[Availability]]) + 1,
        FIND(" ", BooksData[[#This Row],[Availability]], FIND("(", BooksData[[#This Row],[Availability]])) - FIND("(", BooksData[[#This Row],[Availability]]) - 1),
  0)</f>
        <v>5</v>
      </c>
      <c r="Y775" s="13" t="str">
        <f>IF(ISNUMBER(SEARCH("In stock", BooksData[[#This Row],[Availability]])), "In Stock", "Out of Stock")</f>
        <v>In Stock</v>
      </c>
      <c r="Z775" s="13" t="str">
        <f>IF(BooksData[[#This Row],[Stock Count]] &lt; 5, "⚠️ Low", "OK")</f>
        <v>OK</v>
      </c>
      <c r="AA775" s="14">
        <f>BooksData[[#This Row],[Revenue]]*0.2</f>
        <v>56370.9</v>
      </c>
      <c r="AB775" s="13" t="str" cm="1">
        <f t="array" ref="AB775">_xlfn.IFS(BooksData[[#This Row],[Price(USD)]]&lt;10, "Low", BooksData[[#This Row],[Price(USD)]]&lt;20, "Mid", TRUE, "High")</f>
        <v>High</v>
      </c>
      <c r="AC775" s="13" t="str">
        <f>IF(BooksData[[#This Row],[Total Sales]] &gt; 4000, "Top Seller", "Other")</f>
        <v>Top Seller</v>
      </c>
    </row>
    <row r="776" spans="1:29" x14ac:dyDescent="0.3">
      <c r="A776" s="7" t="s">
        <v>791</v>
      </c>
      <c r="B776" s="7" t="s">
        <v>1791</v>
      </c>
      <c r="C776" s="7" t="s">
        <v>2017</v>
      </c>
      <c r="D776" s="7" t="s">
        <v>2731</v>
      </c>
      <c r="E776" s="7" t="s">
        <v>2731</v>
      </c>
      <c r="F776" s="7" t="s">
        <v>2921</v>
      </c>
      <c r="G776" s="7" t="s">
        <v>2935</v>
      </c>
      <c r="H776" s="7">
        <v>0</v>
      </c>
      <c r="I776" s="10" t="s">
        <v>2944</v>
      </c>
      <c r="J776" s="7" t="s">
        <v>2967</v>
      </c>
      <c r="K776" s="7" t="s">
        <v>3769</v>
      </c>
      <c r="L776" s="11" t="s">
        <v>4769</v>
      </c>
      <c r="M776" s="11" t="s">
        <v>5769</v>
      </c>
      <c r="N776" s="9">
        <v>2443</v>
      </c>
      <c r="O776" s="7" t="s">
        <v>5995</v>
      </c>
      <c r="P776" s="7" t="s">
        <v>6001</v>
      </c>
      <c r="Q776" s="9">
        <v>1733</v>
      </c>
      <c r="R776" s="6">
        <v>45679</v>
      </c>
      <c r="S776" s="8">
        <f>ROUND((VALUE(SUBSTITUTE(SUBSTITUTE(BooksData[[#This Row],[Price (Incl. Tax)]], "Â", ""), "£", "")) *1.3),2)</f>
        <v>54.25</v>
      </c>
      <c r="T776" s="7" cm="1">
        <f t="array" ref="T776">_xlfn.SWITCH(I776, "One",1,"Two",2,"Three",3,"Four",4,"Five",5,"")</f>
        <v>4</v>
      </c>
      <c r="U776" s="12">
        <f>BooksData[[#This Row],[Price(USD)]]*BooksData[[#This Row],[Total Sales]]</f>
        <v>132532.75</v>
      </c>
      <c r="V776" s="7" t="str">
        <f>IF(BooksData[[#This Row],[Title]]="","Missing","OK")</f>
        <v>OK</v>
      </c>
      <c r="W776" s="7" t="str">
        <f ca="1">IF(BooksData[[#This Row],[Last Purchase]] &gt;= TODAY() - 30, "Recent", "Old")</f>
        <v>Old</v>
      </c>
      <c r="X776" s="7">
        <f>IFERROR(
  --MID(BooksData[[#This Row],[Availability]],
        FIND("(", BooksData[[#This Row],[Availability]]) + 1,
        FIND(" ", BooksData[[#This Row],[Availability]], FIND("(", BooksData[[#This Row],[Availability]])) - FIND("(", BooksData[[#This Row],[Availability]]) - 1),
  0)</f>
        <v>5</v>
      </c>
      <c r="Y776" s="13" t="str">
        <f>IF(ISNUMBER(SEARCH("In stock", BooksData[[#This Row],[Availability]])), "In Stock", "Out of Stock")</f>
        <v>In Stock</v>
      </c>
      <c r="Z776" s="13" t="str">
        <f>IF(BooksData[[#This Row],[Stock Count]] &lt; 5, "⚠️ Low", "OK")</f>
        <v>OK</v>
      </c>
      <c r="AA776" s="14">
        <f>BooksData[[#This Row],[Revenue]]*0.2</f>
        <v>26506.550000000003</v>
      </c>
      <c r="AB776" s="13" t="str" cm="1">
        <f t="array" ref="AB776">_xlfn.IFS(BooksData[[#This Row],[Price(USD)]]&lt;10, "Low", BooksData[[#This Row],[Price(USD)]]&lt;20, "Mid", TRUE, "High")</f>
        <v>High</v>
      </c>
      <c r="AC776" s="13" t="str">
        <f>IF(BooksData[[#This Row],[Total Sales]] &gt; 4000, "Top Seller", "Other")</f>
        <v>Other</v>
      </c>
    </row>
    <row r="777" spans="1:29" x14ac:dyDescent="0.3">
      <c r="A777" s="7" t="s">
        <v>792</v>
      </c>
      <c r="B777" s="7" t="s">
        <v>1792</v>
      </c>
      <c r="C777" s="7" t="s">
        <v>2017</v>
      </c>
      <c r="D777" s="7" t="s">
        <v>2732</v>
      </c>
      <c r="E777" s="7" t="s">
        <v>2732</v>
      </c>
      <c r="F777" s="7" t="s">
        <v>2921</v>
      </c>
      <c r="G777" s="7" t="s">
        <v>2935</v>
      </c>
      <c r="H777" s="7">
        <v>0</v>
      </c>
      <c r="I777" s="10" t="s">
        <v>2946</v>
      </c>
      <c r="J777" s="7" t="s">
        <v>2967</v>
      </c>
      <c r="K777" s="7" t="s">
        <v>3770</v>
      </c>
      <c r="L777" s="11" t="s">
        <v>4770</v>
      </c>
      <c r="M777" s="11" t="s">
        <v>5770</v>
      </c>
      <c r="N777" s="9">
        <v>1084</v>
      </c>
      <c r="O777" s="7" t="s">
        <v>5998</v>
      </c>
      <c r="P777" s="7" t="s">
        <v>6002</v>
      </c>
      <c r="Q777" s="9">
        <v>1633</v>
      </c>
      <c r="R777" s="6">
        <v>45701</v>
      </c>
      <c r="S777" s="8">
        <f>ROUND((VALUE(SUBSTITUTE(SUBSTITUTE(BooksData[[#This Row],[Price (Incl. Tax)]], "Â", ""), "£", "")) *1.3),2)</f>
        <v>19.03</v>
      </c>
      <c r="T777" s="7" cm="1">
        <f t="array" ref="T777">_xlfn.SWITCH(I777, "One",1,"Two",2,"Three",3,"Four",4,"Five",5,"")</f>
        <v>1</v>
      </c>
      <c r="U777" s="12">
        <f>BooksData[[#This Row],[Price(USD)]]*BooksData[[#This Row],[Total Sales]]</f>
        <v>20628.52</v>
      </c>
      <c r="V777" s="7" t="str">
        <f>IF(BooksData[[#This Row],[Title]]="","Missing","OK")</f>
        <v>OK</v>
      </c>
      <c r="W777" s="7" t="str">
        <f ca="1">IF(BooksData[[#This Row],[Last Purchase]] &gt;= TODAY() - 30, "Recent", "Old")</f>
        <v>Old</v>
      </c>
      <c r="X777" s="7">
        <f>IFERROR(
  --MID(BooksData[[#This Row],[Availability]],
        FIND("(", BooksData[[#This Row],[Availability]]) + 1,
        FIND(" ", BooksData[[#This Row],[Availability]], FIND("(", BooksData[[#This Row],[Availability]])) - FIND("(", BooksData[[#This Row],[Availability]]) - 1),
  0)</f>
        <v>5</v>
      </c>
      <c r="Y777" s="13" t="str">
        <f>IF(ISNUMBER(SEARCH("In stock", BooksData[[#This Row],[Availability]])), "In Stock", "Out of Stock")</f>
        <v>In Stock</v>
      </c>
      <c r="Z777" s="13" t="str">
        <f>IF(BooksData[[#This Row],[Stock Count]] &lt; 5, "⚠️ Low", "OK")</f>
        <v>OK</v>
      </c>
      <c r="AA777" s="14">
        <f>BooksData[[#This Row],[Revenue]]*0.2</f>
        <v>4125.7040000000006</v>
      </c>
      <c r="AB777" s="13" t="str" cm="1">
        <f t="array" ref="AB777">_xlfn.IFS(BooksData[[#This Row],[Price(USD)]]&lt;10, "Low", BooksData[[#This Row],[Price(USD)]]&lt;20, "Mid", TRUE, "High")</f>
        <v>Mid</v>
      </c>
      <c r="AC777" s="13" t="str">
        <f>IF(BooksData[[#This Row],[Total Sales]] &gt; 4000, "Top Seller", "Other")</f>
        <v>Other</v>
      </c>
    </row>
    <row r="778" spans="1:29" x14ac:dyDescent="0.3">
      <c r="A778" s="7" t="s">
        <v>793</v>
      </c>
      <c r="B778" s="7" t="s">
        <v>1793</v>
      </c>
      <c r="C778" s="7" t="s">
        <v>2017</v>
      </c>
      <c r="D778" s="7" t="s">
        <v>2733</v>
      </c>
      <c r="E778" s="7" t="s">
        <v>2733</v>
      </c>
      <c r="F778" s="7" t="s">
        <v>2921</v>
      </c>
      <c r="G778" s="7" t="s">
        <v>2935</v>
      </c>
      <c r="H778" s="7">
        <v>0</v>
      </c>
      <c r="I778" s="10" t="s">
        <v>2947</v>
      </c>
      <c r="J778" s="7" t="s">
        <v>2967</v>
      </c>
      <c r="K778" s="7" t="s">
        <v>3771</v>
      </c>
      <c r="L778" s="11" t="s">
        <v>4771</v>
      </c>
      <c r="M778" s="11" t="s">
        <v>5771</v>
      </c>
      <c r="N778" s="9">
        <v>4071</v>
      </c>
      <c r="O778" s="7" t="s">
        <v>5999</v>
      </c>
      <c r="P778" s="7" t="s">
        <v>6001</v>
      </c>
      <c r="Q778" s="9">
        <v>795</v>
      </c>
      <c r="R778" s="6">
        <v>45820</v>
      </c>
      <c r="S778" s="8">
        <f>ROUND((VALUE(SUBSTITUTE(SUBSTITUTE(BooksData[[#This Row],[Price (Incl. Tax)]], "Â", ""), "£", "")) *1.3),2)</f>
        <v>14.73</v>
      </c>
      <c r="T778" s="7" cm="1">
        <f t="array" ref="T778">_xlfn.SWITCH(I778, "One",1,"Two",2,"Three",3,"Four",4,"Five",5,"")</f>
        <v>5</v>
      </c>
      <c r="U778" s="12">
        <f>BooksData[[#This Row],[Price(USD)]]*BooksData[[#This Row],[Total Sales]]</f>
        <v>59965.83</v>
      </c>
      <c r="V778" s="7" t="str">
        <f>IF(BooksData[[#This Row],[Title]]="","Missing","OK")</f>
        <v>OK</v>
      </c>
      <c r="W778" s="7" t="str">
        <f ca="1">IF(BooksData[[#This Row],[Last Purchase]] &gt;= TODAY() - 30, "Recent", "Old")</f>
        <v>Old</v>
      </c>
      <c r="X778" s="7">
        <f>IFERROR(
  --MID(BooksData[[#This Row],[Availability]],
        FIND("(", BooksData[[#This Row],[Availability]]) + 1,
        FIND(" ", BooksData[[#This Row],[Availability]], FIND("(", BooksData[[#This Row],[Availability]])) - FIND("(", BooksData[[#This Row],[Availability]]) - 1),
  0)</f>
        <v>5</v>
      </c>
      <c r="Y778" s="13" t="str">
        <f>IF(ISNUMBER(SEARCH("In stock", BooksData[[#This Row],[Availability]])), "In Stock", "Out of Stock")</f>
        <v>In Stock</v>
      </c>
      <c r="Z778" s="13" t="str">
        <f>IF(BooksData[[#This Row],[Stock Count]] &lt; 5, "⚠️ Low", "OK")</f>
        <v>OK</v>
      </c>
      <c r="AA778" s="14">
        <f>BooksData[[#This Row],[Revenue]]*0.2</f>
        <v>11993.166000000001</v>
      </c>
      <c r="AB778" s="13" t="str" cm="1">
        <f t="array" ref="AB778">_xlfn.IFS(BooksData[[#This Row],[Price(USD)]]&lt;10, "Low", BooksData[[#This Row],[Price(USD)]]&lt;20, "Mid", TRUE, "High")</f>
        <v>Mid</v>
      </c>
      <c r="AC778" s="13" t="str">
        <f>IF(BooksData[[#This Row],[Total Sales]] &gt; 4000, "Top Seller", "Other")</f>
        <v>Top Seller</v>
      </c>
    </row>
    <row r="779" spans="1:29" x14ac:dyDescent="0.3">
      <c r="A779" s="7" t="s">
        <v>794</v>
      </c>
      <c r="B779" s="7" t="s">
        <v>1794</v>
      </c>
      <c r="C779" s="7" t="s">
        <v>2017</v>
      </c>
      <c r="D779" s="7" t="s">
        <v>2734</v>
      </c>
      <c r="E779" s="7" t="s">
        <v>2734</v>
      </c>
      <c r="F779" s="7" t="s">
        <v>2921</v>
      </c>
      <c r="G779" s="7" t="s">
        <v>2935</v>
      </c>
      <c r="H779" s="7">
        <v>0</v>
      </c>
      <c r="I779" s="10" t="s">
        <v>2946</v>
      </c>
      <c r="J779" s="7" t="s">
        <v>2967</v>
      </c>
      <c r="K779" s="7" t="s">
        <v>3772</v>
      </c>
      <c r="L779" s="11" t="s">
        <v>4772</v>
      </c>
      <c r="M779" s="11" t="s">
        <v>5772</v>
      </c>
      <c r="N779" s="9">
        <v>890</v>
      </c>
      <c r="O779" s="7" t="s">
        <v>6000</v>
      </c>
      <c r="P779" s="7" t="s">
        <v>6001</v>
      </c>
      <c r="Q779" s="9">
        <v>726</v>
      </c>
      <c r="R779" s="6">
        <v>45736</v>
      </c>
      <c r="S779" s="8">
        <f>ROUND((VALUE(SUBSTITUTE(SUBSTITUTE(BooksData[[#This Row],[Price (Incl. Tax)]], "Â", ""), "£", "")) *1.3),2)</f>
        <v>54.35</v>
      </c>
      <c r="T779" s="7" cm="1">
        <f t="array" ref="T779">_xlfn.SWITCH(I779, "One",1,"Two",2,"Three",3,"Four",4,"Five",5,"")</f>
        <v>1</v>
      </c>
      <c r="U779" s="12">
        <f>BooksData[[#This Row],[Price(USD)]]*BooksData[[#This Row],[Total Sales]]</f>
        <v>48371.5</v>
      </c>
      <c r="V779" s="7" t="str">
        <f>IF(BooksData[[#This Row],[Title]]="","Missing","OK")</f>
        <v>OK</v>
      </c>
      <c r="W779" s="7" t="str">
        <f ca="1">IF(BooksData[[#This Row],[Last Purchase]] &gt;= TODAY() - 30, "Recent", "Old")</f>
        <v>Old</v>
      </c>
      <c r="X779" s="7">
        <f>IFERROR(
  --MID(BooksData[[#This Row],[Availability]],
        FIND("(", BooksData[[#This Row],[Availability]]) + 1,
        FIND(" ", BooksData[[#This Row],[Availability]], FIND("(", BooksData[[#This Row],[Availability]])) - FIND("(", BooksData[[#This Row],[Availability]]) - 1),
  0)</f>
        <v>5</v>
      </c>
      <c r="Y779" s="13" t="str">
        <f>IF(ISNUMBER(SEARCH("In stock", BooksData[[#This Row],[Availability]])), "In Stock", "Out of Stock")</f>
        <v>In Stock</v>
      </c>
      <c r="Z779" s="13" t="str">
        <f>IF(BooksData[[#This Row],[Stock Count]] &lt; 5, "⚠️ Low", "OK")</f>
        <v>OK</v>
      </c>
      <c r="AA779" s="14">
        <f>BooksData[[#This Row],[Revenue]]*0.2</f>
        <v>9674.3000000000011</v>
      </c>
      <c r="AB779" s="13" t="str" cm="1">
        <f t="array" ref="AB779">_xlfn.IFS(BooksData[[#This Row],[Price(USD)]]&lt;10, "Low", BooksData[[#This Row],[Price(USD)]]&lt;20, "Mid", TRUE, "High")</f>
        <v>High</v>
      </c>
      <c r="AC779" s="13" t="str">
        <f>IF(BooksData[[#This Row],[Total Sales]] &gt; 4000, "Top Seller", "Other")</f>
        <v>Other</v>
      </c>
    </row>
    <row r="780" spans="1:29" x14ac:dyDescent="0.3">
      <c r="A780" s="7" t="s">
        <v>795</v>
      </c>
      <c r="B780" s="7" t="s">
        <v>1795</v>
      </c>
      <c r="C780" s="7" t="s">
        <v>2017</v>
      </c>
      <c r="D780" s="7" t="s">
        <v>2735</v>
      </c>
      <c r="E780" s="7" t="s">
        <v>2735</v>
      </c>
      <c r="F780" s="7" t="s">
        <v>2921</v>
      </c>
      <c r="G780" s="7" t="s">
        <v>2935</v>
      </c>
      <c r="H780" s="7">
        <v>0</v>
      </c>
      <c r="I780" s="10" t="s">
        <v>2944</v>
      </c>
      <c r="J780" s="7" t="s">
        <v>2967</v>
      </c>
      <c r="K780" s="7" t="s">
        <v>3773</v>
      </c>
      <c r="L780" s="11" t="s">
        <v>4773</v>
      </c>
      <c r="M780" s="11" t="s">
        <v>5773</v>
      </c>
      <c r="N780" s="9">
        <v>150</v>
      </c>
      <c r="O780" s="7" t="s">
        <v>5995</v>
      </c>
      <c r="P780" s="7" t="s">
        <v>6002</v>
      </c>
      <c r="Q780" s="9">
        <v>1915</v>
      </c>
      <c r="R780" s="6">
        <v>45734</v>
      </c>
      <c r="S780" s="8">
        <f>ROUND((VALUE(SUBSTITUTE(SUBSTITUTE(BooksData[[#This Row],[Price (Incl. Tax)]], "Â", ""), "£", "")) *1.3),2)</f>
        <v>30.72</v>
      </c>
      <c r="T780" s="7" cm="1">
        <f t="array" ref="T780">_xlfn.SWITCH(I780, "One",1,"Two",2,"Three",3,"Four",4,"Five",5,"")</f>
        <v>4</v>
      </c>
      <c r="U780" s="12">
        <f>BooksData[[#This Row],[Price(USD)]]*BooksData[[#This Row],[Total Sales]]</f>
        <v>4608</v>
      </c>
      <c r="V780" s="7" t="str">
        <f>IF(BooksData[[#This Row],[Title]]="","Missing","OK")</f>
        <v>OK</v>
      </c>
      <c r="W780" s="7" t="str">
        <f ca="1">IF(BooksData[[#This Row],[Last Purchase]] &gt;= TODAY() - 30, "Recent", "Old")</f>
        <v>Old</v>
      </c>
      <c r="X780" s="7">
        <f>IFERROR(
  --MID(BooksData[[#This Row],[Availability]],
        FIND("(", BooksData[[#This Row],[Availability]]) + 1,
        FIND(" ", BooksData[[#This Row],[Availability]], FIND("(", BooksData[[#This Row],[Availability]])) - FIND("(", BooksData[[#This Row],[Availability]]) - 1),
  0)</f>
        <v>5</v>
      </c>
      <c r="Y780" s="13" t="str">
        <f>IF(ISNUMBER(SEARCH("In stock", BooksData[[#This Row],[Availability]])), "In Stock", "Out of Stock")</f>
        <v>In Stock</v>
      </c>
      <c r="Z780" s="13" t="str">
        <f>IF(BooksData[[#This Row],[Stock Count]] &lt; 5, "⚠️ Low", "OK")</f>
        <v>OK</v>
      </c>
      <c r="AA780" s="14">
        <f>BooksData[[#This Row],[Revenue]]*0.2</f>
        <v>921.6</v>
      </c>
      <c r="AB780" s="13" t="str" cm="1">
        <f t="array" ref="AB780">_xlfn.IFS(BooksData[[#This Row],[Price(USD)]]&lt;10, "Low", BooksData[[#This Row],[Price(USD)]]&lt;20, "Mid", TRUE, "High")</f>
        <v>High</v>
      </c>
      <c r="AC780" s="13" t="str">
        <f>IF(BooksData[[#This Row],[Total Sales]] &gt; 4000, "Top Seller", "Other")</f>
        <v>Other</v>
      </c>
    </row>
    <row r="781" spans="1:29" x14ac:dyDescent="0.3">
      <c r="A781" s="7" t="s">
        <v>796</v>
      </c>
      <c r="B781" s="7" t="s">
        <v>1796</v>
      </c>
      <c r="C781" s="7" t="s">
        <v>2017</v>
      </c>
      <c r="D781" s="7" t="s">
        <v>2736</v>
      </c>
      <c r="E781" s="7" t="s">
        <v>2736</v>
      </c>
      <c r="F781" s="7" t="s">
        <v>2921</v>
      </c>
      <c r="G781" s="7" t="s">
        <v>2935</v>
      </c>
      <c r="H781" s="7">
        <v>0</v>
      </c>
      <c r="I781" s="10" t="s">
        <v>2947</v>
      </c>
      <c r="J781" s="7" t="s">
        <v>2967</v>
      </c>
      <c r="K781" s="7" t="s">
        <v>3774</v>
      </c>
      <c r="L781" s="11" t="s">
        <v>4774</v>
      </c>
      <c r="M781" s="11" t="s">
        <v>5774</v>
      </c>
      <c r="N781" s="9">
        <v>4752</v>
      </c>
      <c r="O781" s="7" t="s">
        <v>5997</v>
      </c>
      <c r="P781" s="7" t="s">
        <v>6001</v>
      </c>
      <c r="Q781" s="9">
        <v>1718</v>
      </c>
      <c r="R781" s="6">
        <v>45683</v>
      </c>
      <c r="S781" s="8">
        <f>ROUND((VALUE(SUBSTITUTE(SUBSTITUTE(BooksData[[#This Row],[Price (Incl. Tax)]], "Â", ""), "£", "")) *1.3),2)</f>
        <v>20.18</v>
      </c>
      <c r="T781" s="7" cm="1">
        <f t="array" ref="T781">_xlfn.SWITCH(I781, "One",1,"Two",2,"Three",3,"Four",4,"Five",5,"")</f>
        <v>5</v>
      </c>
      <c r="U781" s="12">
        <f>BooksData[[#This Row],[Price(USD)]]*BooksData[[#This Row],[Total Sales]]</f>
        <v>95895.360000000001</v>
      </c>
      <c r="V781" s="7" t="str">
        <f>IF(BooksData[[#This Row],[Title]]="","Missing","OK")</f>
        <v>OK</v>
      </c>
      <c r="W781" s="7" t="str">
        <f ca="1">IF(BooksData[[#This Row],[Last Purchase]] &gt;= TODAY() - 30, "Recent", "Old")</f>
        <v>Old</v>
      </c>
      <c r="X781" s="7">
        <f>IFERROR(
  --MID(BooksData[[#This Row],[Availability]],
        FIND("(", BooksData[[#This Row],[Availability]]) + 1,
        FIND(" ", BooksData[[#This Row],[Availability]], FIND("(", BooksData[[#This Row],[Availability]])) - FIND("(", BooksData[[#This Row],[Availability]]) - 1),
  0)</f>
        <v>5</v>
      </c>
      <c r="Y781" s="13" t="str">
        <f>IF(ISNUMBER(SEARCH("In stock", BooksData[[#This Row],[Availability]])), "In Stock", "Out of Stock")</f>
        <v>In Stock</v>
      </c>
      <c r="Z781" s="13" t="str">
        <f>IF(BooksData[[#This Row],[Stock Count]] &lt; 5, "⚠️ Low", "OK")</f>
        <v>OK</v>
      </c>
      <c r="AA781" s="14">
        <f>BooksData[[#This Row],[Revenue]]*0.2</f>
        <v>19179.072</v>
      </c>
      <c r="AB781" s="13" t="str" cm="1">
        <f t="array" ref="AB781">_xlfn.IFS(BooksData[[#This Row],[Price(USD)]]&lt;10, "Low", BooksData[[#This Row],[Price(USD)]]&lt;20, "Mid", TRUE, "High")</f>
        <v>High</v>
      </c>
      <c r="AC781" s="13" t="str">
        <f>IF(BooksData[[#This Row],[Total Sales]] &gt; 4000, "Top Seller", "Other")</f>
        <v>Top Seller</v>
      </c>
    </row>
    <row r="782" spans="1:29" x14ac:dyDescent="0.3">
      <c r="A782" s="7" t="s">
        <v>797</v>
      </c>
      <c r="B782" s="7" t="s">
        <v>1797</v>
      </c>
      <c r="C782" s="7" t="s">
        <v>2017</v>
      </c>
      <c r="D782" s="7" t="s">
        <v>2737</v>
      </c>
      <c r="E782" s="7" t="s">
        <v>2737</v>
      </c>
      <c r="F782" s="7" t="s">
        <v>2921</v>
      </c>
      <c r="G782" s="7" t="s">
        <v>2935</v>
      </c>
      <c r="H782" s="7">
        <v>0</v>
      </c>
      <c r="I782" s="10" t="s">
        <v>2947</v>
      </c>
      <c r="J782" s="7" t="s">
        <v>2967</v>
      </c>
      <c r="K782" s="7" t="s">
        <v>3775</v>
      </c>
      <c r="L782" s="11" t="s">
        <v>4775</v>
      </c>
      <c r="M782" s="11" t="s">
        <v>5775</v>
      </c>
      <c r="N782" s="9">
        <v>2379</v>
      </c>
      <c r="O782" s="7" t="s">
        <v>5998</v>
      </c>
      <c r="P782" s="7" t="s">
        <v>6001</v>
      </c>
      <c r="Q782" s="9">
        <v>1731</v>
      </c>
      <c r="R782" s="6">
        <v>45701</v>
      </c>
      <c r="S782" s="8">
        <f>ROUND((VALUE(SUBSTITUTE(SUBSTITUTE(BooksData[[#This Row],[Price (Incl. Tax)]], "Â", ""), "£", "")) *1.3),2)</f>
        <v>62.57</v>
      </c>
      <c r="T782" s="7" cm="1">
        <f t="array" ref="T782">_xlfn.SWITCH(I782, "One",1,"Two",2,"Three",3,"Four",4,"Five",5,"")</f>
        <v>5</v>
      </c>
      <c r="U782" s="12">
        <f>BooksData[[#This Row],[Price(USD)]]*BooksData[[#This Row],[Total Sales]]</f>
        <v>148854.03</v>
      </c>
      <c r="V782" s="7" t="str">
        <f>IF(BooksData[[#This Row],[Title]]="","Missing","OK")</f>
        <v>OK</v>
      </c>
      <c r="W782" s="7" t="str">
        <f ca="1">IF(BooksData[[#This Row],[Last Purchase]] &gt;= TODAY() - 30, "Recent", "Old")</f>
        <v>Old</v>
      </c>
      <c r="X782" s="7">
        <f>IFERROR(
  --MID(BooksData[[#This Row],[Availability]],
        FIND("(", BooksData[[#This Row],[Availability]]) + 1,
        FIND(" ", BooksData[[#This Row],[Availability]], FIND("(", BooksData[[#This Row],[Availability]])) - FIND("(", BooksData[[#This Row],[Availability]]) - 1),
  0)</f>
        <v>5</v>
      </c>
      <c r="Y782" s="13" t="str">
        <f>IF(ISNUMBER(SEARCH("In stock", BooksData[[#This Row],[Availability]])), "In Stock", "Out of Stock")</f>
        <v>In Stock</v>
      </c>
      <c r="Z782" s="13" t="str">
        <f>IF(BooksData[[#This Row],[Stock Count]] &lt; 5, "⚠️ Low", "OK")</f>
        <v>OK</v>
      </c>
      <c r="AA782" s="14">
        <f>BooksData[[#This Row],[Revenue]]*0.2</f>
        <v>29770.806</v>
      </c>
      <c r="AB782" s="13" t="str" cm="1">
        <f t="array" ref="AB782">_xlfn.IFS(BooksData[[#This Row],[Price(USD)]]&lt;10, "Low", BooksData[[#This Row],[Price(USD)]]&lt;20, "Mid", TRUE, "High")</f>
        <v>High</v>
      </c>
      <c r="AC782" s="13" t="str">
        <f>IF(BooksData[[#This Row],[Total Sales]] &gt; 4000, "Top Seller", "Other")</f>
        <v>Other</v>
      </c>
    </row>
    <row r="783" spans="1:29" x14ac:dyDescent="0.3">
      <c r="A783" s="7" t="s">
        <v>798</v>
      </c>
      <c r="B783" s="7" t="s">
        <v>1798</v>
      </c>
      <c r="C783" s="7" t="s">
        <v>2017</v>
      </c>
      <c r="D783" s="7" t="s">
        <v>2738</v>
      </c>
      <c r="E783" s="7" t="s">
        <v>2738</v>
      </c>
      <c r="F783" s="7" t="s">
        <v>2921</v>
      </c>
      <c r="G783" s="7" t="s">
        <v>2935</v>
      </c>
      <c r="H783" s="7">
        <v>0</v>
      </c>
      <c r="I783" s="10" t="s">
        <v>2947</v>
      </c>
      <c r="J783" s="7" t="s">
        <v>2967</v>
      </c>
      <c r="K783" s="7" t="s">
        <v>3776</v>
      </c>
      <c r="L783" s="11" t="s">
        <v>4776</v>
      </c>
      <c r="M783" s="11" t="s">
        <v>5776</v>
      </c>
      <c r="N783" s="9">
        <v>3895</v>
      </c>
      <c r="O783" s="7" t="s">
        <v>5997</v>
      </c>
      <c r="P783" s="7" t="s">
        <v>6001</v>
      </c>
      <c r="Q783" s="9">
        <v>355</v>
      </c>
      <c r="R783" s="6">
        <v>45722</v>
      </c>
      <c r="S783" s="8">
        <f>ROUND((VALUE(SUBSTITUTE(SUBSTITUTE(BooksData[[#This Row],[Price (Incl. Tax)]], "Â", ""), "£", "")) *1.3),2)</f>
        <v>13</v>
      </c>
      <c r="T783" s="7" cm="1">
        <f t="array" ref="T783">_xlfn.SWITCH(I783, "One",1,"Two",2,"Three",3,"Four",4,"Five",5,"")</f>
        <v>5</v>
      </c>
      <c r="U783" s="12">
        <f>BooksData[[#This Row],[Price(USD)]]*BooksData[[#This Row],[Total Sales]]</f>
        <v>50635</v>
      </c>
      <c r="V783" s="7" t="str">
        <f>IF(BooksData[[#This Row],[Title]]="","Missing","OK")</f>
        <v>OK</v>
      </c>
      <c r="W783" s="7" t="str">
        <f ca="1">IF(BooksData[[#This Row],[Last Purchase]] &gt;= TODAY() - 30, "Recent", "Old")</f>
        <v>Old</v>
      </c>
      <c r="X783" s="7">
        <f>IFERROR(
  --MID(BooksData[[#This Row],[Availability]],
        FIND("(", BooksData[[#This Row],[Availability]]) + 1,
        FIND(" ", BooksData[[#This Row],[Availability]], FIND("(", BooksData[[#This Row],[Availability]])) - FIND("(", BooksData[[#This Row],[Availability]]) - 1),
  0)</f>
        <v>5</v>
      </c>
      <c r="Y783" s="13" t="str">
        <f>IF(ISNUMBER(SEARCH("In stock", BooksData[[#This Row],[Availability]])), "In Stock", "Out of Stock")</f>
        <v>In Stock</v>
      </c>
      <c r="Z783" s="13" t="str">
        <f>IF(BooksData[[#This Row],[Stock Count]] &lt; 5, "⚠️ Low", "OK")</f>
        <v>OK</v>
      </c>
      <c r="AA783" s="14">
        <f>BooksData[[#This Row],[Revenue]]*0.2</f>
        <v>10127</v>
      </c>
      <c r="AB783" s="13" t="str" cm="1">
        <f t="array" ref="AB783">_xlfn.IFS(BooksData[[#This Row],[Price(USD)]]&lt;10, "Low", BooksData[[#This Row],[Price(USD)]]&lt;20, "Mid", TRUE, "High")</f>
        <v>Mid</v>
      </c>
      <c r="AC783" s="13" t="str">
        <f>IF(BooksData[[#This Row],[Total Sales]] &gt; 4000, "Top Seller", "Other")</f>
        <v>Other</v>
      </c>
    </row>
    <row r="784" spans="1:29" x14ac:dyDescent="0.3">
      <c r="A784" s="7" t="s">
        <v>799</v>
      </c>
      <c r="B784" s="7" t="s">
        <v>1799</v>
      </c>
      <c r="C784" s="7" t="s">
        <v>2017</v>
      </c>
      <c r="D784" s="7" t="s">
        <v>2739</v>
      </c>
      <c r="E784" s="7" t="s">
        <v>2739</v>
      </c>
      <c r="F784" s="7" t="s">
        <v>2921</v>
      </c>
      <c r="G784" s="7" t="s">
        <v>2936</v>
      </c>
      <c r="H784" s="7">
        <v>0</v>
      </c>
      <c r="I784" s="10" t="s">
        <v>2944</v>
      </c>
      <c r="J784" s="7" t="s">
        <v>2967</v>
      </c>
      <c r="K784" s="7" t="s">
        <v>3777</v>
      </c>
      <c r="L784" s="11" t="s">
        <v>4777</v>
      </c>
      <c r="M784" s="11" t="s">
        <v>5777</v>
      </c>
      <c r="N784" s="9">
        <v>3971</v>
      </c>
      <c r="O784" s="7" t="s">
        <v>5999</v>
      </c>
      <c r="P784" s="7" t="s">
        <v>6001</v>
      </c>
      <c r="Q784" s="9">
        <v>360</v>
      </c>
      <c r="R784" s="6">
        <v>45817</v>
      </c>
      <c r="S784" s="8">
        <f>ROUND((VALUE(SUBSTITUTE(SUBSTITUTE(BooksData[[#This Row],[Price (Incl. Tax)]], "Â", ""), "£", "")) *1.3),2)</f>
        <v>31.42</v>
      </c>
      <c r="T784" s="7" cm="1">
        <f t="array" ref="T784">_xlfn.SWITCH(I784, "One",1,"Two",2,"Three",3,"Four",4,"Five",5,"")</f>
        <v>4</v>
      </c>
      <c r="U784" s="12">
        <f>BooksData[[#This Row],[Price(USD)]]*BooksData[[#This Row],[Total Sales]]</f>
        <v>124768.82</v>
      </c>
      <c r="V784" s="7" t="str">
        <f>IF(BooksData[[#This Row],[Title]]="","Missing","OK")</f>
        <v>OK</v>
      </c>
      <c r="W784" s="7" t="str">
        <f ca="1">IF(BooksData[[#This Row],[Last Purchase]] &gt;= TODAY() - 30, "Recent", "Old")</f>
        <v>Old</v>
      </c>
      <c r="X784" s="7">
        <f>IFERROR(
  --MID(BooksData[[#This Row],[Availability]],
        FIND("(", BooksData[[#This Row],[Availability]]) + 1,
        FIND(" ", BooksData[[#This Row],[Availability]], FIND("(", BooksData[[#This Row],[Availability]])) - FIND("(", BooksData[[#This Row],[Availability]]) - 1),
  0)</f>
        <v>4</v>
      </c>
      <c r="Y784" s="13" t="str">
        <f>IF(ISNUMBER(SEARCH("In stock", BooksData[[#This Row],[Availability]])), "In Stock", "Out of Stock")</f>
        <v>In Stock</v>
      </c>
      <c r="Z784" s="13" t="str">
        <f>IF(BooksData[[#This Row],[Stock Count]] &lt; 5, "⚠️ Low", "OK")</f>
        <v>⚠️ Low</v>
      </c>
      <c r="AA784" s="14">
        <f>BooksData[[#This Row],[Revenue]]*0.2</f>
        <v>24953.764000000003</v>
      </c>
      <c r="AB784" s="13" t="str" cm="1">
        <f t="array" ref="AB784">_xlfn.IFS(BooksData[[#This Row],[Price(USD)]]&lt;10, "Low", BooksData[[#This Row],[Price(USD)]]&lt;20, "Mid", TRUE, "High")</f>
        <v>High</v>
      </c>
      <c r="AC784" s="13" t="str">
        <f>IF(BooksData[[#This Row],[Total Sales]] &gt; 4000, "Top Seller", "Other")</f>
        <v>Other</v>
      </c>
    </row>
    <row r="785" spans="1:29" x14ac:dyDescent="0.3">
      <c r="A785" s="7" t="s">
        <v>800</v>
      </c>
      <c r="B785" s="7" t="s">
        <v>1800</v>
      </c>
      <c r="C785" s="7" t="s">
        <v>2017</v>
      </c>
      <c r="D785" s="7" t="s">
        <v>2580</v>
      </c>
      <c r="E785" s="7" t="s">
        <v>2580</v>
      </c>
      <c r="F785" s="7" t="s">
        <v>2921</v>
      </c>
      <c r="G785" s="7" t="s">
        <v>2928</v>
      </c>
      <c r="H785" s="7">
        <v>0</v>
      </c>
      <c r="I785" s="10" t="s">
        <v>2945</v>
      </c>
      <c r="J785" s="7" t="s">
        <v>2967</v>
      </c>
      <c r="K785" s="7" t="s">
        <v>3778</v>
      </c>
      <c r="L785" s="11" t="s">
        <v>4778</v>
      </c>
      <c r="M785" s="11" t="s">
        <v>5778</v>
      </c>
      <c r="N785" s="9">
        <v>3658</v>
      </c>
      <c r="O785" s="7" t="s">
        <v>5995</v>
      </c>
      <c r="P785" s="7" t="s">
        <v>6002</v>
      </c>
      <c r="Q785" s="9">
        <v>484</v>
      </c>
      <c r="R785" s="6">
        <v>45724</v>
      </c>
      <c r="S785" s="8">
        <f>ROUND((VALUE(SUBSTITUTE(SUBSTITUTE(BooksData[[#This Row],[Price (Incl. Tax)]], "Â", ""), "£", "")) *1.3),2)</f>
        <v>42.07</v>
      </c>
      <c r="T785" s="7" cm="1">
        <f t="array" ref="T785">_xlfn.SWITCH(I785, "One",1,"Two",2,"Three",3,"Four",4,"Five",5,"")</f>
        <v>3</v>
      </c>
      <c r="U785" s="12">
        <f>BooksData[[#This Row],[Price(USD)]]*BooksData[[#This Row],[Total Sales]]</f>
        <v>153892.06</v>
      </c>
      <c r="V785" s="7" t="str">
        <f>IF(BooksData[[#This Row],[Title]]="","Missing","OK")</f>
        <v>OK</v>
      </c>
      <c r="W785" s="7" t="str">
        <f ca="1">IF(BooksData[[#This Row],[Last Purchase]] &gt;= TODAY() - 30, "Recent", "Old")</f>
        <v>Old</v>
      </c>
      <c r="X785" s="7">
        <f>IFERROR(
  --MID(BooksData[[#This Row],[Availability]],
        FIND("(", BooksData[[#This Row],[Availability]]) + 1,
        FIND(" ", BooksData[[#This Row],[Availability]], FIND("(", BooksData[[#This Row],[Availability]])) - FIND("(", BooksData[[#This Row],[Availability]]) - 1),
  0)</f>
        <v>3</v>
      </c>
      <c r="Y785" s="13" t="str">
        <f>IF(ISNUMBER(SEARCH("In stock", BooksData[[#This Row],[Availability]])), "In Stock", "Out of Stock")</f>
        <v>In Stock</v>
      </c>
      <c r="Z785" s="13" t="str">
        <f>IF(BooksData[[#This Row],[Stock Count]] &lt; 5, "⚠️ Low", "OK")</f>
        <v>⚠️ Low</v>
      </c>
      <c r="AA785" s="14">
        <f>BooksData[[#This Row],[Revenue]]*0.2</f>
        <v>30778.412</v>
      </c>
      <c r="AB785" s="13" t="str" cm="1">
        <f t="array" ref="AB785">_xlfn.IFS(BooksData[[#This Row],[Price(USD)]]&lt;10, "Low", BooksData[[#This Row],[Price(USD)]]&lt;20, "Mid", TRUE, "High")</f>
        <v>High</v>
      </c>
      <c r="AC785" s="13" t="str">
        <f>IF(BooksData[[#This Row],[Total Sales]] &gt; 4000, "Top Seller", "Other")</f>
        <v>Other</v>
      </c>
    </row>
    <row r="786" spans="1:29" x14ac:dyDescent="0.3">
      <c r="A786" s="7" t="s">
        <v>801</v>
      </c>
      <c r="B786" s="7" t="s">
        <v>1801</v>
      </c>
      <c r="C786" s="7" t="s">
        <v>2017</v>
      </c>
      <c r="D786" s="7" t="s">
        <v>2740</v>
      </c>
      <c r="E786" s="7" t="s">
        <v>2740</v>
      </c>
      <c r="F786" s="7" t="s">
        <v>2921</v>
      </c>
      <c r="G786" s="7" t="s">
        <v>2928</v>
      </c>
      <c r="H786" s="7">
        <v>0</v>
      </c>
      <c r="I786" s="10" t="s">
        <v>2943</v>
      </c>
      <c r="J786" s="7" t="s">
        <v>2967</v>
      </c>
      <c r="K786" s="7" t="s">
        <v>3779</v>
      </c>
      <c r="L786" s="11" t="s">
        <v>4779</v>
      </c>
      <c r="M786" s="11" t="s">
        <v>5779</v>
      </c>
      <c r="N786" s="9">
        <v>2841</v>
      </c>
      <c r="O786" s="7" t="s">
        <v>5997</v>
      </c>
      <c r="P786" s="7" t="s">
        <v>6001</v>
      </c>
      <c r="Q786" s="9">
        <v>1213</v>
      </c>
      <c r="R786" s="6">
        <v>45850</v>
      </c>
      <c r="S786" s="8">
        <f>ROUND((VALUE(SUBSTITUTE(SUBSTITUTE(BooksData[[#This Row],[Price (Incl. Tax)]], "Â", ""), "£", "")) *1.3),2)</f>
        <v>42.56</v>
      </c>
      <c r="T786" s="7" cm="1">
        <f t="array" ref="T786">_xlfn.SWITCH(I786, "One",1,"Two",2,"Three",3,"Four",4,"Five",5,"")</f>
        <v>2</v>
      </c>
      <c r="U786" s="12">
        <f>BooksData[[#This Row],[Price(USD)]]*BooksData[[#This Row],[Total Sales]]</f>
        <v>120912.96000000001</v>
      </c>
      <c r="V786" s="7" t="str">
        <f>IF(BooksData[[#This Row],[Title]]="","Missing","OK")</f>
        <v>OK</v>
      </c>
      <c r="W786" s="7" t="str">
        <f ca="1">IF(BooksData[[#This Row],[Last Purchase]] &gt;= TODAY() - 30, "Recent", "Old")</f>
        <v>Recent</v>
      </c>
      <c r="X786" s="7">
        <f>IFERROR(
  --MID(BooksData[[#This Row],[Availability]],
        FIND("(", BooksData[[#This Row],[Availability]]) + 1,
        FIND(" ", BooksData[[#This Row],[Availability]], FIND("(", BooksData[[#This Row],[Availability]])) - FIND("(", BooksData[[#This Row],[Availability]]) - 1),
  0)</f>
        <v>3</v>
      </c>
      <c r="Y786" s="13" t="str">
        <f>IF(ISNUMBER(SEARCH("In stock", BooksData[[#This Row],[Availability]])), "In Stock", "Out of Stock")</f>
        <v>In Stock</v>
      </c>
      <c r="Z786" s="13" t="str">
        <f>IF(BooksData[[#This Row],[Stock Count]] &lt; 5, "⚠️ Low", "OK")</f>
        <v>⚠️ Low</v>
      </c>
      <c r="AA786" s="14">
        <f>BooksData[[#This Row],[Revenue]]*0.2</f>
        <v>24182.592000000004</v>
      </c>
      <c r="AB786" s="13" t="str" cm="1">
        <f t="array" ref="AB786">_xlfn.IFS(BooksData[[#This Row],[Price(USD)]]&lt;10, "Low", BooksData[[#This Row],[Price(USD)]]&lt;20, "Mid", TRUE, "High")</f>
        <v>High</v>
      </c>
      <c r="AC786" s="13" t="str">
        <f>IF(BooksData[[#This Row],[Total Sales]] &gt; 4000, "Top Seller", "Other")</f>
        <v>Other</v>
      </c>
    </row>
    <row r="787" spans="1:29" x14ac:dyDescent="0.3">
      <c r="A787" s="7" t="s">
        <v>802</v>
      </c>
      <c r="B787" s="7" t="s">
        <v>1802</v>
      </c>
      <c r="C787" s="7" t="s">
        <v>2017</v>
      </c>
      <c r="D787" s="7" t="s">
        <v>2741</v>
      </c>
      <c r="E787" s="7" t="s">
        <v>2741</v>
      </c>
      <c r="F787" s="7" t="s">
        <v>2921</v>
      </c>
      <c r="G787" s="7" t="s">
        <v>2928</v>
      </c>
      <c r="H787" s="7">
        <v>0</v>
      </c>
      <c r="I787" s="10" t="s">
        <v>2945</v>
      </c>
      <c r="J787" s="7" t="s">
        <v>2967</v>
      </c>
      <c r="K787" s="7" t="s">
        <v>3780</v>
      </c>
      <c r="L787" s="11" t="s">
        <v>4780</v>
      </c>
      <c r="M787" s="11" t="s">
        <v>5780</v>
      </c>
      <c r="N787" s="9">
        <v>1560</v>
      </c>
      <c r="O787" s="7" t="s">
        <v>5999</v>
      </c>
      <c r="P787" s="7" t="s">
        <v>6001</v>
      </c>
      <c r="Q787" s="9">
        <v>651</v>
      </c>
      <c r="R787" s="6">
        <v>45716</v>
      </c>
      <c r="S787" s="8">
        <f>ROUND((VALUE(SUBSTITUTE(SUBSTITUTE(BooksData[[#This Row],[Price (Incl. Tax)]], "Â", ""), "£", "")) *1.3),2)</f>
        <v>58.4</v>
      </c>
      <c r="T787" s="7" cm="1">
        <f t="array" ref="T787">_xlfn.SWITCH(I787, "One",1,"Two",2,"Three",3,"Four",4,"Five",5,"")</f>
        <v>3</v>
      </c>
      <c r="U787" s="12">
        <f>BooksData[[#This Row],[Price(USD)]]*BooksData[[#This Row],[Total Sales]]</f>
        <v>91104</v>
      </c>
      <c r="V787" s="7" t="str">
        <f>IF(BooksData[[#This Row],[Title]]="","Missing","OK")</f>
        <v>OK</v>
      </c>
      <c r="W787" s="7" t="str">
        <f ca="1">IF(BooksData[[#This Row],[Last Purchase]] &gt;= TODAY() - 30, "Recent", "Old")</f>
        <v>Old</v>
      </c>
      <c r="X787" s="7">
        <f>IFERROR(
  --MID(BooksData[[#This Row],[Availability]],
        FIND("(", BooksData[[#This Row],[Availability]]) + 1,
        FIND(" ", BooksData[[#This Row],[Availability]], FIND("(", BooksData[[#This Row],[Availability]])) - FIND("(", BooksData[[#This Row],[Availability]]) - 1),
  0)</f>
        <v>3</v>
      </c>
      <c r="Y787" s="13" t="str">
        <f>IF(ISNUMBER(SEARCH("In stock", BooksData[[#This Row],[Availability]])), "In Stock", "Out of Stock")</f>
        <v>In Stock</v>
      </c>
      <c r="Z787" s="13" t="str">
        <f>IF(BooksData[[#This Row],[Stock Count]] &lt; 5, "⚠️ Low", "OK")</f>
        <v>⚠️ Low</v>
      </c>
      <c r="AA787" s="14">
        <f>BooksData[[#This Row],[Revenue]]*0.2</f>
        <v>18220.8</v>
      </c>
      <c r="AB787" s="13" t="str" cm="1">
        <f t="array" ref="AB787">_xlfn.IFS(BooksData[[#This Row],[Price(USD)]]&lt;10, "Low", BooksData[[#This Row],[Price(USD)]]&lt;20, "Mid", TRUE, "High")</f>
        <v>High</v>
      </c>
      <c r="AC787" s="13" t="str">
        <f>IF(BooksData[[#This Row],[Total Sales]] &gt; 4000, "Top Seller", "Other")</f>
        <v>Other</v>
      </c>
    </row>
    <row r="788" spans="1:29" x14ac:dyDescent="0.3">
      <c r="A788" s="7" t="s">
        <v>803</v>
      </c>
      <c r="B788" s="7" t="s">
        <v>1803</v>
      </c>
      <c r="C788" s="7" t="s">
        <v>2017</v>
      </c>
      <c r="D788" s="7" t="s">
        <v>2654</v>
      </c>
      <c r="E788" s="7" t="s">
        <v>2654</v>
      </c>
      <c r="F788" s="7" t="s">
        <v>2921</v>
      </c>
      <c r="G788" s="7" t="s">
        <v>2928</v>
      </c>
      <c r="H788" s="7">
        <v>0</v>
      </c>
      <c r="I788" s="10" t="s">
        <v>2944</v>
      </c>
      <c r="J788" s="7" t="s">
        <v>2967</v>
      </c>
      <c r="K788" s="7" t="s">
        <v>3781</v>
      </c>
      <c r="L788" s="11" t="s">
        <v>4781</v>
      </c>
      <c r="M788" s="11" t="s">
        <v>5781</v>
      </c>
      <c r="N788" s="9">
        <v>470</v>
      </c>
      <c r="O788" s="7" t="s">
        <v>6000</v>
      </c>
      <c r="P788" s="7" t="s">
        <v>6001</v>
      </c>
      <c r="Q788" s="9">
        <v>1651</v>
      </c>
      <c r="R788" s="6">
        <v>45839</v>
      </c>
      <c r="S788" s="8">
        <f>ROUND((VALUE(SUBSTITUTE(SUBSTITUTE(BooksData[[#This Row],[Price (Incl. Tax)]], "Â", ""), "£", "")) *1.3),2)</f>
        <v>38.53</v>
      </c>
      <c r="T788" s="7" cm="1">
        <f t="array" ref="T788">_xlfn.SWITCH(I788, "One",1,"Two",2,"Three",3,"Four",4,"Five",5,"")</f>
        <v>4</v>
      </c>
      <c r="U788" s="12">
        <f>BooksData[[#This Row],[Price(USD)]]*BooksData[[#This Row],[Total Sales]]</f>
        <v>18109.100000000002</v>
      </c>
      <c r="V788" s="7" t="str">
        <f>IF(BooksData[[#This Row],[Title]]="","Missing","OK")</f>
        <v>OK</v>
      </c>
      <c r="W788" s="7" t="str">
        <f ca="1">IF(BooksData[[#This Row],[Last Purchase]] &gt;= TODAY() - 30, "Recent", "Old")</f>
        <v>Recent</v>
      </c>
      <c r="X788" s="7">
        <f>IFERROR(
  --MID(BooksData[[#This Row],[Availability]],
        FIND("(", BooksData[[#This Row],[Availability]]) + 1,
        FIND(" ", BooksData[[#This Row],[Availability]], FIND("(", BooksData[[#This Row],[Availability]])) - FIND("(", BooksData[[#This Row],[Availability]]) - 1),
  0)</f>
        <v>3</v>
      </c>
      <c r="Y788" s="13" t="str">
        <f>IF(ISNUMBER(SEARCH("In stock", BooksData[[#This Row],[Availability]])), "In Stock", "Out of Stock")</f>
        <v>In Stock</v>
      </c>
      <c r="Z788" s="13" t="str">
        <f>IF(BooksData[[#This Row],[Stock Count]] &lt; 5, "⚠️ Low", "OK")</f>
        <v>⚠️ Low</v>
      </c>
      <c r="AA788" s="14">
        <f>BooksData[[#This Row],[Revenue]]*0.2</f>
        <v>3621.8200000000006</v>
      </c>
      <c r="AB788" s="13" t="str" cm="1">
        <f t="array" ref="AB788">_xlfn.IFS(BooksData[[#This Row],[Price(USD)]]&lt;10, "Low", BooksData[[#This Row],[Price(USD)]]&lt;20, "Mid", TRUE, "High")</f>
        <v>High</v>
      </c>
      <c r="AC788" s="13" t="str">
        <f>IF(BooksData[[#This Row],[Total Sales]] &gt; 4000, "Top Seller", "Other")</f>
        <v>Other</v>
      </c>
    </row>
    <row r="789" spans="1:29" x14ac:dyDescent="0.3">
      <c r="A789" s="7" t="s">
        <v>804</v>
      </c>
      <c r="B789" s="7" t="s">
        <v>1804</v>
      </c>
      <c r="C789" s="7" t="s">
        <v>2017</v>
      </c>
      <c r="D789" s="7" t="s">
        <v>2742</v>
      </c>
      <c r="E789" s="7" t="s">
        <v>2742</v>
      </c>
      <c r="F789" s="7" t="s">
        <v>2921</v>
      </c>
      <c r="G789" s="7" t="s">
        <v>2928</v>
      </c>
      <c r="H789" s="7">
        <v>0</v>
      </c>
      <c r="I789" s="10" t="s">
        <v>2944</v>
      </c>
      <c r="J789" s="7" t="s">
        <v>2967</v>
      </c>
      <c r="K789" s="7" t="s">
        <v>3782</v>
      </c>
      <c r="L789" s="11" t="s">
        <v>4782</v>
      </c>
      <c r="M789" s="11" t="s">
        <v>5782</v>
      </c>
      <c r="N789" s="9">
        <v>2118</v>
      </c>
      <c r="O789" s="7" t="s">
        <v>5998</v>
      </c>
      <c r="P789" s="7" t="s">
        <v>6001</v>
      </c>
      <c r="Q789" s="9">
        <v>1511</v>
      </c>
      <c r="R789" s="6">
        <v>45710</v>
      </c>
      <c r="S789" s="8">
        <f>ROUND((VALUE(SUBSTITUTE(SUBSTITUTE(BooksData[[#This Row],[Price (Incl. Tax)]], "Â", ""), "£", "")) *1.3),2)</f>
        <v>18.940000000000001</v>
      </c>
      <c r="T789" s="7" cm="1">
        <f t="array" ref="T789">_xlfn.SWITCH(I789, "One",1,"Two",2,"Three",3,"Four",4,"Five",5,"")</f>
        <v>4</v>
      </c>
      <c r="U789" s="12">
        <f>BooksData[[#This Row],[Price(USD)]]*BooksData[[#This Row],[Total Sales]]</f>
        <v>40114.920000000006</v>
      </c>
      <c r="V789" s="7" t="str">
        <f>IF(BooksData[[#This Row],[Title]]="","Missing","OK")</f>
        <v>OK</v>
      </c>
      <c r="W789" s="7" t="str">
        <f ca="1">IF(BooksData[[#This Row],[Last Purchase]] &gt;= TODAY() - 30, "Recent", "Old")</f>
        <v>Old</v>
      </c>
      <c r="X789" s="7">
        <f>IFERROR(
  --MID(BooksData[[#This Row],[Availability]],
        FIND("(", BooksData[[#This Row],[Availability]]) + 1,
        FIND(" ", BooksData[[#This Row],[Availability]], FIND("(", BooksData[[#This Row],[Availability]])) - FIND("(", BooksData[[#This Row],[Availability]]) - 1),
  0)</f>
        <v>3</v>
      </c>
      <c r="Y789" s="13" t="str">
        <f>IF(ISNUMBER(SEARCH("In stock", BooksData[[#This Row],[Availability]])), "In Stock", "Out of Stock")</f>
        <v>In Stock</v>
      </c>
      <c r="Z789" s="13" t="str">
        <f>IF(BooksData[[#This Row],[Stock Count]] &lt; 5, "⚠️ Low", "OK")</f>
        <v>⚠️ Low</v>
      </c>
      <c r="AA789" s="14">
        <f>BooksData[[#This Row],[Revenue]]*0.2</f>
        <v>8022.9840000000013</v>
      </c>
      <c r="AB789" s="13" t="str" cm="1">
        <f t="array" ref="AB789">_xlfn.IFS(BooksData[[#This Row],[Price(USD)]]&lt;10, "Low", BooksData[[#This Row],[Price(USD)]]&lt;20, "Mid", TRUE, "High")</f>
        <v>Mid</v>
      </c>
      <c r="AC789" s="13" t="str">
        <f>IF(BooksData[[#This Row],[Total Sales]] &gt; 4000, "Top Seller", "Other")</f>
        <v>Other</v>
      </c>
    </row>
    <row r="790" spans="1:29" x14ac:dyDescent="0.3">
      <c r="A790" s="7" t="s">
        <v>805</v>
      </c>
      <c r="B790" s="7" t="s">
        <v>1805</v>
      </c>
      <c r="C790" s="7" t="s">
        <v>2017</v>
      </c>
      <c r="D790" s="7" t="s">
        <v>2743</v>
      </c>
      <c r="E790" s="7" t="s">
        <v>2743</v>
      </c>
      <c r="F790" s="7" t="s">
        <v>2921</v>
      </c>
      <c r="G790" s="7" t="s">
        <v>2928</v>
      </c>
      <c r="H790" s="7">
        <v>0</v>
      </c>
      <c r="I790" s="10" t="s">
        <v>2944</v>
      </c>
      <c r="J790" s="7" t="s">
        <v>2967</v>
      </c>
      <c r="K790" s="7" t="s">
        <v>3783</v>
      </c>
      <c r="L790" s="11" t="s">
        <v>4783</v>
      </c>
      <c r="M790" s="11" t="s">
        <v>5783</v>
      </c>
      <c r="N790" s="9">
        <v>3963</v>
      </c>
      <c r="O790" s="7" t="s">
        <v>5995</v>
      </c>
      <c r="P790" s="7" t="s">
        <v>6001</v>
      </c>
      <c r="Q790" s="9">
        <v>1428</v>
      </c>
      <c r="R790" s="6">
        <v>45741</v>
      </c>
      <c r="S790" s="8">
        <f>ROUND((VALUE(SUBSTITUTE(SUBSTITUTE(BooksData[[#This Row],[Price (Incl. Tax)]], "Â", ""), "£", "")) *1.3),2)</f>
        <v>56.8</v>
      </c>
      <c r="T790" s="7" cm="1">
        <f t="array" ref="T790">_xlfn.SWITCH(I790, "One",1,"Two",2,"Three",3,"Four",4,"Five",5,"")</f>
        <v>4</v>
      </c>
      <c r="U790" s="12">
        <f>BooksData[[#This Row],[Price(USD)]]*BooksData[[#This Row],[Total Sales]]</f>
        <v>225098.4</v>
      </c>
      <c r="V790" s="7" t="str">
        <f>IF(BooksData[[#This Row],[Title]]="","Missing","OK")</f>
        <v>OK</v>
      </c>
      <c r="W790" s="7" t="str">
        <f ca="1">IF(BooksData[[#This Row],[Last Purchase]] &gt;= TODAY() - 30, "Recent", "Old")</f>
        <v>Old</v>
      </c>
      <c r="X790" s="7">
        <f>IFERROR(
  --MID(BooksData[[#This Row],[Availability]],
        FIND("(", BooksData[[#This Row],[Availability]]) + 1,
        FIND(" ", BooksData[[#This Row],[Availability]], FIND("(", BooksData[[#This Row],[Availability]])) - FIND("(", BooksData[[#This Row],[Availability]]) - 1),
  0)</f>
        <v>3</v>
      </c>
      <c r="Y790" s="13" t="str">
        <f>IF(ISNUMBER(SEARCH("In stock", BooksData[[#This Row],[Availability]])), "In Stock", "Out of Stock")</f>
        <v>In Stock</v>
      </c>
      <c r="Z790" s="13" t="str">
        <f>IF(BooksData[[#This Row],[Stock Count]] &lt; 5, "⚠️ Low", "OK")</f>
        <v>⚠️ Low</v>
      </c>
      <c r="AA790" s="14">
        <f>BooksData[[#This Row],[Revenue]]*0.2</f>
        <v>45019.68</v>
      </c>
      <c r="AB790" s="13" t="str" cm="1">
        <f t="array" ref="AB790">_xlfn.IFS(BooksData[[#This Row],[Price(USD)]]&lt;10, "Low", BooksData[[#This Row],[Price(USD)]]&lt;20, "Mid", TRUE, "High")</f>
        <v>High</v>
      </c>
      <c r="AC790" s="13" t="str">
        <f>IF(BooksData[[#This Row],[Total Sales]] &gt; 4000, "Top Seller", "Other")</f>
        <v>Other</v>
      </c>
    </row>
    <row r="791" spans="1:29" x14ac:dyDescent="0.3">
      <c r="A791" s="7" t="s">
        <v>806</v>
      </c>
      <c r="B791" s="7" t="s">
        <v>1806</v>
      </c>
      <c r="C791" s="7" t="s">
        <v>2017</v>
      </c>
      <c r="D791" s="7" t="s">
        <v>2744</v>
      </c>
      <c r="E791" s="7" t="s">
        <v>2744</v>
      </c>
      <c r="F791" s="7" t="s">
        <v>2921</v>
      </c>
      <c r="G791" s="7" t="s">
        <v>2928</v>
      </c>
      <c r="H791" s="7">
        <v>0</v>
      </c>
      <c r="I791" s="10" t="s">
        <v>2947</v>
      </c>
      <c r="J791" s="7" t="s">
        <v>2967</v>
      </c>
      <c r="K791" s="7" t="s">
        <v>3784</v>
      </c>
      <c r="L791" s="11" t="s">
        <v>4784</v>
      </c>
      <c r="M791" s="11" t="s">
        <v>5784</v>
      </c>
      <c r="N791" s="9">
        <v>984</v>
      </c>
      <c r="O791" s="7" t="s">
        <v>5995</v>
      </c>
      <c r="P791" s="7" t="s">
        <v>6002</v>
      </c>
      <c r="Q791" s="9">
        <v>734</v>
      </c>
      <c r="R791" s="6">
        <v>45702</v>
      </c>
      <c r="S791" s="8">
        <f>ROUND((VALUE(SUBSTITUTE(SUBSTITUTE(BooksData[[#This Row],[Price (Incl. Tax)]], "Â", ""), "£", "")) *1.3),2)</f>
        <v>68.95</v>
      </c>
      <c r="T791" s="7" cm="1">
        <f t="array" ref="T791">_xlfn.SWITCH(I791, "One",1,"Two",2,"Three",3,"Four",4,"Five",5,"")</f>
        <v>5</v>
      </c>
      <c r="U791" s="12">
        <f>BooksData[[#This Row],[Price(USD)]]*BooksData[[#This Row],[Total Sales]]</f>
        <v>67846.8</v>
      </c>
      <c r="V791" s="7" t="str">
        <f>IF(BooksData[[#This Row],[Title]]="","Missing","OK")</f>
        <v>OK</v>
      </c>
      <c r="W791" s="7" t="str">
        <f ca="1">IF(BooksData[[#This Row],[Last Purchase]] &gt;= TODAY() - 30, "Recent", "Old")</f>
        <v>Old</v>
      </c>
      <c r="X791" s="7">
        <f>IFERROR(
  --MID(BooksData[[#This Row],[Availability]],
        FIND("(", BooksData[[#This Row],[Availability]]) + 1,
        FIND(" ", BooksData[[#This Row],[Availability]], FIND("(", BooksData[[#This Row],[Availability]])) - FIND("(", BooksData[[#This Row],[Availability]]) - 1),
  0)</f>
        <v>3</v>
      </c>
      <c r="Y791" s="13" t="str">
        <f>IF(ISNUMBER(SEARCH("In stock", BooksData[[#This Row],[Availability]])), "In Stock", "Out of Stock")</f>
        <v>In Stock</v>
      </c>
      <c r="Z791" s="13" t="str">
        <f>IF(BooksData[[#This Row],[Stock Count]] &lt; 5, "⚠️ Low", "OK")</f>
        <v>⚠️ Low</v>
      </c>
      <c r="AA791" s="14">
        <f>BooksData[[#This Row],[Revenue]]*0.2</f>
        <v>13569.36</v>
      </c>
      <c r="AB791" s="13" t="str" cm="1">
        <f t="array" ref="AB791">_xlfn.IFS(BooksData[[#This Row],[Price(USD)]]&lt;10, "Low", BooksData[[#This Row],[Price(USD)]]&lt;20, "Mid", TRUE, "High")</f>
        <v>High</v>
      </c>
      <c r="AC791" s="13" t="str">
        <f>IF(BooksData[[#This Row],[Total Sales]] &gt; 4000, "Top Seller", "Other")</f>
        <v>Other</v>
      </c>
    </row>
    <row r="792" spans="1:29" x14ac:dyDescent="0.3">
      <c r="A792" s="7" t="s">
        <v>807</v>
      </c>
      <c r="B792" s="7" t="s">
        <v>1807</v>
      </c>
      <c r="C792" s="7" t="s">
        <v>2017</v>
      </c>
      <c r="D792" s="7" t="s">
        <v>2745</v>
      </c>
      <c r="E792" s="7" t="s">
        <v>2745</v>
      </c>
      <c r="F792" s="7" t="s">
        <v>2921</v>
      </c>
      <c r="G792" s="7" t="s">
        <v>2928</v>
      </c>
      <c r="H792" s="7">
        <v>0</v>
      </c>
      <c r="I792" s="10" t="s">
        <v>2944</v>
      </c>
      <c r="J792" s="7" t="s">
        <v>2967</v>
      </c>
      <c r="K792" s="7" t="s">
        <v>3785</v>
      </c>
      <c r="L792" s="11" t="s">
        <v>4785</v>
      </c>
      <c r="M792" s="11" t="s">
        <v>5785</v>
      </c>
      <c r="N792" s="9">
        <v>585</v>
      </c>
      <c r="O792" s="7" t="s">
        <v>5999</v>
      </c>
      <c r="P792" s="7" t="s">
        <v>6002</v>
      </c>
      <c r="Q792" s="9">
        <v>1871</v>
      </c>
      <c r="R792" s="6">
        <v>45728</v>
      </c>
      <c r="S792" s="8">
        <f>ROUND((VALUE(SUBSTITUTE(SUBSTITUTE(BooksData[[#This Row],[Price (Incl. Tax)]], "Â", ""), "£", "")) *1.3),2)</f>
        <v>54.87</v>
      </c>
      <c r="T792" s="7" cm="1">
        <f t="array" ref="T792">_xlfn.SWITCH(I792, "One",1,"Two",2,"Three",3,"Four",4,"Five",5,"")</f>
        <v>4</v>
      </c>
      <c r="U792" s="12">
        <f>BooksData[[#This Row],[Price(USD)]]*BooksData[[#This Row],[Total Sales]]</f>
        <v>32098.949999999997</v>
      </c>
      <c r="V792" s="7" t="str">
        <f>IF(BooksData[[#This Row],[Title]]="","Missing","OK")</f>
        <v>OK</v>
      </c>
      <c r="W792" s="7" t="str">
        <f ca="1">IF(BooksData[[#This Row],[Last Purchase]] &gt;= TODAY() - 30, "Recent", "Old")</f>
        <v>Old</v>
      </c>
      <c r="X792" s="7">
        <f>IFERROR(
  --MID(BooksData[[#This Row],[Availability]],
        FIND("(", BooksData[[#This Row],[Availability]]) + 1,
        FIND(" ", BooksData[[#This Row],[Availability]], FIND("(", BooksData[[#This Row],[Availability]])) - FIND("(", BooksData[[#This Row],[Availability]]) - 1),
  0)</f>
        <v>3</v>
      </c>
      <c r="Y792" s="13" t="str">
        <f>IF(ISNUMBER(SEARCH("In stock", BooksData[[#This Row],[Availability]])), "In Stock", "Out of Stock")</f>
        <v>In Stock</v>
      </c>
      <c r="Z792" s="13" t="str">
        <f>IF(BooksData[[#This Row],[Stock Count]] &lt; 5, "⚠️ Low", "OK")</f>
        <v>⚠️ Low</v>
      </c>
      <c r="AA792" s="14">
        <f>BooksData[[#This Row],[Revenue]]*0.2</f>
        <v>6419.79</v>
      </c>
      <c r="AB792" s="13" t="str" cm="1">
        <f t="array" ref="AB792">_xlfn.IFS(BooksData[[#This Row],[Price(USD)]]&lt;10, "Low", BooksData[[#This Row],[Price(USD)]]&lt;20, "Mid", TRUE, "High")</f>
        <v>High</v>
      </c>
      <c r="AC792" s="13" t="str">
        <f>IF(BooksData[[#This Row],[Total Sales]] &gt; 4000, "Top Seller", "Other")</f>
        <v>Other</v>
      </c>
    </row>
    <row r="793" spans="1:29" x14ac:dyDescent="0.3">
      <c r="A793" s="7" t="s">
        <v>808</v>
      </c>
      <c r="B793" s="7" t="s">
        <v>1808</v>
      </c>
      <c r="C793" s="7" t="s">
        <v>2017</v>
      </c>
      <c r="D793" s="7" t="s">
        <v>2746</v>
      </c>
      <c r="E793" s="7" t="s">
        <v>2746</v>
      </c>
      <c r="F793" s="7" t="s">
        <v>2921</v>
      </c>
      <c r="G793" s="7" t="s">
        <v>2928</v>
      </c>
      <c r="H793" s="7">
        <v>0</v>
      </c>
      <c r="I793" s="10" t="s">
        <v>2946</v>
      </c>
      <c r="J793" s="7" t="s">
        <v>2967</v>
      </c>
      <c r="K793" s="7" t="s">
        <v>3786</v>
      </c>
      <c r="L793" s="11" t="s">
        <v>4786</v>
      </c>
      <c r="M793" s="11" t="s">
        <v>5786</v>
      </c>
      <c r="N793" s="9">
        <v>3332</v>
      </c>
      <c r="O793" s="7" t="s">
        <v>5995</v>
      </c>
      <c r="P793" s="7" t="s">
        <v>6002</v>
      </c>
      <c r="Q793" s="9">
        <v>1211</v>
      </c>
      <c r="R793" s="6">
        <v>45721</v>
      </c>
      <c r="S793" s="8">
        <f>ROUND((VALUE(SUBSTITUTE(SUBSTITUTE(BooksData[[#This Row],[Price (Incl. Tax)]], "Â", ""), "£", "")) *1.3),2)</f>
        <v>33.92</v>
      </c>
      <c r="T793" s="7" cm="1">
        <f t="array" ref="T793">_xlfn.SWITCH(I793, "One",1,"Two",2,"Three",3,"Four",4,"Five",5,"")</f>
        <v>1</v>
      </c>
      <c r="U793" s="12">
        <f>BooksData[[#This Row],[Price(USD)]]*BooksData[[#This Row],[Total Sales]]</f>
        <v>113021.44</v>
      </c>
      <c r="V793" s="7" t="str">
        <f>IF(BooksData[[#This Row],[Title]]="","Missing","OK")</f>
        <v>OK</v>
      </c>
      <c r="W793" s="7" t="str">
        <f ca="1">IF(BooksData[[#This Row],[Last Purchase]] &gt;= TODAY() - 30, "Recent", "Old")</f>
        <v>Old</v>
      </c>
      <c r="X793" s="7">
        <f>IFERROR(
  --MID(BooksData[[#This Row],[Availability]],
        FIND("(", BooksData[[#This Row],[Availability]]) + 1,
        FIND(" ", BooksData[[#This Row],[Availability]], FIND("(", BooksData[[#This Row],[Availability]])) - FIND("(", BooksData[[#This Row],[Availability]]) - 1),
  0)</f>
        <v>3</v>
      </c>
      <c r="Y793" s="13" t="str">
        <f>IF(ISNUMBER(SEARCH("In stock", BooksData[[#This Row],[Availability]])), "In Stock", "Out of Stock")</f>
        <v>In Stock</v>
      </c>
      <c r="Z793" s="13" t="str">
        <f>IF(BooksData[[#This Row],[Stock Count]] &lt; 5, "⚠️ Low", "OK")</f>
        <v>⚠️ Low</v>
      </c>
      <c r="AA793" s="14">
        <f>BooksData[[#This Row],[Revenue]]*0.2</f>
        <v>22604.288</v>
      </c>
      <c r="AB793" s="13" t="str" cm="1">
        <f t="array" ref="AB793">_xlfn.IFS(BooksData[[#This Row],[Price(USD)]]&lt;10, "Low", BooksData[[#This Row],[Price(USD)]]&lt;20, "Mid", TRUE, "High")</f>
        <v>High</v>
      </c>
      <c r="AC793" s="13" t="str">
        <f>IF(BooksData[[#This Row],[Total Sales]] &gt; 4000, "Top Seller", "Other")</f>
        <v>Other</v>
      </c>
    </row>
    <row r="794" spans="1:29" x14ac:dyDescent="0.3">
      <c r="A794" s="7" t="s">
        <v>809</v>
      </c>
      <c r="B794" s="7" t="s">
        <v>1809</v>
      </c>
      <c r="C794" s="7" t="s">
        <v>2017</v>
      </c>
      <c r="D794" s="7" t="s">
        <v>2747</v>
      </c>
      <c r="E794" s="7" t="s">
        <v>2747</v>
      </c>
      <c r="F794" s="7" t="s">
        <v>2921</v>
      </c>
      <c r="G794" s="7" t="s">
        <v>2928</v>
      </c>
      <c r="H794" s="7">
        <v>0</v>
      </c>
      <c r="I794" s="10" t="s">
        <v>2945</v>
      </c>
      <c r="J794" s="7" t="s">
        <v>2967</v>
      </c>
      <c r="K794" s="7" t="s">
        <v>3787</v>
      </c>
      <c r="L794" s="11" t="s">
        <v>4787</v>
      </c>
      <c r="M794" s="11" t="s">
        <v>5787</v>
      </c>
      <c r="N794" s="9">
        <v>4078</v>
      </c>
      <c r="O794" s="7" t="s">
        <v>5998</v>
      </c>
      <c r="P794" s="7" t="s">
        <v>6002</v>
      </c>
      <c r="Q794" s="9">
        <v>57</v>
      </c>
      <c r="R794" s="6">
        <v>45806</v>
      </c>
      <c r="S794" s="8">
        <f>ROUND((VALUE(SUBSTITUTE(SUBSTITUTE(BooksData[[#This Row],[Price (Incl. Tax)]], "Â", ""), "£", "")) *1.3),2)</f>
        <v>27.46</v>
      </c>
      <c r="T794" s="7" cm="1">
        <f t="array" ref="T794">_xlfn.SWITCH(I794, "One",1,"Two",2,"Three",3,"Four",4,"Five",5,"")</f>
        <v>3</v>
      </c>
      <c r="U794" s="12">
        <f>BooksData[[#This Row],[Price(USD)]]*BooksData[[#This Row],[Total Sales]]</f>
        <v>111981.88</v>
      </c>
      <c r="V794" s="7" t="str">
        <f>IF(BooksData[[#This Row],[Title]]="","Missing","OK")</f>
        <v>OK</v>
      </c>
      <c r="W794" s="7" t="str">
        <f ca="1">IF(BooksData[[#This Row],[Last Purchase]] &gt;= TODAY() - 30, "Recent", "Old")</f>
        <v>Old</v>
      </c>
      <c r="X794" s="7">
        <f>IFERROR(
  --MID(BooksData[[#This Row],[Availability]],
        FIND("(", BooksData[[#This Row],[Availability]]) + 1,
        FIND(" ", BooksData[[#This Row],[Availability]], FIND("(", BooksData[[#This Row],[Availability]])) - FIND("(", BooksData[[#This Row],[Availability]]) - 1),
  0)</f>
        <v>3</v>
      </c>
      <c r="Y794" s="13" t="str">
        <f>IF(ISNUMBER(SEARCH("In stock", BooksData[[#This Row],[Availability]])), "In Stock", "Out of Stock")</f>
        <v>In Stock</v>
      </c>
      <c r="Z794" s="13" t="str">
        <f>IF(BooksData[[#This Row],[Stock Count]] &lt; 5, "⚠️ Low", "OK")</f>
        <v>⚠️ Low</v>
      </c>
      <c r="AA794" s="14">
        <f>BooksData[[#This Row],[Revenue]]*0.2</f>
        <v>22396.376000000004</v>
      </c>
      <c r="AB794" s="13" t="str" cm="1">
        <f t="array" ref="AB794">_xlfn.IFS(BooksData[[#This Row],[Price(USD)]]&lt;10, "Low", BooksData[[#This Row],[Price(USD)]]&lt;20, "Mid", TRUE, "High")</f>
        <v>High</v>
      </c>
      <c r="AC794" s="13" t="str">
        <f>IF(BooksData[[#This Row],[Total Sales]] &gt; 4000, "Top Seller", "Other")</f>
        <v>Top Seller</v>
      </c>
    </row>
    <row r="795" spans="1:29" x14ac:dyDescent="0.3">
      <c r="A795" s="7" t="s">
        <v>810</v>
      </c>
      <c r="B795" s="7" t="s">
        <v>1810</v>
      </c>
      <c r="C795" s="7" t="s">
        <v>2017</v>
      </c>
      <c r="D795" s="7" t="s">
        <v>2748</v>
      </c>
      <c r="E795" s="7" t="s">
        <v>2748</v>
      </c>
      <c r="F795" s="7" t="s">
        <v>2921</v>
      </c>
      <c r="G795" s="7" t="s">
        <v>2928</v>
      </c>
      <c r="H795" s="7">
        <v>0</v>
      </c>
      <c r="I795" s="10" t="s">
        <v>2947</v>
      </c>
      <c r="J795" s="7" t="s">
        <v>2967</v>
      </c>
      <c r="K795" s="7" t="s">
        <v>3788</v>
      </c>
      <c r="L795" s="11" t="s">
        <v>4788</v>
      </c>
      <c r="M795" s="11" t="s">
        <v>5788</v>
      </c>
      <c r="N795" s="9">
        <v>656</v>
      </c>
      <c r="O795" s="7" t="s">
        <v>5998</v>
      </c>
      <c r="P795" s="7" t="s">
        <v>6001</v>
      </c>
      <c r="Q795" s="9">
        <v>1440</v>
      </c>
      <c r="R795" s="6">
        <v>45674</v>
      </c>
      <c r="S795" s="8">
        <f>ROUND((VALUE(SUBSTITUTE(SUBSTITUTE(BooksData[[#This Row],[Price (Incl. Tax)]], "Â", ""), "£", "")) *1.3),2)</f>
        <v>47.88</v>
      </c>
      <c r="T795" s="7" cm="1">
        <f t="array" ref="T795">_xlfn.SWITCH(I795, "One",1,"Two",2,"Three",3,"Four",4,"Five",5,"")</f>
        <v>5</v>
      </c>
      <c r="U795" s="12">
        <f>BooksData[[#This Row],[Price(USD)]]*BooksData[[#This Row],[Total Sales]]</f>
        <v>31409.280000000002</v>
      </c>
      <c r="V795" s="7" t="str">
        <f>IF(BooksData[[#This Row],[Title]]="","Missing","OK")</f>
        <v>OK</v>
      </c>
      <c r="W795" s="7" t="str">
        <f ca="1">IF(BooksData[[#This Row],[Last Purchase]] &gt;= TODAY() - 30, "Recent", "Old")</f>
        <v>Old</v>
      </c>
      <c r="X795" s="7">
        <f>IFERROR(
  --MID(BooksData[[#This Row],[Availability]],
        FIND("(", BooksData[[#This Row],[Availability]]) + 1,
        FIND(" ", BooksData[[#This Row],[Availability]], FIND("(", BooksData[[#This Row],[Availability]])) - FIND("(", BooksData[[#This Row],[Availability]]) - 1),
  0)</f>
        <v>3</v>
      </c>
      <c r="Y795" s="13" t="str">
        <f>IF(ISNUMBER(SEARCH("In stock", BooksData[[#This Row],[Availability]])), "In Stock", "Out of Stock")</f>
        <v>In Stock</v>
      </c>
      <c r="Z795" s="13" t="str">
        <f>IF(BooksData[[#This Row],[Stock Count]] &lt; 5, "⚠️ Low", "OK")</f>
        <v>⚠️ Low</v>
      </c>
      <c r="AA795" s="14">
        <f>BooksData[[#This Row],[Revenue]]*0.2</f>
        <v>6281.8560000000007</v>
      </c>
      <c r="AB795" s="13" t="str" cm="1">
        <f t="array" ref="AB795">_xlfn.IFS(BooksData[[#This Row],[Price(USD)]]&lt;10, "Low", BooksData[[#This Row],[Price(USD)]]&lt;20, "Mid", TRUE, "High")</f>
        <v>High</v>
      </c>
      <c r="AC795" s="13" t="str">
        <f>IF(BooksData[[#This Row],[Total Sales]] &gt; 4000, "Top Seller", "Other")</f>
        <v>Other</v>
      </c>
    </row>
    <row r="796" spans="1:29" x14ac:dyDescent="0.3">
      <c r="A796" s="7" t="s">
        <v>811</v>
      </c>
      <c r="B796" s="7" t="s">
        <v>1811</v>
      </c>
      <c r="C796" s="7" t="s">
        <v>2017</v>
      </c>
      <c r="D796" s="7" t="s">
        <v>2749</v>
      </c>
      <c r="E796" s="7" t="s">
        <v>2749</v>
      </c>
      <c r="F796" s="7" t="s">
        <v>2921</v>
      </c>
      <c r="G796" s="7" t="s">
        <v>2938</v>
      </c>
      <c r="H796" s="7">
        <v>0</v>
      </c>
      <c r="I796" s="10" t="s">
        <v>2944</v>
      </c>
      <c r="J796" s="7" t="s">
        <v>2967</v>
      </c>
      <c r="K796" s="7" t="s">
        <v>3789</v>
      </c>
      <c r="L796" s="11" t="s">
        <v>4789</v>
      </c>
      <c r="M796" s="11" t="s">
        <v>5789</v>
      </c>
      <c r="N796" s="9">
        <v>4776</v>
      </c>
      <c r="O796" s="7" t="s">
        <v>5995</v>
      </c>
      <c r="P796" s="7" t="s">
        <v>6002</v>
      </c>
      <c r="Q796" s="9">
        <v>1434</v>
      </c>
      <c r="R796" s="6">
        <v>45703</v>
      </c>
      <c r="S796" s="8">
        <f>ROUND((VALUE(SUBSTITUTE(SUBSTITUTE(BooksData[[#This Row],[Price (Incl. Tax)]], "Â", ""), "£", "")) *1.3),2)</f>
        <v>16.72</v>
      </c>
      <c r="T796" s="7" cm="1">
        <f t="array" ref="T796">_xlfn.SWITCH(I796, "One",1,"Two",2,"Three",3,"Four",4,"Five",5,"")</f>
        <v>4</v>
      </c>
      <c r="U796" s="12">
        <f>BooksData[[#This Row],[Price(USD)]]*BooksData[[#This Row],[Total Sales]]</f>
        <v>79854.720000000001</v>
      </c>
      <c r="V796" s="7" t="str">
        <f>IF(BooksData[[#This Row],[Title]]="","Missing","OK")</f>
        <v>OK</v>
      </c>
      <c r="W796" s="7" t="str">
        <f ca="1">IF(BooksData[[#This Row],[Last Purchase]] &gt;= TODAY() - 30, "Recent", "Old")</f>
        <v>Old</v>
      </c>
      <c r="X796" s="7">
        <f>IFERROR(
  --MID(BooksData[[#This Row],[Availability]],
        FIND("(", BooksData[[#This Row],[Availability]]) + 1,
        FIND(" ", BooksData[[#This Row],[Availability]], FIND("(", BooksData[[#This Row],[Availability]])) - FIND("(", BooksData[[#This Row],[Availability]]) - 1),
  0)</f>
        <v>2</v>
      </c>
      <c r="Y796" s="13" t="str">
        <f>IF(ISNUMBER(SEARCH("In stock", BooksData[[#This Row],[Availability]])), "In Stock", "Out of Stock")</f>
        <v>In Stock</v>
      </c>
      <c r="Z796" s="13" t="str">
        <f>IF(BooksData[[#This Row],[Stock Count]] &lt; 5, "⚠️ Low", "OK")</f>
        <v>⚠️ Low</v>
      </c>
      <c r="AA796" s="14">
        <f>BooksData[[#This Row],[Revenue]]*0.2</f>
        <v>15970.944000000001</v>
      </c>
      <c r="AB796" s="13" t="str" cm="1">
        <f t="array" ref="AB796">_xlfn.IFS(BooksData[[#This Row],[Price(USD)]]&lt;10, "Low", BooksData[[#This Row],[Price(USD)]]&lt;20, "Mid", TRUE, "High")</f>
        <v>Mid</v>
      </c>
      <c r="AC796" s="13" t="str">
        <f>IF(BooksData[[#This Row],[Total Sales]] &gt; 4000, "Top Seller", "Other")</f>
        <v>Top Seller</v>
      </c>
    </row>
    <row r="797" spans="1:29" x14ac:dyDescent="0.3">
      <c r="A797" s="7" t="s">
        <v>812</v>
      </c>
      <c r="B797" s="7" t="s">
        <v>1812</v>
      </c>
      <c r="C797" s="7" t="s">
        <v>2017</v>
      </c>
      <c r="D797" s="7" t="s">
        <v>2750</v>
      </c>
      <c r="E797" s="7" t="s">
        <v>2750</v>
      </c>
      <c r="F797" s="7" t="s">
        <v>2921</v>
      </c>
      <c r="G797" s="7" t="s">
        <v>2938</v>
      </c>
      <c r="H797" s="7">
        <v>0</v>
      </c>
      <c r="I797" s="10" t="s">
        <v>2946</v>
      </c>
      <c r="J797" s="7" t="s">
        <v>2967</v>
      </c>
      <c r="K797" s="7" t="s">
        <v>3790</v>
      </c>
      <c r="L797" s="11" t="s">
        <v>4790</v>
      </c>
      <c r="M797" s="11" t="s">
        <v>5790</v>
      </c>
      <c r="N797" s="9">
        <v>489</v>
      </c>
      <c r="O797" s="7" t="s">
        <v>5997</v>
      </c>
      <c r="P797" s="7" t="s">
        <v>6001</v>
      </c>
      <c r="Q797" s="9">
        <v>720</v>
      </c>
      <c r="R797" s="6">
        <v>45807</v>
      </c>
      <c r="S797" s="8">
        <f>ROUND((VALUE(SUBSTITUTE(SUBSTITUTE(BooksData[[#This Row],[Price (Incl. Tax)]], "Â", ""), "£", "")) *1.3),2)</f>
        <v>69.510000000000005</v>
      </c>
      <c r="T797" s="7" cm="1">
        <f t="array" ref="T797">_xlfn.SWITCH(I797, "One",1,"Two",2,"Three",3,"Four",4,"Five",5,"")</f>
        <v>1</v>
      </c>
      <c r="U797" s="12">
        <f>BooksData[[#This Row],[Price(USD)]]*BooksData[[#This Row],[Total Sales]]</f>
        <v>33990.39</v>
      </c>
      <c r="V797" s="7" t="str">
        <f>IF(BooksData[[#This Row],[Title]]="","Missing","OK")</f>
        <v>OK</v>
      </c>
      <c r="W797" s="7" t="str">
        <f ca="1">IF(BooksData[[#This Row],[Last Purchase]] &gt;= TODAY() - 30, "Recent", "Old")</f>
        <v>Old</v>
      </c>
      <c r="X797" s="7">
        <f>IFERROR(
  --MID(BooksData[[#This Row],[Availability]],
        FIND("(", BooksData[[#This Row],[Availability]]) + 1,
        FIND(" ", BooksData[[#This Row],[Availability]], FIND("(", BooksData[[#This Row],[Availability]])) - FIND("(", BooksData[[#This Row],[Availability]]) - 1),
  0)</f>
        <v>2</v>
      </c>
      <c r="Y797" s="13" t="str">
        <f>IF(ISNUMBER(SEARCH("In stock", BooksData[[#This Row],[Availability]])), "In Stock", "Out of Stock")</f>
        <v>In Stock</v>
      </c>
      <c r="Z797" s="13" t="str">
        <f>IF(BooksData[[#This Row],[Stock Count]] &lt; 5, "⚠️ Low", "OK")</f>
        <v>⚠️ Low</v>
      </c>
      <c r="AA797" s="14">
        <f>BooksData[[#This Row],[Revenue]]*0.2</f>
        <v>6798.0780000000004</v>
      </c>
      <c r="AB797" s="13" t="str" cm="1">
        <f t="array" ref="AB797">_xlfn.IFS(BooksData[[#This Row],[Price(USD)]]&lt;10, "Low", BooksData[[#This Row],[Price(USD)]]&lt;20, "Mid", TRUE, "High")</f>
        <v>High</v>
      </c>
      <c r="AC797" s="13" t="str">
        <f>IF(BooksData[[#This Row],[Total Sales]] &gt; 4000, "Top Seller", "Other")</f>
        <v>Other</v>
      </c>
    </row>
    <row r="798" spans="1:29" x14ac:dyDescent="0.3">
      <c r="A798" s="7" t="s">
        <v>813</v>
      </c>
      <c r="B798" s="7" t="s">
        <v>1813</v>
      </c>
      <c r="C798" s="7" t="s">
        <v>2017</v>
      </c>
      <c r="D798" s="7" t="s">
        <v>2751</v>
      </c>
      <c r="E798" s="7" t="s">
        <v>2751</v>
      </c>
      <c r="F798" s="7" t="s">
        <v>2921</v>
      </c>
      <c r="G798" s="7" t="s">
        <v>2929</v>
      </c>
      <c r="H798" s="7">
        <v>0</v>
      </c>
      <c r="I798" s="10" t="s">
        <v>2947</v>
      </c>
      <c r="J798" s="7" t="s">
        <v>2967</v>
      </c>
      <c r="K798" s="7" t="s">
        <v>3791</v>
      </c>
      <c r="L798" s="11" t="s">
        <v>4791</v>
      </c>
      <c r="M798" s="11" t="s">
        <v>5791</v>
      </c>
      <c r="N798" s="9">
        <v>1292</v>
      </c>
      <c r="O798" s="7" t="s">
        <v>5997</v>
      </c>
      <c r="P798" s="7" t="s">
        <v>6001</v>
      </c>
      <c r="Q798" s="9">
        <v>1940</v>
      </c>
      <c r="R798" s="6">
        <v>45819</v>
      </c>
      <c r="S798" s="8">
        <f>ROUND((VALUE(SUBSTITUTE(SUBSTITUTE(BooksData[[#This Row],[Price (Incl. Tax)]], "Â", ""), "£", "")) *1.3),2)</f>
        <v>36.26</v>
      </c>
      <c r="T798" s="7" cm="1">
        <f t="array" ref="T798">_xlfn.SWITCH(I798, "One",1,"Two",2,"Three",3,"Four",4,"Five",5,"")</f>
        <v>5</v>
      </c>
      <c r="U798" s="12">
        <f>BooksData[[#This Row],[Price(USD)]]*BooksData[[#This Row],[Total Sales]]</f>
        <v>46847.92</v>
      </c>
      <c r="V798" s="7" t="str">
        <f>IF(BooksData[[#This Row],[Title]]="","Missing","OK")</f>
        <v>OK</v>
      </c>
      <c r="W798" s="7" t="str">
        <f ca="1">IF(BooksData[[#This Row],[Last Purchase]] &gt;= TODAY() - 30, "Recent", "Old")</f>
        <v>Old</v>
      </c>
      <c r="X798" s="7">
        <f>IFERROR(
  --MID(BooksData[[#This Row],[Availability]],
        FIND("(", BooksData[[#This Row],[Availability]]) + 1,
        FIND(" ", BooksData[[#This Row],[Availability]], FIND("(", BooksData[[#This Row],[Availability]])) - FIND("(", BooksData[[#This Row],[Availability]]) - 1),
  0)</f>
        <v>1</v>
      </c>
      <c r="Y798" s="13" t="str">
        <f>IF(ISNUMBER(SEARCH("In stock", BooksData[[#This Row],[Availability]])), "In Stock", "Out of Stock")</f>
        <v>In Stock</v>
      </c>
      <c r="Z798" s="13" t="str">
        <f>IF(BooksData[[#This Row],[Stock Count]] &lt; 5, "⚠️ Low", "OK")</f>
        <v>⚠️ Low</v>
      </c>
      <c r="AA798" s="14">
        <f>BooksData[[#This Row],[Revenue]]*0.2</f>
        <v>9369.5840000000007</v>
      </c>
      <c r="AB798" s="13" t="str" cm="1">
        <f t="array" ref="AB798">_xlfn.IFS(BooksData[[#This Row],[Price(USD)]]&lt;10, "Low", BooksData[[#This Row],[Price(USD)]]&lt;20, "Mid", TRUE, "High")</f>
        <v>High</v>
      </c>
      <c r="AC798" s="13" t="str">
        <f>IF(BooksData[[#This Row],[Total Sales]] &gt; 4000, "Top Seller", "Other")</f>
        <v>Other</v>
      </c>
    </row>
    <row r="799" spans="1:29" x14ac:dyDescent="0.3">
      <c r="A799" s="7" t="s">
        <v>814</v>
      </c>
      <c r="B799" s="7" t="s">
        <v>1814</v>
      </c>
      <c r="C799" s="7" t="s">
        <v>2017</v>
      </c>
      <c r="D799" s="7" t="s">
        <v>2197</v>
      </c>
      <c r="E799" s="7" t="s">
        <v>2197</v>
      </c>
      <c r="F799" s="7" t="s">
        <v>2921</v>
      </c>
      <c r="G799" s="7" t="s">
        <v>2929</v>
      </c>
      <c r="H799" s="7">
        <v>0</v>
      </c>
      <c r="I799" s="10" t="s">
        <v>2944</v>
      </c>
      <c r="J799" s="7" t="s">
        <v>2967</v>
      </c>
      <c r="K799" s="7" t="s">
        <v>3792</v>
      </c>
      <c r="L799" s="11" t="s">
        <v>4792</v>
      </c>
      <c r="M799" s="11" t="s">
        <v>5792</v>
      </c>
      <c r="N799" s="9">
        <v>1272</v>
      </c>
      <c r="O799" s="7" t="s">
        <v>5998</v>
      </c>
      <c r="P799" s="7" t="s">
        <v>6002</v>
      </c>
      <c r="Q799" s="9">
        <v>1162</v>
      </c>
      <c r="R799" s="6">
        <v>45825</v>
      </c>
      <c r="S799" s="8">
        <f>ROUND((VALUE(SUBSTITUTE(SUBSTITUTE(BooksData[[#This Row],[Price (Incl. Tax)]], "Â", ""), "£", "")) *1.3),2)</f>
        <v>53.08</v>
      </c>
      <c r="T799" s="7" cm="1">
        <f t="array" ref="T799">_xlfn.SWITCH(I799, "One",1,"Two",2,"Three",3,"Four",4,"Five",5,"")</f>
        <v>4</v>
      </c>
      <c r="U799" s="12">
        <f>BooksData[[#This Row],[Price(USD)]]*BooksData[[#This Row],[Total Sales]]</f>
        <v>67517.759999999995</v>
      </c>
      <c r="V799" s="7" t="str">
        <f>IF(BooksData[[#This Row],[Title]]="","Missing","OK")</f>
        <v>OK</v>
      </c>
      <c r="W799" s="7" t="str">
        <f ca="1">IF(BooksData[[#This Row],[Last Purchase]] &gt;= TODAY() - 30, "Recent", "Old")</f>
        <v>Recent</v>
      </c>
      <c r="X799" s="7">
        <f>IFERROR(
  --MID(BooksData[[#This Row],[Availability]],
        FIND("(", BooksData[[#This Row],[Availability]]) + 1,
        FIND(" ", BooksData[[#This Row],[Availability]], FIND("(", BooksData[[#This Row],[Availability]])) - FIND("(", BooksData[[#This Row],[Availability]]) - 1),
  0)</f>
        <v>1</v>
      </c>
      <c r="Y799" s="13" t="str">
        <f>IF(ISNUMBER(SEARCH("In stock", BooksData[[#This Row],[Availability]])), "In Stock", "Out of Stock")</f>
        <v>In Stock</v>
      </c>
      <c r="Z799" s="13" t="str">
        <f>IF(BooksData[[#This Row],[Stock Count]] &lt; 5, "⚠️ Low", "OK")</f>
        <v>⚠️ Low</v>
      </c>
      <c r="AA799" s="14">
        <f>BooksData[[#This Row],[Revenue]]*0.2</f>
        <v>13503.552</v>
      </c>
      <c r="AB799" s="13" t="str" cm="1">
        <f t="array" ref="AB799">_xlfn.IFS(BooksData[[#This Row],[Price(USD)]]&lt;10, "Low", BooksData[[#This Row],[Price(USD)]]&lt;20, "Mid", TRUE, "High")</f>
        <v>High</v>
      </c>
      <c r="AC799" s="13" t="str">
        <f>IF(BooksData[[#This Row],[Total Sales]] &gt; 4000, "Top Seller", "Other")</f>
        <v>Other</v>
      </c>
    </row>
    <row r="800" spans="1:29" x14ac:dyDescent="0.3">
      <c r="A800" s="7" t="s">
        <v>815</v>
      </c>
      <c r="B800" s="7" t="s">
        <v>1815</v>
      </c>
      <c r="C800" s="7" t="s">
        <v>2017</v>
      </c>
      <c r="D800" s="7" t="s">
        <v>2752</v>
      </c>
      <c r="E800" s="7" t="s">
        <v>2752</v>
      </c>
      <c r="F800" s="7" t="s">
        <v>2921</v>
      </c>
      <c r="G800" s="7" t="s">
        <v>2932</v>
      </c>
      <c r="H800" s="7">
        <v>0</v>
      </c>
      <c r="I800" s="10" t="s">
        <v>2944</v>
      </c>
      <c r="J800" s="7" t="s">
        <v>2968</v>
      </c>
      <c r="K800" s="7" t="s">
        <v>3793</v>
      </c>
      <c r="L800" s="11" t="s">
        <v>4793</v>
      </c>
      <c r="M800" s="11" t="s">
        <v>5793</v>
      </c>
      <c r="N800" s="9">
        <v>4660</v>
      </c>
      <c r="O800" s="7" t="s">
        <v>5997</v>
      </c>
      <c r="P800" s="7" t="s">
        <v>6001</v>
      </c>
      <c r="Q800" s="9">
        <v>1154</v>
      </c>
      <c r="R800" s="6">
        <v>45752</v>
      </c>
      <c r="S800" s="8">
        <f>ROUND((VALUE(SUBSTITUTE(SUBSTITUTE(BooksData[[#This Row],[Price (Incl. Tax)]], "Â", ""), "£", "")) *1.3),2)</f>
        <v>55.85</v>
      </c>
      <c r="T800" s="7" cm="1">
        <f t="array" ref="T800">_xlfn.SWITCH(I800, "One",1,"Two",2,"Three",3,"Four",4,"Five",5,"")</f>
        <v>4</v>
      </c>
      <c r="U800" s="12">
        <f>BooksData[[#This Row],[Price(USD)]]*BooksData[[#This Row],[Total Sales]]</f>
        <v>260261</v>
      </c>
      <c r="V800" s="7" t="str">
        <f>IF(BooksData[[#This Row],[Title]]="","Missing","OK")</f>
        <v>OK</v>
      </c>
      <c r="W800" s="7" t="str">
        <f ca="1">IF(BooksData[[#This Row],[Last Purchase]] &gt;= TODAY() - 30, "Recent", "Old")</f>
        <v>Old</v>
      </c>
      <c r="X800" s="7">
        <f>IFERROR(
  --MID(BooksData[[#This Row],[Availability]],
        FIND("(", BooksData[[#This Row],[Availability]]) + 1,
        FIND(" ", BooksData[[#This Row],[Availability]], FIND("(", BooksData[[#This Row],[Availability]])) - FIND("(", BooksData[[#This Row],[Availability]]) - 1),
  0)</f>
        <v>16</v>
      </c>
      <c r="Y800" s="13" t="str">
        <f>IF(ISNUMBER(SEARCH("In stock", BooksData[[#This Row],[Availability]])), "In Stock", "Out of Stock")</f>
        <v>In Stock</v>
      </c>
      <c r="Z800" s="13" t="str">
        <f>IF(BooksData[[#This Row],[Stock Count]] &lt; 5, "⚠️ Low", "OK")</f>
        <v>OK</v>
      </c>
      <c r="AA800" s="14">
        <f>BooksData[[#This Row],[Revenue]]*0.2</f>
        <v>52052.200000000004</v>
      </c>
      <c r="AB800" s="13" t="str" cm="1">
        <f t="array" ref="AB800">_xlfn.IFS(BooksData[[#This Row],[Price(USD)]]&lt;10, "Low", BooksData[[#This Row],[Price(USD)]]&lt;20, "Mid", TRUE, "High")</f>
        <v>High</v>
      </c>
      <c r="AC800" s="13" t="str">
        <f>IF(BooksData[[#This Row],[Total Sales]] &gt; 4000, "Top Seller", "Other")</f>
        <v>Top Seller</v>
      </c>
    </row>
    <row r="801" spans="1:29" x14ac:dyDescent="0.3">
      <c r="A801" s="7" t="s">
        <v>816</v>
      </c>
      <c r="B801" s="7" t="s">
        <v>1816</v>
      </c>
      <c r="C801" s="7" t="s">
        <v>2017</v>
      </c>
      <c r="D801" s="7" t="s">
        <v>2220</v>
      </c>
      <c r="E801" s="7" t="s">
        <v>2220</v>
      </c>
      <c r="F801" s="7" t="s">
        <v>2921</v>
      </c>
      <c r="G801" s="7" t="s">
        <v>2932</v>
      </c>
      <c r="H801" s="7">
        <v>0</v>
      </c>
      <c r="I801" s="10" t="s">
        <v>2947</v>
      </c>
      <c r="J801" s="7" t="s">
        <v>2968</v>
      </c>
      <c r="K801" s="7" t="s">
        <v>3794</v>
      </c>
      <c r="L801" s="11" t="s">
        <v>4794</v>
      </c>
      <c r="M801" s="11" t="s">
        <v>5794</v>
      </c>
      <c r="N801" s="9">
        <v>2539</v>
      </c>
      <c r="O801" s="7" t="s">
        <v>5999</v>
      </c>
      <c r="P801" s="7" t="s">
        <v>6001</v>
      </c>
      <c r="Q801" s="9">
        <v>291</v>
      </c>
      <c r="R801" s="6">
        <v>45683</v>
      </c>
      <c r="S801" s="8">
        <f>ROUND((VALUE(SUBSTITUTE(SUBSTITUTE(BooksData[[#This Row],[Price (Incl. Tax)]], "Â", ""), "£", "")) *1.3),2)</f>
        <v>74.569999999999993</v>
      </c>
      <c r="T801" s="7" cm="1">
        <f t="array" ref="T801">_xlfn.SWITCH(I801, "One",1,"Two",2,"Three",3,"Four",4,"Five",5,"")</f>
        <v>5</v>
      </c>
      <c r="U801" s="12">
        <f>BooksData[[#This Row],[Price(USD)]]*BooksData[[#This Row],[Total Sales]]</f>
        <v>189333.22999999998</v>
      </c>
      <c r="V801" s="7" t="str">
        <f>IF(BooksData[[#This Row],[Title]]="","Missing","OK")</f>
        <v>OK</v>
      </c>
      <c r="W801" s="7" t="str">
        <f ca="1">IF(BooksData[[#This Row],[Last Purchase]] &gt;= TODAY() - 30, "Recent", "Old")</f>
        <v>Old</v>
      </c>
      <c r="X801" s="7">
        <f>IFERROR(
  --MID(BooksData[[#This Row],[Availability]],
        FIND("(", BooksData[[#This Row],[Availability]]) + 1,
        FIND(" ", BooksData[[#This Row],[Availability]], FIND("(", BooksData[[#This Row],[Availability]])) - FIND("(", BooksData[[#This Row],[Availability]]) - 1),
  0)</f>
        <v>16</v>
      </c>
      <c r="Y801" s="13" t="str">
        <f>IF(ISNUMBER(SEARCH("In stock", BooksData[[#This Row],[Availability]])), "In Stock", "Out of Stock")</f>
        <v>In Stock</v>
      </c>
      <c r="Z801" s="13" t="str">
        <f>IF(BooksData[[#This Row],[Stock Count]] &lt; 5, "⚠️ Low", "OK")</f>
        <v>OK</v>
      </c>
      <c r="AA801" s="14">
        <f>BooksData[[#This Row],[Revenue]]*0.2</f>
        <v>37866.646000000001</v>
      </c>
      <c r="AB801" s="13" t="str" cm="1">
        <f t="array" ref="AB801">_xlfn.IFS(BooksData[[#This Row],[Price(USD)]]&lt;10, "Low", BooksData[[#This Row],[Price(USD)]]&lt;20, "Mid", TRUE, "High")</f>
        <v>High</v>
      </c>
      <c r="AC801" s="13" t="str">
        <f>IF(BooksData[[#This Row],[Total Sales]] &gt; 4000, "Top Seller", "Other")</f>
        <v>Other</v>
      </c>
    </row>
    <row r="802" spans="1:29" x14ac:dyDescent="0.3">
      <c r="A802" s="7" t="s">
        <v>817</v>
      </c>
      <c r="B802" s="7" t="s">
        <v>1817</v>
      </c>
      <c r="C802" s="7" t="s">
        <v>2017</v>
      </c>
      <c r="D802" s="7" t="s">
        <v>2753</v>
      </c>
      <c r="E802" s="7" t="s">
        <v>2753</v>
      </c>
      <c r="F802" s="7" t="s">
        <v>2921</v>
      </c>
      <c r="G802" s="7" t="s">
        <v>2924</v>
      </c>
      <c r="H802" s="7">
        <v>0</v>
      </c>
      <c r="I802" s="10" t="s">
        <v>2944</v>
      </c>
      <c r="J802" s="7" t="s">
        <v>2968</v>
      </c>
      <c r="K802" s="7" t="s">
        <v>3795</v>
      </c>
      <c r="L802" s="11" t="s">
        <v>4795</v>
      </c>
      <c r="M802" s="11" t="s">
        <v>5795</v>
      </c>
      <c r="N802" s="9">
        <v>747</v>
      </c>
      <c r="O802" s="7" t="s">
        <v>5996</v>
      </c>
      <c r="P802" s="7" t="s">
        <v>6002</v>
      </c>
      <c r="Q802" s="9">
        <v>1153</v>
      </c>
      <c r="R802" s="6">
        <v>45698</v>
      </c>
      <c r="S802" s="8">
        <f>ROUND((VALUE(SUBSTITUTE(SUBSTITUTE(BooksData[[#This Row],[Price (Incl. Tax)]], "Â", ""), "£", "")) *1.3),2)</f>
        <v>58.16</v>
      </c>
      <c r="T802" s="7" cm="1">
        <f t="array" ref="T802">_xlfn.SWITCH(I802, "One",1,"Two",2,"Three",3,"Four",4,"Five",5,"")</f>
        <v>4</v>
      </c>
      <c r="U802" s="12">
        <f>BooksData[[#This Row],[Price(USD)]]*BooksData[[#This Row],[Total Sales]]</f>
        <v>43445.52</v>
      </c>
      <c r="V802" s="7" t="str">
        <f>IF(BooksData[[#This Row],[Title]]="","Missing","OK")</f>
        <v>OK</v>
      </c>
      <c r="W802" s="7" t="str">
        <f ca="1">IF(BooksData[[#This Row],[Last Purchase]] &gt;= TODAY() - 30, "Recent", "Old")</f>
        <v>Old</v>
      </c>
      <c r="X802" s="7">
        <f>IFERROR(
  --MID(BooksData[[#This Row],[Availability]],
        FIND("(", BooksData[[#This Row],[Availability]]) + 1,
        FIND(" ", BooksData[[#This Row],[Availability]], FIND("(", BooksData[[#This Row],[Availability]])) - FIND("(", BooksData[[#This Row],[Availability]]) - 1),
  0)</f>
        <v>14</v>
      </c>
      <c r="Y802" s="13" t="str">
        <f>IF(ISNUMBER(SEARCH("In stock", BooksData[[#This Row],[Availability]])), "In Stock", "Out of Stock")</f>
        <v>In Stock</v>
      </c>
      <c r="Z802" s="13" t="str">
        <f>IF(BooksData[[#This Row],[Stock Count]] &lt; 5, "⚠️ Low", "OK")</f>
        <v>OK</v>
      </c>
      <c r="AA802" s="14">
        <f>BooksData[[#This Row],[Revenue]]*0.2</f>
        <v>8689.1039999999994</v>
      </c>
      <c r="AB802" s="13" t="str" cm="1">
        <f t="array" ref="AB802">_xlfn.IFS(BooksData[[#This Row],[Price(USD)]]&lt;10, "Low", BooksData[[#This Row],[Price(USD)]]&lt;20, "Mid", TRUE, "High")</f>
        <v>High</v>
      </c>
      <c r="AC802" s="13" t="str">
        <f>IF(BooksData[[#This Row],[Total Sales]] &gt; 4000, "Top Seller", "Other")</f>
        <v>Other</v>
      </c>
    </row>
    <row r="803" spans="1:29" x14ac:dyDescent="0.3">
      <c r="A803" s="7" t="s">
        <v>818</v>
      </c>
      <c r="B803" s="7" t="s">
        <v>1818</v>
      </c>
      <c r="C803" s="7" t="s">
        <v>2017</v>
      </c>
      <c r="D803" s="7" t="s">
        <v>2754</v>
      </c>
      <c r="E803" s="7" t="s">
        <v>2754</v>
      </c>
      <c r="F803" s="7" t="s">
        <v>2921</v>
      </c>
      <c r="G803" s="7" t="s">
        <v>2933</v>
      </c>
      <c r="H803" s="7">
        <v>0</v>
      </c>
      <c r="I803" s="10" t="s">
        <v>2946</v>
      </c>
      <c r="J803" s="7" t="s">
        <v>2968</v>
      </c>
      <c r="K803" s="7" t="s">
        <v>3796</v>
      </c>
      <c r="L803" s="11" t="s">
        <v>4796</v>
      </c>
      <c r="M803" s="11" t="s">
        <v>5796</v>
      </c>
      <c r="N803" s="9">
        <v>2083</v>
      </c>
      <c r="O803" s="7" t="s">
        <v>6000</v>
      </c>
      <c r="P803" s="7" t="s">
        <v>6001</v>
      </c>
      <c r="Q803" s="9">
        <v>1942</v>
      </c>
      <c r="R803" s="6">
        <v>45696</v>
      </c>
      <c r="S803" s="8">
        <f>ROUND((VALUE(SUBSTITUTE(SUBSTITUTE(BooksData[[#This Row],[Price (Incl. Tax)]], "Â", ""), "£", "")) *1.3),2)</f>
        <v>48.82</v>
      </c>
      <c r="T803" s="7" cm="1">
        <f t="array" ref="T803">_xlfn.SWITCH(I803, "One",1,"Two",2,"Three",3,"Four",4,"Five",5,"")</f>
        <v>1</v>
      </c>
      <c r="U803" s="12">
        <f>BooksData[[#This Row],[Price(USD)]]*BooksData[[#This Row],[Total Sales]]</f>
        <v>101692.06</v>
      </c>
      <c r="V803" s="7" t="str">
        <f>IF(BooksData[[#This Row],[Title]]="","Missing","OK")</f>
        <v>OK</v>
      </c>
      <c r="W803" s="7" t="str">
        <f ca="1">IF(BooksData[[#This Row],[Last Purchase]] &gt;= TODAY() - 30, "Recent", "Old")</f>
        <v>Old</v>
      </c>
      <c r="X803" s="7">
        <f>IFERROR(
  --MID(BooksData[[#This Row],[Availability]],
        FIND("(", BooksData[[#This Row],[Availability]]) + 1,
        FIND(" ", BooksData[[#This Row],[Availability]], FIND("(", BooksData[[#This Row],[Availability]])) - FIND("(", BooksData[[#This Row],[Availability]]) - 1),
  0)</f>
        <v>12</v>
      </c>
      <c r="Y803" s="13" t="str">
        <f>IF(ISNUMBER(SEARCH("In stock", BooksData[[#This Row],[Availability]])), "In Stock", "Out of Stock")</f>
        <v>In Stock</v>
      </c>
      <c r="Z803" s="13" t="str">
        <f>IF(BooksData[[#This Row],[Stock Count]] &lt; 5, "⚠️ Low", "OK")</f>
        <v>OK</v>
      </c>
      <c r="AA803" s="14">
        <f>BooksData[[#This Row],[Revenue]]*0.2</f>
        <v>20338.412</v>
      </c>
      <c r="AB803" s="13" t="str" cm="1">
        <f t="array" ref="AB803">_xlfn.IFS(BooksData[[#This Row],[Price(USD)]]&lt;10, "Low", BooksData[[#This Row],[Price(USD)]]&lt;20, "Mid", TRUE, "High")</f>
        <v>High</v>
      </c>
      <c r="AC803" s="13" t="str">
        <f>IF(BooksData[[#This Row],[Total Sales]] &gt; 4000, "Top Seller", "Other")</f>
        <v>Other</v>
      </c>
    </row>
    <row r="804" spans="1:29" x14ac:dyDescent="0.3">
      <c r="A804" s="7" t="s">
        <v>819</v>
      </c>
      <c r="B804" s="7" t="s">
        <v>1819</v>
      </c>
      <c r="C804" s="7" t="s">
        <v>2017</v>
      </c>
      <c r="D804" s="7" t="s">
        <v>2755</v>
      </c>
      <c r="E804" s="7" t="s">
        <v>2755</v>
      </c>
      <c r="F804" s="7" t="s">
        <v>2921</v>
      </c>
      <c r="G804" s="7" t="s">
        <v>2937</v>
      </c>
      <c r="H804" s="7">
        <v>0</v>
      </c>
      <c r="I804" s="10" t="s">
        <v>2946</v>
      </c>
      <c r="J804" s="7" t="s">
        <v>2968</v>
      </c>
      <c r="K804" s="7" t="s">
        <v>3797</v>
      </c>
      <c r="L804" s="11" t="s">
        <v>4797</v>
      </c>
      <c r="M804" s="11" t="s">
        <v>5797</v>
      </c>
      <c r="N804" s="9">
        <v>1020</v>
      </c>
      <c r="O804" s="7" t="s">
        <v>5995</v>
      </c>
      <c r="P804" s="7" t="s">
        <v>6002</v>
      </c>
      <c r="Q804" s="9">
        <v>385</v>
      </c>
      <c r="R804" s="6">
        <v>45769</v>
      </c>
      <c r="S804" s="8">
        <f>ROUND((VALUE(SUBSTITUTE(SUBSTITUTE(BooksData[[#This Row],[Price (Incl. Tax)]], "Â", ""), "£", "")) *1.3),2)</f>
        <v>72.680000000000007</v>
      </c>
      <c r="T804" s="7" cm="1">
        <f t="array" ref="T804">_xlfn.SWITCH(I804, "One",1,"Two",2,"Three",3,"Four",4,"Five",5,"")</f>
        <v>1</v>
      </c>
      <c r="U804" s="12">
        <f>BooksData[[#This Row],[Price(USD)]]*BooksData[[#This Row],[Total Sales]]</f>
        <v>74133.600000000006</v>
      </c>
      <c r="V804" s="7" t="str">
        <f>IF(BooksData[[#This Row],[Title]]="","Missing","OK")</f>
        <v>OK</v>
      </c>
      <c r="W804" s="7" t="str">
        <f ca="1">IF(BooksData[[#This Row],[Last Purchase]] &gt;= TODAY() - 30, "Recent", "Old")</f>
        <v>Old</v>
      </c>
      <c r="X804" s="7">
        <f>IFERROR(
  --MID(BooksData[[#This Row],[Availability]],
        FIND("(", BooksData[[#This Row],[Availability]]) + 1,
        FIND(" ", BooksData[[#This Row],[Availability]], FIND("(", BooksData[[#This Row],[Availability]])) - FIND("(", BooksData[[#This Row],[Availability]]) - 1),
  0)</f>
        <v>9</v>
      </c>
      <c r="Y804" s="13" t="str">
        <f>IF(ISNUMBER(SEARCH("In stock", BooksData[[#This Row],[Availability]])), "In Stock", "Out of Stock")</f>
        <v>In Stock</v>
      </c>
      <c r="Z804" s="13" t="str">
        <f>IF(BooksData[[#This Row],[Stock Count]] &lt; 5, "⚠️ Low", "OK")</f>
        <v>OK</v>
      </c>
      <c r="AA804" s="14">
        <f>BooksData[[#This Row],[Revenue]]*0.2</f>
        <v>14826.720000000001</v>
      </c>
      <c r="AB804" s="13" t="str" cm="1">
        <f t="array" ref="AB804">_xlfn.IFS(BooksData[[#This Row],[Price(USD)]]&lt;10, "Low", BooksData[[#This Row],[Price(USD)]]&lt;20, "Mid", TRUE, "High")</f>
        <v>High</v>
      </c>
      <c r="AC804" s="13" t="str">
        <f>IF(BooksData[[#This Row],[Total Sales]] &gt; 4000, "Top Seller", "Other")</f>
        <v>Other</v>
      </c>
    </row>
    <row r="805" spans="1:29" x14ac:dyDescent="0.3">
      <c r="A805" s="7" t="s">
        <v>820</v>
      </c>
      <c r="B805" s="7" t="s">
        <v>1820</v>
      </c>
      <c r="C805" s="7" t="s">
        <v>2017</v>
      </c>
      <c r="D805" s="7" t="s">
        <v>2756</v>
      </c>
      <c r="E805" s="7" t="s">
        <v>2756</v>
      </c>
      <c r="F805" s="7" t="s">
        <v>2921</v>
      </c>
      <c r="G805" s="7" t="s">
        <v>2925</v>
      </c>
      <c r="H805" s="7">
        <v>0</v>
      </c>
      <c r="I805" s="10" t="s">
        <v>2946</v>
      </c>
      <c r="J805" s="7" t="s">
        <v>2968</v>
      </c>
      <c r="K805" s="7" t="s">
        <v>3798</v>
      </c>
      <c r="L805" s="11" t="s">
        <v>4798</v>
      </c>
      <c r="M805" s="11" t="s">
        <v>5798</v>
      </c>
      <c r="N805" s="9">
        <v>4621</v>
      </c>
      <c r="O805" s="7" t="s">
        <v>5999</v>
      </c>
      <c r="P805" s="7" t="s">
        <v>6001</v>
      </c>
      <c r="Q805" s="9">
        <v>1713</v>
      </c>
      <c r="R805" s="6">
        <v>45722</v>
      </c>
      <c r="S805" s="8">
        <f>ROUND((VALUE(SUBSTITUTE(SUBSTITUTE(BooksData[[#This Row],[Price (Incl. Tax)]], "Â", ""), "£", "")) *1.3),2)</f>
        <v>36.93</v>
      </c>
      <c r="T805" s="7" cm="1">
        <f t="array" ref="T805">_xlfn.SWITCH(I805, "One",1,"Two",2,"Three",3,"Four",4,"Five",5,"")</f>
        <v>1</v>
      </c>
      <c r="U805" s="12">
        <f>BooksData[[#This Row],[Price(USD)]]*BooksData[[#This Row],[Total Sales]]</f>
        <v>170653.53</v>
      </c>
      <c r="V805" s="7" t="str">
        <f>IF(BooksData[[#This Row],[Title]]="","Missing","OK")</f>
        <v>OK</v>
      </c>
      <c r="W805" s="7" t="str">
        <f ca="1">IF(BooksData[[#This Row],[Last Purchase]] &gt;= TODAY() - 30, "Recent", "Old")</f>
        <v>Old</v>
      </c>
      <c r="X805" s="7">
        <f>IFERROR(
  --MID(BooksData[[#This Row],[Availability]],
        FIND("(", BooksData[[#This Row],[Availability]]) + 1,
        FIND(" ", BooksData[[#This Row],[Availability]], FIND("(", BooksData[[#This Row],[Availability]])) - FIND("(", BooksData[[#This Row],[Availability]]) - 1),
  0)</f>
        <v>8</v>
      </c>
      <c r="Y805" s="13" t="str">
        <f>IF(ISNUMBER(SEARCH("In stock", BooksData[[#This Row],[Availability]])), "In Stock", "Out of Stock")</f>
        <v>In Stock</v>
      </c>
      <c r="Z805" s="13" t="str">
        <f>IF(BooksData[[#This Row],[Stock Count]] &lt; 5, "⚠️ Low", "OK")</f>
        <v>OK</v>
      </c>
      <c r="AA805" s="14">
        <f>BooksData[[#This Row],[Revenue]]*0.2</f>
        <v>34130.705999999998</v>
      </c>
      <c r="AB805" s="13" t="str" cm="1">
        <f t="array" ref="AB805">_xlfn.IFS(BooksData[[#This Row],[Price(USD)]]&lt;10, "Low", BooksData[[#This Row],[Price(USD)]]&lt;20, "Mid", TRUE, "High")</f>
        <v>High</v>
      </c>
      <c r="AC805" s="13" t="str">
        <f>IF(BooksData[[#This Row],[Total Sales]] &gt; 4000, "Top Seller", "Other")</f>
        <v>Top Seller</v>
      </c>
    </row>
    <row r="806" spans="1:29" x14ac:dyDescent="0.3">
      <c r="A806" s="7" t="s">
        <v>821</v>
      </c>
      <c r="B806" s="7" t="s">
        <v>1821</v>
      </c>
      <c r="C806" s="7" t="s">
        <v>2017</v>
      </c>
      <c r="D806" s="7" t="s">
        <v>2757</v>
      </c>
      <c r="E806" s="7" t="s">
        <v>2757</v>
      </c>
      <c r="F806" s="7" t="s">
        <v>2921</v>
      </c>
      <c r="G806" s="7" t="s">
        <v>2926</v>
      </c>
      <c r="H806" s="7">
        <v>0</v>
      </c>
      <c r="I806" s="10" t="s">
        <v>2944</v>
      </c>
      <c r="J806" s="7" t="s">
        <v>2968</v>
      </c>
      <c r="K806" s="7" t="s">
        <v>3799</v>
      </c>
      <c r="L806" s="11" t="s">
        <v>4799</v>
      </c>
      <c r="M806" s="11" t="s">
        <v>5799</v>
      </c>
      <c r="N806" s="9">
        <v>3459</v>
      </c>
      <c r="O806" s="7" t="s">
        <v>5998</v>
      </c>
      <c r="P806" s="7" t="s">
        <v>6002</v>
      </c>
      <c r="Q806" s="9">
        <v>1659</v>
      </c>
      <c r="R806" s="6">
        <v>45753</v>
      </c>
      <c r="S806" s="8">
        <f>ROUND((VALUE(SUBSTITUTE(SUBSTITUTE(BooksData[[#This Row],[Price (Incl. Tax)]], "Â", ""), "£", "")) *1.3),2)</f>
        <v>13.01</v>
      </c>
      <c r="T806" s="7" cm="1">
        <f t="array" ref="T806">_xlfn.SWITCH(I806, "One",1,"Two",2,"Three",3,"Four",4,"Five",5,"")</f>
        <v>4</v>
      </c>
      <c r="U806" s="12">
        <f>BooksData[[#This Row],[Price(USD)]]*BooksData[[#This Row],[Total Sales]]</f>
        <v>45001.59</v>
      </c>
      <c r="V806" s="7" t="str">
        <f>IF(BooksData[[#This Row],[Title]]="","Missing","OK")</f>
        <v>OK</v>
      </c>
      <c r="W806" s="7" t="str">
        <f ca="1">IF(BooksData[[#This Row],[Last Purchase]] &gt;= TODAY() - 30, "Recent", "Old")</f>
        <v>Old</v>
      </c>
      <c r="X806" s="7">
        <f>IFERROR(
  --MID(BooksData[[#This Row],[Availability]],
        FIND("(", BooksData[[#This Row],[Availability]]) + 1,
        FIND(" ", BooksData[[#This Row],[Availability]], FIND("(", BooksData[[#This Row],[Availability]])) - FIND("(", BooksData[[#This Row],[Availability]]) - 1),
  0)</f>
        <v>7</v>
      </c>
      <c r="Y806" s="13" t="str">
        <f>IF(ISNUMBER(SEARCH("In stock", BooksData[[#This Row],[Availability]])), "In Stock", "Out of Stock")</f>
        <v>In Stock</v>
      </c>
      <c r="Z806" s="13" t="str">
        <f>IF(BooksData[[#This Row],[Stock Count]] &lt; 5, "⚠️ Low", "OK")</f>
        <v>OK</v>
      </c>
      <c r="AA806" s="14">
        <f>BooksData[[#This Row],[Revenue]]*0.2</f>
        <v>9000.3179999999993</v>
      </c>
      <c r="AB806" s="13" t="str" cm="1">
        <f t="array" ref="AB806">_xlfn.IFS(BooksData[[#This Row],[Price(USD)]]&lt;10, "Low", BooksData[[#This Row],[Price(USD)]]&lt;20, "Mid", TRUE, "High")</f>
        <v>Mid</v>
      </c>
      <c r="AC806" s="13" t="str">
        <f>IF(BooksData[[#This Row],[Total Sales]] &gt; 4000, "Top Seller", "Other")</f>
        <v>Other</v>
      </c>
    </row>
    <row r="807" spans="1:29" x14ac:dyDescent="0.3">
      <c r="A807" s="7" t="s">
        <v>822</v>
      </c>
      <c r="B807" s="7" t="s">
        <v>1822</v>
      </c>
      <c r="C807" s="7" t="s">
        <v>2017</v>
      </c>
      <c r="D807" s="7" t="s">
        <v>2758</v>
      </c>
      <c r="E807" s="7" t="s">
        <v>2758</v>
      </c>
      <c r="F807" s="7" t="s">
        <v>2921</v>
      </c>
      <c r="G807" s="7" t="s">
        <v>2935</v>
      </c>
      <c r="H807" s="7">
        <v>0</v>
      </c>
      <c r="I807" s="10" t="s">
        <v>2945</v>
      </c>
      <c r="J807" s="7" t="s">
        <v>2968</v>
      </c>
      <c r="K807" s="7" t="s">
        <v>3800</v>
      </c>
      <c r="L807" s="11" t="s">
        <v>4800</v>
      </c>
      <c r="M807" s="11" t="s">
        <v>5800</v>
      </c>
      <c r="N807" s="9">
        <v>4933</v>
      </c>
      <c r="O807" s="7" t="s">
        <v>5996</v>
      </c>
      <c r="P807" s="7" t="s">
        <v>6001</v>
      </c>
      <c r="Q807" s="9">
        <v>1805</v>
      </c>
      <c r="R807" s="6">
        <v>45744</v>
      </c>
      <c r="S807" s="8">
        <f>ROUND((VALUE(SUBSTITUTE(SUBSTITUTE(BooksData[[#This Row],[Price (Incl. Tax)]], "Â", ""), "£", "")) *1.3),2)</f>
        <v>17.89</v>
      </c>
      <c r="T807" s="7" cm="1">
        <f t="array" ref="T807">_xlfn.SWITCH(I807, "One",1,"Two",2,"Three",3,"Four",4,"Five",5,"")</f>
        <v>3</v>
      </c>
      <c r="U807" s="12">
        <f>BooksData[[#This Row],[Price(USD)]]*BooksData[[#This Row],[Total Sales]]</f>
        <v>88251.37000000001</v>
      </c>
      <c r="V807" s="7" t="str">
        <f>IF(BooksData[[#This Row],[Title]]="","Missing","OK")</f>
        <v>OK</v>
      </c>
      <c r="W807" s="7" t="str">
        <f ca="1">IF(BooksData[[#This Row],[Last Purchase]] &gt;= TODAY() - 30, "Recent", "Old")</f>
        <v>Old</v>
      </c>
      <c r="X807" s="7">
        <f>IFERROR(
  --MID(BooksData[[#This Row],[Availability]],
        FIND("(", BooksData[[#This Row],[Availability]]) + 1,
        FIND(" ", BooksData[[#This Row],[Availability]], FIND("(", BooksData[[#This Row],[Availability]])) - FIND("(", BooksData[[#This Row],[Availability]]) - 1),
  0)</f>
        <v>5</v>
      </c>
      <c r="Y807" s="13" t="str">
        <f>IF(ISNUMBER(SEARCH("In stock", BooksData[[#This Row],[Availability]])), "In Stock", "Out of Stock")</f>
        <v>In Stock</v>
      </c>
      <c r="Z807" s="13" t="str">
        <f>IF(BooksData[[#This Row],[Stock Count]] &lt; 5, "⚠️ Low", "OK")</f>
        <v>OK</v>
      </c>
      <c r="AA807" s="14">
        <f>BooksData[[#This Row],[Revenue]]*0.2</f>
        <v>17650.274000000001</v>
      </c>
      <c r="AB807" s="13" t="str" cm="1">
        <f t="array" ref="AB807">_xlfn.IFS(BooksData[[#This Row],[Price(USD)]]&lt;10, "Low", BooksData[[#This Row],[Price(USD)]]&lt;20, "Mid", TRUE, "High")</f>
        <v>Mid</v>
      </c>
      <c r="AC807" s="13" t="str">
        <f>IF(BooksData[[#This Row],[Total Sales]] &gt; 4000, "Top Seller", "Other")</f>
        <v>Top Seller</v>
      </c>
    </row>
    <row r="808" spans="1:29" x14ac:dyDescent="0.3">
      <c r="A808" s="7" t="s">
        <v>823</v>
      </c>
      <c r="B808" s="7" t="s">
        <v>1823</v>
      </c>
      <c r="C808" s="7" t="s">
        <v>2017</v>
      </c>
      <c r="D808" s="7" t="s">
        <v>2088</v>
      </c>
      <c r="E808" s="7" t="s">
        <v>2088</v>
      </c>
      <c r="F808" s="7" t="s">
        <v>2921</v>
      </c>
      <c r="G808" s="7" t="s">
        <v>2935</v>
      </c>
      <c r="H808" s="7">
        <v>0</v>
      </c>
      <c r="I808" s="10" t="s">
        <v>2943</v>
      </c>
      <c r="J808" s="7" t="s">
        <v>2968</v>
      </c>
      <c r="K808" s="7" t="s">
        <v>3801</v>
      </c>
      <c r="L808" s="11" t="s">
        <v>4801</v>
      </c>
      <c r="M808" s="11" t="s">
        <v>5801</v>
      </c>
      <c r="N808" s="9">
        <v>1898</v>
      </c>
      <c r="O808" s="7" t="s">
        <v>6000</v>
      </c>
      <c r="P808" s="7" t="s">
        <v>6001</v>
      </c>
      <c r="Q808" s="9">
        <v>1987</v>
      </c>
      <c r="R808" s="6">
        <v>45696</v>
      </c>
      <c r="S808" s="8">
        <f>ROUND((VALUE(SUBSTITUTE(SUBSTITUTE(BooksData[[#This Row],[Price (Incl. Tax)]], "Â", ""), "£", "")) *1.3),2)</f>
        <v>21.16</v>
      </c>
      <c r="T808" s="7" cm="1">
        <f t="array" ref="T808">_xlfn.SWITCH(I808, "One",1,"Two",2,"Three",3,"Four",4,"Five",5,"")</f>
        <v>2</v>
      </c>
      <c r="U808" s="12">
        <f>BooksData[[#This Row],[Price(USD)]]*BooksData[[#This Row],[Total Sales]]</f>
        <v>40161.68</v>
      </c>
      <c r="V808" s="7" t="str">
        <f>IF(BooksData[[#This Row],[Title]]="","Missing","OK")</f>
        <v>OK</v>
      </c>
      <c r="W808" s="7" t="str">
        <f ca="1">IF(BooksData[[#This Row],[Last Purchase]] &gt;= TODAY() - 30, "Recent", "Old")</f>
        <v>Old</v>
      </c>
      <c r="X808" s="7">
        <f>IFERROR(
  --MID(BooksData[[#This Row],[Availability]],
        FIND("(", BooksData[[#This Row],[Availability]]) + 1,
        FIND(" ", BooksData[[#This Row],[Availability]], FIND("(", BooksData[[#This Row],[Availability]])) - FIND("(", BooksData[[#This Row],[Availability]]) - 1),
  0)</f>
        <v>5</v>
      </c>
      <c r="Y808" s="13" t="str">
        <f>IF(ISNUMBER(SEARCH("In stock", BooksData[[#This Row],[Availability]])), "In Stock", "Out of Stock")</f>
        <v>In Stock</v>
      </c>
      <c r="Z808" s="13" t="str">
        <f>IF(BooksData[[#This Row],[Stock Count]] &lt; 5, "⚠️ Low", "OK")</f>
        <v>OK</v>
      </c>
      <c r="AA808" s="14">
        <f>BooksData[[#This Row],[Revenue]]*0.2</f>
        <v>8032.3360000000002</v>
      </c>
      <c r="AB808" s="13" t="str" cm="1">
        <f t="array" ref="AB808">_xlfn.IFS(BooksData[[#This Row],[Price(USD)]]&lt;10, "Low", BooksData[[#This Row],[Price(USD)]]&lt;20, "Mid", TRUE, "High")</f>
        <v>High</v>
      </c>
      <c r="AC808" s="13" t="str">
        <f>IF(BooksData[[#This Row],[Total Sales]] &gt; 4000, "Top Seller", "Other")</f>
        <v>Other</v>
      </c>
    </row>
    <row r="809" spans="1:29" x14ac:dyDescent="0.3">
      <c r="A809" s="7" t="s">
        <v>824</v>
      </c>
      <c r="B809" s="7" t="s">
        <v>1824</v>
      </c>
      <c r="C809" s="7" t="s">
        <v>2017</v>
      </c>
      <c r="D809" s="7" t="s">
        <v>2759</v>
      </c>
      <c r="E809" s="7" t="s">
        <v>2759</v>
      </c>
      <c r="F809" s="7" t="s">
        <v>2921</v>
      </c>
      <c r="G809" s="7" t="s">
        <v>2928</v>
      </c>
      <c r="H809" s="7">
        <v>0</v>
      </c>
      <c r="I809" s="10" t="s">
        <v>2944</v>
      </c>
      <c r="J809" s="7" t="s">
        <v>2968</v>
      </c>
      <c r="K809" s="7" t="s">
        <v>3802</v>
      </c>
      <c r="L809" s="11" t="s">
        <v>4802</v>
      </c>
      <c r="M809" s="11" t="s">
        <v>5802</v>
      </c>
      <c r="N809" s="9">
        <v>4330</v>
      </c>
      <c r="O809" s="7" t="s">
        <v>5998</v>
      </c>
      <c r="P809" s="7" t="s">
        <v>6002</v>
      </c>
      <c r="Q809" s="9">
        <v>1008</v>
      </c>
      <c r="R809" s="6">
        <v>45674</v>
      </c>
      <c r="S809" s="8">
        <f>ROUND((VALUE(SUBSTITUTE(SUBSTITUTE(BooksData[[#This Row],[Price (Incl. Tax)]], "Â", ""), "£", "")) *1.3),2)</f>
        <v>16.940000000000001</v>
      </c>
      <c r="T809" s="7" cm="1">
        <f t="array" ref="T809">_xlfn.SWITCH(I809, "One",1,"Two",2,"Three",3,"Four",4,"Five",5,"")</f>
        <v>4</v>
      </c>
      <c r="U809" s="12">
        <f>BooksData[[#This Row],[Price(USD)]]*BooksData[[#This Row],[Total Sales]]</f>
        <v>73350.200000000012</v>
      </c>
      <c r="V809" s="7" t="str">
        <f>IF(BooksData[[#This Row],[Title]]="","Missing","OK")</f>
        <v>OK</v>
      </c>
      <c r="W809" s="7" t="str">
        <f ca="1">IF(BooksData[[#This Row],[Last Purchase]] &gt;= TODAY() - 30, "Recent", "Old")</f>
        <v>Old</v>
      </c>
      <c r="X809" s="7">
        <f>IFERROR(
  --MID(BooksData[[#This Row],[Availability]],
        FIND("(", BooksData[[#This Row],[Availability]]) + 1,
        FIND(" ", BooksData[[#This Row],[Availability]], FIND("(", BooksData[[#This Row],[Availability]])) - FIND("(", BooksData[[#This Row],[Availability]]) - 1),
  0)</f>
        <v>3</v>
      </c>
      <c r="Y809" s="13" t="str">
        <f>IF(ISNUMBER(SEARCH("In stock", BooksData[[#This Row],[Availability]])), "In Stock", "Out of Stock")</f>
        <v>In Stock</v>
      </c>
      <c r="Z809" s="13" t="str">
        <f>IF(BooksData[[#This Row],[Stock Count]] &lt; 5, "⚠️ Low", "OK")</f>
        <v>⚠️ Low</v>
      </c>
      <c r="AA809" s="14">
        <f>BooksData[[#This Row],[Revenue]]*0.2</f>
        <v>14670.040000000003</v>
      </c>
      <c r="AB809" s="13" t="str" cm="1">
        <f t="array" ref="AB809">_xlfn.IFS(BooksData[[#This Row],[Price(USD)]]&lt;10, "Low", BooksData[[#This Row],[Price(USD)]]&lt;20, "Mid", TRUE, "High")</f>
        <v>Mid</v>
      </c>
      <c r="AC809" s="13" t="str">
        <f>IF(BooksData[[#This Row],[Total Sales]] &gt; 4000, "Top Seller", "Other")</f>
        <v>Top Seller</v>
      </c>
    </row>
    <row r="810" spans="1:29" x14ac:dyDescent="0.3">
      <c r="A810" s="7" t="s">
        <v>825</v>
      </c>
      <c r="B810" s="7" t="s">
        <v>1825</v>
      </c>
      <c r="C810" s="7" t="s">
        <v>2017</v>
      </c>
      <c r="D810" s="7" t="s">
        <v>2760</v>
      </c>
      <c r="E810" s="7" t="s">
        <v>2760</v>
      </c>
      <c r="F810" s="7" t="s">
        <v>2921</v>
      </c>
      <c r="G810" s="7" t="s">
        <v>2928</v>
      </c>
      <c r="H810" s="7">
        <v>0</v>
      </c>
      <c r="I810" s="10" t="s">
        <v>2947</v>
      </c>
      <c r="J810" s="7" t="s">
        <v>2968</v>
      </c>
      <c r="K810" s="7" t="s">
        <v>3803</v>
      </c>
      <c r="L810" s="11" t="s">
        <v>4803</v>
      </c>
      <c r="M810" s="11" t="s">
        <v>5803</v>
      </c>
      <c r="N810" s="9">
        <v>3166</v>
      </c>
      <c r="O810" s="7" t="s">
        <v>5996</v>
      </c>
      <c r="P810" s="7" t="s">
        <v>6001</v>
      </c>
      <c r="Q810" s="9">
        <v>1110</v>
      </c>
      <c r="R810" s="6">
        <v>45788</v>
      </c>
      <c r="S810" s="8">
        <f>ROUND((VALUE(SUBSTITUTE(SUBSTITUTE(BooksData[[#This Row],[Price (Incl. Tax)]], "Â", ""), "£", "")) *1.3),2)</f>
        <v>74.56</v>
      </c>
      <c r="T810" s="7" cm="1">
        <f t="array" ref="T810">_xlfn.SWITCH(I810, "One",1,"Two",2,"Three",3,"Four",4,"Five",5,"")</f>
        <v>5</v>
      </c>
      <c r="U810" s="12">
        <f>BooksData[[#This Row],[Price(USD)]]*BooksData[[#This Row],[Total Sales]]</f>
        <v>236056.96000000002</v>
      </c>
      <c r="V810" s="7" t="str">
        <f>IF(BooksData[[#This Row],[Title]]="","Missing","OK")</f>
        <v>OK</v>
      </c>
      <c r="W810" s="7" t="str">
        <f ca="1">IF(BooksData[[#This Row],[Last Purchase]] &gt;= TODAY() - 30, "Recent", "Old")</f>
        <v>Old</v>
      </c>
      <c r="X810" s="7">
        <f>IFERROR(
  --MID(BooksData[[#This Row],[Availability]],
        FIND("(", BooksData[[#This Row],[Availability]]) + 1,
        FIND(" ", BooksData[[#This Row],[Availability]], FIND("(", BooksData[[#This Row],[Availability]])) - FIND("(", BooksData[[#This Row],[Availability]]) - 1),
  0)</f>
        <v>3</v>
      </c>
      <c r="Y810" s="13" t="str">
        <f>IF(ISNUMBER(SEARCH("In stock", BooksData[[#This Row],[Availability]])), "In Stock", "Out of Stock")</f>
        <v>In Stock</v>
      </c>
      <c r="Z810" s="13" t="str">
        <f>IF(BooksData[[#This Row],[Stock Count]] &lt; 5, "⚠️ Low", "OK")</f>
        <v>⚠️ Low</v>
      </c>
      <c r="AA810" s="14">
        <f>BooksData[[#This Row],[Revenue]]*0.2</f>
        <v>47211.392000000007</v>
      </c>
      <c r="AB810" s="13" t="str" cm="1">
        <f t="array" ref="AB810">_xlfn.IFS(BooksData[[#This Row],[Price(USD)]]&lt;10, "Low", BooksData[[#This Row],[Price(USD)]]&lt;20, "Mid", TRUE, "High")</f>
        <v>High</v>
      </c>
      <c r="AC810" s="13" t="str">
        <f>IF(BooksData[[#This Row],[Total Sales]] &gt; 4000, "Top Seller", "Other")</f>
        <v>Other</v>
      </c>
    </row>
    <row r="811" spans="1:29" x14ac:dyDescent="0.3">
      <c r="A811" s="7" t="s">
        <v>826</v>
      </c>
      <c r="B811" s="7" t="s">
        <v>1826</v>
      </c>
      <c r="C811" s="7" t="s">
        <v>2017</v>
      </c>
      <c r="D811" s="7" t="s">
        <v>2084</v>
      </c>
      <c r="E811" s="7" t="s">
        <v>2084</v>
      </c>
      <c r="F811" s="7" t="s">
        <v>2921</v>
      </c>
      <c r="G811" s="7" t="s">
        <v>2928</v>
      </c>
      <c r="H811" s="7">
        <v>0</v>
      </c>
      <c r="I811" s="10" t="s">
        <v>2943</v>
      </c>
      <c r="J811" s="7" t="s">
        <v>2968</v>
      </c>
      <c r="K811" s="7" t="s">
        <v>3804</v>
      </c>
      <c r="L811" s="11" t="s">
        <v>4804</v>
      </c>
      <c r="M811" s="11" t="s">
        <v>5804</v>
      </c>
      <c r="N811" s="9">
        <v>3740</v>
      </c>
      <c r="O811" s="7" t="s">
        <v>5999</v>
      </c>
      <c r="P811" s="7" t="s">
        <v>6001</v>
      </c>
      <c r="Q811" s="9">
        <v>632</v>
      </c>
      <c r="R811" s="6">
        <v>45781</v>
      </c>
      <c r="S811" s="8">
        <f>ROUND((VALUE(SUBSTITUTE(SUBSTITUTE(BooksData[[#This Row],[Price (Incl. Tax)]], "Â", ""), "£", "")) *1.3),2)</f>
        <v>33.58</v>
      </c>
      <c r="T811" s="7" cm="1">
        <f t="array" ref="T811">_xlfn.SWITCH(I811, "One",1,"Two",2,"Three",3,"Four",4,"Five",5,"")</f>
        <v>2</v>
      </c>
      <c r="U811" s="12">
        <f>BooksData[[#This Row],[Price(USD)]]*BooksData[[#This Row],[Total Sales]]</f>
        <v>125589.2</v>
      </c>
      <c r="V811" s="7" t="str">
        <f>IF(BooksData[[#This Row],[Title]]="","Missing","OK")</f>
        <v>OK</v>
      </c>
      <c r="W811" s="7" t="str">
        <f ca="1">IF(BooksData[[#This Row],[Last Purchase]] &gt;= TODAY() - 30, "Recent", "Old")</f>
        <v>Old</v>
      </c>
      <c r="X811" s="7">
        <f>IFERROR(
  --MID(BooksData[[#This Row],[Availability]],
        FIND("(", BooksData[[#This Row],[Availability]]) + 1,
        FIND(" ", BooksData[[#This Row],[Availability]], FIND("(", BooksData[[#This Row],[Availability]])) - FIND("(", BooksData[[#This Row],[Availability]]) - 1),
  0)</f>
        <v>3</v>
      </c>
      <c r="Y811" s="13" t="str">
        <f>IF(ISNUMBER(SEARCH("In stock", BooksData[[#This Row],[Availability]])), "In Stock", "Out of Stock")</f>
        <v>In Stock</v>
      </c>
      <c r="Z811" s="13" t="str">
        <f>IF(BooksData[[#This Row],[Stock Count]] &lt; 5, "⚠️ Low", "OK")</f>
        <v>⚠️ Low</v>
      </c>
      <c r="AA811" s="14">
        <f>BooksData[[#This Row],[Revenue]]*0.2</f>
        <v>25117.84</v>
      </c>
      <c r="AB811" s="13" t="str" cm="1">
        <f t="array" ref="AB811">_xlfn.IFS(BooksData[[#This Row],[Price(USD)]]&lt;10, "Low", BooksData[[#This Row],[Price(USD)]]&lt;20, "Mid", TRUE, "High")</f>
        <v>High</v>
      </c>
      <c r="AC811" s="13" t="str">
        <f>IF(BooksData[[#This Row],[Total Sales]] &gt; 4000, "Top Seller", "Other")</f>
        <v>Other</v>
      </c>
    </row>
    <row r="812" spans="1:29" x14ac:dyDescent="0.3">
      <c r="A812" s="7" t="s">
        <v>827</v>
      </c>
      <c r="B812" s="7" t="s">
        <v>1827</v>
      </c>
      <c r="C812" s="7" t="s">
        <v>2017</v>
      </c>
      <c r="D812" s="7" t="s">
        <v>2527</v>
      </c>
      <c r="E812" s="7" t="s">
        <v>2527</v>
      </c>
      <c r="F812" s="7" t="s">
        <v>2921</v>
      </c>
      <c r="G812" s="7" t="s">
        <v>2928</v>
      </c>
      <c r="H812" s="7">
        <v>0</v>
      </c>
      <c r="I812" s="10" t="s">
        <v>2944</v>
      </c>
      <c r="J812" s="7" t="s">
        <v>2968</v>
      </c>
      <c r="K812" s="7" t="s">
        <v>3805</v>
      </c>
      <c r="L812" s="11" t="s">
        <v>4805</v>
      </c>
      <c r="M812" s="11" t="s">
        <v>5805</v>
      </c>
      <c r="N812" s="9">
        <v>3676</v>
      </c>
      <c r="O812" s="7" t="s">
        <v>5996</v>
      </c>
      <c r="P812" s="7" t="s">
        <v>6001</v>
      </c>
      <c r="Q812" s="9">
        <v>359</v>
      </c>
      <c r="R812" s="6">
        <v>45750</v>
      </c>
      <c r="S812" s="8">
        <f>ROUND((VALUE(SUBSTITUTE(SUBSTITUTE(BooksData[[#This Row],[Price (Incl. Tax)]], "Â", ""), "£", "")) *1.3),2)</f>
        <v>39.78</v>
      </c>
      <c r="T812" s="7" cm="1">
        <f t="array" ref="T812">_xlfn.SWITCH(I812, "One",1,"Two",2,"Three",3,"Four",4,"Five",5,"")</f>
        <v>4</v>
      </c>
      <c r="U812" s="12">
        <f>BooksData[[#This Row],[Price(USD)]]*BooksData[[#This Row],[Total Sales]]</f>
        <v>146231.28</v>
      </c>
      <c r="V812" s="7" t="str">
        <f>IF(BooksData[[#This Row],[Title]]="","Missing","OK")</f>
        <v>OK</v>
      </c>
      <c r="W812" s="7" t="str">
        <f ca="1">IF(BooksData[[#This Row],[Last Purchase]] &gt;= TODAY() - 30, "Recent", "Old")</f>
        <v>Old</v>
      </c>
      <c r="X812" s="7">
        <f>IFERROR(
  --MID(BooksData[[#This Row],[Availability]],
        FIND("(", BooksData[[#This Row],[Availability]]) + 1,
        FIND(" ", BooksData[[#This Row],[Availability]], FIND("(", BooksData[[#This Row],[Availability]])) - FIND("(", BooksData[[#This Row],[Availability]]) - 1),
  0)</f>
        <v>3</v>
      </c>
      <c r="Y812" s="13" t="str">
        <f>IF(ISNUMBER(SEARCH("In stock", BooksData[[#This Row],[Availability]])), "In Stock", "Out of Stock")</f>
        <v>In Stock</v>
      </c>
      <c r="Z812" s="13" t="str">
        <f>IF(BooksData[[#This Row],[Stock Count]] &lt; 5, "⚠️ Low", "OK")</f>
        <v>⚠️ Low</v>
      </c>
      <c r="AA812" s="14">
        <f>BooksData[[#This Row],[Revenue]]*0.2</f>
        <v>29246.256000000001</v>
      </c>
      <c r="AB812" s="13" t="str" cm="1">
        <f t="array" ref="AB812">_xlfn.IFS(BooksData[[#This Row],[Price(USD)]]&lt;10, "Low", BooksData[[#This Row],[Price(USD)]]&lt;20, "Mid", TRUE, "High")</f>
        <v>High</v>
      </c>
      <c r="AC812" s="13" t="str">
        <f>IF(BooksData[[#This Row],[Total Sales]] &gt; 4000, "Top Seller", "Other")</f>
        <v>Other</v>
      </c>
    </row>
    <row r="813" spans="1:29" x14ac:dyDescent="0.3">
      <c r="A813" s="7" t="s">
        <v>828</v>
      </c>
      <c r="B813" s="7" t="s">
        <v>1828</v>
      </c>
      <c r="C813" s="7" t="s">
        <v>2017</v>
      </c>
      <c r="D813" s="7" t="s">
        <v>2761</v>
      </c>
      <c r="E813" s="7" t="s">
        <v>2761</v>
      </c>
      <c r="F813" s="7" t="s">
        <v>2921</v>
      </c>
      <c r="G813" s="7" t="s">
        <v>2929</v>
      </c>
      <c r="H813" s="7">
        <v>0</v>
      </c>
      <c r="I813" s="10" t="s">
        <v>2946</v>
      </c>
      <c r="J813" s="7" t="s">
        <v>2968</v>
      </c>
      <c r="K813" s="7" t="s">
        <v>3806</v>
      </c>
      <c r="L813" s="11" t="s">
        <v>4806</v>
      </c>
      <c r="M813" s="11" t="s">
        <v>5806</v>
      </c>
      <c r="N813" s="9">
        <v>2485</v>
      </c>
      <c r="O813" s="7" t="s">
        <v>5997</v>
      </c>
      <c r="P813" s="7" t="s">
        <v>6001</v>
      </c>
      <c r="Q813" s="9">
        <v>1004</v>
      </c>
      <c r="R813" s="6">
        <v>45764</v>
      </c>
      <c r="S813" s="8">
        <f>ROUND((VALUE(SUBSTITUTE(SUBSTITUTE(BooksData[[#This Row],[Price (Incl. Tax)]], "Â", ""), "£", "")) *1.3),2)</f>
        <v>38.29</v>
      </c>
      <c r="T813" s="7" cm="1">
        <f t="array" ref="T813">_xlfn.SWITCH(I813, "One",1,"Two",2,"Three",3,"Four",4,"Five",5,"")</f>
        <v>1</v>
      </c>
      <c r="U813" s="12">
        <f>BooksData[[#This Row],[Price(USD)]]*BooksData[[#This Row],[Total Sales]]</f>
        <v>95150.65</v>
      </c>
      <c r="V813" s="7" t="str">
        <f>IF(BooksData[[#This Row],[Title]]="","Missing","OK")</f>
        <v>OK</v>
      </c>
      <c r="W813" s="7" t="str">
        <f ca="1">IF(BooksData[[#This Row],[Last Purchase]] &gt;= TODAY() - 30, "Recent", "Old")</f>
        <v>Old</v>
      </c>
      <c r="X813" s="7">
        <f>IFERROR(
  --MID(BooksData[[#This Row],[Availability]],
        FIND("(", BooksData[[#This Row],[Availability]]) + 1,
        FIND(" ", BooksData[[#This Row],[Availability]], FIND("(", BooksData[[#This Row],[Availability]])) - FIND("(", BooksData[[#This Row],[Availability]]) - 1),
  0)</f>
        <v>1</v>
      </c>
      <c r="Y813" s="13" t="str">
        <f>IF(ISNUMBER(SEARCH("In stock", BooksData[[#This Row],[Availability]])), "In Stock", "Out of Stock")</f>
        <v>In Stock</v>
      </c>
      <c r="Z813" s="13" t="str">
        <f>IF(BooksData[[#This Row],[Stock Count]] &lt; 5, "⚠️ Low", "OK")</f>
        <v>⚠️ Low</v>
      </c>
      <c r="AA813" s="14">
        <f>BooksData[[#This Row],[Revenue]]*0.2</f>
        <v>19030.13</v>
      </c>
      <c r="AB813" s="13" t="str" cm="1">
        <f t="array" ref="AB813">_xlfn.IFS(BooksData[[#This Row],[Price(USD)]]&lt;10, "Low", BooksData[[#This Row],[Price(USD)]]&lt;20, "Mid", TRUE, "High")</f>
        <v>High</v>
      </c>
      <c r="AC813" s="13" t="str">
        <f>IF(BooksData[[#This Row],[Total Sales]] &gt; 4000, "Top Seller", "Other")</f>
        <v>Other</v>
      </c>
    </row>
    <row r="814" spans="1:29" x14ac:dyDescent="0.3">
      <c r="A814" s="7" t="s">
        <v>829</v>
      </c>
      <c r="B814" s="7" t="s">
        <v>1829</v>
      </c>
      <c r="C814" s="7" t="s">
        <v>2017</v>
      </c>
      <c r="D814" s="7" t="s">
        <v>2762</v>
      </c>
      <c r="E814" s="7" t="s">
        <v>2762</v>
      </c>
      <c r="F814" s="7" t="s">
        <v>2921</v>
      </c>
      <c r="G814" s="7" t="s">
        <v>2942</v>
      </c>
      <c r="H814" s="7">
        <v>0</v>
      </c>
      <c r="I814" s="10" t="s">
        <v>2945</v>
      </c>
      <c r="J814" s="7" t="s">
        <v>2969</v>
      </c>
      <c r="K814" s="7" t="s">
        <v>3807</v>
      </c>
      <c r="L814" s="11" t="s">
        <v>4807</v>
      </c>
      <c r="M814" s="11" t="s">
        <v>5807</v>
      </c>
      <c r="N814" s="9">
        <v>4871</v>
      </c>
      <c r="O814" s="7" t="s">
        <v>5999</v>
      </c>
      <c r="P814" s="7" t="s">
        <v>6002</v>
      </c>
      <c r="Q814" s="9">
        <v>77</v>
      </c>
      <c r="R814" s="6">
        <v>45776</v>
      </c>
      <c r="S814" s="8">
        <f>ROUND((VALUE(SUBSTITUTE(SUBSTITUTE(BooksData[[#This Row],[Price (Incl. Tax)]], "Â", ""), "£", "")) *1.3),2)</f>
        <v>67.3</v>
      </c>
      <c r="T814" s="7" cm="1">
        <f t="array" ref="T814">_xlfn.SWITCH(I814, "One",1,"Two",2,"Three",3,"Four",4,"Five",5,"")</f>
        <v>3</v>
      </c>
      <c r="U814" s="12">
        <f>BooksData[[#This Row],[Price(USD)]]*BooksData[[#This Row],[Total Sales]]</f>
        <v>327818.3</v>
      </c>
      <c r="V814" s="7" t="str">
        <f>IF(BooksData[[#This Row],[Title]]="","Missing","OK")</f>
        <v>OK</v>
      </c>
      <c r="W814" s="7" t="str">
        <f ca="1">IF(BooksData[[#This Row],[Last Purchase]] &gt;= TODAY() - 30, "Recent", "Old")</f>
        <v>Old</v>
      </c>
      <c r="X814" s="7">
        <f>IFERROR(
  --MID(BooksData[[#This Row],[Availability]],
        FIND("(", BooksData[[#This Row],[Availability]]) + 1,
        FIND(" ", BooksData[[#This Row],[Availability]], FIND("(", BooksData[[#This Row],[Availability]])) - FIND("(", BooksData[[#This Row],[Availability]]) - 1),
  0)</f>
        <v>22</v>
      </c>
      <c r="Y814" s="13" t="str">
        <f>IF(ISNUMBER(SEARCH("In stock", BooksData[[#This Row],[Availability]])), "In Stock", "Out of Stock")</f>
        <v>In Stock</v>
      </c>
      <c r="Z814" s="13" t="str">
        <f>IF(BooksData[[#This Row],[Stock Count]] &lt; 5, "⚠️ Low", "OK")</f>
        <v>OK</v>
      </c>
      <c r="AA814" s="14">
        <f>BooksData[[#This Row],[Revenue]]*0.2</f>
        <v>65563.66</v>
      </c>
      <c r="AB814" s="13" t="str" cm="1">
        <f t="array" ref="AB814">_xlfn.IFS(BooksData[[#This Row],[Price(USD)]]&lt;10, "Low", BooksData[[#This Row],[Price(USD)]]&lt;20, "Mid", TRUE, "High")</f>
        <v>High</v>
      </c>
      <c r="AC814" s="13" t="str">
        <f>IF(BooksData[[#This Row],[Total Sales]] &gt; 4000, "Top Seller", "Other")</f>
        <v>Top Seller</v>
      </c>
    </row>
    <row r="815" spans="1:29" x14ac:dyDescent="0.3">
      <c r="A815" s="7" t="s">
        <v>830</v>
      </c>
      <c r="B815" s="7" t="s">
        <v>1830</v>
      </c>
      <c r="C815" s="7" t="s">
        <v>2017</v>
      </c>
      <c r="D815" s="7" t="s">
        <v>2763</v>
      </c>
      <c r="E815" s="7" t="s">
        <v>2763</v>
      </c>
      <c r="F815" s="7" t="s">
        <v>2921</v>
      </c>
      <c r="G815" s="7" t="s">
        <v>2922</v>
      </c>
      <c r="H815" s="7">
        <v>0</v>
      </c>
      <c r="I815" s="10" t="s">
        <v>2946</v>
      </c>
      <c r="J815" s="7" t="s">
        <v>2969</v>
      </c>
      <c r="K815" s="7" t="s">
        <v>3808</v>
      </c>
      <c r="L815" s="11" t="s">
        <v>4808</v>
      </c>
      <c r="M815" s="11" t="s">
        <v>5808</v>
      </c>
      <c r="N815" s="9">
        <v>3562</v>
      </c>
      <c r="O815" s="7" t="s">
        <v>5995</v>
      </c>
      <c r="P815" s="7" t="s">
        <v>6001</v>
      </c>
      <c r="Q815" s="9">
        <v>184</v>
      </c>
      <c r="R815" s="6">
        <v>45736</v>
      </c>
      <c r="S815" s="8">
        <f>ROUND((VALUE(SUBSTITUTE(SUBSTITUTE(BooksData[[#This Row],[Price (Incl. Tax)]], "Â", ""), "£", "")) *1.3),2)</f>
        <v>67.8</v>
      </c>
      <c r="T815" s="7" cm="1">
        <f t="array" ref="T815">_xlfn.SWITCH(I815, "One",1,"Two",2,"Three",3,"Four",4,"Five",5,"")</f>
        <v>1</v>
      </c>
      <c r="U815" s="12">
        <f>BooksData[[#This Row],[Price(USD)]]*BooksData[[#This Row],[Total Sales]]</f>
        <v>241503.59999999998</v>
      </c>
      <c r="V815" s="7" t="str">
        <f>IF(BooksData[[#This Row],[Title]]="","Missing","OK")</f>
        <v>OK</v>
      </c>
      <c r="W815" s="7" t="str">
        <f ca="1">IF(BooksData[[#This Row],[Last Purchase]] &gt;= TODAY() - 30, "Recent", "Old")</f>
        <v>Old</v>
      </c>
      <c r="X815" s="7">
        <f>IFERROR(
  --MID(BooksData[[#This Row],[Availability]],
        FIND("(", BooksData[[#This Row],[Availability]]) + 1,
        FIND(" ", BooksData[[#This Row],[Availability]], FIND("(", BooksData[[#This Row],[Availability]])) - FIND("(", BooksData[[#This Row],[Availability]]) - 1),
  0)</f>
        <v>19</v>
      </c>
      <c r="Y815" s="13" t="str">
        <f>IF(ISNUMBER(SEARCH("In stock", BooksData[[#This Row],[Availability]])), "In Stock", "Out of Stock")</f>
        <v>In Stock</v>
      </c>
      <c r="Z815" s="13" t="str">
        <f>IF(BooksData[[#This Row],[Stock Count]] &lt; 5, "⚠️ Low", "OK")</f>
        <v>OK</v>
      </c>
      <c r="AA815" s="14">
        <f>BooksData[[#This Row],[Revenue]]*0.2</f>
        <v>48300.72</v>
      </c>
      <c r="AB815" s="13" t="str" cm="1">
        <f t="array" ref="AB815">_xlfn.IFS(BooksData[[#This Row],[Price(USD)]]&lt;10, "Low", BooksData[[#This Row],[Price(USD)]]&lt;20, "Mid", TRUE, "High")</f>
        <v>High</v>
      </c>
      <c r="AC815" s="13" t="str">
        <f>IF(BooksData[[#This Row],[Total Sales]] &gt; 4000, "Top Seller", "Other")</f>
        <v>Other</v>
      </c>
    </row>
    <row r="816" spans="1:29" x14ac:dyDescent="0.3">
      <c r="A816" s="7" t="s">
        <v>831</v>
      </c>
      <c r="B816" s="7" t="s">
        <v>1831</v>
      </c>
      <c r="C816" s="7" t="s">
        <v>2017</v>
      </c>
      <c r="D816" s="7" t="s">
        <v>2764</v>
      </c>
      <c r="E816" s="7" t="s">
        <v>2764</v>
      </c>
      <c r="F816" s="7" t="s">
        <v>2921</v>
      </c>
      <c r="G816" s="7" t="s">
        <v>2922</v>
      </c>
      <c r="H816" s="7">
        <v>0</v>
      </c>
      <c r="I816" s="10" t="s">
        <v>2944</v>
      </c>
      <c r="J816" s="7" t="s">
        <v>2969</v>
      </c>
      <c r="K816" s="7" t="s">
        <v>3809</v>
      </c>
      <c r="L816" s="11" t="s">
        <v>4809</v>
      </c>
      <c r="M816" s="11" t="s">
        <v>5809</v>
      </c>
      <c r="N816" s="9">
        <v>2551</v>
      </c>
      <c r="O816" s="7" t="s">
        <v>5998</v>
      </c>
      <c r="P816" s="7" t="s">
        <v>6002</v>
      </c>
      <c r="Q816" s="9">
        <v>115</v>
      </c>
      <c r="R816" s="6">
        <v>45817</v>
      </c>
      <c r="S816" s="8">
        <f>ROUND((VALUE(SUBSTITUTE(SUBSTITUTE(BooksData[[#This Row],[Price (Incl. Tax)]], "Â", ""), "£", "")) *1.3),2)</f>
        <v>26.86</v>
      </c>
      <c r="T816" s="7" cm="1">
        <f t="array" ref="T816">_xlfn.SWITCH(I816, "One",1,"Two",2,"Three",3,"Four",4,"Five",5,"")</f>
        <v>4</v>
      </c>
      <c r="U816" s="12">
        <f>BooksData[[#This Row],[Price(USD)]]*BooksData[[#This Row],[Total Sales]]</f>
        <v>68519.86</v>
      </c>
      <c r="V816" s="7" t="str">
        <f>IF(BooksData[[#This Row],[Title]]="","Missing","OK")</f>
        <v>OK</v>
      </c>
      <c r="W816" s="7" t="str">
        <f ca="1">IF(BooksData[[#This Row],[Last Purchase]] &gt;= TODAY() - 30, "Recent", "Old")</f>
        <v>Old</v>
      </c>
      <c r="X816" s="7">
        <f>IFERROR(
  --MID(BooksData[[#This Row],[Availability]],
        FIND("(", BooksData[[#This Row],[Availability]]) + 1,
        FIND(" ", BooksData[[#This Row],[Availability]], FIND("(", BooksData[[#This Row],[Availability]])) - FIND("(", BooksData[[#This Row],[Availability]]) - 1),
  0)</f>
        <v>19</v>
      </c>
      <c r="Y816" s="13" t="str">
        <f>IF(ISNUMBER(SEARCH("In stock", BooksData[[#This Row],[Availability]])), "In Stock", "Out of Stock")</f>
        <v>In Stock</v>
      </c>
      <c r="Z816" s="13" t="str">
        <f>IF(BooksData[[#This Row],[Stock Count]] &lt; 5, "⚠️ Low", "OK")</f>
        <v>OK</v>
      </c>
      <c r="AA816" s="14">
        <f>BooksData[[#This Row],[Revenue]]*0.2</f>
        <v>13703.972000000002</v>
      </c>
      <c r="AB816" s="13" t="str" cm="1">
        <f t="array" ref="AB816">_xlfn.IFS(BooksData[[#This Row],[Price(USD)]]&lt;10, "Low", BooksData[[#This Row],[Price(USD)]]&lt;20, "Mid", TRUE, "High")</f>
        <v>High</v>
      </c>
      <c r="AC816" s="13" t="str">
        <f>IF(BooksData[[#This Row],[Total Sales]] &gt; 4000, "Top Seller", "Other")</f>
        <v>Other</v>
      </c>
    </row>
    <row r="817" spans="1:29" x14ac:dyDescent="0.3">
      <c r="A817" s="7" t="s">
        <v>832</v>
      </c>
      <c r="B817" s="7" t="s">
        <v>1832</v>
      </c>
      <c r="C817" s="7" t="s">
        <v>2017</v>
      </c>
      <c r="D817" s="7" t="s">
        <v>2765</v>
      </c>
      <c r="E817" s="7" t="s">
        <v>2765</v>
      </c>
      <c r="F817" s="7" t="s">
        <v>2921</v>
      </c>
      <c r="G817" s="7" t="s">
        <v>2922</v>
      </c>
      <c r="H817" s="7">
        <v>0</v>
      </c>
      <c r="I817" s="10" t="s">
        <v>2946</v>
      </c>
      <c r="J817" s="7" t="s">
        <v>2969</v>
      </c>
      <c r="K817" s="7" t="s">
        <v>3810</v>
      </c>
      <c r="L817" s="11" t="s">
        <v>4810</v>
      </c>
      <c r="M817" s="11" t="s">
        <v>5810</v>
      </c>
      <c r="N817" s="9">
        <v>4708</v>
      </c>
      <c r="O817" s="7" t="s">
        <v>5997</v>
      </c>
      <c r="P817" s="7" t="s">
        <v>6002</v>
      </c>
      <c r="Q817" s="9">
        <v>476</v>
      </c>
      <c r="R817" s="6">
        <v>45816</v>
      </c>
      <c r="S817" s="8">
        <f>ROUND((VALUE(SUBSTITUTE(SUBSTITUTE(BooksData[[#This Row],[Price (Incl. Tax)]], "Â", ""), "£", "")) *1.3),2)</f>
        <v>31.04</v>
      </c>
      <c r="T817" s="7" cm="1">
        <f t="array" ref="T817">_xlfn.SWITCH(I817, "One",1,"Two",2,"Three",3,"Four",4,"Five",5,"")</f>
        <v>1</v>
      </c>
      <c r="U817" s="12">
        <f>BooksData[[#This Row],[Price(USD)]]*BooksData[[#This Row],[Total Sales]]</f>
        <v>146136.32000000001</v>
      </c>
      <c r="V817" s="7" t="str">
        <f>IF(BooksData[[#This Row],[Title]]="","Missing","OK")</f>
        <v>OK</v>
      </c>
      <c r="W817" s="7" t="str">
        <f ca="1">IF(BooksData[[#This Row],[Last Purchase]] &gt;= TODAY() - 30, "Recent", "Old")</f>
        <v>Old</v>
      </c>
      <c r="X817" s="7">
        <f>IFERROR(
  --MID(BooksData[[#This Row],[Availability]],
        FIND("(", BooksData[[#This Row],[Availability]]) + 1,
        FIND(" ", BooksData[[#This Row],[Availability]], FIND("(", BooksData[[#This Row],[Availability]])) - FIND("(", BooksData[[#This Row],[Availability]]) - 1),
  0)</f>
        <v>19</v>
      </c>
      <c r="Y817" s="13" t="str">
        <f>IF(ISNUMBER(SEARCH("In stock", BooksData[[#This Row],[Availability]])), "In Stock", "Out of Stock")</f>
        <v>In Stock</v>
      </c>
      <c r="Z817" s="13" t="str">
        <f>IF(BooksData[[#This Row],[Stock Count]] &lt; 5, "⚠️ Low", "OK")</f>
        <v>OK</v>
      </c>
      <c r="AA817" s="14">
        <f>BooksData[[#This Row],[Revenue]]*0.2</f>
        <v>29227.264000000003</v>
      </c>
      <c r="AB817" s="13" t="str" cm="1">
        <f t="array" ref="AB817">_xlfn.IFS(BooksData[[#This Row],[Price(USD)]]&lt;10, "Low", BooksData[[#This Row],[Price(USD)]]&lt;20, "Mid", TRUE, "High")</f>
        <v>High</v>
      </c>
      <c r="AC817" s="13" t="str">
        <f>IF(BooksData[[#This Row],[Total Sales]] &gt; 4000, "Top Seller", "Other")</f>
        <v>Top Seller</v>
      </c>
    </row>
    <row r="818" spans="1:29" x14ac:dyDescent="0.3">
      <c r="A818" s="7" t="s">
        <v>833</v>
      </c>
      <c r="B818" s="7" t="s">
        <v>1833</v>
      </c>
      <c r="C818" s="7" t="s">
        <v>2017</v>
      </c>
      <c r="D818" s="7" t="s">
        <v>2766</v>
      </c>
      <c r="E818" s="7" t="s">
        <v>2766</v>
      </c>
      <c r="F818" s="7" t="s">
        <v>2921</v>
      </c>
      <c r="G818" s="7" t="s">
        <v>2939</v>
      </c>
      <c r="H818" s="7">
        <v>0</v>
      </c>
      <c r="I818" s="10" t="s">
        <v>2943</v>
      </c>
      <c r="J818" s="7" t="s">
        <v>2969</v>
      </c>
      <c r="K818" s="7" t="s">
        <v>3811</v>
      </c>
      <c r="L818" s="11" t="s">
        <v>4811</v>
      </c>
      <c r="M818" s="11" t="s">
        <v>5811</v>
      </c>
      <c r="N818" s="9">
        <v>543</v>
      </c>
      <c r="O818" s="7" t="s">
        <v>5995</v>
      </c>
      <c r="P818" s="7" t="s">
        <v>6002</v>
      </c>
      <c r="Q818" s="9">
        <v>1232</v>
      </c>
      <c r="R818" s="6">
        <v>45746</v>
      </c>
      <c r="S818" s="8">
        <f>ROUND((VALUE(SUBSTITUTE(SUBSTITUTE(BooksData[[#This Row],[Price (Incl. Tax)]], "Â", ""), "£", "")) *1.3),2)</f>
        <v>43.72</v>
      </c>
      <c r="T818" s="7" cm="1">
        <f t="array" ref="T818">_xlfn.SWITCH(I818, "One",1,"Two",2,"Three",3,"Four",4,"Five",5,"")</f>
        <v>2</v>
      </c>
      <c r="U818" s="12">
        <f>BooksData[[#This Row],[Price(USD)]]*BooksData[[#This Row],[Total Sales]]</f>
        <v>23739.96</v>
      </c>
      <c r="V818" s="7" t="str">
        <f>IF(BooksData[[#This Row],[Title]]="","Missing","OK")</f>
        <v>OK</v>
      </c>
      <c r="W818" s="7" t="str">
        <f ca="1">IF(BooksData[[#This Row],[Last Purchase]] &gt;= TODAY() - 30, "Recent", "Old")</f>
        <v>Old</v>
      </c>
      <c r="X818" s="7">
        <f>IFERROR(
  --MID(BooksData[[#This Row],[Availability]],
        FIND("(", BooksData[[#This Row],[Availability]]) + 1,
        FIND(" ", BooksData[[#This Row],[Availability]], FIND("(", BooksData[[#This Row],[Availability]])) - FIND("(", BooksData[[#This Row],[Availability]]) - 1),
  0)</f>
        <v>17</v>
      </c>
      <c r="Y818" s="13" t="str">
        <f>IF(ISNUMBER(SEARCH("In stock", BooksData[[#This Row],[Availability]])), "In Stock", "Out of Stock")</f>
        <v>In Stock</v>
      </c>
      <c r="Z818" s="13" t="str">
        <f>IF(BooksData[[#This Row],[Stock Count]] &lt; 5, "⚠️ Low", "OK")</f>
        <v>OK</v>
      </c>
      <c r="AA818" s="14">
        <f>BooksData[[#This Row],[Revenue]]*0.2</f>
        <v>4747.9920000000002</v>
      </c>
      <c r="AB818" s="13" t="str" cm="1">
        <f t="array" ref="AB818">_xlfn.IFS(BooksData[[#This Row],[Price(USD)]]&lt;10, "Low", BooksData[[#This Row],[Price(USD)]]&lt;20, "Mid", TRUE, "High")</f>
        <v>High</v>
      </c>
      <c r="AC818" s="13" t="str">
        <f>IF(BooksData[[#This Row],[Total Sales]] &gt; 4000, "Top Seller", "Other")</f>
        <v>Other</v>
      </c>
    </row>
    <row r="819" spans="1:29" x14ac:dyDescent="0.3">
      <c r="A819" s="7" t="s">
        <v>834</v>
      </c>
      <c r="B819" s="7" t="s">
        <v>1834</v>
      </c>
      <c r="C819" s="7" t="s">
        <v>2017</v>
      </c>
      <c r="D819" s="7" t="s">
        <v>2767</v>
      </c>
      <c r="E819" s="7" t="s">
        <v>2767</v>
      </c>
      <c r="F819" s="7" t="s">
        <v>2921</v>
      </c>
      <c r="G819" s="7" t="s">
        <v>2939</v>
      </c>
      <c r="H819" s="7">
        <v>0</v>
      </c>
      <c r="I819" s="10" t="s">
        <v>2945</v>
      </c>
      <c r="J819" s="7" t="s">
        <v>2969</v>
      </c>
      <c r="K819" s="7" t="s">
        <v>3812</v>
      </c>
      <c r="L819" s="11" t="s">
        <v>4812</v>
      </c>
      <c r="M819" s="11" t="s">
        <v>5812</v>
      </c>
      <c r="N819" s="9">
        <v>862</v>
      </c>
      <c r="O819" s="7" t="s">
        <v>5996</v>
      </c>
      <c r="P819" s="7" t="s">
        <v>6001</v>
      </c>
      <c r="Q819" s="9">
        <v>448</v>
      </c>
      <c r="R819" s="6">
        <v>45697</v>
      </c>
      <c r="S819" s="8">
        <f>ROUND((VALUE(SUBSTITUTE(SUBSTITUTE(BooksData[[#This Row],[Price (Incl. Tax)]], "Â", ""), "£", "")) *1.3),2)</f>
        <v>74.5</v>
      </c>
      <c r="T819" s="7" cm="1">
        <f t="array" ref="T819">_xlfn.SWITCH(I819, "One",1,"Two",2,"Three",3,"Four",4,"Five",5,"")</f>
        <v>3</v>
      </c>
      <c r="U819" s="12">
        <f>BooksData[[#This Row],[Price(USD)]]*BooksData[[#This Row],[Total Sales]]</f>
        <v>64219</v>
      </c>
      <c r="V819" s="7" t="str">
        <f>IF(BooksData[[#This Row],[Title]]="","Missing","OK")</f>
        <v>OK</v>
      </c>
      <c r="W819" s="7" t="str">
        <f ca="1">IF(BooksData[[#This Row],[Last Purchase]] &gt;= TODAY() - 30, "Recent", "Old")</f>
        <v>Old</v>
      </c>
      <c r="X819" s="7">
        <f>IFERROR(
  --MID(BooksData[[#This Row],[Availability]],
        FIND("(", BooksData[[#This Row],[Availability]]) + 1,
        FIND(" ", BooksData[[#This Row],[Availability]], FIND("(", BooksData[[#This Row],[Availability]])) - FIND("(", BooksData[[#This Row],[Availability]]) - 1),
  0)</f>
        <v>17</v>
      </c>
      <c r="Y819" s="13" t="str">
        <f>IF(ISNUMBER(SEARCH("In stock", BooksData[[#This Row],[Availability]])), "In Stock", "Out of Stock")</f>
        <v>In Stock</v>
      </c>
      <c r="Z819" s="13" t="str">
        <f>IF(BooksData[[#This Row],[Stock Count]] &lt; 5, "⚠️ Low", "OK")</f>
        <v>OK</v>
      </c>
      <c r="AA819" s="14">
        <f>BooksData[[#This Row],[Revenue]]*0.2</f>
        <v>12843.800000000001</v>
      </c>
      <c r="AB819" s="13" t="str" cm="1">
        <f t="array" ref="AB819">_xlfn.IFS(BooksData[[#This Row],[Price(USD)]]&lt;10, "Low", BooksData[[#This Row],[Price(USD)]]&lt;20, "Mid", TRUE, "High")</f>
        <v>High</v>
      </c>
      <c r="AC819" s="13" t="str">
        <f>IF(BooksData[[#This Row],[Total Sales]] &gt; 4000, "Top Seller", "Other")</f>
        <v>Other</v>
      </c>
    </row>
    <row r="820" spans="1:29" x14ac:dyDescent="0.3">
      <c r="A820" s="7" t="s">
        <v>835</v>
      </c>
      <c r="B820" s="7" t="s">
        <v>1835</v>
      </c>
      <c r="C820" s="7" t="s">
        <v>2017</v>
      </c>
      <c r="D820" s="7" t="s">
        <v>2768</v>
      </c>
      <c r="E820" s="7" t="s">
        <v>2768</v>
      </c>
      <c r="F820" s="7" t="s">
        <v>2921</v>
      </c>
      <c r="G820" s="7" t="s">
        <v>2932</v>
      </c>
      <c r="H820" s="7">
        <v>0</v>
      </c>
      <c r="I820" s="10" t="s">
        <v>2944</v>
      </c>
      <c r="J820" s="7" t="s">
        <v>2969</v>
      </c>
      <c r="K820" s="7" t="s">
        <v>3813</v>
      </c>
      <c r="L820" s="11" t="s">
        <v>4813</v>
      </c>
      <c r="M820" s="11" t="s">
        <v>5813</v>
      </c>
      <c r="N820" s="9">
        <v>1752</v>
      </c>
      <c r="O820" s="7" t="s">
        <v>5997</v>
      </c>
      <c r="P820" s="7" t="s">
        <v>6002</v>
      </c>
      <c r="Q820" s="9">
        <v>40</v>
      </c>
      <c r="R820" s="6">
        <v>45672</v>
      </c>
      <c r="S820" s="8">
        <f>ROUND((VALUE(SUBSTITUTE(SUBSTITUTE(BooksData[[#This Row],[Price (Incl. Tax)]], "Â", ""), "£", "")) *1.3),2)</f>
        <v>18.55</v>
      </c>
      <c r="T820" s="7" cm="1">
        <f t="array" ref="T820">_xlfn.SWITCH(I820, "One",1,"Two",2,"Three",3,"Four",4,"Five",5,"")</f>
        <v>4</v>
      </c>
      <c r="U820" s="12">
        <f>BooksData[[#This Row],[Price(USD)]]*BooksData[[#This Row],[Total Sales]]</f>
        <v>32499.600000000002</v>
      </c>
      <c r="V820" s="7" t="str">
        <f>IF(BooksData[[#This Row],[Title]]="","Missing","OK")</f>
        <v>OK</v>
      </c>
      <c r="W820" s="7" t="str">
        <f ca="1">IF(BooksData[[#This Row],[Last Purchase]] &gt;= TODAY() - 30, "Recent", "Old")</f>
        <v>Old</v>
      </c>
      <c r="X820" s="7">
        <f>IFERROR(
  --MID(BooksData[[#This Row],[Availability]],
        FIND("(", BooksData[[#This Row],[Availability]]) + 1,
        FIND(" ", BooksData[[#This Row],[Availability]], FIND("(", BooksData[[#This Row],[Availability]])) - FIND("(", BooksData[[#This Row],[Availability]]) - 1),
  0)</f>
        <v>16</v>
      </c>
      <c r="Y820" s="13" t="str">
        <f>IF(ISNUMBER(SEARCH("In stock", BooksData[[#This Row],[Availability]])), "In Stock", "Out of Stock")</f>
        <v>In Stock</v>
      </c>
      <c r="Z820" s="13" t="str">
        <f>IF(BooksData[[#This Row],[Stock Count]] &lt; 5, "⚠️ Low", "OK")</f>
        <v>OK</v>
      </c>
      <c r="AA820" s="14">
        <f>BooksData[[#This Row],[Revenue]]*0.2</f>
        <v>6499.920000000001</v>
      </c>
      <c r="AB820" s="13" t="str" cm="1">
        <f t="array" ref="AB820">_xlfn.IFS(BooksData[[#This Row],[Price(USD)]]&lt;10, "Low", BooksData[[#This Row],[Price(USD)]]&lt;20, "Mid", TRUE, "High")</f>
        <v>Mid</v>
      </c>
      <c r="AC820" s="13" t="str">
        <f>IF(BooksData[[#This Row],[Total Sales]] &gt; 4000, "Top Seller", "Other")</f>
        <v>Other</v>
      </c>
    </row>
    <row r="821" spans="1:29" x14ac:dyDescent="0.3">
      <c r="A821" s="7" t="s">
        <v>836</v>
      </c>
      <c r="B821" s="7" t="s">
        <v>1836</v>
      </c>
      <c r="C821" s="7" t="s">
        <v>2017</v>
      </c>
      <c r="D821" s="7" t="s">
        <v>2769</v>
      </c>
      <c r="E821" s="7" t="s">
        <v>2769</v>
      </c>
      <c r="F821" s="7" t="s">
        <v>2921</v>
      </c>
      <c r="G821" s="7" t="s">
        <v>2923</v>
      </c>
      <c r="H821" s="7">
        <v>0</v>
      </c>
      <c r="I821" s="10" t="s">
        <v>2944</v>
      </c>
      <c r="J821" s="7" t="s">
        <v>2969</v>
      </c>
      <c r="K821" s="7" t="s">
        <v>3814</v>
      </c>
      <c r="L821" s="11" t="s">
        <v>4814</v>
      </c>
      <c r="M821" s="11" t="s">
        <v>5814</v>
      </c>
      <c r="N821" s="9">
        <v>1778</v>
      </c>
      <c r="O821" s="7" t="s">
        <v>5995</v>
      </c>
      <c r="P821" s="7" t="s">
        <v>6002</v>
      </c>
      <c r="Q821" s="9">
        <v>1078</v>
      </c>
      <c r="R821" s="6">
        <v>45720</v>
      </c>
      <c r="S821" s="8">
        <f>ROUND((VALUE(SUBSTITUTE(SUBSTITUTE(BooksData[[#This Row],[Price (Incl. Tax)]], "Â", ""), "£", "")) *1.3),2)</f>
        <v>18.45</v>
      </c>
      <c r="T821" s="7" cm="1">
        <f t="array" ref="T821">_xlfn.SWITCH(I821, "One",1,"Two",2,"Three",3,"Four",4,"Five",5,"")</f>
        <v>4</v>
      </c>
      <c r="U821" s="12">
        <f>BooksData[[#This Row],[Price(USD)]]*BooksData[[#This Row],[Total Sales]]</f>
        <v>32804.1</v>
      </c>
      <c r="V821" s="7" t="str">
        <f>IF(BooksData[[#This Row],[Title]]="","Missing","OK")</f>
        <v>OK</v>
      </c>
      <c r="W821" s="7" t="str">
        <f ca="1">IF(BooksData[[#This Row],[Last Purchase]] &gt;= TODAY() - 30, "Recent", "Old")</f>
        <v>Old</v>
      </c>
      <c r="X821" s="7">
        <f>IFERROR(
  --MID(BooksData[[#This Row],[Availability]],
        FIND("(", BooksData[[#This Row],[Availability]]) + 1,
        FIND(" ", BooksData[[#This Row],[Availability]], FIND("(", BooksData[[#This Row],[Availability]])) - FIND("(", BooksData[[#This Row],[Availability]]) - 1),
  0)</f>
        <v>15</v>
      </c>
      <c r="Y821" s="13" t="str">
        <f>IF(ISNUMBER(SEARCH("In stock", BooksData[[#This Row],[Availability]])), "In Stock", "Out of Stock")</f>
        <v>In Stock</v>
      </c>
      <c r="Z821" s="13" t="str">
        <f>IF(BooksData[[#This Row],[Stock Count]] &lt; 5, "⚠️ Low", "OK")</f>
        <v>OK</v>
      </c>
      <c r="AA821" s="14">
        <f>BooksData[[#This Row],[Revenue]]*0.2</f>
        <v>6560.82</v>
      </c>
      <c r="AB821" s="13" t="str" cm="1">
        <f t="array" ref="AB821">_xlfn.IFS(BooksData[[#This Row],[Price(USD)]]&lt;10, "Low", BooksData[[#This Row],[Price(USD)]]&lt;20, "Mid", TRUE, "High")</f>
        <v>Mid</v>
      </c>
      <c r="AC821" s="13" t="str">
        <f>IF(BooksData[[#This Row],[Total Sales]] &gt; 4000, "Top Seller", "Other")</f>
        <v>Other</v>
      </c>
    </row>
    <row r="822" spans="1:29" x14ac:dyDescent="0.3">
      <c r="A822" s="7" t="s">
        <v>837</v>
      </c>
      <c r="B822" s="7" t="s">
        <v>1837</v>
      </c>
      <c r="C822" s="7" t="s">
        <v>2017</v>
      </c>
      <c r="D822" s="7" t="s">
        <v>2770</v>
      </c>
      <c r="E822" s="7" t="s">
        <v>2770</v>
      </c>
      <c r="F822" s="7" t="s">
        <v>2921</v>
      </c>
      <c r="G822" s="7" t="s">
        <v>2923</v>
      </c>
      <c r="H822" s="7">
        <v>0</v>
      </c>
      <c r="I822" s="10" t="s">
        <v>2946</v>
      </c>
      <c r="J822" s="7" t="s">
        <v>2969</v>
      </c>
      <c r="K822" s="7" t="s">
        <v>3815</v>
      </c>
      <c r="L822" s="11" t="s">
        <v>4815</v>
      </c>
      <c r="M822" s="11" t="s">
        <v>5815</v>
      </c>
      <c r="N822" s="9">
        <v>2217</v>
      </c>
      <c r="O822" s="7" t="s">
        <v>5999</v>
      </c>
      <c r="P822" s="7" t="s">
        <v>6001</v>
      </c>
      <c r="Q822" s="9">
        <v>978</v>
      </c>
      <c r="R822" s="6">
        <v>45775</v>
      </c>
      <c r="S822" s="8">
        <f>ROUND((VALUE(SUBSTITUTE(SUBSTITUTE(BooksData[[#This Row],[Price (Incl. Tax)]], "Â", ""), "£", "")) *1.3),2)</f>
        <v>53.37</v>
      </c>
      <c r="T822" s="7" cm="1">
        <f t="array" ref="T822">_xlfn.SWITCH(I822, "One",1,"Two",2,"Three",3,"Four",4,"Five",5,"")</f>
        <v>1</v>
      </c>
      <c r="U822" s="12">
        <f>BooksData[[#This Row],[Price(USD)]]*BooksData[[#This Row],[Total Sales]]</f>
        <v>118321.29</v>
      </c>
      <c r="V822" s="7" t="str">
        <f>IF(BooksData[[#This Row],[Title]]="","Missing","OK")</f>
        <v>OK</v>
      </c>
      <c r="W822" s="7" t="str">
        <f ca="1">IF(BooksData[[#This Row],[Last Purchase]] &gt;= TODAY() - 30, "Recent", "Old")</f>
        <v>Old</v>
      </c>
      <c r="X822" s="7">
        <f>IFERROR(
  --MID(BooksData[[#This Row],[Availability]],
        FIND("(", BooksData[[#This Row],[Availability]]) + 1,
        FIND(" ", BooksData[[#This Row],[Availability]], FIND("(", BooksData[[#This Row],[Availability]])) - FIND("(", BooksData[[#This Row],[Availability]]) - 1),
  0)</f>
        <v>15</v>
      </c>
      <c r="Y822" s="13" t="str">
        <f>IF(ISNUMBER(SEARCH("In stock", BooksData[[#This Row],[Availability]])), "In Stock", "Out of Stock")</f>
        <v>In Stock</v>
      </c>
      <c r="Z822" s="13" t="str">
        <f>IF(BooksData[[#This Row],[Stock Count]] &lt; 5, "⚠️ Low", "OK")</f>
        <v>OK</v>
      </c>
      <c r="AA822" s="14">
        <f>BooksData[[#This Row],[Revenue]]*0.2</f>
        <v>23664.258000000002</v>
      </c>
      <c r="AB822" s="13" t="str" cm="1">
        <f t="array" ref="AB822">_xlfn.IFS(BooksData[[#This Row],[Price(USD)]]&lt;10, "Low", BooksData[[#This Row],[Price(USD)]]&lt;20, "Mid", TRUE, "High")</f>
        <v>High</v>
      </c>
      <c r="AC822" s="13" t="str">
        <f>IF(BooksData[[#This Row],[Total Sales]] &gt; 4000, "Top Seller", "Other")</f>
        <v>Other</v>
      </c>
    </row>
    <row r="823" spans="1:29" x14ac:dyDescent="0.3">
      <c r="A823" s="7" t="s">
        <v>838</v>
      </c>
      <c r="B823" s="7" t="s">
        <v>1838</v>
      </c>
      <c r="C823" s="7" t="s">
        <v>2017</v>
      </c>
      <c r="D823" s="7" t="s">
        <v>2771</v>
      </c>
      <c r="E823" s="7" t="s">
        <v>2771</v>
      </c>
      <c r="F823" s="7" t="s">
        <v>2921</v>
      </c>
      <c r="G823" s="7" t="s">
        <v>2924</v>
      </c>
      <c r="H823" s="7">
        <v>0</v>
      </c>
      <c r="I823" s="10" t="s">
        <v>2944</v>
      </c>
      <c r="J823" s="7" t="s">
        <v>2969</v>
      </c>
      <c r="K823" s="7" t="s">
        <v>3816</v>
      </c>
      <c r="L823" s="11" t="s">
        <v>4816</v>
      </c>
      <c r="M823" s="11" t="s">
        <v>5816</v>
      </c>
      <c r="N823" s="9">
        <v>715</v>
      </c>
      <c r="O823" s="7" t="s">
        <v>5996</v>
      </c>
      <c r="P823" s="7" t="s">
        <v>6001</v>
      </c>
      <c r="Q823" s="9">
        <v>1</v>
      </c>
      <c r="R823" s="6">
        <v>45672</v>
      </c>
      <c r="S823" s="8">
        <f>ROUND((VALUE(SUBSTITUTE(SUBSTITUTE(BooksData[[#This Row],[Price (Incl. Tax)]], "Â", ""), "£", "")) *1.3),2)</f>
        <v>60.81</v>
      </c>
      <c r="T823" s="7" cm="1">
        <f t="array" ref="T823">_xlfn.SWITCH(I823, "One",1,"Two",2,"Three",3,"Four",4,"Five",5,"")</f>
        <v>4</v>
      </c>
      <c r="U823" s="12">
        <f>BooksData[[#This Row],[Price(USD)]]*BooksData[[#This Row],[Total Sales]]</f>
        <v>43479.15</v>
      </c>
      <c r="V823" s="7" t="str">
        <f>IF(BooksData[[#This Row],[Title]]="","Missing","OK")</f>
        <v>OK</v>
      </c>
      <c r="W823" s="7" t="str">
        <f ca="1">IF(BooksData[[#This Row],[Last Purchase]] &gt;= TODAY() - 30, "Recent", "Old")</f>
        <v>Old</v>
      </c>
      <c r="X823" s="7">
        <f>IFERROR(
  --MID(BooksData[[#This Row],[Availability]],
        FIND("(", BooksData[[#This Row],[Availability]]) + 1,
        FIND(" ", BooksData[[#This Row],[Availability]], FIND("(", BooksData[[#This Row],[Availability]])) - FIND("(", BooksData[[#This Row],[Availability]]) - 1),
  0)</f>
        <v>14</v>
      </c>
      <c r="Y823" s="13" t="str">
        <f>IF(ISNUMBER(SEARCH("In stock", BooksData[[#This Row],[Availability]])), "In Stock", "Out of Stock")</f>
        <v>In Stock</v>
      </c>
      <c r="Z823" s="13" t="str">
        <f>IF(BooksData[[#This Row],[Stock Count]] &lt; 5, "⚠️ Low", "OK")</f>
        <v>OK</v>
      </c>
      <c r="AA823" s="14">
        <f>BooksData[[#This Row],[Revenue]]*0.2</f>
        <v>8695.83</v>
      </c>
      <c r="AB823" s="13" t="str" cm="1">
        <f t="array" ref="AB823">_xlfn.IFS(BooksData[[#This Row],[Price(USD)]]&lt;10, "Low", BooksData[[#This Row],[Price(USD)]]&lt;20, "Mid", TRUE, "High")</f>
        <v>High</v>
      </c>
      <c r="AC823" s="13" t="str">
        <f>IF(BooksData[[#This Row],[Total Sales]] &gt; 4000, "Top Seller", "Other")</f>
        <v>Other</v>
      </c>
    </row>
    <row r="824" spans="1:29" x14ac:dyDescent="0.3">
      <c r="A824" s="7" t="s">
        <v>839</v>
      </c>
      <c r="B824" s="7" t="s">
        <v>1839</v>
      </c>
      <c r="C824" s="7" t="s">
        <v>2017</v>
      </c>
      <c r="D824" s="7" t="s">
        <v>2772</v>
      </c>
      <c r="E824" s="7" t="s">
        <v>2772</v>
      </c>
      <c r="F824" s="7" t="s">
        <v>2921</v>
      </c>
      <c r="G824" s="7" t="s">
        <v>2924</v>
      </c>
      <c r="H824" s="7">
        <v>0</v>
      </c>
      <c r="I824" s="10" t="s">
        <v>2947</v>
      </c>
      <c r="J824" s="7" t="s">
        <v>2969</v>
      </c>
      <c r="K824" s="7" t="s">
        <v>3817</v>
      </c>
      <c r="L824" s="11" t="s">
        <v>4817</v>
      </c>
      <c r="M824" s="11" t="s">
        <v>5817</v>
      </c>
      <c r="N824" s="9">
        <v>1336</v>
      </c>
      <c r="O824" s="7" t="s">
        <v>5995</v>
      </c>
      <c r="P824" s="7" t="s">
        <v>6001</v>
      </c>
      <c r="Q824" s="9">
        <v>679</v>
      </c>
      <c r="R824" s="6">
        <v>45711</v>
      </c>
      <c r="S824" s="8">
        <f>ROUND((VALUE(SUBSTITUTE(SUBSTITUTE(BooksData[[#This Row],[Price (Incl. Tax)]], "Â", ""), "£", "")) *1.3),2)</f>
        <v>66.16</v>
      </c>
      <c r="T824" s="7" cm="1">
        <f t="array" ref="T824">_xlfn.SWITCH(I824, "One",1,"Two",2,"Three",3,"Four",4,"Five",5,"")</f>
        <v>5</v>
      </c>
      <c r="U824" s="12">
        <f>BooksData[[#This Row],[Price(USD)]]*BooksData[[#This Row],[Total Sales]]</f>
        <v>88389.759999999995</v>
      </c>
      <c r="V824" s="7" t="str">
        <f>IF(BooksData[[#This Row],[Title]]="","Missing","OK")</f>
        <v>OK</v>
      </c>
      <c r="W824" s="7" t="str">
        <f ca="1">IF(BooksData[[#This Row],[Last Purchase]] &gt;= TODAY() - 30, "Recent", "Old")</f>
        <v>Old</v>
      </c>
      <c r="X824" s="7">
        <f>IFERROR(
  --MID(BooksData[[#This Row],[Availability]],
        FIND("(", BooksData[[#This Row],[Availability]]) + 1,
        FIND(" ", BooksData[[#This Row],[Availability]], FIND("(", BooksData[[#This Row],[Availability]])) - FIND("(", BooksData[[#This Row],[Availability]]) - 1),
  0)</f>
        <v>14</v>
      </c>
      <c r="Y824" s="13" t="str">
        <f>IF(ISNUMBER(SEARCH("In stock", BooksData[[#This Row],[Availability]])), "In Stock", "Out of Stock")</f>
        <v>In Stock</v>
      </c>
      <c r="Z824" s="13" t="str">
        <f>IF(BooksData[[#This Row],[Stock Count]] &lt; 5, "⚠️ Low", "OK")</f>
        <v>OK</v>
      </c>
      <c r="AA824" s="14">
        <f>BooksData[[#This Row],[Revenue]]*0.2</f>
        <v>17677.952000000001</v>
      </c>
      <c r="AB824" s="13" t="str" cm="1">
        <f t="array" ref="AB824">_xlfn.IFS(BooksData[[#This Row],[Price(USD)]]&lt;10, "Low", BooksData[[#This Row],[Price(USD)]]&lt;20, "Mid", TRUE, "High")</f>
        <v>High</v>
      </c>
      <c r="AC824" s="13" t="str">
        <f>IF(BooksData[[#This Row],[Total Sales]] &gt; 4000, "Top Seller", "Other")</f>
        <v>Other</v>
      </c>
    </row>
    <row r="825" spans="1:29" x14ac:dyDescent="0.3">
      <c r="A825" s="7" t="s">
        <v>840</v>
      </c>
      <c r="B825" s="7" t="s">
        <v>1840</v>
      </c>
      <c r="C825" s="7" t="s">
        <v>2017</v>
      </c>
      <c r="D825" s="7" t="s">
        <v>2773</v>
      </c>
      <c r="E825" s="7" t="s">
        <v>2773</v>
      </c>
      <c r="F825" s="7" t="s">
        <v>2921</v>
      </c>
      <c r="G825" s="7" t="s">
        <v>2925</v>
      </c>
      <c r="H825" s="7">
        <v>0</v>
      </c>
      <c r="I825" s="10" t="s">
        <v>2947</v>
      </c>
      <c r="J825" s="7" t="s">
        <v>2969</v>
      </c>
      <c r="K825" s="7" t="s">
        <v>3818</v>
      </c>
      <c r="L825" s="11" t="s">
        <v>4818</v>
      </c>
      <c r="M825" s="11" t="s">
        <v>5818</v>
      </c>
      <c r="N825" s="9">
        <v>2014</v>
      </c>
      <c r="O825" s="7" t="s">
        <v>5996</v>
      </c>
      <c r="P825" s="7" t="s">
        <v>6002</v>
      </c>
      <c r="Q825" s="9">
        <v>1879</v>
      </c>
      <c r="R825" s="6">
        <v>45771</v>
      </c>
      <c r="S825" s="8">
        <f>ROUND((VALUE(SUBSTITUTE(SUBSTITUTE(BooksData[[#This Row],[Price (Incl. Tax)]], "Â", ""), "£", "")) *1.3),2)</f>
        <v>69.73</v>
      </c>
      <c r="T825" s="7" cm="1">
        <f t="array" ref="T825">_xlfn.SWITCH(I825, "One",1,"Two",2,"Three",3,"Four",4,"Five",5,"")</f>
        <v>5</v>
      </c>
      <c r="U825" s="12">
        <f>BooksData[[#This Row],[Price(USD)]]*BooksData[[#This Row],[Total Sales]]</f>
        <v>140436.22</v>
      </c>
      <c r="V825" s="7" t="str">
        <f>IF(BooksData[[#This Row],[Title]]="","Missing","OK")</f>
        <v>OK</v>
      </c>
      <c r="W825" s="7" t="str">
        <f ca="1">IF(BooksData[[#This Row],[Last Purchase]] &gt;= TODAY() - 30, "Recent", "Old")</f>
        <v>Old</v>
      </c>
      <c r="X825" s="7">
        <f>IFERROR(
  --MID(BooksData[[#This Row],[Availability]],
        FIND("(", BooksData[[#This Row],[Availability]]) + 1,
        FIND(" ", BooksData[[#This Row],[Availability]], FIND("(", BooksData[[#This Row],[Availability]])) - FIND("(", BooksData[[#This Row],[Availability]]) - 1),
  0)</f>
        <v>8</v>
      </c>
      <c r="Y825" s="13" t="str">
        <f>IF(ISNUMBER(SEARCH("In stock", BooksData[[#This Row],[Availability]])), "In Stock", "Out of Stock")</f>
        <v>In Stock</v>
      </c>
      <c r="Z825" s="13" t="str">
        <f>IF(BooksData[[#This Row],[Stock Count]] &lt; 5, "⚠️ Low", "OK")</f>
        <v>OK</v>
      </c>
      <c r="AA825" s="14">
        <f>BooksData[[#This Row],[Revenue]]*0.2</f>
        <v>28087.244000000002</v>
      </c>
      <c r="AB825" s="13" t="str" cm="1">
        <f t="array" ref="AB825">_xlfn.IFS(BooksData[[#This Row],[Price(USD)]]&lt;10, "Low", BooksData[[#This Row],[Price(USD)]]&lt;20, "Mid", TRUE, "High")</f>
        <v>High</v>
      </c>
      <c r="AC825" s="13" t="str">
        <f>IF(BooksData[[#This Row],[Total Sales]] &gt; 4000, "Top Seller", "Other")</f>
        <v>Other</v>
      </c>
    </row>
    <row r="826" spans="1:29" x14ac:dyDescent="0.3">
      <c r="A826" s="7" t="s">
        <v>841</v>
      </c>
      <c r="B826" s="7" t="s">
        <v>1841</v>
      </c>
      <c r="C826" s="7" t="s">
        <v>2017</v>
      </c>
      <c r="D826" s="7" t="s">
        <v>2774</v>
      </c>
      <c r="E826" s="7" t="s">
        <v>2774</v>
      </c>
      <c r="F826" s="7" t="s">
        <v>2921</v>
      </c>
      <c r="G826" s="7" t="s">
        <v>2925</v>
      </c>
      <c r="H826" s="7">
        <v>0</v>
      </c>
      <c r="I826" s="10" t="s">
        <v>2947</v>
      </c>
      <c r="J826" s="7" t="s">
        <v>2969</v>
      </c>
      <c r="K826" s="7" t="s">
        <v>3819</v>
      </c>
      <c r="L826" s="11" t="s">
        <v>4819</v>
      </c>
      <c r="M826" s="11" t="s">
        <v>5819</v>
      </c>
      <c r="N826" s="9">
        <v>1473</v>
      </c>
      <c r="O826" s="7" t="s">
        <v>5995</v>
      </c>
      <c r="P826" s="7" t="s">
        <v>6002</v>
      </c>
      <c r="Q826" s="9">
        <v>1257</v>
      </c>
      <c r="R826" s="6">
        <v>45710</v>
      </c>
      <c r="S826" s="8">
        <f>ROUND((VALUE(SUBSTITUTE(SUBSTITUTE(BooksData[[#This Row],[Price (Incl. Tax)]], "Â", ""), "£", "")) *1.3),2)</f>
        <v>37.75</v>
      </c>
      <c r="T826" s="7" cm="1">
        <f t="array" ref="T826">_xlfn.SWITCH(I826, "One",1,"Two",2,"Three",3,"Four",4,"Five",5,"")</f>
        <v>5</v>
      </c>
      <c r="U826" s="12">
        <f>BooksData[[#This Row],[Price(USD)]]*BooksData[[#This Row],[Total Sales]]</f>
        <v>55605.75</v>
      </c>
      <c r="V826" s="7" t="str">
        <f>IF(BooksData[[#This Row],[Title]]="","Missing","OK")</f>
        <v>OK</v>
      </c>
      <c r="W826" s="7" t="str">
        <f ca="1">IF(BooksData[[#This Row],[Last Purchase]] &gt;= TODAY() - 30, "Recent", "Old")</f>
        <v>Old</v>
      </c>
      <c r="X826" s="7">
        <f>IFERROR(
  --MID(BooksData[[#This Row],[Availability]],
        FIND("(", BooksData[[#This Row],[Availability]]) + 1,
        FIND(" ", BooksData[[#This Row],[Availability]], FIND("(", BooksData[[#This Row],[Availability]])) - FIND("(", BooksData[[#This Row],[Availability]]) - 1),
  0)</f>
        <v>8</v>
      </c>
      <c r="Y826" s="13" t="str">
        <f>IF(ISNUMBER(SEARCH("In stock", BooksData[[#This Row],[Availability]])), "In Stock", "Out of Stock")</f>
        <v>In Stock</v>
      </c>
      <c r="Z826" s="13" t="str">
        <f>IF(BooksData[[#This Row],[Stock Count]] &lt; 5, "⚠️ Low", "OK")</f>
        <v>OK</v>
      </c>
      <c r="AA826" s="14">
        <f>BooksData[[#This Row],[Revenue]]*0.2</f>
        <v>11121.150000000001</v>
      </c>
      <c r="AB826" s="13" t="str" cm="1">
        <f t="array" ref="AB826">_xlfn.IFS(BooksData[[#This Row],[Price(USD)]]&lt;10, "Low", BooksData[[#This Row],[Price(USD)]]&lt;20, "Mid", TRUE, "High")</f>
        <v>High</v>
      </c>
      <c r="AC826" s="13" t="str">
        <f>IF(BooksData[[#This Row],[Total Sales]] &gt; 4000, "Top Seller", "Other")</f>
        <v>Other</v>
      </c>
    </row>
    <row r="827" spans="1:29" x14ac:dyDescent="0.3">
      <c r="A827" s="7" t="s">
        <v>842</v>
      </c>
      <c r="B827" s="7" t="s">
        <v>1842</v>
      </c>
      <c r="C827" s="7" t="s">
        <v>2017</v>
      </c>
      <c r="D827" s="7" t="s">
        <v>2775</v>
      </c>
      <c r="E827" s="7" t="s">
        <v>2775</v>
      </c>
      <c r="F827" s="7" t="s">
        <v>2921</v>
      </c>
      <c r="G827" s="7" t="s">
        <v>2925</v>
      </c>
      <c r="H827" s="7">
        <v>0</v>
      </c>
      <c r="I827" s="10" t="s">
        <v>2943</v>
      </c>
      <c r="J827" s="7" t="s">
        <v>2969</v>
      </c>
      <c r="K827" s="7" t="s">
        <v>3820</v>
      </c>
      <c r="L827" s="11" t="s">
        <v>4820</v>
      </c>
      <c r="M827" s="11" t="s">
        <v>5820</v>
      </c>
      <c r="N827" s="9">
        <v>4571</v>
      </c>
      <c r="O827" s="7" t="s">
        <v>5998</v>
      </c>
      <c r="P827" s="7" t="s">
        <v>6002</v>
      </c>
      <c r="Q827" s="9">
        <v>412</v>
      </c>
      <c r="R827" s="6">
        <v>45690</v>
      </c>
      <c r="S827" s="8">
        <f>ROUND((VALUE(SUBSTITUTE(SUBSTITUTE(BooksData[[#This Row],[Price (Incl. Tax)]], "Â", ""), "£", "")) *1.3),2)</f>
        <v>52.59</v>
      </c>
      <c r="T827" s="7" cm="1">
        <f t="array" ref="T827">_xlfn.SWITCH(I827, "One",1,"Two",2,"Three",3,"Four",4,"Five",5,"")</f>
        <v>2</v>
      </c>
      <c r="U827" s="12">
        <f>BooksData[[#This Row],[Price(USD)]]*BooksData[[#This Row],[Total Sales]]</f>
        <v>240388.89</v>
      </c>
      <c r="V827" s="7" t="str">
        <f>IF(BooksData[[#This Row],[Title]]="","Missing","OK")</f>
        <v>OK</v>
      </c>
      <c r="W827" s="7" t="str">
        <f ca="1">IF(BooksData[[#This Row],[Last Purchase]] &gt;= TODAY() - 30, "Recent", "Old")</f>
        <v>Old</v>
      </c>
      <c r="X827" s="7">
        <f>IFERROR(
  --MID(BooksData[[#This Row],[Availability]],
        FIND("(", BooksData[[#This Row],[Availability]]) + 1,
        FIND(" ", BooksData[[#This Row],[Availability]], FIND("(", BooksData[[#This Row],[Availability]])) - FIND("(", BooksData[[#This Row],[Availability]]) - 1),
  0)</f>
        <v>8</v>
      </c>
      <c r="Y827" s="13" t="str">
        <f>IF(ISNUMBER(SEARCH("In stock", BooksData[[#This Row],[Availability]])), "In Stock", "Out of Stock")</f>
        <v>In Stock</v>
      </c>
      <c r="Z827" s="13" t="str">
        <f>IF(BooksData[[#This Row],[Stock Count]] &lt; 5, "⚠️ Low", "OK")</f>
        <v>OK</v>
      </c>
      <c r="AA827" s="14">
        <f>BooksData[[#This Row],[Revenue]]*0.2</f>
        <v>48077.778000000006</v>
      </c>
      <c r="AB827" s="13" t="str" cm="1">
        <f t="array" ref="AB827">_xlfn.IFS(BooksData[[#This Row],[Price(USD)]]&lt;10, "Low", BooksData[[#This Row],[Price(USD)]]&lt;20, "Mid", TRUE, "High")</f>
        <v>High</v>
      </c>
      <c r="AC827" s="13" t="str">
        <f>IF(BooksData[[#This Row],[Total Sales]] &gt; 4000, "Top Seller", "Other")</f>
        <v>Top Seller</v>
      </c>
    </row>
    <row r="828" spans="1:29" x14ac:dyDescent="0.3">
      <c r="A828" s="7" t="s">
        <v>843</v>
      </c>
      <c r="B828" s="7" t="s">
        <v>1843</v>
      </c>
      <c r="C828" s="7" t="s">
        <v>2017</v>
      </c>
      <c r="D828" s="7" t="s">
        <v>2776</v>
      </c>
      <c r="E828" s="7" t="s">
        <v>2776</v>
      </c>
      <c r="F828" s="7" t="s">
        <v>2921</v>
      </c>
      <c r="G828" s="7" t="s">
        <v>2926</v>
      </c>
      <c r="H828" s="7">
        <v>0</v>
      </c>
      <c r="I828" s="10" t="s">
        <v>2947</v>
      </c>
      <c r="J828" s="7" t="s">
        <v>2969</v>
      </c>
      <c r="K828" s="7" t="s">
        <v>3821</v>
      </c>
      <c r="L828" s="11" t="s">
        <v>4821</v>
      </c>
      <c r="M828" s="11" t="s">
        <v>5821</v>
      </c>
      <c r="N828" s="9">
        <v>664</v>
      </c>
      <c r="O828" s="7" t="s">
        <v>5999</v>
      </c>
      <c r="P828" s="7" t="s">
        <v>6001</v>
      </c>
      <c r="Q828" s="9">
        <v>1651</v>
      </c>
      <c r="R828" s="6">
        <v>45796</v>
      </c>
      <c r="S828" s="8">
        <f>ROUND((VALUE(SUBSTITUTE(SUBSTITUTE(BooksData[[#This Row],[Price (Incl. Tax)]], "Â", ""), "£", "")) *1.3),2)</f>
        <v>66.52</v>
      </c>
      <c r="T828" s="7" cm="1">
        <f t="array" ref="T828">_xlfn.SWITCH(I828, "One",1,"Two",2,"Three",3,"Four",4,"Five",5,"")</f>
        <v>5</v>
      </c>
      <c r="U828" s="12">
        <f>BooksData[[#This Row],[Price(USD)]]*BooksData[[#This Row],[Total Sales]]</f>
        <v>44169.279999999999</v>
      </c>
      <c r="V828" s="7" t="str">
        <f>IF(BooksData[[#This Row],[Title]]="","Missing","OK")</f>
        <v>OK</v>
      </c>
      <c r="W828" s="7" t="str">
        <f ca="1">IF(BooksData[[#This Row],[Last Purchase]] &gt;= TODAY() - 30, "Recent", "Old")</f>
        <v>Old</v>
      </c>
      <c r="X828" s="7">
        <f>IFERROR(
  --MID(BooksData[[#This Row],[Availability]],
        FIND("(", BooksData[[#This Row],[Availability]]) + 1,
        FIND(" ", BooksData[[#This Row],[Availability]], FIND("(", BooksData[[#This Row],[Availability]])) - FIND("(", BooksData[[#This Row],[Availability]]) - 1),
  0)</f>
        <v>7</v>
      </c>
      <c r="Y828" s="13" t="str">
        <f>IF(ISNUMBER(SEARCH("In stock", BooksData[[#This Row],[Availability]])), "In Stock", "Out of Stock")</f>
        <v>In Stock</v>
      </c>
      <c r="Z828" s="13" t="str">
        <f>IF(BooksData[[#This Row],[Stock Count]] &lt; 5, "⚠️ Low", "OK")</f>
        <v>OK</v>
      </c>
      <c r="AA828" s="14">
        <f>BooksData[[#This Row],[Revenue]]*0.2</f>
        <v>8833.8559999999998</v>
      </c>
      <c r="AB828" s="13" t="str" cm="1">
        <f t="array" ref="AB828">_xlfn.IFS(BooksData[[#This Row],[Price(USD)]]&lt;10, "Low", BooksData[[#This Row],[Price(USD)]]&lt;20, "Mid", TRUE, "High")</f>
        <v>High</v>
      </c>
      <c r="AC828" s="13" t="str">
        <f>IF(BooksData[[#This Row],[Total Sales]] &gt; 4000, "Top Seller", "Other")</f>
        <v>Other</v>
      </c>
    </row>
    <row r="829" spans="1:29" x14ac:dyDescent="0.3">
      <c r="A829" s="7" t="s">
        <v>844</v>
      </c>
      <c r="B829" s="7" t="s">
        <v>1844</v>
      </c>
      <c r="C829" s="7" t="s">
        <v>2017</v>
      </c>
      <c r="D829" s="7" t="s">
        <v>2777</v>
      </c>
      <c r="E829" s="7" t="s">
        <v>2777</v>
      </c>
      <c r="F829" s="7" t="s">
        <v>2921</v>
      </c>
      <c r="G829" s="7" t="s">
        <v>2927</v>
      </c>
      <c r="H829" s="7">
        <v>0</v>
      </c>
      <c r="I829" s="10" t="s">
        <v>2947</v>
      </c>
      <c r="J829" s="7" t="s">
        <v>2969</v>
      </c>
      <c r="K829" s="7" t="s">
        <v>3822</v>
      </c>
      <c r="L829" s="11" t="s">
        <v>4822</v>
      </c>
      <c r="M829" s="11" t="s">
        <v>5822</v>
      </c>
      <c r="N829" s="9">
        <v>1332</v>
      </c>
      <c r="O829" s="7" t="s">
        <v>5997</v>
      </c>
      <c r="P829" s="7" t="s">
        <v>6002</v>
      </c>
      <c r="Q829" s="9">
        <v>267</v>
      </c>
      <c r="R829" s="6">
        <v>45800</v>
      </c>
      <c r="S829" s="8">
        <f>ROUND((VALUE(SUBSTITUTE(SUBSTITUTE(BooksData[[#This Row],[Price (Incl. Tax)]], "Â", ""), "£", "")) *1.3),2)</f>
        <v>20.05</v>
      </c>
      <c r="T829" s="7" cm="1">
        <f t="array" ref="T829">_xlfn.SWITCH(I829, "One",1,"Two",2,"Three",3,"Four",4,"Five",5,"")</f>
        <v>5</v>
      </c>
      <c r="U829" s="12">
        <f>BooksData[[#This Row],[Price(USD)]]*BooksData[[#This Row],[Total Sales]]</f>
        <v>26706.600000000002</v>
      </c>
      <c r="V829" s="7" t="str">
        <f>IF(BooksData[[#This Row],[Title]]="","Missing","OK")</f>
        <v>OK</v>
      </c>
      <c r="W829" s="7" t="str">
        <f ca="1">IF(BooksData[[#This Row],[Last Purchase]] &gt;= TODAY() - 30, "Recent", "Old")</f>
        <v>Old</v>
      </c>
      <c r="X829" s="7">
        <f>IFERROR(
  --MID(BooksData[[#This Row],[Availability]],
        FIND("(", BooksData[[#This Row],[Availability]]) + 1,
        FIND(" ", BooksData[[#This Row],[Availability]], FIND("(", BooksData[[#This Row],[Availability]])) - FIND("(", BooksData[[#This Row],[Availability]]) - 1),
  0)</f>
        <v>6</v>
      </c>
      <c r="Y829" s="13" t="str">
        <f>IF(ISNUMBER(SEARCH("In stock", BooksData[[#This Row],[Availability]])), "In Stock", "Out of Stock")</f>
        <v>In Stock</v>
      </c>
      <c r="Z829" s="13" t="str">
        <f>IF(BooksData[[#This Row],[Stock Count]] &lt; 5, "⚠️ Low", "OK")</f>
        <v>OK</v>
      </c>
      <c r="AA829" s="14">
        <f>BooksData[[#This Row],[Revenue]]*0.2</f>
        <v>5341.3200000000006</v>
      </c>
      <c r="AB829" s="13" t="str" cm="1">
        <f t="array" ref="AB829">_xlfn.IFS(BooksData[[#This Row],[Price(USD)]]&lt;10, "Low", BooksData[[#This Row],[Price(USD)]]&lt;20, "Mid", TRUE, "High")</f>
        <v>High</v>
      </c>
      <c r="AC829" s="13" t="str">
        <f>IF(BooksData[[#This Row],[Total Sales]] &gt; 4000, "Top Seller", "Other")</f>
        <v>Other</v>
      </c>
    </row>
    <row r="830" spans="1:29" x14ac:dyDescent="0.3">
      <c r="A830" s="7" t="s">
        <v>845</v>
      </c>
      <c r="B830" s="7" t="s">
        <v>1845</v>
      </c>
      <c r="C830" s="7" t="s">
        <v>2017</v>
      </c>
      <c r="D830" s="7" t="s">
        <v>2778</v>
      </c>
      <c r="E830" s="7" t="s">
        <v>2778</v>
      </c>
      <c r="F830" s="7" t="s">
        <v>2921</v>
      </c>
      <c r="G830" s="7" t="s">
        <v>2935</v>
      </c>
      <c r="H830" s="7">
        <v>0</v>
      </c>
      <c r="I830" s="10" t="s">
        <v>2944</v>
      </c>
      <c r="J830" s="7" t="s">
        <v>2969</v>
      </c>
      <c r="K830" s="7" t="s">
        <v>3823</v>
      </c>
      <c r="L830" s="11" t="s">
        <v>4823</v>
      </c>
      <c r="M830" s="11" t="s">
        <v>5823</v>
      </c>
      <c r="N830" s="9">
        <v>71</v>
      </c>
      <c r="O830" s="7" t="s">
        <v>5995</v>
      </c>
      <c r="P830" s="7" t="s">
        <v>6002</v>
      </c>
      <c r="Q830" s="9">
        <v>697</v>
      </c>
      <c r="R830" s="6">
        <v>45798</v>
      </c>
      <c r="S830" s="8">
        <f>ROUND((VALUE(SUBSTITUTE(SUBSTITUTE(BooksData[[#This Row],[Price (Incl. Tax)]], "Â", ""), "£", "")) *1.3),2)</f>
        <v>50.4</v>
      </c>
      <c r="T830" s="7" cm="1">
        <f t="array" ref="T830">_xlfn.SWITCH(I830, "One",1,"Two",2,"Three",3,"Four",4,"Five",5,"")</f>
        <v>4</v>
      </c>
      <c r="U830" s="12">
        <f>BooksData[[#This Row],[Price(USD)]]*BooksData[[#This Row],[Total Sales]]</f>
        <v>3578.4</v>
      </c>
      <c r="V830" s="7" t="str">
        <f>IF(BooksData[[#This Row],[Title]]="","Missing","OK")</f>
        <v>OK</v>
      </c>
      <c r="W830" s="7" t="str">
        <f ca="1">IF(BooksData[[#This Row],[Last Purchase]] &gt;= TODAY() - 30, "Recent", "Old")</f>
        <v>Old</v>
      </c>
      <c r="X830" s="7">
        <f>IFERROR(
  --MID(BooksData[[#This Row],[Availability]],
        FIND("(", BooksData[[#This Row],[Availability]]) + 1,
        FIND(" ", BooksData[[#This Row],[Availability]], FIND("(", BooksData[[#This Row],[Availability]])) - FIND("(", BooksData[[#This Row],[Availability]]) - 1),
  0)</f>
        <v>5</v>
      </c>
      <c r="Y830" s="13" t="str">
        <f>IF(ISNUMBER(SEARCH("In stock", BooksData[[#This Row],[Availability]])), "In Stock", "Out of Stock")</f>
        <v>In Stock</v>
      </c>
      <c r="Z830" s="13" t="str">
        <f>IF(BooksData[[#This Row],[Stock Count]] &lt; 5, "⚠️ Low", "OK")</f>
        <v>OK</v>
      </c>
      <c r="AA830" s="14">
        <f>BooksData[[#This Row],[Revenue]]*0.2</f>
        <v>715.68000000000006</v>
      </c>
      <c r="AB830" s="13" t="str" cm="1">
        <f t="array" ref="AB830">_xlfn.IFS(BooksData[[#This Row],[Price(USD)]]&lt;10, "Low", BooksData[[#This Row],[Price(USD)]]&lt;20, "Mid", TRUE, "High")</f>
        <v>High</v>
      </c>
      <c r="AC830" s="13" t="str">
        <f>IF(BooksData[[#This Row],[Total Sales]] &gt; 4000, "Top Seller", "Other")</f>
        <v>Other</v>
      </c>
    </row>
    <row r="831" spans="1:29" x14ac:dyDescent="0.3">
      <c r="A831" s="7" t="s">
        <v>846</v>
      </c>
      <c r="B831" s="7" t="s">
        <v>1846</v>
      </c>
      <c r="C831" s="7" t="s">
        <v>2017</v>
      </c>
      <c r="D831" s="7" t="s">
        <v>2779</v>
      </c>
      <c r="E831" s="7" t="s">
        <v>2779</v>
      </c>
      <c r="F831" s="7" t="s">
        <v>2921</v>
      </c>
      <c r="G831" s="7" t="s">
        <v>2935</v>
      </c>
      <c r="H831" s="7">
        <v>0</v>
      </c>
      <c r="I831" s="10" t="s">
        <v>2947</v>
      </c>
      <c r="J831" s="7" t="s">
        <v>2969</v>
      </c>
      <c r="K831" s="7" t="s">
        <v>3824</v>
      </c>
      <c r="L831" s="11" t="s">
        <v>4824</v>
      </c>
      <c r="M831" s="11" t="s">
        <v>5824</v>
      </c>
      <c r="N831" s="9">
        <v>3396</v>
      </c>
      <c r="O831" s="7" t="s">
        <v>5996</v>
      </c>
      <c r="P831" s="7" t="s">
        <v>6001</v>
      </c>
      <c r="Q831" s="9">
        <v>1468</v>
      </c>
      <c r="R831" s="6">
        <v>45692</v>
      </c>
      <c r="S831" s="8">
        <f>ROUND((VALUE(SUBSTITUTE(SUBSTITUTE(BooksData[[#This Row],[Price (Incl. Tax)]], "Â", ""), "£", "")) *1.3),2)</f>
        <v>22.74</v>
      </c>
      <c r="T831" s="7" cm="1">
        <f t="array" ref="T831">_xlfn.SWITCH(I831, "One",1,"Two",2,"Three",3,"Four",4,"Five",5,"")</f>
        <v>5</v>
      </c>
      <c r="U831" s="12">
        <f>BooksData[[#This Row],[Price(USD)]]*BooksData[[#This Row],[Total Sales]]</f>
        <v>77225.039999999994</v>
      </c>
      <c r="V831" s="7" t="str">
        <f>IF(BooksData[[#This Row],[Title]]="","Missing","OK")</f>
        <v>OK</v>
      </c>
      <c r="W831" s="7" t="str">
        <f ca="1">IF(BooksData[[#This Row],[Last Purchase]] &gt;= TODAY() - 30, "Recent", "Old")</f>
        <v>Old</v>
      </c>
      <c r="X831" s="7">
        <f>IFERROR(
  --MID(BooksData[[#This Row],[Availability]],
        FIND("(", BooksData[[#This Row],[Availability]]) + 1,
        FIND(" ", BooksData[[#This Row],[Availability]], FIND("(", BooksData[[#This Row],[Availability]])) - FIND("(", BooksData[[#This Row],[Availability]]) - 1),
  0)</f>
        <v>5</v>
      </c>
      <c r="Y831" s="13" t="str">
        <f>IF(ISNUMBER(SEARCH("In stock", BooksData[[#This Row],[Availability]])), "In Stock", "Out of Stock")</f>
        <v>In Stock</v>
      </c>
      <c r="Z831" s="13" t="str">
        <f>IF(BooksData[[#This Row],[Stock Count]] &lt; 5, "⚠️ Low", "OK")</f>
        <v>OK</v>
      </c>
      <c r="AA831" s="14">
        <f>BooksData[[#This Row],[Revenue]]*0.2</f>
        <v>15445.008</v>
      </c>
      <c r="AB831" s="13" t="str" cm="1">
        <f t="array" ref="AB831">_xlfn.IFS(BooksData[[#This Row],[Price(USD)]]&lt;10, "Low", BooksData[[#This Row],[Price(USD)]]&lt;20, "Mid", TRUE, "High")</f>
        <v>High</v>
      </c>
      <c r="AC831" s="13" t="str">
        <f>IF(BooksData[[#This Row],[Total Sales]] &gt; 4000, "Top Seller", "Other")</f>
        <v>Other</v>
      </c>
    </row>
    <row r="832" spans="1:29" x14ac:dyDescent="0.3">
      <c r="A832" s="7" t="s">
        <v>847</v>
      </c>
      <c r="B832" s="7" t="s">
        <v>1847</v>
      </c>
      <c r="C832" s="7" t="s">
        <v>2017</v>
      </c>
      <c r="D832" s="7" t="s">
        <v>2780</v>
      </c>
      <c r="E832" s="7" t="s">
        <v>2780</v>
      </c>
      <c r="F832" s="7" t="s">
        <v>2921</v>
      </c>
      <c r="G832" s="7" t="s">
        <v>2929</v>
      </c>
      <c r="H832" s="7">
        <v>0</v>
      </c>
      <c r="I832" s="10" t="s">
        <v>2944</v>
      </c>
      <c r="J832" s="7" t="s">
        <v>2969</v>
      </c>
      <c r="K832" s="7" t="s">
        <v>3825</v>
      </c>
      <c r="L832" s="11" t="s">
        <v>4825</v>
      </c>
      <c r="M832" s="11" t="s">
        <v>5825</v>
      </c>
      <c r="N832" s="9">
        <v>3740</v>
      </c>
      <c r="O832" s="7" t="s">
        <v>5999</v>
      </c>
      <c r="P832" s="7" t="s">
        <v>6001</v>
      </c>
      <c r="Q832" s="9">
        <v>363</v>
      </c>
      <c r="R832" s="6">
        <v>45777</v>
      </c>
      <c r="S832" s="8">
        <f>ROUND((VALUE(SUBSTITUTE(SUBSTITUTE(BooksData[[#This Row],[Price (Incl. Tax)]], "Â", ""), "£", "")) *1.3),2)</f>
        <v>40.24</v>
      </c>
      <c r="T832" s="7" cm="1">
        <f t="array" ref="T832">_xlfn.SWITCH(I832, "One",1,"Two",2,"Three",3,"Four",4,"Five",5,"")</f>
        <v>4</v>
      </c>
      <c r="U832" s="12">
        <f>BooksData[[#This Row],[Price(USD)]]*BooksData[[#This Row],[Total Sales]]</f>
        <v>150497.60000000001</v>
      </c>
      <c r="V832" s="7" t="str">
        <f>IF(BooksData[[#This Row],[Title]]="","Missing","OK")</f>
        <v>OK</v>
      </c>
      <c r="W832" s="7" t="str">
        <f ca="1">IF(BooksData[[#This Row],[Last Purchase]] &gt;= TODAY() - 30, "Recent", "Old")</f>
        <v>Old</v>
      </c>
      <c r="X832" s="7">
        <f>IFERROR(
  --MID(BooksData[[#This Row],[Availability]],
        FIND("(", BooksData[[#This Row],[Availability]]) + 1,
        FIND(" ", BooksData[[#This Row],[Availability]], FIND("(", BooksData[[#This Row],[Availability]])) - FIND("(", BooksData[[#This Row],[Availability]]) - 1),
  0)</f>
        <v>1</v>
      </c>
      <c r="Y832" s="13" t="str">
        <f>IF(ISNUMBER(SEARCH("In stock", BooksData[[#This Row],[Availability]])), "In Stock", "Out of Stock")</f>
        <v>In Stock</v>
      </c>
      <c r="Z832" s="13" t="str">
        <f>IF(BooksData[[#This Row],[Stock Count]] &lt; 5, "⚠️ Low", "OK")</f>
        <v>⚠️ Low</v>
      </c>
      <c r="AA832" s="14">
        <f>BooksData[[#This Row],[Revenue]]*0.2</f>
        <v>30099.520000000004</v>
      </c>
      <c r="AB832" s="13" t="str" cm="1">
        <f t="array" ref="AB832">_xlfn.IFS(BooksData[[#This Row],[Price(USD)]]&lt;10, "Low", BooksData[[#This Row],[Price(USD)]]&lt;20, "Mid", TRUE, "High")</f>
        <v>High</v>
      </c>
      <c r="AC832" s="13" t="str">
        <f>IF(BooksData[[#This Row],[Total Sales]] &gt; 4000, "Top Seller", "Other")</f>
        <v>Other</v>
      </c>
    </row>
    <row r="833" spans="1:29" x14ac:dyDescent="0.3">
      <c r="A833" s="7" t="s">
        <v>848</v>
      </c>
      <c r="B833" s="7" t="s">
        <v>1848</v>
      </c>
      <c r="C833" s="7" t="s">
        <v>2017</v>
      </c>
      <c r="D833" s="7" t="s">
        <v>2781</v>
      </c>
      <c r="E833" s="7" t="s">
        <v>2781</v>
      </c>
      <c r="F833" s="7" t="s">
        <v>2921</v>
      </c>
      <c r="G833" s="7" t="s">
        <v>2929</v>
      </c>
      <c r="H833" s="7">
        <v>0</v>
      </c>
      <c r="I833" s="10" t="s">
        <v>2946</v>
      </c>
      <c r="J833" s="7" t="s">
        <v>2970</v>
      </c>
      <c r="K833" s="7" t="s">
        <v>3826</v>
      </c>
      <c r="L833" s="11" t="s">
        <v>4826</v>
      </c>
      <c r="M833" s="11" t="s">
        <v>5826</v>
      </c>
      <c r="N833" s="9">
        <v>4914</v>
      </c>
      <c r="O833" s="7" t="s">
        <v>5997</v>
      </c>
      <c r="P833" s="7" t="s">
        <v>6001</v>
      </c>
      <c r="Q833" s="9">
        <v>1881</v>
      </c>
      <c r="R833" s="6">
        <v>45676</v>
      </c>
      <c r="S833" s="8">
        <f>ROUND((VALUE(SUBSTITUTE(SUBSTITUTE(BooksData[[#This Row],[Price (Incl. Tax)]], "Â", ""), "£", "")) *1.3),2)</f>
        <v>20.02</v>
      </c>
      <c r="T833" s="7" cm="1">
        <f t="array" ref="T833">_xlfn.SWITCH(I833, "One",1,"Two",2,"Three",3,"Four",4,"Five",5,"")</f>
        <v>1</v>
      </c>
      <c r="U833" s="12">
        <f>BooksData[[#This Row],[Price(USD)]]*BooksData[[#This Row],[Total Sales]]</f>
        <v>98378.28</v>
      </c>
      <c r="V833" s="7" t="str">
        <f>IF(BooksData[[#This Row],[Title]]="","Missing","OK")</f>
        <v>OK</v>
      </c>
      <c r="W833" s="7" t="str">
        <f ca="1">IF(BooksData[[#This Row],[Last Purchase]] &gt;= TODAY() - 30, "Recent", "Old")</f>
        <v>Old</v>
      </c>
      <c r="X833" s="7">
        <f>IFERROR(
  --MID(BooksData[[#This Row],[Availability]],
        FIND("(", BooksData[[#This Row],[Availability]]) + 1,
        FIND(" ", BooksData[[#This Row],[Availability]], FIND("(", BooksData[[#This Row],[Availability]])) - FIND("(", BooksData[[#This Row],[Availability]]) - 1),
  0)</f>
        <v>1</v>
      </c>
      <c r="Y833" s="13" t="str">
        <f>IF(ISNUMBER(SEARCH("In stock", BooksData[[#This Row],[Availability]])), "In Stock", "Out of Stock")</f>
        <v>In Stock</v>
      </c>
      <c r="Z833" s="13" t="str">
        <f>IF(BooksData[[#This Row],[Stock Count]] &lt; 5, "⚠️ Low", "OK")</f>
        <v>⚠️ Low</v>
      </c>
      <c r="AA833" s="14">
        <f>BooksData[[#This Row],[Revenue]]*0.2</f>
        <v>19675.656000000003</v>
      </c>
      <c r="AB833" s="13" t="str" cm="1">
        <f t="array" ref="AB833">_xlfn.IFS(BooksData[[#This Row],[Price(USD)]]&lt;10, "Low", BooksData[[#This Row],[Price(USD)]]&lt;20, "Mid", TRUE, "High")</f>
        <v>High</v>
      </c>
      <c r="AC833" s="13" t="str">
        <f>IF(BooksData[[#This Row],[Total Sales]] &gt; 4000, "Top Seller", "Other")</f>
        <v>Top Seller</v>
      </c>
    </row>
    <row r="834" spans="1:29" x14ac:dyDescent="0.3">
      <c r="A834" s="7" t="s">
        <v>849</v>
      </c>
      <c r="B834" s="7" t="s">
        <v>1849</v>
      </c>
      <c r="C834" s="7" t="s">
        <v>2017</v>
      </c>
      <c r="D834" s="7" t="s">
        <v>2335</v>
      </c>
      <c r="E834" s="7" t="s">
        <v>2335</v>
      </c>
      <c r="F834" s="7" t="s">
        <v>2921</v>
      </c>
      <c r="G834" s="7" t="s">
        <v>2931</v>
      </c>
      <c r="H834" s="7">
        <v>0</v>
      </c>
      <c r="I834" s="10" t="s">
        <v>2944</v>
      </c>
      <c r="J834" s="7" t="s">
        <v>2971</v>
      </c>
      <c r="K834" s="7" t="s">
        <v>3827</v>
      </c>
      <c r="L834" s="11" t="s">
        <v>4827</v>
      </c>
      <c r="M834" s="11" t="s">
        <v>5827</v>
      </c>
      <c r="N834" s="9">
        <v>3899</v>
      </c>
      <c r="O834" s="7" t="s">
        <v>5996</v>
      </c>
      <c r="P834" s="7" t="s">
        <v>6001</v>
      </c>
      <c r="Q834" s="9">
        <v>1643</v>
      </c>
      <c r="R834" s="6">
        <v>45763</v>
      </c>
      <c r="S834" s="8">
        <f>ROUND((VALUE(SUBSTITUTE(SUBSTITUTE(BooksData[[#This Row],[Price (Incl. Tax)]], "Â", ""), "£", "")) *1.3),2)</f>
        <v>57.43</v>
      </c>
      <c r="T834" s="7" cm="1">
        <f t="array" ref="T834">_xlfn.SWITCH(I834, "One",1,"Two",2,"Three",3,"Four",4,"Five",5,"")</f>
        <v>4</v>
      </c>
      <c r="U834" s="12">
        <f>BooksData[[#This Row],[Price(USD)]]*BooksData[[#This Row],[Total Sales]]</f>
        <v>223919.57</v>
      </c>
      <c r="V834" s="7" t="str">
        <f>IF(BooksData[[#This Row],[Title]]="","Missing","OK")</f>
        <v>OK</v>
      </c>
      <c r="W834" s="7" t="str">
        <f ca="1">IF(BooksData[[#This Row],[Last Purchase]] &gt;= TODAY() - 30, "Recent", "Old")</f>
        <v>Old</v>
      </c>
      <c r="X834" s="7">
        <f>IFERROR(
  --MID(BooksData[[#This Row],[Availability]],
        FIND("(", BooksData[[#This Row],[Availability]]) + 1,
        FIND(" ", BooksData[[#This Row],[Availability]], FIND("(", BooksData[[#This Row],[Availability]])) - FIND("(", BooksData[[#This Row],[Availability]]) - 1),
  0)</f>
        <v>18</v>
      </c>
      <c r="Y834" s="13" t="str">
        <f>IF(ISNUMBER(SEARCH("In stock", BooksData[[#This Row],[Availability]])), "In Stock", "Out of Stock")</f>
        <v>In Stock</v>
      </c>
      <c r="Z834" s="13" t="str">
        <f>IF(BooksData[[#This Row],[Stock Count]] &lt; 5, "⚠️ Low", "OK")</f>
        <v>OK</v>
      </c>
      <c r="AA834" s="14">
        <f>BooksData[[#This Row],[Revenue]]*0.2</f>
        <v>44783.914000000004</v>
      </c>
      <c r="AB834" s="13" t="str" cm="1">
        <f t="array" ref="AB834">_xlfn.IFS(BooksData[[#This Row],[Price(USD)]]&lt;10, "Low", BooksData[[#This Row],[Price(USD)]]&lt;20, "Mid", TRUE, "High")</f>
        <v>High</v>
      </c>
      <c r="AC834" s="13" t="str">
        <f>IF(BooksData[[#This Row],[Total Sales]] &gt; 4000, "Top Seller", "Other")</f>
        <v>Other</v>
      </c>
    </row>
    <row r="835" spans="1:29" x14ac:dyDescent="0.3">
      <c r="A835" s="7" t="s">
        <v>850</v>
      </c>
      <c r="B835" s="7" t="s">
        <v>1850</v>
      </c>
      <c r="C835" s="7" t="s">
        <v>2017</v>
      </c>
      <c r="D835" s="7" t="s">
        <v>2782</v>
      </c>
      <c r="E835" s="7" t="s">
        <v>2782</v>
      </c>
      <c r="F835" s="7" t="s">
        <v>2921</v>
      </c>
      <c r="G835" s="7" t="s">
        <v>2924</v>
      </c>
      <c r="H835" s="7">
        <v>0</v>
      </c>
      <c r="I835" s="10" t="s">
        <v>2945</v>
      </c>
      <c r="J835" s="7" t="s">
        <v>2971</v>
      </c>
      <c r="K835" s="7" t="s">
        <v>3828</v>
      </c>
      <c r="L835" s="11" t="s">
        <v>4828</v>
      </c>
      <c r="M835" s="11" t="s">
        <v>5828</v>
      </c>
      <c r="N835" s="9">
        <v>2435</v>
      </c>
      <c r="O835" s="7" t="s">
        <v>5999</v>
      </c>
      <c r="P835" s="7" t="s">
        <v>6002</v>
      </c>
      <c r="Q835" s="9">
        <v>1729</v>
      </c>
      <c r="R835" s="6">
        <v>45679</v>
      </c>
      <c r="S835" s="8">
        <f>ROUND((VALUE(SUBSTITUTE(SUBSTITUTE(BooksData[[#This Row],[Price (Incl. Tax)]], "Â", ""), "£", "")) *1.3),2)</f>
        <v>63.77</v>
      </c>
      <c r="T835" s="7" cm="1">
        <f t="array" ref="T835">_xlfn.SWITCH(I835, "One",1,"Two",2,"Three",3,"Four",4,"Five",5,"")</f>
        <v>3</v>
      </c>
      <c r="U835" s="12">
        <f>BooksData[[#This Row],[Price(USD)]]*BooksData[[#This Row],[Total Sales]]</f>
        <v>155279.95000000001</v>
      </c>
      <c r="V835" s="7" t="str">
        <f>IF(BooksData[[#This Row],[Title]]="","Missing","OK")</f>
        <v>OK</v>
      </c>
      <c r="W835" s="7" t="str">
        <f ca="1">IF(BooksData[[#This Row],[Last Purchase]] &gt;= TODAY() - 30, "Recent", "Old")</f>
        <v>Old</v>
      </c>
      <c r="X835" s="7">
        <f>IFERROR(
  --MID(BooksData[[#This Row],[Availability]],
        FIND("(", BooksData[[#This Row],[Availability]]) + 1,
        FIND(" ", BooksData[[#This Row],[Availability]], FIND("(", BooksData[[#This Row],[Availability]])) - FIND("(", BooksData[[#This Row],[Availability]]) - 1),
  0)</f>
        <v>14</v>
      </c>
      <c r="Y835" s="13" t="str">
        <f>IF(ISNUMBER(SEARCH("In stock", BooksData[[#This Row],[Availability]])), "In Stock", "Out of Stock")</f>
        <v>In Stock</v>
      </c>
      <c r="Z835" s="13" t="str">
        <f>IF(BooksData[[#This Row],[Stock Count]] &lt; 5, "⚠️ Low", "OK")</f>
        <v>OK</v>
      </c>
      <c r="AA835" s="14">
        <f>BooksData[[#This Row],[Revenue]]*0.2</f>
        <v>31055.990000000005</v>
      </c>
      <c r="AB835" s="13" t="str" cm="1">
        <f t="array" ref="AB835">_xlfn.IFS(BooksData[[#This Row],[Price(USD)]]&lt;10, "Low", BooksData[[#This Row],[Price(USD)]]&lt;20, "Mid", TRUE, "High")</f>
        <v>High</v>
      </c>
      <c r="AC835" s="13" t="str">
        <f>IF(BooksData[[#This Row],[Total Sales]] &gt; 4000, "Top Seller", "Other")</f>
        <v>Other</v>
      </c>
    </row>
    <row r="836" spans="1:29" x14ac:dyDescent="0.3">
      <c r="A836" s="7" t="s">
        <v>851</v>
      </c>
      <c r="B836" s="7" t="s">
        <v>1851</v>
      </c>
      <c r="C836" s="7" t="s">
        <v>2017</v>
      </c>
      <c r="D836" s="7" t="s">
        <v>2783</v>
      </c>
      <c r="E836" s="7" t="s">
        <v>2783</v>
      </c>
      <c r="F836" s="7" t="s">
        <v>2921</v>
      </c>
      <c r="G836" s="7" t="s">
        <v>2937</v>
      </c>
      <c r="H836" s="7">
        <v>0</v>
      </c>
      <c r="I836" s="10" t="s">
        <v>2944</v>
      </c>
      <c r="J836" s="7" t="s">
        <v>2971</v>
      </c>
      <c r="K836" s="7" t="s">
        <v>3829</v>
      </c>
      <c r="L836" s="11" t="s">
        <v>4829</v>
      </c>
      <c r="M836" s="11" t="s">
        <v>5829</v>
      </c>
      <c r="N836" s="9">
        <v>317</v>
      </c>
      <c r="O836" s="7" t="s">
        <v>5996</v>
      </c>
      <c r="P836" s="7" t="s">
        <v>6001</v>
      </c>
      <c r="Q836" s="9">
        <v>1778</v>
      </c>
      <c r="R836" s="6">
        <v>45818</v>
      </c>
      <c r="S836" s="8">
        <f>ROUND((VALUE(SUBSTITUTE(SUBSTITUTE(BooksData[[#This Row],[Price (Incl. Tax)]], "Â", ""), "£", "")) *1.3),2)</f>
        <v>63.22</v>
      </c>
      <c r="T836" s="7" cm="1">
        <f t="array" ref="T836">_xlfn.SWITCH(I836, "One",1,"Two",2,"Three",3,"Four",4,"Five",5,"")</f>
        <v>4</v>
      </c>
      <c r="U836" s="12">
        <f>BooksData[[#This Row],[Price(USD)]]*BooksData[[#This Row],[Total Sales]]</f>
        <v>20040.739999999998</v>
      </c>
      <c r="V836" s="7" t="str">
        <f>IF(BooksData[[#This Row],[Title]]="","Missing","OK")</f>
        <v>OK</v>
      </c>
      <c r="W836" s="7" t="str">
        <f ca="1">IF(BooksData[[#This Row],[Last Purchase]] &gt;= TODAY() - 30, "Recent", "Old")</f>
        <v>Old</v>
      </c>
      <c r="X836" s="7">
        <f>IFERROR(
  --MID(BooksData[[#This Row],[Availability]],
        FIND("(", BooksData[[#This Row],[Availability]]) + 1,
        FIND(" ", BooksData[[#This Row],[Availability]], FIND("(", BooksData[[#This Row],[Availability]])) - FIND("(", BooksData[[#This Row],[Availability]]) - 1),
  0)</f>
        <v>9</v>
      </c>
      <c r="Y836" s="13" t="str">
        <f>IF(ISNUMBER(SEARCH("In stock", BooksData[[#This Row],[Availability]])), "In Stock", "Out of Stock")</f>
        <v>In Stock</v>
      </c>
      <c r="Z836" s="13" t="str">
        <f>IF(BooksData[[#This Row],[Stock Count]] &lt; 5, "⚠️ Low", "OK")</f>
        <v>OK</v>
      </c>
      <c r="AA836" s="14">
        <f>BooksData[[#This Row],[Revenue]]*0.2</f>
        <v>4008.1479999999997</v>
      </c>
      <c r="AB836" s="13" t="str" cm="1">
        <f t="array" ref="AB836">_xlfn.IFS(BooksData[[#This Row],[Price(USD)]]&lt;10, "Low", BooksData[[#This Row],[Price(USD)]]&lt;20, "Mid", TRUE, "High")</f>
        <v>High</v>
      </c>
      <c r="AC836" s="13" t="str">
        <f>IF(BooksData[[#This Row],[Total Sales]] &gt; 4000, "Top Seller", "Other")</f>
        <v>Other</v>
      </c>
    </row>
    <row r="837" spans="1:29" x14ac:dyDescent="0.3">
      <c r="A837" s="7" t="s">
        <v>852</v>
      </c>
      <c r="B837" s="7" t="s">
        <v>1852</v>
      </c>
      <c r="C837" s="7" t="s">
        <v>2017</v>
      </c>
      <c r="D837" s="7" t="s">
        <v>2784</v>
      </c>
      <c r="E837" s="7" t="s">
        <v>2784</v>
      </c>
      <c r="F837" s="7" t="s">
        <v>2921</v>
      </c>
      <c r="G837" s="7" t="s">
        <v>2925</v>
      </c>
      <c r="H837" s="7">
        <v>0</v>
      </c>
      <c r="I837" s="10" t="s">
        <v>2945</v>
      </c>
      <c r="J837" s="7" t="s">
        <v>2971</v>
      </c>
      <c r="K837" s="7" t="s">
        <v>3830</v>
      </c>
      <c r="L837" s="11" t="s">
        <v>4830</v>
      </c>
      <c r="M837" s="11" t="s">
        <v>5830</v>
      </c>
      <c r="N837" s="9">
        <v>1946</v>
      </c>
      <c r="O837" s="7" t="s">
        <v>6000</v>
      </c>
      <c r="P837" s="7" t="s">
        <v>6002</v>
      </c>
      <c r="Q837" s="9">
        <v>662</v>
      </c>
      <c r="R837" s="6">
        <v>45685</v>
      </c>
      <c r="S837" s="8">
        <f>ROUND((VALUE(SUBSTITUTE(SUBSTITUTE(BooksData[[#This Row],[Price (Incl. Tax)]], "Â", ""), "£", "")) *1.3),2)</f>
        <v>55.93</v>
      </c>
      <c r="T837" s="7" cm="1">
        <f t="array" ref="T837">_xlfn.SWITCH(I837, "One",1,"Two",2,"Three",3,"Four",4,"Five",5,"")</f>
        <v>3</v>
      </c>
      <c r="U837" s="12">
        <f>BooksData[[#This Row],[Price(USD)]]*BooksData[[#This Row],[Total Sales]]</f>
        <v>108839.78</v>
      </c>
      <c r="V837" s="7" t="str">
        <f>IF(BooksData[[#This Row],[Title]]="","Missing","OK")</f>
        <v>OK</v>
      </c>
      <c r="W837" s="7" t="str">
        <f ca="1">IF(BooksData[[#This Row],[Last Purchase]] &gt;= TODAY() - 30, "Recent", "Old")</f>
        <v>Old</v>
      </c>
      <c r="X837" s="7">
        <f>IFERROR(
  --MID(BooksData[[#This Row],[Availability]],
        FIND("(", BooksData[[#This Row],[Availability]]) + 1,
        FIND(" ", BooksData[[#This Row],[Availability]], FIND("(", BooksData[[#This Row],[Availability]])) - FIND("(", BooksData[[#This Row],[Availability]]) - 1),
  0)</f>
        <v>8</v>
      </c>
      <c r="Y837" s="13" t="str">
        <f>IF(ISNUMBER(SEARCH("In stock", BooksData[[#This Row],[Availability]])), "In Stock", "Out of Stock")</f>
        <v>In Stock</v>
      </c>
      <c r="Z837" s="13" t="str">
        <f>IF(BooksData[[#This Row],[Stock Count]] &lt; 5, "⚠️ Low", "OK")</f>
        <v>OK</v>
      </c>
      <c r="AA837" s="14">
        <f>BooksData[[#This Row],[Revenue]]*0.2</f>
        <v>21767.956000000002</v>
      </c>
      <c r="AB837" s="13" t="str" cm="1">
        <f t="array" ref="AB837">_xlfn.IFS(BooksData[[#This Row],[Price(USD)]]&lt;10, "Low", BooksData[[#This Row],[Price(USD)]]&lt;20, "Mid", TRUE, "High")</f>
        <v>High</v>
      </c>
      <c r="AC837" s="13" t="str">
        <f>IF(BooksData[[#This Row],[Total Sales]] &gt; 4000, "Top Seller", "Other")</f>
        <v>Other</v>
      </c>
    </row>
    <row r="838" spans="1:29" x14ac:dyDescent="0.3">
      <c r="A838" s="7" t="s">
        <v>853</v>
      </c>
      <c r="B838" s="7" t="s">
        <v>1853</v>
      </c>
      <c r="C838" s="7" t="s">
        <v>2017</v>
      </c>
      <c r="D838" s="7" t="s">
        <v>2785</v>
      </c>
      <c r="E838" s="7" t="s">
        <v>2785</v>
      </c>
      <c r="F838" s="7" t="s">
        <v>2921</v>
      </c>
      <c r="G838" s="7" t="s">
        <v>2925</v>
      </c>
      <c r="H838" s="7">
        <v>0</v>
      </c>
      <c r="I838" s="10" t="s">
        <v>2944</v>
      </c>
      <c r="J838" s="7" t="s">
        <v>2971</v>
      </c>
      <c r="K838" s="7" t="s">
        <v>3831</v>
      </c>
      <c r="L838" s="11" t="s">
        <v>4831</v>
      </c>
      <c r="M838" s="11" t="s">
        <v>5831</v>
      </c>
      <c r="N838" s="9">
        <v>2410</v>
      </c>
      <c r="O838" s="7" t="s">
        <v>6000</v>
      </c>
      <c r="P838" s="7" t="s">
        <v>6001</v>
      </c>
      <c r="Q838" s="9">
        <v>121</v>
      </c>
      <c r="R838" s="6">
        <v>45806</v>
      </c>
      <c r="S838" s="8">
        <f>ROUND((VALUE(SUBSTITUTE(SUBSTITUTE(BooksData[[#This Row],[Price (Incl. Tax)]], "Â", ""), "£", "")) *1.3),2)</f>
        <v>13.38</v>
      </c>
      <c r="T838" s="7" cm="1">
        <f t="array" ref="T838">_xlfn.SWITCH(I838, "One",1,"Two",2,"Three",3,"Four",4,"Five",5,"")</f>
        <v>4</v>
      </c>
      <c r="U838" s="12">
        <f>BooksData[[#This Row],[Price(USD)]]*BooksData[[#This Row],[Total Sales]]</f>
        <v>32245.800000000003</v>
      </c>
      <c r="V838" s="7" t="str">
        <f>IF(BooksData[[#This Row],[Title]]="","Missing","OK")</f>
        <v>OK</v>
      </c>
      <c r="W838" s="7" t="str">
        <f ca="1">IF(BooksData[[#This Row],[Last Purchase]] &gt;= TODAY() - 30, "Recent", "Old")</f>
        <v>Old</v>
      </c>
      <c r="X838" s="7">
        <f>IFERROR(
  --MID(BooksData[[#This Row],[Availability]],
        FIND("(", BooksData[[#This Row],[Availability]]) + 1,
        FIND(" ", BooksData[[#This Row],[Availability]], FIND("(", BooksData[[#This Row],[Availability]])) - FIND("(", BooksData[[#This Row],[Availability]]) - 1),
  0)</f>
        <v>8</v>
      </c>
      <c r="Y838" s="13" t="str">
        <f>IF(ISNUMBER(SEARCH("In stock", BooksData[[#This Row],[Availability]])), "In Stock", "Out of Stock")</f>
        <v>In Stock</v>
      </c>
      <c r="Z838" s="13" t="str">
        <f>IF(BooksData[[#This Row],[Stock Count]] &lt; 5, "⚠️ Low", "OK")</f>
        <v>OK</v>
      </c>
      <c r="AA838" s="14">
        <f>BooksData[[#This Row],[Revenue]]*0.2</f>
        <v>6449.1600000000008</v>
      </c>
      <c r="AB838" s="13" t="str" cm="1">
        <f t="array" ref="AB838">_xlfn.IFS(BooksData[[#This Row],[Price(USD)]]&lt;10, "Low", BooksData[[#This Row],[Price(USD)]]&lt;20, "Mid", TRUE, "High")</f>
        <v>Mid</v>
      </c>
      <c r="AC838" s="13" t="str">
        <f>IF(BooksData[[#This Row],[Total Sales]] &gt; 4000, "Top Seller", "Other")</f>
        <v>Other</v>
      </c>
    </row>
    <row r="839" spans="1:29" x14ac:dyDescent="0.3">
      <c r="A839" s="7" t="s">
        <v>854</v>
      </c>
      <c r="B839" s="7" t="s">
        <v>1854</v>
      </c>
      <c r="C839" s="7" t="s">
        <v>2017</v>
      </c>
      <c r="D839" s="7" t="s">
        <v>2786</v>
      </c>
      <c r="E839" s="7" t="s">
        <v>2786</v>
      </c>
      <c r="F839" s="7" t="s">
        <v>2921</v>
      </c>
      <c r="G839" s="7" t="s">
        <v>2926</v>
      </c>
      <c r="H839" s="7">
        <v>0</v>
      </c>
      <c r="I839" s="10" t="s">
        <v>2944</v>
      </c>
      <c r="J839" s="7" t="s">
        <v>2971</v>
      </c>
      <c r="K839" s="7" t="s">
        <v>3832</v>
      </c>
      <c r="L839" s="11" t="s">
        <v>4832</v>
      </c>
      <c r="M839" s="11" t="s">
        <v>5832</v>
      </c>
      <c r="N839" s="9">
        <v>2366</v>
      </c>
      <c r="O839" s="7" t="s">
        <v>5999</v>
      </c>
      <c r="P839" s="7" t="s">
        <v>6002</v>
      </c>
      <c r="Q839" s="9">
        <v>44</v>
      </c>
      <c r="R839" s="6">
        <v>45723</v>
      </c>
      <c r="S839" s="8">
        <f>ROUND((VALUE(SUBSTITUTE(SUBSTITUTE(BooksData[[#This Row],[Price (Incl. Tax)]], "Â", ""), "£", "")) *1.3),2)</f>
        <v>53.48</v>
      </c>
      <c r="T839" s="7" cm="1">
        <f t="array" ref="T839">_xlfn.SWITCH(I839, "One",1,"Two",2,"Three",3,"Four",4,"Five",5,"")</f>
        <v>4</v>
      </c>
      <c r="U839" s="12">
        <f>BooksData[[#This Row],[Price(USD)]]*BooksData[[#This Row],[Total Sales]]</f>
        <v>126533.68</v>
      </c>
      <c r="V839" s="7" t="str">
        <f>IF(BooksData[[#This Row],[Title]]="","Missing","OK")</f>
        <v>OK</v>
      </c>
      <c r="W839" s="7" t="str">
        <f ca="1">IF(BooksData[[#This Row],[Last Purchase]] &gt;= TODAY() - 30, "Recent", "Old")</f>
        <v>Old</v>
      </c>
      <c r="X839" s="7">
        <f>IFERROR(
  --MID(BooksData[[#This Row],[Availability]],
        FIND("(", BooksData[[#This Row],[Availability]]) + 1,
        FIND(" ", BooksData[[#This Row],[Availability]], FIND("(", BooksData[[#This Row],[Availability]])) - FIND("(", BooksData[[#This Row],[Availability]]) - 1),
  0)</f>
        <v>7</v>
      </c>
      <c r="Y839" s="13" t="str">
        <f>IF(ISNUMBER(SEARCH("In stock", BooksData[[#This Row],[Availability]])), "In Stock", "Out of Stock")</f>
        <v>In Stock</v>
      </c>
      <c r="Z839" s="13" t="str">
        <f>IF(BooksData[[#This Row],[Stock Count]] &lt; 5, "⚠️ Low", "OK")</f>
        <v>OK</v>
      </c>
      <c r="AA839" s="14">
        <f>BooksData[[#This Row],[Revenue]]*0.2</f>
        <v>25306.736000000001</v>
      </c>
      <c r="AB839" s="13" t="str" cm="1">
        <f t="array" ref="AB839">_xlfn.IFS(BooksData[[#This Row],[Price(USD)]]&lt;10, "Low", BooksData[[#This Row],[Price(USD)]]&lt;20, "Mid", TRUE, "High")</f>
        <v>High</v>
      </c>
      <c r="AC839" s="13" t="str">
        <f>IF(BooksData[[#This Row],[Total Sales]] &gt; 4000, "Top Seller", "Other")</f>
        <v>Other</v>
      </c>
    </row>
    <row r="840" spans="1:29" x14ac:dyDescent="0.3">
      <c r="A840" s="7" t="s">
        <v>855</v>
      </c>
      <c r="B840" s="7" t="s">
        <v>1855</v>
      </c>
      <c r="C840" s="7" t="s">
        <v>2017</v>
      </c>
      <c r="D840" s="7" t="s">
        <v>2787</v>
      </c>
      <c r="E840" s="7" t="s">
        <v>2787</v>
      </c>
      <c r="F840" s="7" t="s">
        <v>2921</v>
      </c>
      <c r="G840" s="7" t="s">
        <v>2926</v>
      </c>
      <c r="H840" s="7">
        <v>0</v>
      </c>
      <c r="I840" s="10" t="s">
        <v>2943</v>
      </c>
      <c r="J840" s="7" t="s">
        <v>2971</v>
      </c>
      <c r="K840" s="7" t="s">
        <v>3833</v>
      </c>
      <c r="L840" s="11" t="s">
        <v>4833</v>
      </c>
      <c r="M840" s="11" t="s">
        <v>5833</v>
      </c>
      <c r="N840" s="9">
        <v>3769</v>
      </c>
      <c r="O840" s="7" t="s">
        <v>5997</v>
      </c>
      <c r="P840" s="7" t="s">
        <v>6001</v>
      </c>
      <c r="Q840" s="9">
        <v>302</v>
      </c>
      <c r="R840" s="6">
        <v>45713</v>
      </c>
      <c r="S840" s="8">
        <f>ROUND((VALUE(SUBSTITUTE(SUBSTITUTE(BooksData[[#This Row],[Price (Incl. Tax)]], "Â", ""), "£", "")) *1.3),2)</f>
        <v>42.04</v>
      </c>
      <c r="T840" s="7" cm="1">
        <f t="array" ref="T840">_xlfn.SWITCH(I840, "One",1,"Two",2,"Three",3,"Four",4,"Five",5,"")</f>
        <v>2</v>
      </c>
      <c r="U840" s="12">
        <f>BooksData[[#This Row],[Price(USD)]]*BooksData[[#This Row],[Total Sales]]</f>
        <v>158448.76</v>
      </c>
      <c r="V840" s="7" t="str">
        <f>IF(BooksData[[#This Row],[Title]]="","Missing","OK")</f>
        <v>OK</v>
      </c>
      <c r="W840" s="7" t="str">
        <f ca="1">IF(BooksData[[#This Row],[Last Purchase]] &gt;= TODAY() - 30, "Recent", "Old")</f>
        <v>Old</v>
      </c>
      <c r="X840" s="7">
        <f>IFERROR(
  --MID(BooksData[[#This Row],[Availability]],
        FIND("(", BooksData[[#This Row],[Availability]]) + 1,
        FIND(" ", BooksData[[#This Row],[Availability]], FIND("(", BooksData[[#This Row],[Availability]])) - FIND("(", BooksData[[#This Row],[Availability]]) - 1),
  0)</f>
        <v>7</v>
      </c>
      <c r="Y840" s="13" t="str">
        <f>IF(ISNUMBER(SEARCH("In stock", BooksData[[#This Row],[Availability]])), "In Stock", "Out of Stock")</f>
        <v>In Stock</v>
      </c>
      <c r="Z840" s="13" t="str">
        <f>IF(BooksData[[#This Row],[Stock Count]] &lt; 5, "⚠️ Low", "OK")</f>
        <v>OK</v>
      </c>
      <c r="AA840" s="14">
        <f>BooksData[[#This Row],[Revenue]]*0.2</f>
        <v>31689.752000000004</v>
      </c>
      <c r="AB840" s="13" t="str" cm="1">
        <f t="array" ref="AB840">_xlfn.IFS(BooksData[[#This Row],[Price(USD)]]&lt;10, "Low", BooksData[[#This Row],[Price(USD)]]&lt;20, "Mid", TRUE, "High")</f>
        <v>High</v>
      </c>
      <c r="AC840" s="13" t="str">
        <f>IF(BooksData[[#This Row],[Total Sales]] &gt; 4000, "Top Seller", "Other")</f>
        <v>Other</v>
      </c>
    </row>
    <row r="841" spans="1:29" x14ac:dyDescent="0.3">
      <c r="A841" s="7" t="s">
        <v>856</v>
      </c>
      <c r="B841" s="7" t="s">
        <v>1856</v>
      </c>
      <c r="C841" s="7" t="s">
        <v>2017</v>
      </c>
      <c r="D841" s="7" t="s">
        <v>2788</v>
      </c>
      <c r="E841" s="7" t="s">
        <v>2788</v>
      </c>
      <c r="F841" s="7" t="s">
        <v>2921</v>
      </c>
      <c r="G841" s="7" t="s">
        <v>2929</v>
      </c>
      <c r="H841" s="7">
        <v>0</v>
      </c>
      <c r="I841" s="10" t="s">
        <v>2947</v>
      </c>
      <c r="J841" s="7" t="s">
        <v>2971</v>
      </c>
      <c r="K841" s="7" t="s">
        <v>3834</v>
      </c>
      <c r="L841" s="11" t="s">
        <v>4834</v>
      </c>
      <c r="M841" s="11" t="s">
        <v>5834</v>
      </c>
      <c r="N841" s="9">
        <v>633</v>
      </c>
      <c r="O841" s="7" t="s">
        <v>5997</v>
      </c>
      <c r="P841" s="7" t="s">
        <v>6001</v>
      </c>
      <c r="Q841" s="9">
        <v>1201</v>
      </c>
      <c r="R841" s="6">
        <v>45674</v>
      </c>
      <c r="S841" s="8">
        <f>ROUND((VALUE(SUBSTITUTE(SUBSTITUTE(BooksData[[#This Row],[Price (Incl. Tax)]], "Â", ""), "£", "")) *1.3),2)</f>
        <v>51.36</v>
      </c>
      <c r="T841" s="7" cm="1">
        <f t="array" ref="T841">_xlfn.SWITCH(I841, "One",1,"Two",2,"Three",3,"Four",4,"Five",5,"")</f>
        <v>5</v>
      </c>
      <c r="U841" s="12">
        <f>BooksData[[#This Row],[Price(USD)]]*BooksData[[#This Row],[Total Sales]]</f>
        <v>32510.880000000001</v>
      </c>
      <c r="V841" s="7" t="str">
        <f>IF(BooksData[[#This Row],[Title]]="","Missing","OK")</f>
        <v>OK</v>
      </c>
      <c r="W841" s="7" t="str">
        <f ca="1">IF(BooksData[[#This Row],[Last Purchase]] &gt;= TODAY() - 30, "Recent", "Old")</f>
        <v>Old</v>
      </c>
      <c r="X841" s="7">
        <f>IFERROR(
  --MID(BooksData[[#This Row],[Availability]],
        FIND("(", BooksData[[#This Row],[Availability]]) + 1,
        FIND(" ", BooksData[[#This Row],[Availability]], FIND("(", BooksData[[#This Row],[Availability]])) - FIND("(", BooksData[[#This Row],[Availability]]) - 1),
  0)</f>
        <v>1</v>
      </c>
      <c r="Y841" s="13" t="str">
        <f>IF(ISNUMBER(SEARCH("In stock", BooksData[[#This Row],[Availability]])), "In Stock", "Out of Stock")</f>
        <v>In Stock</v>
      </c>
      <c r="Z841" s="13" t="str">
        <f>IF(BooksData[[#This Row],[Stock Count]] &lt; 5, "⚠️ Low", "OK")</f>
        <v>⚠️ Low</v>
      </c>
      <c r="AA841" s="14">
        <f>BooksData[[#This Row],[Revenue]]*0.2</f>
        <v>6502.1760000000004</v>
      </c>
      <c r="AB841" s="13" t="str" cm="1">
        <f t="array" ref="AB841">_xlfn.IFS(BooksData[[#This Row],[Price(USD)]]&lt;10, "Low", BooksData[[#This Row],[Price(USD)]]&lt;20, "Mid", TRUE, "High")</f>
        <v>High</v>
      </c>
      <c r="AC841" s="13" t="str">
        <f>IF(BooksData[[#This Row],[Total Sales]] &gt; 4000, "Top Seller", "Other")</f>
        <v>Other</v>
      </c>
    </row>
    <row r="842" spans="1:29" x14ac:dyDescent="0.3">
      <c r="A842" s="7" t="s">
        <v>857</v>
      </c>
      <c r="B842" s="7" t="s">
        <v>1857</v>
      </c>
      <c r="C842" s="7" t="s">
        <v>2017</v>
      </c>
      <c r="D842" s="7" t="s">
        <v>2789</v>
      </c>
      <c r="E842" s="7" t="s">
        <v>2789</v>
      </c>
      <c r="F842" s="7" t="s">
        <v>2921</v>
      </c>
      <c r="G842" s="7" t="s">
        <v>2924</v>
      </c>
      <c r="H842" s="7">
        <v>0</v>
      </c>
      <c r="I842" s="10" t="s">
        <v>2946</v>
      </c>
      <c r="J842" s="7" t="s">
        <v>2972</v>
      </c>
      <c r="K842" s="7" t="s">
        <v>3835</v>
      </c>
      <c r="L842" s="11" t="s">
        <v>4835</v>
      </c>
      <c r="M842" s="11" t="s">
        <v>5835</v>
      </c>
      <c r="N842" s="9">
        <v>1962</v>
      </c>
      <c r="O842" s="7" t="s">
        <v>5996</v>
      </c>
      <c r="P842" s="7" t="s">
        <v>6002</v>
      </c>
      <c r="Q842" s="9">
        <v>1443</v>
      </c>
      <c r="R842" s="6">
        <v>45688</v>
      </c>
      <c r="S842" s="8">
        <f>ROUND((VALUE(SUBSTITUTE(SUBSTITUTE(BooksData[[#This Row],[Price (Incl. Tax)]], "Â", ""), "£", "")) *1.3),2)</f>
        <v>13.52</v>
      </c>
      <c r="T842" s="7" cm="1">
        <f t="array" ref="T842">_xlfn.SWITCH(I842, "One",1,"Two",2,"Three",3,"Four",4,"Five",5,"")</f>
        <v>1</v>
      </c>
      <c r="U842" s="12">
        <f>BooksData[[#This Row],[Price(USD)]]*BooksData[[#This Row],[Total Sales]]</f>
        <v>26526.239999999998</v>
      </c>
      <c r="V842" s="7" t="str">
        <f>IF(BooksData[[#This Row],[Title]]="","Missing","OK")</f>
        <v>OK</v>
      </c>
      <c r="W842" s="7" t="str">
        <f ca="1">IF(BooksData[[#This Row],[Last Purchase]] &gt;= TODAY() - 30, "Recent", "Old")</f>
        <v>Old</v>
      </c>
      <c r="X842" s="7">
        <f>IFERROR(
  --MID(BooksData[[#This Row],[Availability]],
        FIND("(", BooksData[[#This Row],[Availability]]) + 1,
        FIND(" ", BooksData[[#This Row],[Availability]], FIND("(", BooksData[[#This Row],[Availability]])) - FIND("(", BooksData[[#This Row],[Availability]]) - 1),
  0)</f>
        <v>14</v>
      </c>
      <c r="Y842" s="13" t="str">
        <f>IF(ISNUMBER(SEARCH("In stock", BooksData[[#This Row],[Availability]])), "In Stock", "Out of Stock")</f>
        <v>In Stock</v>
      </c>
      <c r="Z842" s="13" t="str">
        <f>IF(BooksData[[#This Row],[Stock Count]] &lt; 5, "⚠️ Low", "OK")</f>
        <v>OK</v>
      </c>
      <c r="AA842" s="14">
        <f>BooksData[[#This Row],[Revenue]]*0.2</f>
        <v>5305.2479999999996</v>
      </c>
      <c r="AB842" s="13" t="str" cm="1">
        <f t="array" ref="AB842">_xlfn.IFS(BooksData[[#This Row],[Price(USD)]]&lt;10, "Low", BooksData[[#This Row],[Price(USD)]]&lt;20, "Mid", TRUE, "High")</f>
        <v>Mid</v>
      </c>
      <c r="AC842" s="13" t="str">
        <f>IF(BooksData[[#This Row],[Total Sales]] &gt; 4000, "Top Seller", "Other")</f>
        <v>Other</v>
      </c>
    </row>
    <row r="843" spans="1:29" x14ac:dyDescent="0.3">
      <c r="A843" s="7" t="s">
        <v>858</v>
      </c>
      <c r="B843" s="7" t="s">
        <v>1858</v>
      </c>
      <c r="C843" s="7" t="s">
        <v>2017</v>
      </c>
      <c r="D843" s="7" t="s">
        <v>2790</v>
      </c>
      <c r="E843" s="7" t="s">
        <v>2790</v>
      </c>
      <c r="F843" s="7" t="s">
        <v>2921</v>
      </c>
      <c r="G843" s="7" t="s">
        <v>2933</v>
      </c>
      <c r="H843" s="7">
        <v>0</v>
      </c>
      <c r="I843" s="10" t="s">
        <v>2946</v>
      </c>
      <c r="J843" s="7" t="s">
        <v>2972</v>
      </c>
      <c r="K843" s="7" t="s">
        <v>3836</v>
      </c>
      <c r="L843" s="11" t="s">
        <v>4836</v>
      </c>
      <c r="M843" s="11" t="s">
        <v>5836</v>
      </c>
      <c r="N843" s="9">
        <v>2217</v>
      </c>
      <c r="O843" s="7" t="s">
        <v>5999</v>
      </c>
      <c r="P843" s="7" t="s">
        <v>6002</v>
      </c>
      <c r="Q843" s="9">
        <v>1878</v>
      </c>
      <c r="R843" s="6">
        <v>45769</v>
      </c>
      <c r="S843" s="8">
        <f>ROUND((VALUE(SUBSTITUTE(SUBSTITUTE(BooksData[[#This Row],[Price (Incl. Tax)]], "Â", ""), "£", "")) *1.3),2)</f>
        <v>51.26</v>
      </c>
      <c r="T843" s="7" cm="1">
        <f t="array" ref="T843">_xlfn.SWITCH(I843, "One",1,"Two",2,"Three",3,"Four",4,"Five",5,"")</f>
        <v>1</v>
      </c>
      <c r="U843" s="12">
        <f>BooksData[[#This Row],[Price(USD)]]*BooksData[[#This Row],[Total Sales]]</f>
        <v>113643.42</v>
      </c>
      <c r="V843" s="7" t="str">
        <f>IF(BooksData[[#This Row],[Title]]="","Missing","OK")</f>
        <v>OK</v>
      </c>
      <c r="W843" s="7" t="str">
        <f ca="1">IF(BooksData[[#This Row],[Last Purchase]] &gt;= TODAY() - 30, "Recent", "Old")</f>
        <v>Old</v>
      </c>
      <c r="X843" s="7">
        <f>IFERROR(
  --MID(BooksData[[#This Row],[Availability]],
        FIND("(", BooksData[[#This Row],[Availability]]) + 1,
        FIND(" ", BooksData[[#This Row],[Availability]], FIND("(", BooksData[[#This Row],[Availability]])) - FIND("(", BooksData[[#This Row],[Availability]]) - 1),
  0)</f>
        <v>12</v>
      </c>
      <c r="Y843" s="13" t="str">
        <f>IF(ISNUMBER(SEARCH("In stock", BooksData[[#This Row],[Availability]])), "In Stock", "Out of Stock")</f>
        <v>In Stock</v>
      </c>
      <c r="Z843" s="13" t="str">
        <f>IF(BooksData[[#This Row],[Stock Count]] &lt; 5, "⚠️ Low", "OK")</f>
        <v>OK</v>
      </c>
      <c r="AA843" s="14">
        <f>BooksData[[#This Row],[Revenue]]*0.2</f>
        <v>22728.684000000001</v>
      </c>
      <c r="AB843" s="13" t="str" cm="1">
        <f t="array" ref="AB843">_xlfn.IFS(BooksData[[#This Row],[Price(USD)]]&lt;10, "Low", BooksData[[#This Row],[Price(USD)]]&lt;20, "Mid", TRUE, "High")</f>
        <v>High</v>
      </c>
      <c r="AC843" s="13" t="str">
        <f>IF(BooksData[[#This Row],[Total Sales]] &gt; 4000, "Top Seller", "Other")</f>
        <v>Other</v>
      </c>
    </row>
    <row r="844" spans="1:29" x14ac:dyDescent="0.3">
      <c r="A844" s="7" t="s">
        <v>859</v>
      </c>
      <c r="B844" s="7" t="s">
        <v>1859</v>
      </c>
      <c r="C844" s="7" t="s">
        <v>2017</v>
      </c>
      <c r="D844" s="7" t="s">
        <v>2791</v>
      </c>
      <c r="E844" s="7" t="s">
        <v>2791</v>
      </c>
      <c r="F844" s="7" t="s">
        <v>2921</v>
      </c>
      <c r="G844" s="7" t="s">
        <v>2934</v>
      </c>
      <c r="H844" s="7">
        <v>0</v>
      </c>
      <c r="I844" s="10" t="s">
        <v>2945</v>
      </c>
      <c r="J844" s="7" t="s">
        <v>2972</v>
      </c>
      <c r="K844" s="7" t="s">
        <v>3837</v>
      </c>
      <c r="L844" s="11" t="s">
        <v>4837</v>
      </c>
      <c r="M844" s="11" t="s">
        <v>5837</v>
      </c>
      <c r="N844" s="9">
        <v>4881</v>
      </c>
      <c r="O844" s="7" t="s">
        <v>5995</v>
      </c>
      <c r="P844" s="7" t="s">
        <v>6002</v>
      </c>
      <c r="Q844" s="9">
        <v>290</v>
      </c>
      <c r="R844" s="6">
        <v>45822</v>
      </c>
      <c r="S844" s="8">
        <f>ROUND((VALUE(SUBSTITUTE(SUBSTITUTE(BooksData[[#This Row],[Price (Incl. Tax)]], "Â", ""), "£", "")) *1.3),2)</f>
        <v>73.150000000000006</v>
      </c>
      <c r="T844" s="7" cm="1">
        <f t="array" ref="T844">_xlfn.SWITCH(I844, "One",1,"Two",2,"Three",3,"Four",4,"Five",5,"")</f>
        <v>3</v>
      </c>
      <c r="U844" s="12">
        <f>BooksData[[#This Row],[Price(USD)]]*BooksData[[#This Row],[Total Sales]]</f>
        <v>357045.15</v>
      </c>
      <c r="V844" s="7" t="str">
        <f>IF(BooksData[[#This Row],[Title]]="","Missing","OK")</f>
        <v>OK</v>
      </c>
      <c r="W844" s="7" t="str">
        <f ca="1">IF(BooksData[[#This Row],[Last Purchase]] &gt;= TODAY() - 30, "Recent", "Old")</f>
        <v>Old</v>
      </c>
      <c r="X844" s="7">
        <f>IFERROR(
  --MID(BooksData[[#This Row],[Availability]],
        FIND("(", BooksData[[#This Row],[Availability]]) + 1,
        FIND(" ", BooksData[[#This Row],[Availability]], FIND("(", BooksData[[#This Row],[Availability]])) - FIND("(", BooksData[[#This Row],[Availability]]) - 1),
  0)</f>
        <v>11</v>
      </c>
      <c r="Y844" s="13" t="str">
        <f>IF(ISNUMBER(SEARCH("In stock", BooksData[[#This Row],[Availability]])), "In Stock", "Out of Stock")</f>
        <v>In Stock</v>
      </c>
      <c r="Z844" s="13" t="str">
        <f>IF(BooksData[[#This Row],[Stock Count]] &lt; 5, "⚠️ Low", "OK")</f>
        <v>OK</v>
      </c>
      <c r="AA844" s="14">
        <f>BooksData[[#This Row],[Revenue]]*0.2</f>
        <v>71409.030000000013</v>
      </c>
      <c r="AB844" s="13" t="str" cm="1">
        <f t="array" ref="AB844">_xlfn.IFS(BooksData[[#This Row],[Price(USD)]]&lt;10, "Low", BooksData[[#This Row],[Price(USD)]]&lt;20, "Mid", TRUE, "High")</f>
        <v>High</v>
      </c>
      <c r="AC844" s="13" t="str">
        <f>IF(BooksData[[#This Row],[Total Sales]] &gt; 4000, "Top Seller", "Other")</f>
        <v>Top Seller</v>
      </c>
    </row>
    <row r="845" spans="1:29" x14ac:dyDescent="0.3">
      <c r="A845" s="7" t="s">
        <v>860</v>
      </c>
      <c r="B845" s="7" t="s">
        <v>1860</v>
      </c>
      <c r="C845" s="7" t="s">
        <v>2017</v>
      </c>
      <c r="D845" s="7" t="s">
        <v>2792</v>
      </c>
      <c r="E845" s="7" t="s">
        <v>2792</v>
      </c>
      <c r="F845" s="7" t="s">
        <v>2921</v>
      </c>
      <c r="G845" s="7" t="s">
        <v>2927</v>
      </c>
      <c r="H845" s="7">
        <v>0</v>
      </c>
      <c r="I845" s="10" t="s">
        <v>2945</v>
      </c>
      <c r="J845" s="7" t="s">
        <v>2972</v>
      </c>
      <c r="K845" s="7" t="s">
        <v>3838</v>
      </c>
      <c r="L845" s="11" t="s">
        <v>4838</v>
      </c>
      <c r="M845" s="11" t="s">
        <v>5838</v>
      </c>
      <c r="N845" s="9">
        <v>1670</v>
      </c>
      <c r="O845" s="7" t="s">
        <v>6000</v>
      </c>
      <c r="P845" s="7" t="s">
        <v>6001</v>
      </c>
      <c r="Q845" s="9">
        <v>1585</v>
      </c>
      <c r="R845" s="6">
        <v>45761</v>
      </c>
      <c r="S845" s="8">
        <f>ROUND((VALUE(SUBSTITUTE(SUBSTITUTE(BooksData[[#This Row],[Price (Incl. Tax)]], "Â", ""), "£", "")) *1.3),2)</f>
        <v>27.69</v>
      </c>
      <c r="T845" s="7" cm="1">
        <f t="array" ref="T845">_xlfn.SWITCH(I845, "One",1,"Two",2,"Three",3,"Four",4,"Five",5,"")</f>
        <v>3</v>
      </c>
      <c r="U845" s="12">
        <f>BooksData[[#This Row],[Price(USD)]]*BooksData[[#This Row],[Total Sales]]</f>
        <v>46242.3</v>
      </c>
      <c r="V845" s="7" t="str">
        <f>IF(BooksData[[#This Row],[Title]]="","Missing","OK")</f>
        <v>OK</v>
      </c>
      <c r="W845" s="7" t="str">
        <f ca="1">IF(BooksData[[#This Row],[Last Purchase]] &gt;= TODAY() - 30, "Recent", "Old")</f>
        <v>Old</v>
      </c>
      <c r="X845" s="7">
        <f>IFERROR(
  --MID(BooksData[[#This Row],[Availability]],
        FIND("(", BooksData[[#This Row],[Availability]]) + 1,
        FIND(" ", BooksData[[#This Row],[Availability]], FIND("(", BooksData[[#This Row],[Availability]])) - FIND("(", BooksData[[#This Row],[Availability]]) - 1),
  0)</f>
        <v>6</v>
      </c>
      <c r="Y845" s="13" t="str">
        <f>IF(ISNUMBER(SEARCH("In stock", BooksData[[#This Row],[Availability]])), "In Stock", "Out of Stock")</f>
        <v>In Stock</v>
      </c>
      <c r="Z845" s="13" t="str">
        <f>IF(BooksData[[#This Row],[Stock Count]] &lt; 5, "⚠️ Low", "OK")</f>
        <v>OK</v>
      </c>
      <c r="AA845" s="14">
        <f>BooksData[[#This Row],[Revenue]]*0.2</f>
        <v>9248.4600000000009</v>
      </c>
      <c r="AB845" s="13" t="str" cm="1">
        <f t="array" ref="AB845">_xlfn.IFS(BooksData[[#This Row],[Price(USD)]]&lt;10, "Low", BooksData[[#This Row],[Price(USD)]]&lt;20, "Mid", TRUE, "High")</f>
        <v>High</v>
      </c>
      <c r="AC845" s="13" t="str">
        <f>IF(BooksData[[#This Row],[Total Sales]] &gt; 4000, "Top Seller", "Other")</f>
        <v>Other</v>
      </c>
    </row>
    <row r="846" spans="1:29" x14ac:dyDescent="0.3">
      <c r="A846" s="7" t="s">
        <v>861</v>
      </c>
      <c r="B846" s="7" t="s">
        <v>1861</v>
      </c>
      <c r="C846" s="7" t="s">
        <v>2017</v>
      </c>
      <c r="D846" s="7" t="s">
        <v>2793</v>
      </c>
      <c r="E846" s="7" t="s">
        <v>2793</v>
      </c>
      <c r="F846" s="7" t="s">
        <v>2921</v>
      </c>
      <c r="G846" s="7" t="s">
        <v>2928</v>
      </c>
      <c r="H846" s="7">
        <v>0</v>
      </c>
      <c r="I846" s="10" t="s">
        <v>2946</v>
      </c>
      <c r="J846" s="7" t="s">
        <v>2972</v>
      </c>
      <c r="K846" s="7" t="s">
        <v>3839</v>
      </c>
      <c r="L846" s="11" t="s">
        <v>4839</v>
      </c>
      <c r="M846" s="11" t="s">
        <v>5839</v>
      </c>
      <c r="N846" s="9">
        <v>3532</v>
      </c>
      <c r="O846" s="7" t="s">
        <v>5997</v>
      </c>
      <c r="P846" s="7" t="s">
        <v>6001</v>
      </c>
      <c r="Q846" s="9">
        <v>227</v>
      </c>
      <c r="R846" s="6">
        <v>45708</v>
      </c>
      <c r="S846" s="8">
        <f>ROUND((VALUE(SUBSTITUTE(SUBSTITUTE(BooksData[[#This Row],[Price (Incl. Tax)]], "Â", ""), "£", "")) *1.3),2)</f>
        <v>27.48</v>
      </c>
      <c r="T846" s="7" cm="1">
        <f t="array" ref="T846">_xlfn.SWITCH(I846, "One",1,"Two",2,"Three",3,"Four",4,"Five",5,"")</f>
        <v>1</v>
      </c>
      <c r="U846" s="12">
        <f>BooksData[[#This Row],[Price(USD)]]*BooksData[[#This Row],[Total Sales]]</f>
        <v>97059.36</v>
      </c>
      <c r="V846" s="7" t="str">
        <f>IF(BooksData[[#This Row],[Title]]="","Missing","OK")</f>
        <v>OK</v>
      </c>
      <c r="W846" s="7" t="str">
        <f ca="1">IF(BooksData[[#This Row],[Last Purchase]] &gt;= TODAY() - 30, "Recent", "Old")</f>
        <v>Old</v>
      </c>
      <c r="X846" s="7">
        <f>IFERROR(
  --MID(BooksData[[#This Row],[Availability]],
        FIND("(", BooksData[[#This Row],[Availability]]) + 1,
        FIND(" ", BooksData[[#This Row],[Availability]], FIND("(", BooksData[[#This Row],[Availability]])) - FIND("(", BooksData[[#This Row],[Availability]]) - 1),
  0)</f>
        <v>3</v>
      </c>
      <c r="Y846" s="13" t="str">
        <f>IF(ISNUMBER(SEARCH("In stock", BooksData[[#This Row],[Availability]])), "In Stock", "Out of Stock")</f>
        <v>In Stock</v>
      </c>
      <c r="Z846" s="13" t="str">
        <f>IF(BooksData[[#This Row],[Stock Count]] &lt; 5, "⚠️ Low", "OK")</f>
        <v>⚠️ Low</v>
      </c>
      <c r="AA846" s="14">
        <f>BooksData[[#This Row],[Revenue]]*0.2</f>
        <v>19411.871999999999</v>
      </c>
      <c r="AB846" s="13" t="str" cm="1">
        <f t="array" ref="AB846">_xlfn.IFS(BooksData[[#This Row],[Price(USD)]]&lt;10, "Low", BooksData[[#This Row],[Price(USD)]]&lt;20, "Mid", TRUE, "High")</f>
        <v>High</v>
      </c>
      <c r="AC846" s="13" t="str">
        <f>IF(BooksData[[#This Row],[Total Sales]] &gt; 4000, "Top Seller", "Other")</f>
        <v>Other</v>
      </c>
    </row>
    <row r="847" spans="1:29" x14ac:dyDescent="0.3">
      <c r="A847" s="7" t="s">
        <v>862</v>
      </c>
      <c r="B847" s="7" t="s">
        <v>1862</v>
      </c>
      <c r="C847" s="7" t="s">
        <v>2017</v>
      </c>
      <c r="D847" s="7" t="s">
        <v>2794</v>
      </c>
      <c r="E847" s="7" t="s">
        <v>2794</v>
      </c>
      <c r="F847" s="7" t="s">
        <v>2921</v>
      </c>
      <c r="G847" s="7" t="s">
        <v>2928</v>
      </c>
      <c r="H847" s="7">
        <v>0</v>
      </c>
      <c r="I847" s="10" t="s">
        <v>2943</v>
      </c>
      <c r="J847" s="7" t="s">
        <v>2972</v>
      </c>
      <c r="K847" s="7" t="s">
        <v>3840</v>
      </c>
      <c r="L847" s="11" t="s">
        <v>4840</v>
      </c>
      <c r="M847" s="11" t="s">
        <v>5840</v>
      </c>
      <c r="N847" s="9">
        <v>990</v>
      </c>
      <c r="O847" s="7" t="s">
        <v>6000</v>
      </c>
      <c r="P847" s="7" t="s">
        <v>6001</v>
      </c>
      <c r="Q847" s="9">
        <v>1733</v>
      </c>
      <c r="R847" s="6">
        <v>45729</v>
      </c>
      <c r="S847" s="8">
        <f>ROUND((VALUE(SUBSTITUTE(SUBSTITUTE(BooksData[[#This Row],[Price (Incl. Tax)]], "Â", ""), "£", "")) *1.3),2)</f>
        <v>77.94</v>
      </c>
      <c r="T847" s="7" cm="1">
        <f t="array" ref="T847">_xlfn.SWITCH(I847, "One",1,"Two",2,"Three",3,"Four",4,"Five",5,"")</f>
        <v>2</v>
      </c>
      <c r="U847" s="12">
        <f>BooksData[[#This Row],[Price(USD)]]*BooksData[[#This Row],[Total Sales]]</f>
        <v>77160.599999999991</v>
      </c>
      <c r="V847" s="7" t="str">
        <f>IF(BooksData[[#This Row],[Title]]="","Missing","OK")</f>
        <v>OK</v>
      </c>
      <c r="W847" s="7" t="str">
        <f ca="1">IF(BooksData[[#This Row],[Last Purchase]] &gt;= TODAY() - 30, "Recent", "Old")</f>
        <v>Old</v>
      </c>
      <c r="X847" s="7">
        <f>IFERROR(
  --MID(BooksData[[#This Row],[Availability]],
        FIND("(", BooksData[[#This Row],[Availability]]) + 1,
        FIND(" ", BooksData[[#This Row],[Availability]], FIND("(", BooksData[[#This Row],[Availability]])) - FIND("(", BooksData[[#This Row],[Availability]]) - 1),
  0)</f>
        <v>3</v>
      </c>
      <c r="Y847" s="13" t="str">
        <f>IF(ISNUMBER(SEARCH("In stock", BooksData[[#This Row],[Availability]])), "In Stock", "Out of Stock")</f>
        <v>In Stock</v>
      </c>
      <c r="Z847" s="13" t="str">
        <f>IF(BooksData[[#This Row],[Stock Count]] &lt; 5, "⚠️ Low", "OK")</f>
        <v>⚠️ Low</v>
      </c>
      <c r="AA847" s="14">
        <f>BooksData[[#This Row],[Revenue]]*0.2</f>
        <v>15432.119999999999</v>
      </c>
      <c r="AB847" s="13" t="str" cm="1">
        <f t="array" ref="AB847">_xlfn.IFS(BooksData[[#This Row],[Price(USD)]]&lt;10, "Low", BooksData[[#This Row],[Price(USD)]]&lt;20, "Mid", TRUE, "High")</f>
        <v>High</v>
      </c>
      <c r="AC847" s="13" t="str">
        <f>IF(BooksData[[#This Row],[Total Sales]] &gt; 4000, "Top Seller", "Other")</f>
        <v>Other</v>
      </c>
    </row>
    <row r="848" spans="1:29" x14ac:dyDescent="0.3">
      <c r="A848" s="7" t="s">
        <v>863</v>
      </c>
      <c r="B848" s="7" t="s">
        <v>1863</v>
      </c>
      <c r="C848" s="7" t="s">
        <v>2017</v>
      </c>
      <c r="D848" s="7" t="s">
        <v>2795</v>
      </c>
      <c r="E848" s="7" t="s">
        <v>2795</v>
      </c>
      <c r="F848" s="7" t="s">
        <v>2921</v>
      </c>
      <c r="G848" s="7" t="s">
        <v>2928</v>
      </c>
      <c r="H848" s="7">
        <v>0</v>
      </c>
      <c r="I848" s="10" t="s">
        <v>2946</v>
      </c>
      <c r="J848" s="7" t="s">
        <v>2972</v>
      </c>
      <c r="K848" s="7" t="s">
        <v>3841</v>
      </c>
      <c r="L848" s="11" t="s">
        <v>4841</v>
      </c>
      <c r="M848" s="11" t="s">
        <v>5841</v>
      </c>
      <c r="N848" s="9">
        <v>4511</v>
      </c>
      <c r="O848" s="7" t="s">
        <v>5995</v>
      </c>
      <c r="P848" s="7" t="s">
        <v>6001</v>
      </c>
      <c r="Q848" s="9">
        <v>1077</v>
      </c>
      <c r="R848" s="6">
        <v>45702</v>
      </c>
      <c r="S848" s="8">
        <f>ROUND((VALUE(SUBSTITUTE(SUBSTITUTE(BooksData[[#This Row],[Price (Incl. Tax)]], "Â", ""), "£", "")) *1.3),2)</f>
        <v>40.35</v>
      </c>
      <c r="T848" s="7" cm="1">
        <f t="array" ref="T848">_xlfn.SWITCH(I848, "One",1,"Two",2,"Three",3,"Four",4,"Five",5,"")</f>
        <v>1</v>
      </c>
      <c r="U848" s="12">
        <f>BooksData[[#This Row],[Price(USD)]]*BooksData[[#This Row],[Total Sales]]</f>
        <v>182018.85</v>
      </c>
      <c r="V848" s="7" t="str">
        <f>IF(BooksData[[#This Row],[Title]]="","Missing","OK")</f>
        <v>OK</v>
      </c>
      <c r="W848" s="7" t="str">
        <f ca="1">IF(BooksData[[#This Row],[Last Purchase]] &gt;= TODAY() - 30, "Recent", "Old")</f>
        <v>Old</v>
      </c>
      <c r="X848" s="7">
        <f>IFERROR(
  --MID(BooksData[[#This Row],[Availability]],
        FIND("(", BooksData[[#This Row],[Availability]]) + 1,
        FIND(" ", BooksData[[#This Row],[Availability]], FIND("(", BooksData[[#This Row],[Availability]])) - FIND("(", BooksData[[#This Row],[Availability]]) - 1),
  0)</f>
        <v>3</v>
      </c>
      <c r="Y848" s="13" t="str">
        <f>IF(ISNUMBER(SEARCH("In stock", BooksData[[#This Row],[Availability]])), "In Stock", "Out of Stock")</f>
        <v>In Stock</v>
      </c>
      <c r="Z848" s="13" t="str">
        <f>IF(BooksData[[#This Row],[Stock Count]] &lt; 5, "⚠️ Low", "OK")</f>
        <v>⚠️ Low</v>
      </c>
      <c r="AA848" s="14">
        <f>BooksData[[#This Row],[Revenue]]*0.2</f>
        <v>36403.770000000004</v>
      </c>
      <c r="AB848" s="13" t="str" cm="1">
        <f t="array" ref="AB848">_xlfn.IFS(BooksData[[#This Row],[Price(USD)]]&lt;10, "Low", BooksData[[#This Row],[Price(USD)]]&lt;20, "Mid", TRUE, "High")</f>
        <v>High</v>
      </c>
      <c r="AC848" s="13" t="str">
        <f>IF(BooksData[[#This Row],[Total Sales]] &gt; 4000, "Top Seller", "Other")</f>
        <v>Top Seller</v>
      </c>
    </row>
    <row r="849" spans="1:29" x14ac:dyDescent="0.3">
      <c r="A849" s="7" t="s">
        <v>864</v>
      </c>
      <c r="B849" s="7" t="s">
        <v>1864</v>
      </c>
      <c r="C849" s="7" t="s">
        <v>2017</v>
      </c>
      <c r="D849" s="7" t="s">
        <v>2796</v>
      </c>
      <c r="E849" s="7" t="s">
        <v>2796</v>
      </c>
      <c r="F849" s="7" t="s">
        <v>2921</v>
      </c>
      <c r="G849" s="7" t="s">
        <v>2923</v>
      </c>
      <c r="H849" s="7">
        <v>0</v>
      </c>
      <c r="I849" s="10" t="s">
        <v>2943</v>
      </c>
      <c r="J849" s="7" t="s">
        <v>2973</v>
      </c>
      <c r="K849" s="7" t="s">
        <v>3842</v>
      </c>
      <c r="L849" s="11" t="s">
        <v>4842</v>
      </c>
      <c r="M849" s="11" t="s">
        <v>5842</v>
      </c>
      <c r="N849" s="9">
        <v>1891</v>
      </c>
      <c r="O849" s="7" t="s">
        <v>5995</v>
      </c>
      <c r="P849" s="7" t="s">
        <v>6002</v>
      </c>
      <c r="Q849" s="9">
        <v>1762</v>
      </c>
      <c r="R849" s="6">
        <v>45705</v>
      </c>
      <c r="S849" s="8">
        <f>ROUND((VALUE(SUBSTITUTE(SUBSTITUTE(BooksData[[#This Row],[Price (Incl. Tax)]], "Â", ""), "£", "")) *1.3),2)</f>
        <v>14.21</v>
      </c>
      <c r="T849" s="7" cm="1">
        <f t="array" ref="T849">_xlfn.SWITCH(I849, "One",1,"Two",2,"Three",3,"Four",4,"Five",5,"")</f>
        <v>2</v>
      </c>
      <c r="U849" s="12">
        <f>BooksData[[#This Row],[Price(USD)]]*BooksData[[#This Row],[Total Sales]]</f>
        <v>26871.11</v>
      </c>
      <c r="V849" s="7" t="str">
        <f>IF(BooksData[[#This Row],[Title]]="","Missing","OK")</f>
        <v>OK</v>
      </c>
      <c r="W849" s="7" t="str">
        <f ca="1">IF(BooksData[[#This Row],[Last Purchase]] &gt;= TODAY() - 30, "Recent", "Old")</f>
        <v>Old</v>
      </c>
      <c r="X849" s="7">
        <f>IFERROR(
  --MID(BooksData[[#This Row],[Availability]],
        FIND("(", BooksData[[#This Row],[Availability]]) + 1,
        FIND(" ", BooksData[[#This Row],[Availability]], FIND("(", BooksData[[#This Row],[Availability]])) - FIND("(", BooksData[[#This Row],[Availability]]) - 1),
  0)</f>
        <v>15</v>
      </c>
      <c r="Y849" s="13" t="str">
        <f>IF(ISNUMBER(SEARCH("In stock", BooksData[[#This Row],[Availability]])), "In Stock", "Out of Stock")</f>
        <v>In Stock</v>
      </c>
      <c r="Z849" s="13" t="str">
        <f>IF(BooksData[[#This Row],[Stock Count]] &lt; 5, "⚠️ Low", "OK")</f>
        <v>OK</v>
      </c>
      <c r="AA849" s="14">
        <f>BooksData[[#This Row],[Revenue]]*0.2</f>
        <v>5374.2220000000007</v>
      </c>
      <c r="AB849" s="13" t="str" cm="1">
        <f t="array" ref="AB849">_xlfn.IFS(BooksData[[#This Row],[Price(USD)]]&lt;10, "Low", BooksData[[#This Row],[Price(USD)]]&lt;20, "Mid", TRUE, "High")</f>
        <v>Mid</v>
      </c>
      <c r="AC849" s="13" t="str">
        <f>IF(BooksData[[#This Row],[Total Sales]] &gt; 4000, "Top Seller", "Other")</f>
        <v>Other</v>
      </c>
    </row>
    <row r="850" spans="1:29" x14ac:dyDescent="0.3">
      <c r="A850" s="7" t="s">
        <v>865</v>
      </c>
      <c r="B850" s="7" t="s">
        <v>1865</v>
      </c>
      <c r="C850" s="7" t="s">
        <v>2017</v>
      </c>
      <c r="D850" s="7" t="s">
        <v>2797</v>
      </c>
      <c r="E850" s="7" t="s">
        <v>2797</v>
      </c>
      <c r="F850" s="7" t="s">
        <v>2921</v>
      </c>
      <c r="G850" s="7" t="s">
        <v>2934</v>
      </c>
      <c r="H850" s="7">
        <v>0</v>
      </c>
      <c r="I850" s="10" t="s">
        <v>2946</v>
      </c>
      <c r="J850" s="7" t="s">
        <v>2973</v>
      </c>
      <c r="K850" s="7" t="s">
        <v>3843</v>
      </c>
      <c r="L850" s="11" t="s">
        <v>4843</v>
      </c>
      <c r="M850" s="11" t="s">
        <v>5843</v>
      </c>
      <c r="N850" s="9">
        <v>1270</v>
      </c>
      <c r="O850" s="7" t="s">
        <v>5998</v>
      </c>
      <c r="P850" s="7" t="s">
        <v>6001</v>
      </c>
      <c r="Q850" s="9">
        <v>747</v>
      </c>
      <c r="R850" s="6">
        <v>45681</v>
      </c>
      <c r="S850" s="8">
        <f>ROUND((VALUE(SUBSTITUTE(SUBSTITUTE(BooksData[[#This Row],[Price (Incl. Tax)]], "Â", ""), "£", "")) *1.3),2)</f>
        <v>35.33</v>
      </c>
      <c r="T850" s="7" cm="1">
        <f t="array" ref="T850">_xlfn.SWITCH(I850, "One",1,"Two",2,"Three",3,"Four",4,"Five",5,"")</f>
        <v>1</v>
      </c>
      <c r="U850" s="12">
        <f>BooksData[[#This Row],[Price(USD)]]*BooksData[[#This Row],[Total Sales]]</f>
        <v>44869.1</v>
      </c>
      <c r="V850" s="7" t="str">
        <f>IF(BooksData[[#This Row],[Title]]="","Missing","OK")</f>
        <v>OK</v>
      </c>
      <c r="W850" s="7" t="str">
        <f ca="1">IF(BooksData[[#This Row],[Last Purchase]] &gt;= TODAY() - 30, "Recent", "Old")</f>
        <v>Old</v>
      </c>
      <c r="X850" s="7">
        <f>IFERROR(
  --MID(BooksData[[#This Row],[Availability]],
        FIND("(", BooksData[[#This Row],[Availability]]) + 1,
        FIND(" ", BooksData[[#This Row],[Availability]], FIND("(", BooksData[[#This Row],[Availability]])) - FIND("(", BooksData[[#This Row],[Availability]]) - 1),
  0)</f>
        <v>11</v>
      </c>
      <c r="Y850" s="13" t="str">
        <f>IF(ISNUMBER(SEARCH("In stock", BooksData[[#This Row],[Availability]])), "In Stock", "Out of Stock")</f>
        <v>In Stock</v>
      </c>
      <c r="Z850" s="13" t="str">
        <f>IF(BooksData[[#This Row],[Stock Count]] &lt; 5, "⚠️ Low", "OK")</f>
        <v>OK</v>
      </c>
      <c r="AA850" s="14">
        <f>BooksData[[#This Row],[Revenue]]*0.2</f>
        <v>8973.82</v>
      </c>
      <c r="AB850" s="13" t="str" cm="1">
        <f t="array" ref="AB850">_xlfn.IFS(BooksData[[#This Row],[Price(USD)]]&lt;10, "Low", BooksData[[#This Row],[Price(USD)]]&lt;20, "Mid", TRUE, "High")</f>
        <v>High</v>
      </c>
      <c r="AC850" s="13" t="str">
        <f>IF(BooksData[[#This Row],[Total Sales]] &gt; 4000, "Top Seller", "Other")</f>
        <v>Other</v>
      </c>
    </row>
    <row r="851" spans="1:29" x14ac:dyDescent="0.3">
      <c r="A851" s="7" t="s">
        <v>866</v>
      </c>
      <c r="B851" s="7" t="s">
        <v>1866</v>
      </c>
      <c r="C851" s="7" t="s">
        <v>2017</v>
      </c>
      <c r="D851" s="7" t="s">
        <v>2798</v>
      </c>
      <c r="E851" s="7" t="s">
        <v>2798</v>
      </c>
      <c r="F851" s="7" t="s">
        <v>2921</v>
      </c>
      <c r="G851" s="7" t="s">
        <v>2934</v>
      </c>
      <c r="H851" s="7">
        <v>0</v>
      </c>
      <c r="I851" s="10" t="s">
        <v>2946</v>
      </c>
      <c r="J851" s="7" t="s">
        <v>2973</v>
      </c>
      <c r="K851" s="7" t="s">
        <v>3844</v>
      </c>
      <c r="L851" s="11" t="s">
        <v>4844</v>
      </c>
      <c r="M851" s="11" t="s">
        <v>5844</v>
      </c>
      <c r="N851" s="9">
        <v>2226</v>
      </c>
      <c r="O851" s="7" t="s">
        <v>5996</v>
      </c>
      <c r="P851" s="7" t="s">
        <v>6001</v>
      </c>
      <c r="Q851" s="9">
        <v>1967</v>
      </c>
      <c r="R851" s="6">
        <v>45745</v>
      </c>
      <c r="S851" s="8">
        <f>ROUND((VALUE(SUBSTITUTE(SUBSTITUTE(BooksData[[#This Row],[Price (Incl. Tax)]], "Â", ""), "£", "")) *1.3),2)</f>
        <v>53.11</v>
      </c>
      <c r="T851" s="7" cm="1">
        <f t="array" ref="T851">_xlfn.SWITCH(I851, "One",1,"Two",2,"Three",3,"Four",4,"Five",5,"")</f>
        <v>1</v>
      </c>
      <c r="U851" s="12">
        <f>BooksData[[#This Row],[Price(USD)]]*BooksData[[#This Row],[Total Sales]]</f>
        <v>118222.86</v>
      </c>
      <c r="V851" s="7" t="str">
        <f>IF(BooksData[[#This Row],[Title]]="","Missing","OK")</f>
        <v>OK</v>
      </c>
      <c r="W851" s="7" t="str">
        <f ca="1">IF(BooksData[[#This Row],[Last Purchase]] &gt;= TODAY() - 30, "Recent", "Old")</f>
        <v>Old</v>
      </c>
      <c r="X851" s="7">
        <f>IFERROR(
  --MID(BooksData[[#This Row],[Availability]],
        FIND("(", BooksData[[#This Row],[Availability]]) + 1,
        FIND(" ", BooksData[[#This Row],[Availability]], FIND("(", BooksData[[#This Row],[Availability]])) - FIND("(", BooksData[[#This Row],[Availability]]) - 1),
  0)</f>
        <v>11</v>
      </c>
      <c r="Y851" s="13" t="str">
        <f>IF(ISNUMBER(SEARCH("In stock", BooksData[[#This Row],[Availability]])), "In Stock", "Out of Stock")</f>
        <v>In Stock</v>
      </c>
      <c r="Z851" s="13" t="str">
        <f>IF(BooksData[[#This Row],[Stock Count]] &lt; 5, "⚠️ Low", "OK")</f>
        <v>OK</v>
      </c>
      <c r="AA851" s="14">
        <f>BooksData[[#This Row],[Revenue]]*0.2</f>
        <v>23644.572</v>
      </c>
      <c r="AB851" s="13" t="str" cm="1">
        <f t="array" ref="AB851">_xlfn.IFS(BooksData[[#This Row],[Price(USD)]]&lt;10, "Low", BooksData[[#This Row],[Price(USD)]]&lt;20, "Mid", TRUE, "High")</f>
        <v>High</v>
      </c>
      <c r="AC851" s="13" t="str">
        <f>IF(BooksData[[#This Row],[Total Sales]] &gt; 4000, "Top Seller", "Other")</f>
        <v>Other</v>
      </c>
    </row>
    <row r="852" spans="1:29" x14ac:dyDescent="0.3">
      <c r="A852" s="7" t="s">
        <v>867</v>
      </c>
      <c r="B852" s="7" t="s">
        <v>1867</v>
      </c>
      <c r="C852" s="7" t="s">
        <v>2017</v>
      </c>
      <c r="D852" s="7" t="s">
        <v>2799</v>
      </c>
      <c r="E852" s="7" t="s">
        <v>2799</v>
      </c>
      <c r="F852" s="7" t="s">
        <v>2921</v>
      </c>
      <c r="G852" s="7" t="s">
        <v>2935</v>
      </c>
      <c r="H852" s="7">
        <v>0</v>
      </c>
      <c r="I852" s="10" t="s">
        <v>2947</v>
      </c>
      <c r="J852" s="7" t="s">
        <v>2973</v>
      </c>
      <c r="K852" s="7" t="s">
        <v>3845</v>
      </c>
      <c r="L852" s="11" t="s">
        <v>4845</v>
      </c>
      <c r="M852" s="11" t="s">
        <v>5845</v>
      </c>
      <c r="N852" s="9">
        <v>1215</v>
      </c>
      <c r="O852" s="7" t="s">
        <v>5996</v>
      </c>
      <c r="P852" s="7" t="s">
        <v>6001</v>
      </c>
      <c r="Q852" s="9">
        <v>148</v>
      </c>
      <c r="R852" s="6">
        <v>45679</v>
      </c>
      <c r="S852" s="8">
        <f>ROUND((VALUE(SUBSTITUTE(SUBSTITUTE(BooksData[[#This Row],[Price (Incl. Tax)]], "Â", ""), "£", "")) *1.3),2)</f>
        <v>76.45</v>
      </c>
      <c r="T852" s="7" cm="1">
        <f t="array" ref="T852">_xlfn.SWITCH(I852, "One",1,"Two",2,"Three",3,"Four",4,"Five",5,"")</f>
        <v>5</v>
      </c>
      <c r="U852" s="12">
        <f>BooksData[[#This Row],[Price(USD)]]*BooksData[[#This Row],[Total Sales]]</f>
        <v>92886.75</v>
      </c>
      <c r="V852" s="7" t="str">
        <f>IF(BooksData[[#This Row],[Title]]="","Missing","OK")</f>
        <v>OK</v>
      </c>
      <c r="W852" s="7" t="str">
        <f ca="1">IF(BooksData[[#This Row],[Last Purchase]] &gt;= TODAY() - 30, "Recent", "Old")</f>
        <v>Old</v>
      </c>
      <c r="X852" s="7">
        <f>IFERROR(
  --MID(BooksData[[#This Row],[Availability]],
        FIND("(", BooksData[[#This Row],[Availability]]) + 1,
        FIND(" ", BooksData[[#This Row],[Availability]], FIND("(", BooksData[[#This Row],[Availability]])) - FIND("(", BooksData[[#This Row],[Availability]]) - 1),
  0)</f>
        <v>5</v>
      </c>
      <c r="Y852" s="13" t="str">
        <f>IF(ISNUMBER(SEARCH("In stock", BooksData[[#This Row],[Availability]])), "In Stock", "Out of Stock")</f>
        <v>In Stock</v>
      </c>
      <c r="Z852" s="13" t="str">
        <f>IF(BooksData[[#This Row],[Stock Count]] &lt; 5, "⚠️ Low", "OK")</f>
        <v>OK</v>
      </c>
      <c r="AA852" s="14">
        <f>BooksData[[#This Row],[Revenue]]*0.2</f>
        <v>18577.350000000002</v>
      </c>
      <c r="AB852" s="13" t="str" cm="1">
        <f t="array" ref="AB852">_xlfn.IFS(BooksData[[#This Row],[Price(USD)]]&lt;10, "Low", BooksData[[#This Row],[Price(USD)]]&lt;20, "Mid", TRUE, "High")</f>
        <v>High</v>
      </c>
      <c r="AC852" s="13" t="str">
        <f>IF(BooksData[[#This Row],[Total Sales]] &gt; 4000, "Top Seller", "Other")</f>
        <v>Other</v>
      </c>
    </row>
    <row r="853" spans="1:29" x14ac:dyDescent="0.3">
      <c r="A853" s="7" t="s">
        <v>868</v>
      </c>
      <c r="B853" s="7" t="s">
        <v>1868</v>
      </c>
      <c r="C853" s="7" t="s">
        <v>2017</v>
      </c>
      <c r="D853" s="7" t="s">
        <v>2800</v>
      </c>
      <c r="E853" s="7" t="s">
        <v>2800</v>
      </c>
      <c r="F853" s="7" t="s">
        <v>2921</v>
      </c>
      <c r="G853" s="7" t="s">
        <v>2928</v>
      </c>
      <c r="H853" s="7">
        <v>0</v>
      </c>
      <c r="I853" s="10" t="s">
        <v>2944</v>
      </c>
      <c r="J853" s="7" t="s">
        <v>2973</v>
      </c>
      <c r="K853" s="7" t="s">
        <v>3846</v>
      </c>
      <c r="L853" s="11" t="s">
        <v>4846</v>
      </c>
      <c r="M853" s="11" t="s">
        <v>5846</v>
      </c>
      <c r="N853" s="9">
        <v>634</v>
      </c>
      <c r="O853" s="7" t="s">
        <v>5996</v>
      </c>
      <c r="P853" s="7" t="s">
        <v>6002</v>
      </c>
      <c r="Q853" s="9">
        <v>765</v>
      </c>
      <c r="R853" s="6">
        <v>45715</v>
      </c>
      <c r="S853" s="8">
        <f>ROUND((VALUE(SUBSTITUTE(SUBSTITUTE(BooksData[[#This Row],[Price (Incl. Tax)]], "Â", ""), "£", "")) *1.3),2)</f>
        <v>16.78</v>
      </c>
      <c r="T853" s="7" cm="1">
        <f t="array" ref="T853">_xlfn.SWITCH(I853, "One",1,"Two",2,"Three",3,"Four",4,"Five",5,"")</f>
        <v>4</v>
      </c>
      <c r="U853" s="12">
        <f>BooksData[[#This Row],[Price(USD)]]*BooksData[[#This Row],[Total Sales]]</f>
        <v>10638.52</v>
      </c>
      <c r="V853" s="7" t="str">
        <f>IF(BooksData[[#This Row],[Title]]="","Missing","OK")</f>
        <v>OK</v>
      </c>
      <c r="W853" s="7" t="str">
        <f ca="1">IF(BooksData[[#This Row],[Last Purchase]] &gt;= TODAY() - 30, "Recent", "Old")</f>
        <v>Old</v>
      </c>
      <c r="X853" s="7">
        <f>IFERROR(
  --MID(BooksData[[#This Row],[Availability]],
        FIND("(", BooksData[[#This Row],[Availability]]) + 1,
        FIND(" ", BooksData[[#This Row],[Availability]], FIND("(", BooksData[[#This Row],[Availability]])) - FIND("(", BooksData[[#This Row],[Availability]]) - 1),
  0)</f>
        <v>3</v>
      </c>
      <c r="Y853" s="13" t="str">
        <f>IF(ISNUMBER(SEARCH("In stock", BooksData[[#This Row],[Availability]])), "In Stock", "Out of Stock")</f>
        <v>In Stock</v>
      </c>
      <c r="Z853" s="13" t="str">
        <f>IF(BooksData[[#This Row],[Stock Count]] &lt; 5, "⚠️ Low", "OK")</f>
        <v>⚠️ Low</v>
      </c>
      <c r="AA853" s="14">
        <f>BooksData[[#This Row],[Revenue]]*0.2</f>
        <v>2127.7040000000002</v>
      </c>
      <c r="AB853" s="13" t="str" cm="1">
        <f t="array" ref="AB853">_xlfn.IFS(BooksData[[#This Row],[Price(USD)]]&lt;10, "Low", BooksData[[#This Row],[Price(USD)]]&lt;20, "Mid", TRUE, "High")</f>
        <v>Mid</v>
      </c>
      <c r="AC853" s="13" t="str">
        <f>IF(BooksData[[#This Row],[Total Sales]] &gt; 4000, "Top Seller", "Other")</f>
        <v>Other</v>
      </c>
    </row>
    <row r="854" spans="1:29" x14ac:dyDescent="0.3">
      <c r="A854" s="7" t="s">
        <v>869</v>
      </c>
      <c r="B854" s="7" t="s">
        <v>1869</v>
      </c>
      <c r="C854" s="7" t="s">
        <v>2017</v>
      </c>
      <c r="D854" s="7" t="s">
        <v>2801</v>
      </c>
      <c r="E854" s="7" t="s">
        <v>2801</v>
      </c>
      <c r="F854" s="7" t="s">
        <v>2921</v>
      </c>
      <c r="G854" s="7" t="s">
        <v>2928</v>
      </c>
      <c r="H854" s="7">
        <v>0</v>
      </c>
      <c r="I854" s="10" t="s">
        <v>2943</v>
      </c>
      <c r="J854" s="7" t="s">
        <v>2973</v>
      </c>
      <c r="K854" s="7" t="s">
        <v>3847</v>
      </c>
      <c r="L854" s="11" t="s">
        <v>4847</v>
      </c>
      <c r="M854" s="11" t="s">
        <v>5847</v>
      </c>
      <c r="N854" s="9">
        <v>538</v>
      </c>
      <c r="O854" s="7" t="s">
        <v>5999</v>
      </c>
      <c r="P854" s="7" t="s">
        <v>6001</v>
      </c>
      <c r="Q854" s="9">
        <v>1442</v>
      </c>
      <c r="R854" s="6">
        <v>45778</v>
      </c>
      <c r="S854" s="8">
        <f>ROUND((VALUE(SUBSTITUTE(SUBSTITUTE(BooksData[[#This Row],[Price (Incl. Tax)]], "Â", ""), "£", "")) *1.3),2)</f>
        <v>74.88</v>
      </c>
      <c r="T854" s="7" cm="1">
        <f t="array" ref="T854">_xlfn.SWITCH(I854, "One",1,"Two",2,"Three",3,"Four",4,"Five",5,"")</f>
        <v>2</v>
      </c>
      <c r="U854" s="12">
        <f>BooksData[[#This Row],[Price(USD)]]*BooksData[[#This Row],[Total Sales]]</f>
        <v>40285.439999999995</v>
      </c>
      <c r="V854" s="7" t="str">
        <f>IF(BooksData[[#This Row],[Title]]="","Missing","OK")</f>
        <v>OK</v>
      </c>
      <c r="W854" s="7" t="str">
        <f ca="1">IF(BooksData[[#This Row],[Last Purchase]] &gt;= TODAY() - 30, "Recent", "Old")</f>
        <v>Old</v>
      </c>
      <c r="X854" s="7">
        <f>IFERROR(
  --MID(BooksData[[#This Row],[Availability]],
        FIND("(", BooksData[[#This Row],[Availability]]) + 1,
        FIND(" ", BooksData[[#This Row],[Availability]], FIND("(", BooksData[[#This Row],[Availability]])) - FIND("(", BooksData[[#This Row],[Availability]]) - 1),
  0)</f>
        <v>3</v>
      </c>
      <c r="Y854" s="13" t="str">
        <f>IF(ISNUMBER(SEARCH("In stock", BooksData[[#This Row],[Availability]])), "In Stock", "Out of Stock")</f>
        <v>In Stock</v>
      </c>
      <c r="Z854" s="13" t="str">
        <f>IF(BooksData[[#This Row],[Stock Count]] &lt; 5, "⚠️ Low", "OK")</f>
        <v>⚠️ Low</v>
      </c>
      <c r="AA854" s="14">
        <f>BooksData[[#This Row],[Revenue]]*0.2</f>
        <v>8057.0879999999997</v>
      </c>
      <c r="AB854" s="13" t="str" cm="1">
        <f t="array" ref="AB854">_xlfn.IFS(BooksData[[#This Row],[Price(USD)]]&lt;10, "Low", BooksData[[#This Row],[Price(USD)]]&lt;20, "Mid", TRUE, "High")</f>
        <v>High</v>
      </c>
      <c r="AC854" s="13" t="str">
        <f>IF(BooksData[[#This Row],[Total Sales]] &gt; 4000, "Top Seller", "Other")</f>
        <v>Other</v>
      </c>
    </row>
    <row r="855" spans="1:29" x14ac:dyDescent="0.3">
      <c r="A855" s="7" t="s">
        <v>870</v>
      </c>
      <c r="B855" s="7" t="s">
        <v>1870</v>
      </c>
      <c r="C855" s="7" t="s">
        <v>2017</v>
      </c>
      <c r="D855" s="7" t="s">
        <v>2802</v>
      </c>
      <c r="E855" s="7" t="s">
        <v>2802</v>
      </c>
      <c r="F855" s="7" t="s">
        <v>2921</v>
      </c>
      <c r="G855" s="7" t="s">
        <v>2928</v>
      </c>
      <c r="H855" s="7">
        <v>0</v>
      </c>
      <c r="I855" s="10" t="s">
        <v>2943</v>
      </c>
      <c r="J855" s="7" t="s">
        <v>2973</v>
      </c>
      <c r="K855" s="7" t="s">
        <v>3848</v>
      </c>
      <c r="L855" s="11" t="s">
        <v>4848</v>
      </c>
      <c r="M855" s="11" t="s">
        <v>5848</v>
      </c>
      <c r="N855" s="9">
        <v>1409</v>
      </c>
      <c r="O855" s="7" t="s">
        <v>5997</v>
      </c>
      <c r="P855" s="7" t="s">
        <v>6001</v>
      </c>
      <c r="Q855" s="9">
        <v>1929</v>
      </c>
      <c r="R855" s="6">
        <v>45743</v>
      </c>
      <c r="S855" s="8">
        <f>ROUND((VALUE(SUBSTITUTE(SUBSTITUTE(BooksData[[#This Row],[Price (Incl. Tax)]], "Â", ""), "£", "")) *1.3),2)</f>
        <v>15.43</v>
      </c>
      <c r="T855" s="7" cm="1">
        <f t="array" ref="T855">_xlfn.SWITCH(I855, "One",1,"Two",2,"Three",3,"Four",4,"Five",5,"")</f>
        <v>2</v>
      </c>
      <c r="U855" s="12">
        <f>BooksData[[#This Row],[Price(USD)]]*BooksData[[#This Row],[Total Sales]]</f>
        <v>21740.87</v>
      </c>
      <c r="V855" s="7" t="str">
        <f>IF(BooksData[[#This Row],[Title]]="","Missing","OK")</f>
        <v>OK</v>
      </c>
      <c r="W855" s="7" t="str">
        <f ca="1">IF(BooksData[[#This Row],[Last Purchase]] &gt;= TODAY() - 30, "Recent", "Old")</f>
        <v>Old</v>
      </c>
      <c r="X855" s="7">
        <f>IFERROR(
  --MID(BooksData[[#This Row],[Availability]],
        FIND("(", BooksData[[#This Row],[Availability]]) + 1,
        FIND(" ", BooksData[[#This Row],[Availability]], FIND("(", BooksData[[#This Row],[Availability]])) - FIND("(", BooksData[[#This Row],[Availability]]) - 1),
  0)</f>
        <v>3</v>
      </c>
      <c r="Y855" s="13" t="str">
        <f>IF(ISNUMBER(SEARCH("In stock", BooksData[[#This Row],[Availability]])), "In Stock", "Out of Stock")</f>
        <v>In Stock</v>
      </c>
      <c r="Z855" s="13" t="str">
        <f>IF(BooksData[[#This Row],[Stock Count]] &lt; 5, "⚠️ Low", "OK")</f>
        <v>⚠️ Low</v>
      </c>
      <c r="AA855" s="14">
        <f>BooksData[[#This Row],[Revenue]]*0.2</f>
        <v>4348.174</v>
      </c>
      <c r="AB855" s="13" t="str" cm="1">
        <f t="array" ref="AB855">_xlfn.IFS(BooksData[[#This Row],[Price(USD)]]&lt;10, "Low", BooksData[[#This Row],[Price(USD)]]&lt;20, "Mid", TRUE, "High")</f>
        <v>Mid</v>
      </c>
      <c r="AC855" s="13" t="str">
        <f>IF(BooksData[[#This Row],[Total Sales]] &gt; 4000, "Top Seller", "Other")</f>
        <v>Other</v>
      </c>
    </row>
    <row r="856" spans="1:29" x14ac:dyDescent="0.3">
      <c r="A856" s="7" t="s">
        <v>871</v>
      </c>
      <c r="B856" s="7" t="s">
        <v>1871</v>
      </c>
      <c r="C856" s="7" t="s">
        <v>2017</v>
      </c>
      <c r="D856" s="7" t="s">
        <v>2803</v>
      </c>
      <c r="E856" s="7" t="s">
        <v>2803</v>
      </c>
      <c r="F856" s="7" t="s">
        <v>2921</v>
      </c>
      <c r="G856" s="7" t="s">
        <v>2928</v>
      </c>
      <c r="H856" s="7">
        <v>0</v>
      </c>
      <c r="I856" s="10" t="s">
        <v>2947</v>
      </c>
      <c r="J856" s="7" t="s">
        <v>2973</v>
      </c>
      <c r="K856" s="7" t="s">
        <v>3849</v>
      </c>
      <c r="L856" s="11" t="s">
        <v>4849</v>
      </c>
      <c r="M856" s="11" t="s">
        <v>5849</v>
      </c>
      <c r="N856" s="9">
        <v>2569</v>
      </c>
      <c r="O856" s="7" t="s">
        <v>5997</v>
      </c>
      <c r="P856" s="7" t="s">
        <v>6001</v>
      </c>
      <c r="Q856" s="9">
        <v>1356</v>
      </c>
      <c r="R856" s="6">
        <v>45848</v>
      </c>
      <c r="S856" s="8">
        <f>ROUND((VALUE(SUBSTITUTE(SUBSTITUTE(BooksData[[#This Row],[Price (Incl. Tax)]], "Â", ""), "£", "")) *1.3),2)</f>
        <v>76.75</v>
      </c>
      <c r="T856" s="7" cm="1">
        <f t="array" ref="T856">_xlfn.SWITCH(I856, "One",1,"Two",2,"Three",3,"Four",4,"Five",5,"")</f>
        <v>5</v>
      </c>
      <c r="U856" s="12">
        <f>BooksData[[#This Row],[Price(USD)]]*BooksData[[#This Row],[Total Sales]]</f>
        <v>197170.75</v>
      </c>
      <c r="V856" s="7" t="str">
        <f>IF(BooksData[[#This Row],[Title]]="","Missing","OK")</f>
        <v>OK</v>
      </c>
      <c r="W856" s="7" t="str">
        <f ca="1">IF(BooksData[[#This Row],[Last Purchase]] &gt;= TODAY() - 30, "Recent", "Old")</f>
        <v>Recent</v>
      </c>
      <c r="X856" s="7">
        <f>IFERROR(
  --MID(BooksData[[#This Row],[Availability]],
        FIND("(", BooksData[[#This Row],[Availability]]) + 1,
        FIND(" ", BooksData[[#This Row],[Availability]], FIND("(", BooksData[[#This Row],[Availability]])) - FIND("(", BooksData[[#This Row],[Availability]]) - 1),
  0)</f>
        <v>3</v>
      </c>
      <c r="Y856" s="13" t="str">
        <f>IF(ISNUMBER(SEARCH("In stock", BooksData[[#This Row],[Availability]])), "In Stock", "Out of Stock")</f>
        <v>In Stock</v>
      </c>
      <c r="Z856" s="13" t="str">
        <f>IF(BooksData[[#This Row],[Stock Count]] &lt; 5, "⚠️ Low", "OK")</f>
        <v>⚠️ Low</v>
      </c>
      <c r="AA856" s="14">
        <f>BooksData[[#This Row],[Revenue]]*0.2</f>
        <v>39434.15</v>
      </c>
      <c r="AB856" s="13" t="str" cm="1">
        <f t="array" ref="AB856">_xlfn.IFS(BooksData[[#This Row],[Price(USD)]]&lt;10, "Low", BooksData[[#This Row],[Price(USD)]]&lt;20, "Mid", TRUE, "High")</f>
        <v>High</v>
      </c>
      <c r="AC856" s="13" t="str">
        <f>IF(BooksData[[#This Row],[Total Sales]] &gt; 4000, "Top Seller", "Other")</f>
        <v>Other</v>
      </c>
    </row>
    <row r="857" spans="1:29" x14ac:dyDescent="0.3">
      <c r="A857" s="7" t="s">
        <v>872</v>
      </c>
      <c r="B857" s="7" t="s">
        <v>1872</v>
      </c>
      <c r="C857" s="7" t="s">
        <v>2017</v>
      </c>
      <c r="D857" s="7" t="s">
        <v>2804</v>
      </c>
      <c r="E857" s="7" t="s">
        <v>2804</v>
      </c>
      <c r="F857" s="7" t="s">
        <v>2921</v>
      </c>
      <c r="G857" s="7" t="s">
        <v>2928</v>
      </c>
      <c r="H857" s="7">
        <v>0</v>
      </c>
      <c r="I857" s="10" t="s">
        <v>2947</v>
      </c>
      <c r="J857" s="7" t="s">
        <v>2973</v>
      </c>
      <c r="K857" s="7" t="s">
        <v>3850</v>
      </c>
      <c r="L857" s="11" t="s">
        <v>4850</v>
      </c>
      <c r="M857" s="11" t="s">
        <v>5850</v>
      </c>
      <c r="N857" s="9">
        <v>4924</v>
      </c>
      <c r="O857" s="7" t="s">
        <v>5998</v>
      </c>
      <c r="P857" s="7" t="s">
        <v>6002</v>
      </c>
      <c r="Q857" s="9">
        <v>810</v>
      </c>
      <c r="R857" s="6">
        <v>45718</v>
      </c>
      <c r="S857" s="8">
        <f>ROUND((VALUE(SUBSTITUTE(SUBSTITUTE(BooksData[[#This Row],[Price (Incl. Tax)]], "Â", ""), "£", "")) *1.3),2)</f>
        <v>70.58</v>
      </c>
      <c r="T857" s="7" cm="1">
        <f t="array" ref="T857">_xlfn.SWITCH(I857, "One",1,"Two",2,"Three",3,"Four",4,"Five",5,"")</f>
        <v>5</v>
      </c>
      <c r="U857" s="12">
        <f>BooksData[[#This Row],[Price(USD)]]*BooksData[[#This Row],[Total Sales]]</f>
        <v>347535.92</v>
      </c>
      <c r="V857" s="7" t="str">
        <f>IF(BooksData[[#This Row],[Title]]="","Missing","OK")</f>
        <v>OK</v>
      </c>
      <c r="W857" s="7" t="str">
        <f ca="1">IF(BooksData[[#This Row],[Last Purchase]] &gt;= TODAY() - 30, "Recent", "Old")</f>
        <v>Old</v>
      </c>
      <c r="X857" s="7">
        <f>IFERROR(
  --MID(BooksData[[#This Row],[Availability]],
        FIND("(", BooksData[[#This Row],[Availability]]) + 1,
        FIND(" ", BooksData[[#This Row],[Availability]], FIND("(", BooksData[[#This Row],[Availability]])) - FIND("(", BooksData[[#This Row],[Availability]]) - 1),
  0)</f>
        <v>3</v>
      </c>
      <c r="Y857" s="13" t="str">
        <f>IF(ISNUMBER(SEARCH("In stock", BooksData[[#This Row],[Availability]])), "In Stock", "Out of Stock")</f>
        <v>In Stock</v>
      </c>
      <c r="Z857" s="13" t="str">
        <f>IF(BooksData[[#This Row],[Stock Count]] &lt; 5, "⚠️ Low", "OK")</f>
        <v>⚠️ Low</v>
      </c>
      <c r="AA857" s="14">
        <f>BooksData[[#This Row],[Revenue]]*0.2</f>
        <v>69507.183999999994</v>
      </c>
      <c r="AB857" s="13" t="str" cm="1">
        <f t="array" ref="AB857">_xlfn.IFS(BooksData[[#This Row],[Price(USD)]]&lt;10, "Low", BooksData[[#This Row],[Price(USD)]]&lt;20, "Mid", TRUE, "High")</f>
        <v>High</v>
      </c>
      <c r="AC857" s="13" t="str">
        <f>IF(BooksData[[#This Row],[Total Sales]] &gt; 4000, "Top Seller", "Other")</f>
        <v>Top Seller</v>
      </c>
    </row>
    <row r="858" spans="1:29" x14ac:dyDescent="0.3">
      <c r="A858" s="7" t="s">
        <v>873</v>
      </c>
      <c r="B858" s="7" t="s">
        <v>1873</v>
      </c>
      <c r="C858" s="7" t="s">
        <v>2017</v>
      </c>
      <c r="D858" s="7" t="s">
        <v>2805</v>
      </c>
      <c r="E858" s="7" t="s">
        <v>2805</v>
      </c>
      <c r="F858" s="7" t="s">
        <v>2921</v>
      </c>
      <c r="G858" s="7" t="s">
        <v>2928</v>
      </c>
      <c r="H858" s="7">
        <v>0</v>
      </c>
      <c r="I858" s="10" t="s">
        <v>2943</v>
      </c>
      <c r="J858" s="7" t="s">
        <v>2974</v>
      </c>
      <c r="K858" s="7" t="s">
        <v>3851</v>
      </c>
      <c r="L858" s="11" t="s">
        <v>4851</v>
      </c>
      <c r="M858" s="11" t="s">
        <v>5851</v>
      </c>
      <c r="N858" s="9">
        <v>4712</v>
      </c>
      <c r="O858" s="7" t="s">
        <v>6000</v>
      </c>
      <c r="P858" s="7" t="s">
        <v>6001</v>
      </c>
      <c r="Q858" s="9">
        <v>1200</v>
      </c>
      <c r="R858" s="6">
        <v>45824</v>
      </c>
      <c r="S858" s="8">
        <f>ROUND((VALUE(SUBSTITUTE(SUBSTITUTE(BooksData[[#This Row],[Price (Incl. Tax)]], "Â", ""), "£", "")) *1.3),2)</f>
        <v>48.56</v>
      </c>
      <c r="T858" s="7" cm="1">
        <f t="array" ref="T858">_xlfn.SWITCH(I858, "One",1,"Two",2,"Three",3,"Four",4,"Five",5,"")</f>
        <v>2</v>
      </c>
      <c r="U858" s="12">
        <f>BooksData[[#This Row],[Price(USD)]]*BooksData[[#This Row],[Total Sales]]</f>
        <v>228814.72</v>
      </c>
      <c r="V858" s="7" t="str">
        <f>IF(BooksData[[#This Row],[Title]]="","Missing","OK")</f>
        <v>OK</v>
      </c>
      <c r="W858" s="7" t="str">
        <f ca="1">IF(BooksData[[#This Row],[Last Purchase]] &gt;= TODAY() - 30, "Recent", "Old")</f>
        <v>Recent</v>
      </c>
      <c r="X858" s="7">
        <f>IFERROR(
  --MID(BooksData[[#This Row],[Availability]],
        FIND("(", BooksData[[#This Row],[Availability]]) + 1,
        FIND(" ", BooksData[[#This Row],[Availability]], FIND("(", BooksData[[#This Row],[Availability]])) - FIND("(", BooksData[[#This Row],[Availability]]) - 1),
  0)</f>
        <v>3</v>
      </c>
      <c r="Y858" s="13" t="str">
        <f>IF(ISNUMBER(SEARCH("In stock", BooksData[[#This Row],[Availability]])), "In Stock", "Out of Stock")</f>
        <v>In Stock</v>
      </c>
      <c r="Z858" s="13" t="str">
        <f>IF(BooksData[[#This Row],[Stock Count]] &lt; 5, "⚠️ Low", "OK")</f>
        <v>⚠️ Low</v>
      </c>
      <c r="AA858" s="14">
        <f>BooksData[[#This Row],[Revenue]]*0.2</f>
        <v>45762.944000000003</v>
      </c>
      <c r="AB858" s="13" t="str" cm="1">
        <f t="array" ref="AB858">_xlfn.IFS(BooksData[[#This Row],[Price(USD)]]&lt;10, "Low", BooksData[[#This Row],[Price(USD)]]&lt;20, "Mid", TRUE, "High")</f>
        <v>High</v>
      </c>
      <c r="AC858" s="13" t="str">
        <f>IF(BooksData[[#This Row],[Total Sales]] &gt; 4000, "Top Seller", "Other")</f>
        <v>Top Seller</v>
      </c>
    </row>
    <row r="859" spans="1:29" x14ac:dyDescent="0.3">
      <c r="A859" s="7" t="s">
        <v>874</v>
      </c>
      <c r="B859" s="7" t="s">
        <v>1874</v>
      </c>
      <c r="C859" s="7" t="s">
        <v>2017</v>
      </c>
      <c r="D859" s="7" t="s">
        <v>2806</v>
      </c>
      <c r="E859" s="7" t="s">
        <v>2806</v>
      </c>
      <c r="F859" s="7" t="s">
        <v>2921</v>
      </c>
      <c r="G859" s="7" t="s">
        <v>2928</v>
      </c>
      <c r="H859" s="7">
        <v>0</v>
      </c>
      <c r="I859" s="10" t="s">
        <v>2947</v>
      </c>
      <c r="J859" s="7" t="s">
        <v>2975</v>
      </c>
      <c r="K859" s="7" t="s">
        <v>3852</v>
      </c>
      <c r="L859" s="11" t="s">
        <v>4852</v>
      </c>
      <c r="M859" s="11" t="s">
        <v>5852</v>
      </c>
      <c r="N859" s="9">
        <v>2414</v>
      </c>
      <c r="O859" s="7" t="s">
        <v>5998</v>
      </c>
      <c r="P859" s="7" t="s">
        <v>6002</v>
      </c>
      <c r="Q859" s="9">
        <v>206</v>
      </c>
      <c r="R859" s="6">
        <v>45845</v>
      </c>
      <c r="S859" s="8">
        <f>ROUND((VALUE(SUBSTITUTE(SUBSTITUTE(BooksData[[#This Row],[Price (Incl. Tax)]], "Â", ""), "£", "")) *1.3),2)</f>
        <v>19.97</v>
      </c>
      <c r="T859" s="7" cm="1">
        <f t="array" ref="T859">_xlfn.SWITCH(I859, "One",1,"Two",2,"Three",3,"Four",4,"Five",5,"")</f>
        <v>5</v>
      </c>
      <c r="U859" s="12">
        <f>BooksData[[#This Row],[Price(USD)]]*BooksData[[#This Row],[Total Sales]]</f>
        <v>48207.579999999994</v>
      </c>
      <c r="V859" s="7" t="str">
        <f>IF(BooksData[[#This Row],[Title]]="","Missing","OK")</f>
        <v>OK</v>
      </c>
      <c r="W859" s="7" t="str">
        <f ca="1">IF(BooksData[[#This Row],[Last Purchase]] &gt;= TODAY() - 30, "Recent", "Old")</f>
        <v>Recent</v>
      </c>
      <c r="X859" s="7">
        <f>IFERROR(
  --MID(BooksData[[#This Row],[Availability]],
        FIND("(", BooksData[[#This Row],[Availability]]) + 1,
        FIND(" ", BooksData[[#This Row],[Availability]], FIND("(", BooksData[[#This Row],[Availability]])) - FIND("(", BooksData[[#This Row],[Availability]]) - 1),
  0)</f>
        <v>3</v>
      </c>
      <c r="Y859" s="13" t="str">
        <f>IF(ISNUMBER(SEARCH("In stock", BooksData[[#This Row],[Availability]])), "In Stock", "Out of Stock")</f>
        <v>In Stock</v>
      </c>
      <c r="Z859" s="13" t="str">
        <f>IF(BooksData[[#This Row],[Stock Count]] &lt; 5, "⚠️ Low", "OK")</f>
        <v>⚠️ Low</v>
      </c>
      <c r="AA859" s="14">
        <f>BooksData[[#This Row],[Revenue]]*0.2</f>
        <v>9641.5159999999996</v>
      </c>
      <c r="AB859" s="13" t="str" cm="1">
        <f t="array" ref="AB859">_xlfn.IFS(BooksData[[#This Row],[Price(USD)]]&lt;10, "Low", BooksData[[#This Row],[Price(USD)]]&lt;20, "Mid", TRUE, "High")</f>
        <v>Mid</v>
      </c>
      <c r="AC859" s="13" t="str">
        <f>IF(BooksData[[#This Row],[Total Sales]] &gt; 4000, "Top Seller", "Other")</f>
        <v>Other</v>
      </c>
    </row>
    <row r="860" spans="1:29" x14ac:dyDescent="0.3">
      <c r="A860" s="7" t="s">
        <v>875</v>
      </c>
      <c r="B860" s="7" t="s">
        <v>1875</v>
      </c>
      <c r="C860" s="7" t="s">
        <v>2017</v>
      </c>
      <c r="D860" s="7" t="s">
        <v>2688</v>
      </c>
      <c r="E860" s="7" t="s">
        <v>2688</v>
      </c>
      <c r="F860" s="7" t="s">
        <v>2921</v>
      </c>
      <c r="G860" s="7" t="s">
        <v>2924</v>
      </c>
      <c r="H860" s="7">
        <v>0</v>
      </c>
      <c r="I860" s="10" t="s">
        <v>2946</v>
      </c>
      <c r="J860" s="7" t="s">
        <v>2976</v>
      </c>
      <c r="K860" s="7" t="s">
        <v>3853</v>
      </c>
      <c r="L860" s="11" t="s">
        <v>4853</v>
      </c>
      <c r="M860" s="11" t="s">
        <v>5853</v>
      </c>
      <c r="N860" s="9">
        <v>3647</v>
      </c>
      <c r="O860" s="7" t="s">
        <v>5998</v>
      </c>
      <c r="P860" s="7" t="s">
        <v>6002</v>
      </c>
      <c r="Q860" s="9">
        <v>689</v>
      </c>
      <c r="R860" s="6">
        <v>45754</v>
      </c>
      <c r="S860" s="8">
        <f>ROUND((VALUE(SUBSTITUTE(SUBSTITUTE(BooksData[[#This Row],[Price (Incl. Tax)]], "Â", ""), "£", "")) *1.3),2)</f>
        <v>57.29</v>
      </c>
      <c r="T860" s="7" cm="1">
        <f t="array" ref="T860">_xlfn.SWITCH(I860, "One",1,"Two",2,"Three",3,"Four",4,"Five",5,"")</f>
        <v>1</v>
      </c>
      <c r="U860" s="12">
        <f>BooksData[[#This Row],[Price(USD)]]*BooksData[[#This Row],[Total Sales]]</f>
        <v>208936.63</v>
      </c>
      <c r="V860" s="7" t="str">
        <f>IF(BooksData[[#This Row],[Title]]="","Missing","OK")</f>
        <v>OK</v>
      </c>
      <c r="W860" s="7" t="str">
        <f ca="1">IF(BooksData[[#This Row],[Last Purchase]] &gt;= TODAY() - 30, "Recent", "Old")</f>
        <v>Old</v>
      </c>
      <c r="X860" s="7">
        <f>IFERROR(
  --MID(BooksData[[#This Row],[Availability]],
        FIND("(", BooksData[[#This Row],[Availability]]) + 1,
        FIND(" ", BooksData[[#This Row],[Availability]], FIND("(", BooksData[[#This Row],[Availability]])) - FIND("(", BooksData[[#This Row],[Availability]]) - 1),
  0)</f>
        <v>14</v>
      </c>
      <c r="Y860" s="13" t="str">
        <f>IF(ISNUMBER(SEARCH("In stock", BooksData[[#This Row],[Availability]])), "In Stock", "Out of Stock")</f>
        <v>In Stock</v>
      </c>
      <c r="Z860" s="13" t="str">
        <f>IF(BooksData[[#This Row],[Stock Count]] &lt; 5, "⚠️ Low", "OK")</f>
        <v>OK</v>
      </c>
      <c r="AA860" s="14">
        <f>BooksData[[#This Row],[Revenue]]*0.2</f>
        <v>41787.326000000001</v>
      </c>
      <c r="AB860" s="13" t="str" cm="1">
        <f t="array" ref="AB860">_xlfn.IFS(BooksData[[#This Row],[Price(USD)]]&lt;10, "Low", BooksData[[#This Row],[Price(USD)]]&lt;20, "Mid", TRUE, "High")</f>
        <v>High</v>
      </c>
      <c r="AC860" s="13" t="str">
        <f>IF(BooksData[[#This Row],[Total Sales]] &gt; 4000, "Top Seller", "Other")</f>
        <v>Other</v>
      </c>
    </row>
    <row r="861" spans="1:29" x14ac:dyDescent="0.3">
      <c r="A861" s="7" t="s">
        <v>876</v>
      </c>
      <c r="B861" s="7" t="s">
        <v>1876</v>
      </c>
      <c r="C861" s="7" t="s">
        <v>2017</v>
      </c>
      <c r="D861" s="7" t="s">
        <v>2532</v>
      </c>
      <c r="E861" s="7" t="s">
        <v>2532</v>
      </c>
      <c r="F861" s="7" t="s">
        <v>2921</v>
      </c>
      <c r="G861" s="7" t="s">
        <v>2924</v>
      </c>
      <c r="H861" s="7">
        <v>0</v>
      </c>
      <c r="I861" s="10" t="s">
        <v>2947</v>
      </c>
      <c r="J861" s="7" t="s">
        <v>2976</v>
      </c>
      <c r="K861" s="7" t="s">
        <v>3854</v>
      </c>
      <c r="L861" s="11" t="s">
        <v>4854</v>
      </c>
      <c r="M861" s="11" t="s">
        <v>5854</v>
      </c>
      <c r="N861" s="9">
        <v>1068</v>
      </c>
      <c r="O861" s="7" t="s">
        <v>5995</v>
      </c>
      <c r="P861" s="7" t="s">
        <v>6002</v>
      </c>
      <c r="Q861" s="9">
        <v>618</v>
      </c>
      <c r="R861" s="6">
        <v>45814</v>
      </c>
      <c r="S861" s="8">
        <f>ROUND((VALUE(SUBSTITUTE(SUBSTITUTE(BooksData[[#This Row],[Price (Incl. Tax)]], "Â", ""), "£", "")) *1.3),2)</f>
        <v>15.38</v>
      </c>
      <c r="T861" s="7" cm="1">
        <f t="array" ref="T861">_xlfn.SWITCH(I861, "One",1,"Two",2,"Three",3,"Four",4,"Five",5,"")</f>
        <v>5</v>
      </c>
      <c r="U861" s="12">
        <f>BooksData[[#This Row],[Price(USD)]]*BooksData[[#This Row],[Total Sales]]</f>
        <v>16425.84</v>
      </c>
      <c r="V861" s="7" t="str">
        <f>IF(BooksData[[#This Row],[Title]]="","Missing","OK")</f>
        <v>OK</v>
      </c>
      <c r="W861" s="7" t="str">
        <f ca="1">IF(BooksData[[#This Row],[Last Purchase]] &gt;= TODAY() - 30, "Recent", "Old")</f>
        <v>Old</v>
      </c>
      <c r="X861" s="7">
        <f>IFERROR(
  --MID(BooksData[[#This Row],[Availability]],
        FIND("(", BooksData[[#This Row],[Availability]]) + 1,
        FIND(" ", BooksData[[#This Row],[Availability]], FIND("(", BooksData[[#This Row],[Availability]])) - FIND("(", BooksData[[#This Row],[Availability]]) - 1),
  0)</f>
        <v>14</v>
      </c>
      <c r="Y861" s="13" t="str">
        <f>IF(ISNUMBER(SEARCH("In stock", BooksData[[#This Row],[Availability]])), "In Stock", "Out of Stock")</f>
        <v>In Stock</v>
      </c>
      <c r="Z861" s="13" t="str">
        <f>IF(BooksData[[#This Row],[Stock Count]] &lt; 5, "⚠️ Low", "OK")</f>
        <v>OK</v>
      </c>
      <c r="AA861" s="14">
        <f>BooksData[[#This Row],[Revenue]]*0.2</f>
        <v>3285.1680000000001</v>
      </c>
      <c r="AB861" s="13" t="str" cm="1">
        <f t="array" ref="AB861">_xlfn.IFS(BooksData[[#This Row],[Price(USD)]]&lt;10, "Low", BooksData[[#This Row],[Price(USD)]]&lt;20, "Mid", TRUE, "High")</f>
        <v>Mid</v>
      </c>
      <c r="AC861" s="13" t="str">
        <f>IF(BooksData[[#This Row],[Total Sales]] &gt; 4000, "Top Seller", "Other")</f>
        <v>Other</v>
      </c>
    </row>
    <row r="862" spans="1:29" x14ac:dyDescent="0.3">
      <c r="A862" s="7" t="s">
        <v>877</v>
      </c>
      <c r="B862" s="7" t="s">
        <v>1877</v>
      </c>
      <c r="C862" s="7" t="s">
        <v>2017</v>
      </c>
      <c r="D862" s="7" t="s">
        <v>2807</v>
      </c>
      <c r="E862" s="7" t="s">
        <v>2807</v>
      </c>
      <c r="F862" s="7" t="s">
        <v>2921</v>
      </c>
      <c r="G862" s="7" t="s">
        <v>2924</v>
      </c>
      <c r="H862" s="7">
        <v>0</v>
      </c>
      <c r="I862" s="10" t="s">
        <v>2944</v>
      </c>
      <c r="J862" s="7" t="s">
        <v>2976</v>
      </c>
      <c r="K862" s="7" t="s">
        <v>3855</v>
      </c>
      <c r="L862" s="11" t="s">
        <v>4855</v>
      </c>
      <c r="M862" s="11" t="s">
        <v>5855</v>
      </c>
      <c r="N862" s="9">
        <v>3889</v>
      </c>
      <c r="O862" s="7" t="s">
        <v>5996</v>
      </c>
      <c r="P862" s="7" t="s">
        <v>6001</v>
      </c>
      <c r="Q862" s="9">
        <v>660</v>
      </c>
      <c r="R862" s="6">
        <v>45838</v>
      </c>
      <c r="S862" s="8">
        <f>ROUND((VALUE(SUBSTITUTE(SUBSTITUTE(BooksData[[#This Row],[Price (Incl. Tax)]], "Â", ""), "£", "")) *1.3),2)</f>
        <v>33.770000000000003</v>
      </c>
      <c r="T862" s="7" cm="1">
        <f t="array" ref="T862">_xlfn.SWITCH(I862, "One",1,"Two",2,"Three",3,"Four",4,"Five",5,"")</f>
        <v>4</v>
      </c>
      <c r="U862" s="12">
        <f>BooksData[[#This Row],[Price(USD)]]*BooksData[[#This Row],[Total Sales]]</f>
        <v>131331.53</v>
      </c>
      <c r="V862" s="7" t="str">
        <f>IF(BooksData[[#This Row],[Title]]="","Missing","OK")</f>
        <v>OK</v>
      </c>
      <c r="W862" s="7" t="str">
        <f ca="1">IF(BooksData[[#This Row],[Last Purchase]] &gt;= TODAY() - 30, "Recent", "Old")</f>
        <v>Recent</v>
      </c>
      <c r="X862" s="7">
        <f>IFERROR(
  --MID(BooksData[[#This Row],[Availability]],
        FIND("(", BooksData[[#This Row],[Availability]]) + 1,
        FIND(" ", BooksData[[#This Row],[Availability]], FIND("(", BooksData[[#This Row],[Availability]])) - FIND("(", BooksData[[#This Row],[Availability]]) - 1),
  0)</f>
        <v>14</v>
      </c>
      <c r="Y862" s="13" t="str">
        <f>IF(ISNUMBER(SEARCH("In stock", BooksData[[#This Row],[Availability]])), "In Stock", "Out of Stock")</f>
        <v>In Stock</v>
      </c>
      <c r="Z862" s="13" t="str">
        <f>IF(BooksData[[#This Row],[Stock Count]] &lt; 5, "⚠️ Low", "OK")</f>
        <v>OK</v>
      </c>
      <c r="AA862" s="14">
        <f>BooksData[[#This Row],[Revenue]]*0.2</f>
        <v>26266.306</v>
      </c>
      <c r="AB862" s="13" t="str" cm="1">
        <f t="array" ref="AB862">_xlfn.IFS(BooksData[[#This Row],[Price(USD)]]&lt;10, "Low", BooksData[[#This Row],[Price(USD)]]&lt;20, "Mid", TRUE, "High")</f>
        <v>High</v>
      </c>
      <c r="AC862" s="13" t="str">
        <f>IF(BooksData[[#This Row],[Total Sales]] &gt; 4000, "Top Seller", "Other")</f>
        <v>Other</v>
      </c>
    </row>
    <row r="863" spans="1:29" x14ac:dyDescent="0.3">
      <c r="A863" s="7" t="s">
        <v>878</v>
      </c>
      <c r="B863" s="7" t="s">
        <v>1878</v>
      </c>
      <c r="C863" s="7" t="s">
        <v>2017</v>
      </c>
      <c r="D863" s="7" t="s">
        <v>2199</v>
      </c>
      <c r="E863" s="7" t="s">
        <v>2199</v>
      </c>
      <c r="F863" s="7" t="s">
        <v>2921</v>
      </c>
      <c r="G863" s="7" t="s">
        <v>2924</v>
      </c>
      <c r="H863" s="7">
        <v>0</v>
      </c>
      <c r="I863" s="10" t="s">
        <v>2947</v>
      </c>
      <c r="J863" s="7" t="s">
        <v>2976</v>
      </c>
      <c r="K863" s="7" t="s">
        <v>3856</v>
      </c>
      <c r="L863" s="11" t="s">
        <v>4856</v>
      </c>
      <c r="M863" s="11" t="s">
        <v>5856</v>
      </c>
      <c r="N863" s="9">
        <v>2541</v>
      </c>
      <c r="O863" s="7" t="s">
        <v>5999</v>
      </c>
      <c r="P863" s="7" t="s">
        <v>6002</v>
      </c>
      <c r="Q863" s="9">
        <v>279</v>
      </c>
      <c r="R863" s="6">
        <v>45680</v>
      </c>
      <c r="S863" s="8">
        <f>ROUND((VALUE(SUBSTITUTE(SUBSTITUTE(BooksData[[#This Row],[Price (Incl. Tax)]], "Â", ""), "£", "")) *1.3),2)</f>
        <v>19.18</v>
      </c>
      <c r="T863" s="7" cm="1">
        <f t="array" ref="T863">_xlfn.SWITCH(I863, "One",1,"Two",2,"Three",3,"Four",4,"Five",5,"")</f>
        <v>5</v>
      </c>
      <c r="U863" s="12">
        <f>BooksData[[#This Row],[Price(USD)]]*BooksData[[#This Row],[Total Sales]]</f>
        <v>48736.38</v>
      </c>
      <c r="V863" s="7" t="str">
        <f>IF(BooksData[[#This Row],[Title]]="","Missing","OK")</f>
        <v>OK</v>
      </c>
      <c r="W863" s="7" t="str">
        <f ca="1">IF(BooksData[[#This Row],[Last Purchase]] &gt;= TODAY() - 30, "Recent", "Old")</f>
        <v>Old</v>
      </c>
      <c r="X863" s="7">
        <f>IFERROR(
  --MID(BooksData[[#This Row],[Availability]],
        FIND("(", BooksData[[#This Row],[Availability]]) + 1,
        FIND(" ", BooksData[[#This Row],[Availability]], FIND("(", BooksData[[#This Row],[Availability]])) - FIND("(", BooksData[[#This Row],[Availability]]) - 1),
  0)</f>
        <v>14</v>
      </c>
      <c r="Y863" s="13" t="str">
        <f>IF(ISNUMBER(SEARCH("In stock", BooksData[[#This Row],[Availability]])), "In Stock", "Out of Stock")</f>
        <v>In Stock</v>
      </c>
      <c r="Z863" s="13" t="str">
        <f>IF(BooksData[[#This Row],[Stock Count]] &lt; 5, "⚠️ Low", "OK")</f>
        <v>OK</v>
      </c>
      <c r="AA863" s="14">
        <f>BooksData[[#This Row],[Revenue]]*0.2</f>
        <v>9747.2759999999998</v>
      </c>
      <c r="AB863" s="13" t="str" cm="1">
        <f t="array" ref="AB863">_xlfn.IFS(BooksData[[#This Row],[Price(USD)]]&lt;10, "Low", BooksData[[#This Row],[Price(USD)]]&lt;20, "Mid", TRUE, "High")</f>
        <v>Mid</v>
      </c>
      <c r="AC863" s="13" t="str">
        <f>IF(BooksData[[#This Row],[Total Sales]] &gt; 4000, "Top Seller", "Other")</f>
        <v>Other</v>
      </c>
    </row>
    <row r="864" spans="1:29" x14ac:dyDescent="0.3">
      <c r="A864" s="7" t="s">
        <v>879</v>
      </c>
      <c r="B864" s="7" t="s">
        <v>1879</v>
      </c>
      <c r="C864" s="7" t="s">
        <v>2017</v>
      </c>
      <c r="D864" s="7" t="s">
        <v>2808</v>
      </c>
      <c r="E864" s="7" t="s">
        <v>2808</v>
      </c>
      <c r="F864" s="7" t="s">
        <v>2921</v>
      </c>
      <c r="G864" s="7" t="s">
        <v>2937</v>
      </c>
      <c r="H864" s="7">
        <v>0</v>
      </c>
      <c r="I864" s="10" t="s">
        <v>2945</v>
      </c>
      <c r="J864" s="7" t="s">
        <v>2976</v>
      </c>
      <c r="K864" s="7" t="s">
        <v>3857</v>
      </c>
      <c r="L864" s="11" t="s">
        <v>4857</v>
      </c>
      <c r="M864" s="11" t="s">
        <v>5857</v>
      </c>
      <c r="N864" s="9">
        <v>3347</v>
      </c>
      <c r="O864" s="7" t="s">
        <v>5997</v>
      </c>
      <c r="P864" s="7" t="s">
        <v>6002</v>
      </c>
      <c r="Q864" s="9">
        <v>1998</v>
      </c>
      <c r="R864" s="6">
        <v>45837</v>
      </c>
      <c r="S864" s="8">
        <f>ROUND((VALUE(SUBSTITUTE(SUBSTITUTE(BooksData[[#This Row],[Price (Incl. Tax)]], "Â", ""), "£", "")) *1.3),2)</f>
        <v>56.78</v>
      </c>
      <c r="T864" s="7" cm="1">
        <f t="array" ref="T864">_xlfn.SWITCH(I864, "One",1,"Two",2,"Three",3,"Four",4,"Five",5,"")</f>
        <v>3</v>
      </c>
      <c r="U864" s="12">
        <f>BooksData[[#This Row],[Price(USD)]]*BooksData[[#This Row],[Total Sales]]</f>
        <v>190042.66</v>
      </c>
      <c r="V864" s="7" t="str">
        <f>IF(BooksData[[#This Row],[Title]]="","Missing","OK")</f>
        <v>OK</v>
      </c>
      <c r="W864" s="7" t="str">
        <f ca="1">IF(BooksData[[#This Row],[Last Purchase]] &gt;= TODAY() - 30, "Recent", "Old")</f>
        <v>Recent</v>
      </c>
      <c r="X864" s="7">
        <f>IFERROR(
  --MID(BooksData[[#This Row],[Availability]],
        FIND("(", BooksData[[#This Row],[Availability]]) + 1,
        FIND(" ", BooksData[[#This Row],[Availability]], FIND("(", BooksData[[#This Row],[Availability]])) - FIND("(", BooksData[[#This Row],[Availability]]) - 1),
  0)</f>
        <v>9</v>
      </c>
      <c r="Y864" s="13" t="str">
        <f>IF(ISNUMBER(SEARCH("In stock", BooksData[[#This Row],[Availability]])), "In Stock", "Out of Stock")</f>
        <v>In Stock</v>
      </c>
      <c r="Z864" s="13" t="str">
        <f>IF(BooksData[[#This Row],[Stock Count]] &lt; 5, "⚠️ Low", "OK")</f>
        <v>OK</v>
      </c>
      <c r="AA864" s="14">
        <f>BooksData[[#This Row],[Revenue]]*0.2</f>
        <v>38008.531999999999</v>
      </c>
      <c r="AB864" s="13" t="str" cm="1">
        <f t="array" ref="AB864">_xlfn.IFS(BooksData[[#This Row],[Price(USD)]]&lt;10, "Low", BooksData[[#This Row],[Price(USD)]]&lt;20, "Mid", TRUE, "High")</f>
        <v>High</v>
      </c>
      <c r="AC864" s="13" t="str">
        <f>IF(BooksData[[#This Row],[Total Sales]] &gt; 4000, "Top Seller", "Other")</f>
        <v>Other</v>
      </c>
    </row>
    <row r="865" spans="1:29" x14ac:dyDescent="0.3">
      <c r="A865" s="7" t="s">
        <v>880</v>
      </c>
      <c r="B865" s="7" t="s">
        <v>1880</v>
      </c>
      <c r="C865" s="7" t="s">
        <v>2017</v>
      </c>
      <c r="D865" s="7" t="s">
        <v>2809</v>
      </c>
      <c r="E865" s="7" t="s">
        <v>2809</v>
      </c>
      <c r="F865" s="7" t="s">
        <v>2921</v>
      </c>
      <c r="G865" s="7" t="s">
        <v>2926</v>
      </c>
      <c r="H865" s="7">
        <v>0</v>
      </c>
      <c r="I865" s="10" t="s">
        <v>2946</v>
      </c>
      <c r="J865" s="7" t="s">
        <v>2976</v>
      </c>
      <c r="K865" s="7" t="s">
        <v>3858</v>
      </c>
      <c r="L865" s="11" t="s">
        <v>4858</v>
      </c>
      <c r="M865" s="11" t="s">
        <v>5858</v>
      </c>
      <c r="N865" s="9">
        <v>2280</v>
      </c>
      <c r="O865" s="7" t="s">
        <v>5999</v>
      </c>
      <c r="P865" s="7" t="s">
        <v>6002</v>
      </c>
      <c r="Q865" s="9">
        <v>322</v>
      </c>
      <c r="R865" s="6">
        <v>45800</v>
      </c>
      <c r="S865" s="8">
        <f>ROUND((VALUE(SUBSTITUTE(SUBSTITUTE(BooksData[[#This Row],[Price (Incl. Tax)]], "Â", ""), "£", "")) *1.3),2)</f>
        <v>33.22</v>
      </c>
      <c r="T865" s="7" cm="1">
        <f t="array" ref="T865">_xlfn.SWITCH(I865, "One",1,"Two",2,"Three",3,"Four",4,"Five",5,"")</f>
        <v>1</v>
      </c>
      <c r="U865" s="12">
        <f>BooksData[[#This Row],[Price(USD)]]*BooksData[[#This Row],[Total Sales]]</f>
        <v>75741.599999999991</v>
      </c>
      <c r="V865" s="7" t="str">
        <f>IF(BooksData[[#This Row],[Title]]="","Missing","OK")</f>
        <v>OK</v>
      </c>
      <c r="W865" s="7" t="str">
        <f ca="1">IF(BooksData[[#This Row],[Last Purchase]] &gt;= TODAY() - 30, "Recent", "Old")</f>
        <v>Old</v>
      </c>
      <c r="X865" s="7">
        <f>IFERROR(
  --MID(BooksData[[#This Row],[Availability]],
        FIND("(", BooksData[[#This Row],[Availability]]) + 1,
        FIND(" ", BooksData[[#This Row],[Availability]], FIND("(", BooksData[[#This Row],[Availability]])) - FIND("(", BooksData[[#This Row],[Availability]]) - 1),
  0)</f>
        <v>7</v>
      </c>
      <c r="Y865" s="13" t="str">
        <f>IF(ISNUMBER(SEARCH("In stock", BooksData[[#This Row],[Availability]])), "In Stock", "Out of Stock")</f>
        <v>In Stock</v>
      </c>
      <c r="Z865" s="13" t="str">
        <f>IF(BooksData[[#This Row],[Stock Count]] &lt; 5, "⚠️ Low", "OK")</f>
        <v>OK</v>
      </c>
      <c r="AA865" s="14">
        <f>BooksData[[#This Row],[Revenue]]*0.2</f>
        <v>15148.32</v>
      </c>
      <c r="AB865" s="13" t="str" cm="1">
        <f t="array" ref="AB865">_xlfn.IFS(BooksData[[#This Row],[Price(USD)]]&lt;10, "Low", BooksData[[#This Row],[Price(USD)]]&lt;20, "Mid", TRUE, "High")</f>
        <v>High</v>
      </c>
      <c r="AC865" s="13" t="str">
        <f>IF(BooksData[[#This Row],[Total Sales]] &gt; 4000, "Top Seller", "Other")</f>
        <v>Other</v>
      </c>
    </row>
    <row r="866" spans="1:29" x14ac:dyDescent="0.3">
      <c r="A866" s="7" t="s">
        <v>881</v>
      </c>
      <c r="B866" s="7" t="s">
        <v>1881</v>
      </c>
      <c r="C866" s="7" t="s">
        <v>2017</v>
      </c>
      <c r="D866" s="7" t="s">
        <v>2810</v>
      </c>
      <c r="E866" s="7" t="s">
        <v>2810</v>
      </c>
      <c r="F866" s="7" t="s">
        <v>2921</v>
      </c>
      <c r="G866" s="7" t="s">
        <v>2928</v>
      </c>
      <c r="H866" s="7">
        <v>0</v>
      </c>
      <c r="I866" s="10" t="s">
        <v>2947</v>
      </c>
      <c r="J866" s="7" t="s">
        <v>2976</v>
      </c>
      <c r="K866" s="7" t="s">
        <v>3859</v>
      </c>
      <c r="L866" s="11" t="s">
        <v>4859</v>
      </c>
      <c r="M866" s="11" t="s">
        <v>5859</v>
      </c>
      <c r="N866" s="9">
        <v>4149</v>
      </c>
      <c r="O866" s="7" t="s">
        <v>5996</v>
      </c>
      <c r="P866" s="7" t="s">
        <v>6002</v>
      </c>
      <c r="Q866" s="9">
        <v>1499</v>
      </c>
      <c r="R866" s="6">
        <v>45783</v>
      </c>
      <c r="S866" s="8">
        <f>ROUND((VALUE(SUBSTITUTE(SUBSTITUTE(BooksData[[#This Row],[Price (Incl. Tax)]], "Â", ""), "£", "")) *1.3),2)</f>
        <v>40.159999999999997</v>
      </c>
      <c r="T866" s="7" cm="1">
        <f t="array" ref="T866">_xlfn.SWITCH(I866, "One",1,"Two",2,"Three",3,"Four",4,"Five",5,"")</f>
        <v>5</v>
      </c>
      <c r="U866" s="12">
        <f>BooksData[[#This Row],[Price(USD)]]*BooksData[[#This Row],[Total Sales]]</f>
        <v>166623.84</v>
      </c>
      <c r="V866" s="7" t="str">
        <f>IF(BooksData[[#This Row],[Title]]="","Missing","OK")</f>
        <v>OK</v>
      </c>
      <c r="W866" s="7" t="str">
        <f ca="1">IF(BooksData[[#This Row],[Last Purchase]] &gt;= TODAY() - 30, "Recent", "Old")</f>
        <v>Old</v>
      </c>
      <c r="X866" s="7">
        <f>IFERROR(
  --MID(BooksData[[#This Row],[Availability]],
        FIND("(", BooksData[[#This Row],[Availability]]) + 1,
        FIND(" ", BooksData[[#This Row],[Availability]], FIND("(", BooksData[[#This Row],[Availability]])) - FIND("(", BooksData[[#This Row],[Availability]]) - 1),
  0)</f>
        <v>3</v>
      </c>
      <c r="Y866" s="13" t="str">
        <f>IF(ISNUMBER(SEARCH("In stock", BooksData[[#This Row],[Availability]])), "In Stock", "Out of Stock")</f>
        <v>In Stock</v>
      </c>
      <c r="Z866" s="13" t="str">
        <f>IF(BooksData[[#This Row],[Stock Count]] &lt; 5, "⚠️ Low", "OK")</f>
        <v>⚠️ Low</v>
      </c>
      <c r="AA866" s="14">
        <f>BooksData[[#This Row],[Revenue]]*0.2</f>
        <v>33324.768000000004</v>
      </c>
      <c r="AB866" s="13" t="str" cm="1">
        <f t="array" ref="AB866">_xlfn.IFS(BooksData[[#This Row],[Price(USD)]]&lt;10, "Low", BooksData[[#This Row],[Price(USD)]]&lt;20, "Mid", TRUE, "High")</f>
        <v>High</v>
      </c>
      <c r="AC866" s="13" t="str">
        <f>IF(BooksData[[#This Row],[Total Sales]] &gt; 4000, "Top Seller", "Other")</f>
        <v>Top Seller</v>
      </c>
    </row>
    <row r="867" spans="1:29" x14ac:dyDescent="0.3">
      <c r="A867" s="7" t="s">
        <v>882</v>
      </c>
      <c r="B867" s="7" t="s">
        <v>1882</v>
      </c>
      <c r="C867" s="7" t="s">
        <v>2017</v>
      </c>
      <c r="D867" s="7" t="s">
        <v>2811</v>
      </c>
      <c r="E867" s="7" t="s">
        <v>2811</v>
      </c>
      <c r="F867" s="7" t="s">
        <v>2921</v>
      </c>
      <c r="G867" s="7" t="s">
        <v>2928</v>
      </c>
      <c r="H867" s="7">
        <v>0</v>
      </c>
      <c r="I867" s="10" t="s">
        <v>2945</v>
      </c>
      <c r="J867" s="7" t="s">
        <v>2976</v>
      </c>
      <c r="K867" s="7" t="s">
        <v>3860</v>
      </c>
      <c r="L867" s="11" t="s">
        <v>4860</v>
      </c>
      <c r="M867" s="11" t="s">
        <v>5860</v>
      </c>
      <c r="N867" s="9">
        <v>4473</v>
      </c>
      <c r="O867" s="7" t="s">
        <v>5996</v>
      </c>
      <c r="P867" s="7" t="s">
        <v>6002</v>
      </c>
      <c r="Q867" s="9">
        <v>1942</v>
      </c>
      <c r="R867" s="6">
        <v>45810</v>
      </c>
      <c r="S867" s="8">
        <f>ROUND((VALUE(SUBSTITUTE(SUBSTITUTE(BooksData[[#This Row],[Price (Incl. Tax)]], "Â", ""), "£", "")) *1.3),2)</f>
        <v>41.2</v>
      </c>
      <c r="T867" s="7" cm="1">
        <f t="array" ref="T867">_xlfn.SWITCH(I867, "One",1,"Two",2,"Three",3,"Four",4,"Five",5,"")</f>
        <v>3</v>
      </c>
      <c r="U867" s="12">
        <f>BooksData[[#This Row],[Price(USD)]]*BooksData[[#This Row],[Total Sales]]</f>
        <v>184287.6</v>
      </c>
      <c r="V867" s="7" t="str">
        <f>IF(BooksData[[#This Row],[Title]]="","Missing","OK")</f>
        <v>OK</v>
      </c>
      <c r="W867" s="7" t="str">
        <f ca="1">IF(BooksData[[#This Row],[Last Purchase]] &gt;= TODAY() - 30, "Recent", "Old")</f>
        <v>Old</v>
      </c>
      <c r="X867" s="7">
        <f>IFERROR(
  --MID(BooksData[[#This Row],[Availability]],
        FIND("(", BooksData[[#This Row],[Availability]]) + 1,
        FIND(" ", BooksData[[#This Row],[Availability]], FIND("(", BooksData[[#This Row],[Availability]])) - FIND("(", BooksData[[#This Row],[Availability]]) - 1),
  0)</f>
        <v>3</v>
      </c>
      <c r="Y867" s="13" t="str">
        <f>IF(ISNUMBER(SEARCH("In stock", BooksData[[#This Row],[Availability]])), "In Stock", "Out of Stock")</f>
        <v>In Stock</v>
      </c>
      <c r="Z867" s="13" t="str">
        <f>IF(BooksData[[#This Row],[Stock Count]] &lt; 5, "⚠️ Low", "OK")</f>
        <v>⚠️ Low</v>
      </c>
      <c r="AA867" s="14">
        <f>BooksData[[#This Row],[Revenue]]*0.2</f>
        <v>36857.520000000004</v>
      </c>
      <c r="AB867" s="13" t="str" cm="1">
        <f t="array" ref="AB867">_xlfn.IFS(BooksData[[#This Row],[Price(USD)]]&lt;10, "Low", BooksData[[#This Row],[Price(USD)]]&lt;20, "Mid", TRUE, "High")</f>
        <v>High</v>
      </c>
      <c r="AC867" s="13" t="str">
        <f>IF(BooksData[[#This Row],[Total Sales]] &gt; 4000, "Top Seller", "Other")</f>
        <v>Top Seller</v>
      </c>
    </row>
    <row r="868" spans="1:29" x14ac:dyDescent="0.3">
      <c r="A868" s="7" t="s">
        <v>883</v>
      </c>
      <c r="B868" s="7" t="s">
        <v>1883</v>
      </c>
      <c r="C868" s="7" t="s">
        <v>2017</v>
      </c>
      <c r="D868" s="7" t="s">
        <v>2812</v>
      </c>
      <c r="E868" s="7" t="s">
        <v>2812</v>
      </c>
      <c r="F868" s="7" t="s">
        <v>2921</v>
      </c>
      <c r="G868" s="7" t="s">
        <v>2928</v>
      </c>
      <c r="H868" s="7">
        <v>0</v>
      </c>
      <c r="I868" s="10" t="s">
        <v>2947</v>
      </c>
      <c r="J868" s="7" t="s">
        <v>2976</v>
      </c>
      <c r="K868" s="7" t="s">
        <v>3861</v>
      </c>
      <c r="L868" s="11" t="s">
        <v>4861</v>
      </c>
      <c r="M868" s="11" t="s">
        <v>5861</v>
      </c>
      <c r="N868" s="9">
        <v>4095</v>
      </c>
      <c r="O868" s="7" t="s">
        <v>5997</v>
      </c>
      <c r="P868" s="7" t="s">
        <v>6001</v>
      </c>
      <c r="Q868" s="9">
        <v>894</v>
      </c>
      <c r="R868" s="6">
        <v>45778</v>
      </c>
      <c r="S868" s="8">
        <f>ROUND((VALUE(SUBSTITUTE(SUBSTITUTE(BooksData[[#This Row],[Price (Incl. Tax)]], "Â", ""), "£", "")) *1.3),2)</f>
        <v>72.150000000000006</v>
      </c>
      <c r="T868" s="7" cm="1">
        <f t="array" ref="T868">_xlfn.SWITCH(I868, "One",1,"Two",2,"Three",3,"Four",4,"Five",5,"")</f>
        <v>5</v>
      </c>
      <c r="U868" s="12">
        <f>BooksData[[#This Row],[Price(USD)]]*BooksData[[#This Row],[Total Sales]]</f>
        <v>295454.25</v>
      </c>
      <c r="V868" s="7" t="str">
        <f>IF(BooksData[[#This Row],[Title]]="","Missing","OK")</f>
        <v>OK</v>
      </c>
      <c r="W868" s="7" t="str">
        <f ca="1">IF(BooksData[[#This Row],[Last Purchase]] &gt;= TODAY() - 30, "Recent", "Old")</f>
        <v>Old</v>
      </c>
      <c r="X868" s="7">
        <f>IFERROR(
  --MID(BooksData[[#This Row],[Availability]],
        FIND("(", BooksData[[#This Row],[Availability]]) + 1,
        FIND(" ", BooksData[[#This Row],[Availability]], FIND("(", BooksData[[#This Row],[Availability]])) - FIND("(", BooksData[[#This Row],[Availability]]) - 1),
  0)</f>
        <v>3</v>
      </c>
      <c r="Y868" s="13" t="str">
        <f>IF(ISNUMBER(SEARCH("In stock", BooksData[[#This Row],[Availability]])), "In Stock", "Out of Stock")</f>
        <v>In Stock</v>
      </c>
      <c r="Z868" s="13" t="str">
        <f>IF(BooksData[[#This Row],[Stock Count]] &lt; 5, "⚠️ Low", "OK")</f>
        <v>⚠️ Low</v>
      </c>
      <c r="AA868" s="14">
        <f>BooksData[[#This Row],[Revenue]]*0.2</f>
        <v>59090.850000000006</v>
      </c>
      <c r="AB868" s="13" t="str" cm="1">
        <f t="array" ref="AB868">_xlfn.IFS(BooksData[[#This Row],[Price(USD)]]&lt;10, "Low", BooksData[[#This Row],[Price(USD)]]&lt;20, "Mid", TRUE, "High")</f>
        <v>High</v>
      </c>
      <c r="AC868" s="13" t="str">
        <f>IF(BooksData[[#This Row],[Total Sales]] &gt; 4000, "Top Seller", "Other")</f>
        <v>Top Seller</v>
      </c>
    </row>
    <row r="869" spans="1:29" x14ac:dyDescent="0.3">
      <c r="A869" s="7" t="s">
        <v>884</v>
      </c>
      <c r="B869" s="7" t="s">
        <v>1884</v>
      </c>
      <c r="C869" s="7" t="s">
        <v>2017</v>
      </c>
      <c r="D869" s="7" t="s">
        <v>2813</v>
      </c>
      <c r="E869" s="7" t="s">
        <v>2813</v>
      </c>
      <c r="F869" s="7" t="s">
        <v>2921</v>
      </c>
      <c r="G869" s="7" t="s">
        <v>2928</v>
      </c>
      <c r="H869" s="7">
        <v>0</v>
      </c>
      <c r="I869" s="10" t="s">
        <v>2943</v>
      </c>
      <c r="J869" s="7" t="s">
        <v>2976</v>
      </c>
      <c r="K869" s="7" t="s">
        <v>3862</v>
      </c>
      <c r="L869" s="11" t="s">
        <v>4862</v>
      </c>
      <c r="M869" s="11" t="s">
        <v>5862</v>
      </c>
      <c r="N869" s="9">
        <v>3636</v>
      </c>
      <c r="O869" s="7" t="s">
        <v>5995</v>
      </c>
      <c r="P869" s="7" t="s">
        <v>6001</v>
      </c>
      <c r="Q869" s="9">
        <v>1621</v>
      </c>
      <c r="R869" s="6">
        <v>45677</v>
      </c>
      <c r="S869" s="8">
        <f>ROUND((VALUE(SUBSTITUTE(SUBSTITUTE(BooksData[[#This Row],[Price (Incl. Tax)]], "Â", ""), "£", "")) *1.3),2)</f>
        <v>66.39</v>
      </c>
      <c r="T869" s="7" cm="1">
        <f t="array" ref="T869">_xlfn.SWITCH(I869, "One",1,"Two",2,"Three",3,"Four",4,"Five",5,"")</f>
        <v>2</v>
      </c>
      <c r="U869" s="12">
        <f>BooksData[[#This Row],[Price(USD)]]*BooksData[[#This Row],[Total Sales]]</f>
        <v>241394.04</v>
      </c>
      <c r="V869" s="7" t="str">
        <f>IF(BooksData[[#This Row],[Title]]="","Missing","OK")</f>
        <v>OK</v>
      </c>
      <c r="W869" s="7" t="str">
        <f ca="1">IF(BooksData[[#This Row],[Last Purchase]] &gt;= TODAY() - 30, "Recent", "Old")</f>
        <v>Old</v>
      </c>
      <c r="X869" s="7">
        <f>IFERROR(
  --MID(BooksData[[#This Row],[Availability]],
        FIND("(", BooksData[[#This Row],[Availability]]) + 1,
        FIND(" ", BooksData[[#This Row],[Availability]], FIND("(", BooksData[[#This Row],[Availability]])) - FIND("(", BooksData[[#This Row],[Availability]]) - 1),
  0)</f>
        <v>3</v>
      </c>
      <c r="Y869" s="13" t="str">
        <f>IF(ISNUMBER(SEARCH("In stock", BooksData[[#This Row],[Availability]])), "In Stock", "Out of Stock")</f>
        <v>In Stock</v>
      </c>
      <c r="Z869" s="13" t="str">
        <f>IF(BooksData[[#This Row],[Stock Count]] &lt; 5, "⚠️ Low", "OK")</f>
        <v>⚠️ Low</v>
      </c>
      <c r="AA869" s="14">
        <f>BooksData[[#This Row],[Revenue]]*0.2</f>
        <v>48278.808000000005</v>
      </c>
      <c r="AB869" s="13" t="str" cm="1">
        <f t="array" ref="AB869">_xlfn.IFS(BooksData[[#This Row],[Price(USD)]]&lt;10, "Low", BooksData[[#This Row],[Price(USD)]]&lt;20, "Mid", TRUE, "High")</f>
        <v>High</v>
      </c>
      <c r="AC869" s="13" t="str">
        <f>IF(BooksData[[#This Row],[Total Sales]] &gt; 4000, "Top Seller", "Other")</f>
        <v>Other</v>
      </c>
    </row>
    <row r="870" spans="1:29" x14ac:dyDescent="0.3">
      <c r="A870" s="7" t="s">
        <v>885</v>
      </c>
      <c r="B870" s="7" t="s">
        <v>1885</v>
      </c>
      <c r="C870" s="7" t="s">
        <v>2017</v>
      </c>
      <c r="D870" s="7" t="s">
        <v>2814</v>
      </c>
      <c r="E870" s="7" t="s">
        <v>2814</v>
      </c>
      <c r="F870" s="7" t="s">
        <v>2921</v>
      </c>
      <c r="G870" s="7" t="s">
        <v>2932</v>
      </c>
      <c r="H870" s="7">
        <v>0</v>
      </c>
      <c r="I870" s="10" t="s">
        <v>2943</v>
      </c>
      <c r="J870" s="7" t="s">
        <v>2977</v>
      </c>
      <c r="K870" s="7" t="s">
        <v>3863</v>
      </c>
      <c r="L870" s="11" t="s">
        <v>4863</v>
      </c>
      <c r="M870" s="11" t="s">
        <v>5863</v>
      </c>
      <c r="N870" s="9">
        <v>708</v>
      </c>
      <c r="O870" s="7" t="s">
        <v>6000</v>
      </c>
      <c r="P870" s="7" t="s">
        <v>6001</v>
      </c>
      <c r="Q870" s="9">
        <v>1309</v>
      </c>
      <c r="R870" s="6">
        <v>45787</v>
      </c>
      <c r="S870" s="8">
        <f>ROUND((VALUE(SUBSTITUTE(SUBSTITUTE(BooksData[[#This Row],[Price (Incl. Tax)]], "Â", ""), "£", "")) *1.3),2)</f>
        <v>51.03</v>
      </c>
      <c r="T870" s="7" cm="1">
        <f t="array" ref="T870">_xlfn.SWITCH(I870, "One",1,"Two",2,"Three",3,"Four",4,"Five",5,"")</f>
        <v>2</v>
      </c>
      <c r="U870" s="12">
        <f>BooksData[[#This Row],[Price(USD)]]*BooksData[[#This Row],[Total Sales]]</f>
        <v>36129.24</v>
      </c>
      <c r="V870" s="7" t="str">
        <f>IF(BooksData[[#This Row],[Title]]="","Missing","OK")</f>
        <v>OK</v>
      </c>
      <c r="W870" s="7" t="str">
        <f ca="1">IF(BooksData[[#This Row],[Last Purchase]] &gt;= TODAY() - 30, "Recent", "Old")</f>
        <v>Old</v>
      </c>
      <c r="X870" s="7">
        <f>IFERROR(
  --MID(BooksData[[#This Row],[Availability]],
        FIND("(", BooksData[[#This Row],[Availability]]) + 1,
        FIND(" ", BooksData[[#This Row],[Availability]], FIND("(", BooksData[[#This Row],[Availability]])) - FIND("(", BooksData[[#This Row],[Availability]]) - 1),
  0)</f>
        <v>16</v>
      </c>
      <c r="Y870" s="13" t="str">
        <f>IF(ISNUMBER(SEARCH("In stock", BooksData[[#This Row],[Availability]])), "In Stock", "Out of Stock")</f>
        <v>In Stock</v>
      </c>
      <c r="Z870" s="13" t="str">
        <f>IF(BooksData[[#This Row],[Stock Count]] &lt; 5, "⚠️ Low", "OK")</f>
        <v>OK</v>
      </c>
      <c r="AA870" s="14">
        <f>BooksData[[#This Row],[Revenue]]*0.2</f>
        <v>7225.848</v>
      </c>
      <c r="AB870" s="13" t="str" cm="1">
        <f t="array" ref="AB870">_xlfn.IFS(BooksData[[#This Row],[Price(USD)]]&lt;10, "Low", BooksData[[#This Row],[Price(USD)]]&lt;20, "Mid", TRUE, "High")</f>
        <v>High</v>
      </c>
      <c r="AC870" s="13" t="str">
        <f>IF(BooksData[[#This Row],[Total Sales]] &gt; 4000, "Top Seller", "Other")</f>
        <v>Other</v>
      </c>
    </row>
    <row r="871" spans="1:29" x14ac:dyDescent="0.3">
      <c r="A871" s="7" t="s">
        <v>886</v>
      </c>
      <c r="B871" s="7" t="s">
        <v>1886</v>
      </c>
      <c r="C871" s="7" t="s">
        <v>2017</v>
      </c>
      <c r="D871" s="7" t="s">
        <v>2589</v>
      </c>
      <c r="E871" s="7" t="s">
        <v>2589</v>
      </c>
      <c r="F871" s="7" t="s">
        <v>2921</v>
      </c>
      <c r="G871" s="7" t="s">
        <v>2923</v>
      </c>
      <c r="H871" s="7">
        <v>0</v>
      </c>
      <c r="I871" s="10" t="s">
        <v>2946</v>
      </c>
      <c r="J871" s="7" t="s">
        <v>2977</v>
      </c>
      <c r="K871" s="7" t="s">
        <v>3864</v>
      </c>
      <c r="L871" s="11" t="s">
        <v>4864</v>
      </c>
      <c r="M871" s="11" t="s">
        <v>5864</v>
      </c>
      <c r="N871" s="9">
        <v>4949</v>
      </c>
      <c r="O871" s="7" t="s">
        <v>5998</v>
      </c>
      <c r="P871" s="7" t="s">
        <v>6002</v>
      </c>
      <c r="Q871" s="9">
        <v>1967</v>
      </c>
      <c r="R871" s="6">
        <v>45814</v>
      </c>
      <c r="S871" s="8">
        <f>ROUND((VALUE(SUBSTITUTE(SUBSTITUTE(BooksData[[#This Row],[Price (Incl. Tax)]], "Â", ""), "£", "")) *1.3),2)</f>
        <v>27.77</v>
      </c>
      <c r="T871" s="7" cm="1">
        <f t="array" ref="T871">_xlfn.SWITCH(I871, "One",1,"Two",2,"Three",3,"Four",4,"Five",5,"")</f>
        <v>1</v>
      </c>
      <c r="U871" s="12">
        <f>BooksData[[#This Row],[Price(USD)]]*BooksData[[#This Row],[Total Sales]]</f>
        <v>137433.73000000001</v>
      </c>
      <c r="V871" s="7" t="str">
        <f>IF(BooksData[[#This Row],[Title]]="","Missing","OK")</f>
        <v>OK</v>
      </c>
      <c r="W871" s="7" t="str">
        <f ca="1">IF(BooksData[[#This Row],[Last Purchase]] &gt;= TODAY() - 30, "Recent", "Old")</f>
        <v>Old</v>
      </c>
      <c r="X871" s="7">
        <f>IFERROR(
  --MID(BooksData[[#This Row],[Availability]],
        FIND("(", BooksData[[#This Row],[Availability]]) + 1,
        FIND(" ", BooksData[[#This Row],[Availability]], FIND("(", BooksData[[#This Row],[Availability]])) - FIND("(", BooksData[[#This Row],[Availability]]) - 1),
  0)</f>
        <v>15</v>
      </c>
      <c r="Y871" s="13" t="str">
        <f>IF(ISNUMBER(SEARCH("In stock", BooksData[[#This Row],[Availability]])), "In Stock", "Out of Stock")</f>
        <v>In Stock</v>
      </c>
      <c r="Z871" s="13" t="str">
        <f>IF(BooksData[[#This Row],[Stock Count]] &lt; 5, "⚠️ Low", "OK")</f>
        <v>OK</v>
      </c>
      <c r="AA871" s="14">
        <f>BooksData[[#This Row],[Revenue]]*0.2</f>
        <v>27486.746000000003</v>
      </c>
      <c r="AB871" s="13" t="str" cm="1">
        <f t="array" ref="AB871">_xlfn.IFS(BooksData[[#This Row],[Price(USD)]]&lt;10, "Low", BooksData[[#This Row],[Price(USD)]]&lt;20, "Mid", TRUE, "High")</f>
        <v>High</v>
      </c>
      <c r="AC871" s="13" t="str">
        <f>IF(BooksData[[#This Row],[Total Sales]] &gt; 4000, "Top Seller", "Other")</f>
        <v>Top Seller</v>
      </c>
    </row>
    <row r="872" spans="1:29" x14ac:dyDescent="0.3">
      <c r="A872" s="7" t="s">
        <v>887</v>
      </c>
      <c r="B872" s="7" t="s">
        <v>1887</v>
      </c>
      <c r="C872" s="7" t="s">
        <v>2017</v>
      </c>
      <c r="D872" s="7" t="s">
        <v>2815</v>
      </c>
      <c r="E872" s="7" t="s">
        <v>2815</v>
      </c>
      <c r="F872" s="7" t="s">
        <v>2921</v>
      </c>
      <c r="G872" s="7" t="s">
        <v>2924</v>
      </c>
      <c r="H872" s="7">
        <v>0</v>
      </c>
      <c r="I872" s="10" t="s">
        <v>2946</v>
      </c>
      <c r="J872" s="7" t="s">
        <v>2977</v>
      </c>
      <c r="K872" s="7" t="s">
        <v>3865</v>
      </c>
      <c r="L872" s="11" t="s">
        <v>4865</v>
      </c>
      <c r="M872" s="11" t="s">
        <v>5865</v>
      </c>
      <c r="N872" s="9">
        <v>376</v>
      </c>
      <c r="O872" s="7" t="s">
        <v>5995</v>
      </c>
      <c r="P872" s="7" t="s">
        <v>6001</v>
      </c>
      <c r="Q872" s="9">
        <v>997</v>
      </c>
      <c r="R872" s="6">
        <v>45836</v>
      </c>
      <c r="S872" s="8">
        <f>ROUND((VALUE(SUBSTITUTE(SUBSTITUTE(BooksData[[#This Row],[Price (Incl. Tax)]], "Â", ""), "£", "")) *1.3),2)</f>
        <v>30.42</v>
      </c>
      <c r="T872" s="7" cm="1">
        <f t="array" ref="T872">_xlfn.SWITCH(I872, "One",1,"Two",2,"Three",3,"Four",4,"Five",5,"")</f>
        <v>1</v>
      </c>
      <c r="U872" s="12">
        <f>BooksData[[#This Row],[Price(USD)]]*BooksData[[#This Row],[Total Sales]]</f>
        <v>11437.92</v>
      </c>
      <c r="V872" s="7" t="str">
        <f>IF(BooksData[[#This Row],[Title]]="","Missing","OK")</f>
        <v>OK</v>
      </c>
      <c r="W872" s="7" t="str">
        <f ca="1">IF(BooksData[[#This Row],[Last Purchase]] &gt;= TODAY() - 30, "Recent", "Old")</f>
        <v>Recent</v>
      </c>
      <c r="X872" s="7">
        <f>IFERROR(
  --MID(BooksData[[#This Row],[Availability]],
        FIND("(", BooksData[[#This Row],[Availability]]) + 1,
        FIND(" ", BooksData[[#This Row],[Availability]], FIND("(", BooksData[[#This Row],[Availability]])) - FIND("(", BooksData[[#This Row],[Availability]]) - 1),
  0)</f>
        <v>14</v>
      </c>
      <c r="Y872" s="13" t="str">
        <f>IF(ISNUMBER(SEARCH("In stock", BooksData[[#This Row],[Availability]])), "In Stock", "Out of Stock")</f>
        <v>In Stock</v>
      </c>
      <c r="Z872" s="13" t="str">
        <f>IF(BooksData[[#This Row],[Stock Count]] &lt; 5, "⚠️ Low", "OK")</f>
        <v>OK</v>
      </c>
      <c r="AA872" s="14">
        <f>BooksData[[#This Row],[Revenue]]*0.2</f>
        <v>2287.5840000000003</v>
      </c>
      <c r="AB872" s="13" t="str" cm="1">
        <f t="array" ref="AB872">_xlfn.IFS(BooksData[[#This Row],[Price(USD)]]&lt;10, "Low", BooksData[[#This Row],[Price(USD)]]&lt;20, "Mid", TRUE, "High")</f>
        <v>High</v>
      </c>
      <c r="AC872" s="13" t="str">
        <f>IF(BooksData[[#This Row],[Total Sales]] &gt; 4000, "Top Seller", "Other")</f>
        <v>Other</v>
      </c>
    </row>
    <row r="873" spans="1:29" x14ac:dyDescent="0.3">
      <c r="A873" s="7" t="s">
        <v>888</v>
      </c>
      <c r="B873" s="7" t="s">
        <v>1888</v>
      </c>
      <c r="C873" s="7" t="s">
        <v>2017</v>
      </c>
      <c r="D873" s="7" t="s">
        <v>2816</v>
      </c>
      <c r="E873" s="7" t="s">
        <v>2816</v>
      </c>
      <c r="F873" s="7" t="s">
        <v>2921</v>
      </c>
      <c r="G873" s="7" t="s">
        <v>2924</v>
      </c>
      <c r="H873" s="7">
        <v>0</v>
      </c>
      <c r="I873" s="10" t="s">
        <v>2945</v>
      </c>
      <c r="J873" s="7" t="s">
        <v>2977</v>
      </c>
      <c r="K873" s="7" t="s">
        <v>3866</v>
      </c>
      <c r="L873" s="11" t="s">
        <v>4866</v>
      </c>
      <c r="M873" s="11" t="s">
        <v>5866</v>
      </c>
      <c r="N873" s="9">
        <v>3589</v>
      </c>
      <c r="O873" s="7" t="s">
        <v>5996</v>
      </c>
      <c r="P873" s="7" t="s">
        <v>6002</v>
      </c>
      <c r="Q873" s="9">
        <v>1329</v>
      </c>
      <c r="R873" s="6">
        <v>45675</v>
      </c>
      <c r="S873" s="8">
        <f>ROUND((VALUE(SUBSTITUTE(SUBSTITUTE(BooksData[[#This Row],[Price (Incl. Tax)]], "Â", ""), "£", "")) *1.3),2)</f>
        <v>13.73</v>
      </c>
      <c r="T873" s="7" cm="1">
        <f t="array" ref="T873">_xlfn.SWITCH(I873, "One",1,"Two",2,"Three",3,"Four",4,"Five",5,"")</f>
        <v>3</v>
      </c>
      <c r="U873" s="12">
        <f>BooksData[[#This Row],[Price(USD)]]*BooksData[[#This Row],[Total Sales]]</f>
        <v>49276.97</v>
      </c>
      <c r="V873" s="7" t="str">
        <f>IF(BooksData[[#This Row],[Title]]="","Missing","OK")</f>
        <v>OK</v>
      </c>
      <c r="W873" s="7" t="str">
        <f ca="1">IF(BooksData[[#This Row],[Last Purchase]] &gt;= TODAY() - 30, "Recent", "Old")</f>
        <v>Old</v>
      </c>
      <c r="X873" s="7">
        <f>IFERROR(
  --MID(BooksData[[#This Row],[Availability]],
        FIND("(", BooksData[[#This Row],[Availability]]) + 1,
        FIND(" ", BooksData[[#This Row],[Availability]], FIND("(", BooksData[[#This Row],[Availability]])) - FIND("(", BooksData[[#This Row],[Availability]]) - 1),
  0)</f>
        <v>14</v>
      </c>
      <c r="Y873" s="13" t="str">
        <f>IF(ISNUMBER(SEARCH("In stock", BooksData[[#This Row],[Availability]])), "In Stock", "Out of Stock")</f>
        <v>In Stock</v>
      </c>
      <c r="Z873" s="13" t="str">
        <f>IF(BooksData[[#This Row],[Stock Count]] &lt; 5, "⚠️ Low", "OK")</f>
        <v>OK</v>
      </c>
      <c r="AA873" s="14">
        <f>BooksData[[#This Row],[Revenue]]*0.2</f>
        <v>9855.3940000000002</v>
      </c>
      <c r="AB873" s="13" t="str" cm="1">
        <f t="array" ref="AB873">_xlfn.IFS(BooksData[[#This Row],[Price(USD)]]&lt;10, "Low", BooksData[[#This Row],[Price(USD)]]&lt;20, "Mid", TRUE, "High")</f>
        <v>Mid</v>
      </c>
      <c r="AC873" s="13" t="str">
        <f>IF(BooksData[[#This Row],[Total Sales]] &gt; 4000, "Top Seller", "Other")</f>
        <v>Other</v>
      </c>
    </row>
    <row r="874" spans="1:29" x14ac:dyDescent="0.3">
      <c r="A874" s="7" t="s">
        <v>889</v>
      </c>
      <c r="B874" s="7" t="s">
        <v>1889</v>
      </c>
      <c r="C874" s="7" t="s">
        <v>2017</v>
      </c>
      <c r="D874" s="7" t="s">
        <v>2817</v>
      </c>
      <c r="E874" s="7" t="s">
        <v>2817</v>
      </c>
      <c r="F874" s="7" t="s">
        <v>2921</v>
      </c>
      <c r="G874" s="7" t="s">
        <v>2924</v>
      </c>
      <c r="H874" s="7">
        <v>0</v>
      </c>
      <c r="I874" s="10" t="s">
        <v>2943</v>
      </c>
      <c r="J874" s="7" t="s">
        <v>2977</v>
      </c>
      <c r="K874" s="7" t="s">
        <v>3867</v>
      </c>
      <c r="L874" s="11" t="s">
        <v>4867</v>
      </c>
      <c r="M874" s="11" t="s">
        <v>5867</v>
      </c>
      <c r="N874" s="9">
        <v>2690</v>
      </c>
      <c r="O874" s="7" t="s">
        <v>5996</v>
      </c>
      <c r="P874" s="7" t="s">
        <v>6002</v>
      </c>
      <c r="Q874" s="9">
        <v>649</v>
      </c>
      <c r="R874" s="6">
        <v>45776</v>
      </c>
      <c r="S874" s="8">
        <f>ROUND((VALUE(SUBSTITUTE(SUBSTITUTE(BooksData[[#This Row],[Price (Incl. Tax)]], "Â", ""), "£", "")) *1.3),2)</f>
        <v>52.16</v>
      </c>
      <c r="T874" s="7" cm="1">
        <f t="array" ref="T874">_xlfn.SWITCH(I874, "One",1,"Two",2,"Three",3,"Four",4,"Five",5,"")</f>
        <v>2</v>
      </c>
      <c r="U874" s="12">
        <f>BooksData[[#This Row],[Price(USD)]]*BooksData[[#This Row],[Total Sales]]</f>
        <v>140310.39999999999</v>
      </c>
      <c r="V874" s="7" t="str">
        <f>IF(BooksData[[#This Row],[Title]]="","Missing","OK")</f>
        <v>OK</v>
      </c>
      <c r="W874" s="7" t="str">
        <f ca="1">IF(BooksData[[#This Row],[Last Purchase]] &gt;= TODAY() - 30, "Recent", "Old")</f>
        <v>Old</v>
      </c>
      <c r="X874" s="7">
        <f>IFERROR(
  --MID(BooksData[[#This Row],[Availability]],
        FIND("(", BooksData[[#This Row],[Availability]]) + 1,
        FIND(" ", BooksData[[#This Row],[Availability]], FIND("(", BooksData[[#This Row],[Availability]])) - FIND("(", BooksData[[#This Row],[Availability]]) - 1),
  0)</f>
        <v>14</v>
      </c>
      <c r="Y874" s="13" t="str">
        <f>IF(ISNUMBER(SEARCH("In stock", BooksData[[#This Row],[Availability]])), "In Stock", "Out of Stock")</f>
        <v>In Stock</v>
      </c>
      <c r="Z874" s="13" t="str">
        <f>IF(BooksData[[#This Row],[Stock Count]] &lt; 5, "⚠️ Low", "OK")</f>
        <v>OK</v>
      </c>
      <c r="AA874" s="14">
        <f>BooksData[[#This Row],[Revenue]]*0.2</f>
        <v>28062.080000000002</v>
      </c>
      <c r="AB874" s="13" t="str" cm="1">
        <f t="array" ref="AB874">_xlfn.IFS(BooksData[[#This Row],[Price(USD)]]&lt;10, "Low", BooksData[[#This Row],[Price(USD)]]&lt;20, "Mid", TRUE, "High")</f>
        <v>High</v>
      </c>
      <c r="AC874" s="13" t="str">
        <f>IF(BooksData[[#This Row],[Total Sales]] &gt; 4000, "Top Seller", "Other")</f>
        <v>Other</v>
      </c>
    </row>
    <row r="875" spans="1:29" x14ac:dyDescent="0.3">
      <c r="A875" s="7" t="s">
        <v>890</v>
      </c>
      <c r="B875" s="7" t="s">
        <v>1890</v>
      </c>
      <c r="C875" s="7" t="s">
        <v>2017</v>
      </c>
      <c r="D875" s="7" t="s">
        <v>2818</v>
      </c>
      <c r="E875" s="7" t="s">
        <v>2818</v>
      </c>
      <c r="F875" s="7" t="s">
        <v>2921</v>
      </c>
      <c r="G875" s="7" t="s">
        <v>2933</v>
      </c>
      <c r="H875" s="7">
        <v>0</v>
      </c>
      <c r="I875" s="10" t="s">
        <v>2947</v>
      </c>
      <c r="J875" s="7" t="s">
        <v>2977</v>
      </c>
      <c r="K875" s="7" t="s">
        <v>3868</v>
      </c>
      <c r="L875" s="11" t="s">
        <v>4868</v>
      </c>
      <c r="M875" s="11" t="s">
        <v>5868</v>
      </c>
      <c r="N875" s="9">
        <v>4995</v>
      </c>
      <c r="O875" s="7" t="s">
        <v>5995</v>
      </c>
      <c r="P875" s="7" t="s">
        <v>6001</v>
      </c>
      <c r="Q875" s="9">
        <v>356</v>
      </c>
      <c r="R875" s="6">
        <v>45799</v>
      </c>
      <c r="S875" s="8">
        <f>ROUND((VALUE(SUBSTITUTE(SUBSTITUTE(BooksData[[#This Row],[Price (Incl. Tax)]], "Â", ""), "£", "")) *1.3),2)</f>
        <v>48.06</v>
      </c>
      <c r="T875" s="7" cm="1">
        <f t="array" ref="T875">_xlfn.SWITCH(I875, "One",1,"Two",2,"Three",3,"Four",4,"Five",5,"")</f>
        <v>5</v>
      </c>
      <c r="U875" s="12">
        <f>BooksData[[#This Row],[Price(USD)]]*BooksData[[#This Row],[Total Sales]]</f>
        <v>240059.7</v>
      </c>
      <c r="V875" s="7" t="str">
        <f>IF(BooksData[[#This Row],[Title]]="","Missing","OK")</f>
        <v>OK</v>
      </c>
      <c r="W875" s="7" t="str">
        <f ca="1">IF(BooksData[[#This Row],[Last Purchase]] &gt;= TODAY() - 30, "Recent", "Old")</f>
        <v>Old</v>
      </c>
      <c r="X875" s="7">
        <f>IFERROR(
  --MID(BooksData[[#This Row],[Availability]],
        FIND("(", BooksData[[#This Row],[Availability]]) + 1,
        FIND(" ", BooksData[[#This Row],[Availability]], FIND("(", BooksData[[#This Row],[Availability]])) - FIND("(", BooksData[[#This Row],[Availability]]) - 1),
  0)</f>
        <v>12</v>
      </c>
      <c r="Y875" s="13" t="str">
        <f>IF(ISNUMBER(SEARCH("In stock", BooksData[[#This Row],[Availability]])), "In Stock", "Out of Stock")</f>
        <v>In Stock</v>
      </c>
      <c r="Z875" s="13" t="str">
        <f>IF(BooksData[[#This Row],[Stock Count]] &lt; 5, "⚠️ Low", "OK")</f>
        <v>OK</v>
      </c>
      <c r="AA875" s="14">
        <f>BooksData[[#This Row],[Revenue]]*0.2</f>
        <v>48011.94</v>
      </c>
      <c r="AB875" s="13" t="str" cm="1">
        <f t="array" ref="AB875">_xlfn.IFS(BooksData[[#This Row],[Price(USD)]]&lt;10, "Low", BooksData[[#This Row],[Price(USD)]]&lt;20, "Mid", TRUE, "High")</f>
        <v>High</v>
      </c>
      <c r="AC875" s="13" t="str">
        <f>IF(BooksData[[#This Row],[Total Sales]] &gt; 4000, "Top Seller", "Other")</f>
        <v>Top Seller</v>
      </c>
    </row>
    <row r="876" spans="1:29" x14ac:dyDescent="0.3">
      <c r="A876" s="7" t="s">
        <v>891</v>
      </c>
      <c r="B876" s="7" t="s">
        <v>1891</v>
      </c>
      <c r="C876" s="7" t="s">
        <v>2017</v>
      </c>
      <c r="D876" s="7" t="s">
        <v>2819</v>
      </c>
      <c r="E876" s="7" t="s">
        <v>2819</v>
      </c>
      <c r="F876" s="7" t="s">
        <v>2921</v>
      </c>
      <c r="G876" s="7" t="s">
        <v>2933</v>
      </c>
      <c r="H876" s="7">
        <v>0</v>
      </c>
      <c r="I876" s="10" t="s">
        <v>2946</v>
      </c>
      <c r="J876" s="7" t="s">
        <v>2977</v>
      </c>
      <c r="K876" s="7" t="s">
        <v>3869</v>
      </c>
      <c r="L876" s="11" t="s">
        <v>4869</v>
      </c>
      <c r="M876" s="11" t="s">
        <v>5869</v>
      </c>
      <c r="N876" s="9">
        <v>2101</v>
      </c>
      <c r="O876" s="7" t="s">
        <v>5998</v>
      </c>
      <c r="P876" s="7" t="s">
        <v>6001</v>
      </c>
      <c r="Q876" s="9">
        <v>1448</v>
      </c>
      <c r="R876" s="6">
        <v>45713</v>
      </c>
      <c r="S876" s="8">
        <f>ROUND((VALUE(SUBSTITUTE(SUBSTITUTE(BooksData[[#This Row],[Price (Incl. Tax)]], "Â", ""), "£", "")) *1.3),2)</f>
        <v>63.23</v>
      </c>
      <c r="T876" s="7" cm="1">
        <f t="array" ref="T876">_xlfn.SWITCH(I876, "One",1,"Two",2,"Three",3,"Four",4,"Five",5,"")</f>
        <v>1</v>
      </c>
      <c r="U876" s="12">
        <f>BooksData[[#This Row],[Price(USD)]]*BooksData[[#This Row],[Total Sales]]</f>
        <v>132846.22999999998</v>
      </c>
      <c r="V876" s="7" t="str">
        <f>IF(BooksData[[#This Row],[Title]]="","Missing","OK")</f>
        <v>OK</v>
      </c>
      <c r="W876" s="7" t="str">
        <f ca="1">IF(BooksData[[#This Row],[Last Purchase]] &gt;= TODAY() - 30, "Recent", "Old")</f>
        <v>Old</v>
      </c>
      <c r="X876" s="7">
        <f>IFERROR(
  --MID(BooksData[[#This Row],[Availability]],
        FIND("(", BooksData[[#This Row],[Availability]]) + 1,
        FIND(" ", BooksData[[#This Row],[Availability]], FIND("(", BooksData[[#This Row],[Availability]])) - FIND("(", BooksData[[#This Row],[Availability]]) - 1),
  0)</f>
        <v>12</v>
      </c>
      <c r="Y876" s="13" t="str">
        <f>IF(ISNUMBER(SEARCH("In stock", BooksData[[#This Row],[Availability]])), "In Stock", "Out of Stock")</f>
        <v>In Stock</v>
      </c>
      <c r="Z876" s="13" t="str">
        <f>IF(BooksData[[#This Row],[Stock Count]] &lt; 5, "⚠️ Low", "OK")</f>
        <v>OK</v>
      </c>
      <c r="AA876" s="14">
        <f>BooksData[[#This Row],[Revenue]]*0.2</f>
        <v>26569.245999999999</v>
      </c>
      <c r="AB876" s="13" t="str" cm="1">
        <f t="array" ref="AB876">_xlfn.IFS(BooksData[[#This Row],[Price(USD)]]&lt;10, "Low", BooksData[[#This Row],[Price(USD)]]&lt;20, "Mid", TRUE, "High")</f>
        <v>High</v>
      </c>
      <c r="AC876" s="13" t="str">
        <f>IF(BooksData[[#This Row],[Total Sales]] &gt; 4000, "Top Seller", "Other")</f>
        <v>Other</v>
      </c>
    </row>
    <row r="877" spans="1:29" x14ac:dyDescent="0.3">
      <c r="A877" s="7" t="s">
        <v>892</v>
      </c>
      <c r="B877" s="7" t="s">
        <v>1892</v>
      </c>
      <c r="C877" s="7" t="s">
        <v>2017</v>
      </c>
      <c r="D877" s="7" t="s">
        <v>2820</v>
      </c>
      <c r="E877" s="7" t="s">
        <v>2820</v>
      </c>
      <c r="F877" s="7" t="s">
        <v>2921</v>
      </c>
      <c r="G877" s="7" t="s">
        <v>2935</v>
      </c>
      <c r="H877" s="7">
        <v>0</v>
      </c>
      <c r="I877" s="10" t="s">
        <v>2945</v>
      </c>
      <c r="J877" s="7" t="s">
        <v>2977</v>
      </c>
      <c r="K877" s="7" t="s">
        <v>3870</v>
      </c>
      <c r="L877" s="11" t="s">
        <v>4870</v>
      </c>
      <c r="M877" s="11" t="s">
        <v>5870</v>
      </c>
      <c r="N877" s="9">
        <v>261</v>
      </c>
      <c r="O877" s="7" t="s">
        <v>5998</v>
      </c>
      <c r="P877" s="7" t="s">
        <v>6002</v>
      </c>
      <c r="Q877" s="9">
        <v>1983</v>
      </c>
      <c r="R877" s="6">
        <v>45843</v>
      </c>
      <c r="S877" s="8">
        <f>ROUND((VALUE(SUBSTITUTE(SUBSTITUTE(BooksData[[#This Row],[Price (Incl. Tax)]], "Â", ""), "£", "")) *1.3),2)</f>
        <v>30.38</v>
      </c>
      <c r="T877" s="7" cm="1">
        <f t="array" ref="T877">_xlfn.SWITCH(I877, "One",1,"Two",2,"Three",3,"Four",4,"Five",5,"")</f>
        <v>3</v>
      </c>
      <c r="U877" s="12">
        <f>BooksData[[#This Row],[Price(USD)]]*BooksData[[#This Row],[Total Sales]]</f>
        <v>7929.1799999999994</v>
      </c>
      <c r="V877" s="7" t="str">
        <f>IF(BooksData[[#This Row],[Title]]="","Missing","OK")</f>
        <v>OK</v>
      </c>
      <c r="W877" s="7" t="str">
        <f ca="1">IF(BooksData[[#This Row],[Last Purchase]] &gt;= TODAY() - 30, "Recent", "Old")</f>
        <v>Recent</v>
      </c>
      <c r="X877" s="7">
        <f>IFERROR(
  --MID(BooksData[[#This Row],[Availability]],
        FIND("(", BooksData[[#This Row],[Availability]]) + 1,
        FIND(" ", BooksData[[#This Row],[Availability]], FIND("(", BooksData[[#This Row],[Availability]])) - FIND("(", BooksData[[#This Row],[Availability]]) - 1),
  0)</f>
        <v>5</v>
      </c>
      <c r="Y877" s="13" t="str">
        <f>IF(ISNUMBER(SEARCH("In stock", BooksData[[#This Row],[Availability]])), "In Stock", "Out of Stock")</f>
        <v>In Stock</v>
      </c>
      <c r="Z877" s="13" t="str">
        <f>IF(BooksData[[#This Row],[Stock Count]] &lt; 5, "⚠️ Low", "OK")</f>
        <v>OK</v>
      </c>
      <c r="AA877" s="14">
        <f>BooksData[[#This Row],[Revenue]]*0.2</f>
        <v>1585.836</v>
      </c>
      <c r="AB877" s="13" t="str" cm="1">
        <f t="array" ref="AB877">_xlfn.IFS(BooksData[[#This Row],[Price(USD)]]&lt;10, "Low", BooksData[[#This Row],[Price(USD)]]&lt;20, "Mid", TRUE, "High")</f>
        <v>High</v>
      </c>
      <c r="AC877" s="13" t="str">
        <f>IF(BooksData[[#This Row],[Total Sales]] &gt; 4000, "Top Seller", "Other")</f>
        <v>Other</v>
      </c>
    </row>
    <row r="878" spans="1:29" x14ac:dyDescent="0.3">
      <c r="A878" s="7" t="s">
        <v>893</v>
      </c>
      <c r="B878" s="7" t="s">
        <v>1893</v>
      </c>
      <c r="C878" s="7" t="s">
        <v>2017</v>
      </c>
      <c r="D878" s="7" t="s">
        <v>2821</v>
      </c>
      <c r="E878" s="7" t="s">
        <v>2821</v>
      </c>
      <c r="F878" s="7" t="s">
        <v>2921</v>
      </c>
      <c r="G878" s="7" t="s">
        <v>2935</v>
      </c>
      <c r="H878" s="7">
        <v>0</v>
      </c>
      <c r="I878" s="10" t="s">
        <v>2947</v>
      </c>
      <c r="J878" s="7" t="s">
        <v>2977</v>
      </c>
      <c r="K878" s="7" t="s">
        <v>3871</v>
      </c>
      <c r="L878" s="11" t="s">
        <v>4871</v>
      </c>
      <c r="M878" s="11" t="s">
        <v>5871</v>
      </c>
      <c r="N878" s="9">
        <v>798</v>
      </c>
      <c r="O878" s="7" t="s">
        <v>5996</v>
      </c>
      <c r="P878" s="7" t="s">
        <v>6002</v>
      </c>
      <c r="Q878" s="9">
        <v>1150</v>
      </c>
      <c r="R878" s="6">
        <v>45760</v>
      </c>
      <c r="S878" s="8">
        <f>ROUND((VALUE(SUBSTITUTE(SUBSTITUTE(BooksData[[#This Row],[Price (Incl. Tax)]], "Â", ""), "£", "")) *1.3),2)</f>
        <v>46.32</v>
      </c>
      <c r="T878" s="7" cm="1">
        <f t="array" ref="T878">_xlfn.SWITCH(I878, "One",1,"Two",2,"Three",3,"Four",4,"Five",5,"")</f>
        <v>5</v>
      </c>
      <c r="U878" s="12">
        <f>BooksData[[#This Row],[Price(USD)]]*BooksData[[#This Row],[Total Sales]]</f>
        <v>36963.360000000001</v>
      </c>
      <c r="V878" s="7" t="str">
        <f>IF(BooksData[[#This Row],[Title]]="","Missing","OK")</f>
        <v>OK</v>
      </c>
      <c r="W878" s="7" t="str">
        <f ca="1">IF(BooksData[[#This Row],[Last Purchase]] &gt;= TODAY() - 30, "Recent", "Old")</f>
        <v>Old</v>
      </c>
      <c r="X878" s="7">
        <f>IFERROR(
  --MID(BooksData[[#This Row],[Availability]],
        FIND("(", BooksData[[#This Row],[Availability]]) + 1,
        FIND(" ", BooksData[[#This Row],[Availability]], FIND("(", BooksData[[#This Row],[Availability]])) - FIND("(", BooksData[[#This Row],[Availability]]) - 1),
  0)</f>
        <v>5</v>
      </c>
      <c r="Y878" s="13" t="str">
        <f>IF(ISNUMBER(SEARCH("In stock", BooksData[[#This Row],[Availability]])), "In Stock", "Out of Stock")</f>
        <v>In Stock</v>
      </c>
      <c r="Z878" s="13" t="str">
        <f>IF(BooksData[[#This Row],[Stock Count]] &lt; 5, "⚠️ Low", "OK")</f>
        <v>OK</v>
      </c>
      <c r="AA878" s="14">
        <f>BooksData[[#This Row],[Revenue]]*0.2</f>
        <v>7392.6720000000005</v>
      </c>
      <c r="AB878" s="13" t="str" cm="1">
        <f t="array" ref="AB878">_xlfn.IFS(BooksData[[#This Row],[Price(USD)]]&lt;10, "Low", BooksData[[#This Row],[Price(USD)]]&lt;20, "Mid", TRUE, "High")</f>
        <v>High</v>
      </c>
      <c r="AC878" s="13" t="str">
        <f>IF(BooksData[[#This Row],[Total Sales]] &gt; 4000, "Top Seller", "Other")</f>
        <v>Other</v>
      </c>
    </row>
    <row r="879" spans="1:29" x14ac:dyDescent="0.3">
      <c r="A879" s="7" t="s">
        <v>894</v>
      </c>
      <c r="B879" s="7" t="s">
        <v>1894</v>
      </c>
      <c r="C879" s="7" t="s">
        <v>2017</v>
      </c>
      <c r="D879" s="7" t="s">
        <v>2822</v>
      </c>
      <c r="E879" s="7" t="s">
        <v>2822</v>
      </c>
      <c r="F879" s="7" t="s">
        <v>2921</v>
      </c>
      <c r="G879" s="7" t="s">
        <v>2936</v>
      </c>
      <c r="H879" s="7">
        <v>0</v>
      </c>
      <c r="I879" s="10" t="s">
        <v>2944</v>
      </c>
      <c r="J879" s="7" t="s">
        <v>2977</v>
      </c>
      <c r="K879" s="7" t="s">
        <v>3872</v>
      </c>
      <c r="L879" s="11" t="s">
        <v>4872</v>
      </c>
      <c r="M879" s="11" t="s">
        <v>5872</v>
      </c>
      <c r="N879" s="9">
        <v>1925</v>
      </c>
      <c r="O879" s="7" t="s">
        <v>6000</v>
      </c>
      <c r="P879" s="7" t="s">
        <v>6001</v>
      </c>
      <c r="Q879" s="9">
        <v>1420</v>
      </c>
      <c r="R879" s="6">
        <v>45736</v>
      </c>
      <c r="S879" s="8">
        <f>ROUND((VALUE(SUBSTITUTE(SUBSTITUTE(BooksData[[#This Row],[Price (Incl. Tax)]], "Â", ""), "£", "")) *1.3),2)</f>
        <v>16.579999999999998</v>
      </c>
      <c r="T879" s="7" cm="1">
        <f t="array" ref="T879">_xlfn.SWITCH(I879, "One",1,"Two",2,"Three",3,"Four",4,"Five",5,"")</f>
        <v>4</v>
      </c>
      <c r="U879" s="12">
        <f>BooksData[[#This Row],[Price(USD)]]*BooksData[[#This Row],[Total Sales]]</f>
        <v>31916.499999999996</v>
      </c>
      <c r="V879" s="7" t="str">
        <f>IF(BooksData[[#This Row],[Title]]="","Missing","OK")</f>
        <v>OK</v>
      </c>
      <c r="W879" s="7" t="str">
        <f ca="1">IF(BooksData[[#This Row],[Last Purchase]] &gt;= TODAY() - 30, "Recent", "Old")</f>
        <v>Old</v>
      </c>
      <c r="X879" s="7">
        <f>IFERROR(
  --MID(BooksData[[#This Row],[Availability]],
        FIND("(", BooksData[[#This Row],[Availability]]) + 1,
        FIND(" ", BooksData[[#This Row],[Availability]], FIND("(", BooksData[[#This Row],[Availability]])) - FIND("(", BooksData[[#This Row],[Availability]]) - 1),
  0)</f>
        <v>4</v>
      </c>
      <c r="Y879" s="13" t="str">
        <f>IF(ISNUMBER(SEARCH("In stock", BooksData[[#This Row],[Availability]])), "In Stock", "Out of Stock")</f>
        <v>In Stock</v>
      </c>
      <c r="Z879" s="13" t="str">
        <f>IF(BooksData[[#This Row],[Stock Count]] &lt; 5, "⚠️ Low", "OK")</f>
        <v>⚠️ Low</v>
      </c>
      <c r="AA879" s="14">
        <f>BooksData[[#This Row],[Revenue]]*0.2</f>
        <v>6383.2999999999993</v>
      </c>
      <c r="AB879" s="13" t="str" cm="1">
        <f t="array" ref="AB879">_xlfn.IFS(BooksData[[#This Row],[Price(USD)]]&lt;10, "Low", BooksData[[#This Row],[Price(USD)]]&lt;20, "Mid", TRUE, "High")</f>
        <v>Mid</v>
      </c>
      <c r="AC879" s="13" t="str">
        <f>IF(BooksData[[#This Row],[Total Sales]] &gt; 4000, "Top Seller", "Other")</f>
        <v>Other</v>
      </c>
    </row>
    <row r="880" spans="1:29" x14ac:dyDescent="0.3">
      <c r="A880" s="7" t="s">
        <v>895</v>
      </c>
      <c r="B880" s="7" t="s">
        <v>1895</v>
      </c>
      <c r="C880" s="7" t="s">
        <v>2017</v>
      </c>
      <c r="D880" s="7" t="s">
        <v>2823</v>
      </c>
      <c r="E880" s="7" t="s">
        <v>2823</v>
      </c>
      <c r="F880" s="7" t="s">
        <v>2921</v>
      </c>
      <c r="G880" s="7" t="s">
        <v>2936</v>
      </c>
      <c r="H880" s="7">
        <v>0</v>
      </c>
      <c r="I880" s="10" t="s">
        <v>2944</v>
      </c>
      <c r="J880" s="7" t="s">
        <v>2977</v>
      </c>
      <c r="K880" s="7" t="s">
        <v>3873</v>
      </c>
      <c r="L880" s="11" t="s">
        <v>4873</v>
      </c>
      <c r="M880" s="11" t="s">
        <v>5873</v>
      </c>
      <c r="N880" s="9">
        <v>4762</v>
      </c>
      <c r="O880" s="7" t="s">
        <v>5998</v>
      </c>
      <c r="P880" s="7" t="s">
        <v>6001</v>
      </c>
      <c r="Q880" s="9">
        <v>1821</v>
      </c>
      <c r="R880" s="6">
        <v>45825</v>
      </c>
      <c r="S880" s="8">
        <f>ROUND((VALUE(SUBSTITUTE(SUBSTITUTE(BooksData[[#This Row],[Price (Incl. Tax)]], "Â", ""), "£", "")) *1.3),2)</f>
        <v>61.76</v>
      </c>
      <c r="T880" s="7" cm="1">
        <f t="array" ref="T880">_xlfn.SWITCH(I880, "One",1,"Two",2,"Three",3,"Four",4,"Five",5,"")</f>
        <v>4</v>
      </c>
      <c r="U880" s="12">
        <f>BooksData[[#This Row],[Price(USD)]]*BooksData[[#This Row],[Total Sales]]</f>
        <v>294101.12</v>
      </c>
      <c r="V880" s="7" t="str">
        <f>IF(BooksData[[#This Row],[Title]]="","Missing","OK")</f>
        <v>OK</v>
      </c>
      <c r="W880" s="7" t="str">
        <f ca="1">IF(BooksData[[#This Row],[Last Purchase]] &gt;= TODAY() - 30, "Recent", "Old")</f>
        <v>Recent</v>
      </c>
      <c r="X880" s="7">
        <f>IFERROR(
  --MID(BooksData[[#This Row],[Availability]],
        FIND("(", BooksData[[#This Row],[Availability]]) + 1,
        FIND(" ", BooksData[[#This Row],[Availability]], FIND("(", BooksData[[#This Row],[Availability]])) - FIND("(", BooksData[[#This Row],[Availability]]) - 1),
  0)</f>
        <v>4</v>
      </c>
      <c r="Y880" s="13" t="str">
        <f>IF(ISNUMBER(SEARCH("In stock", BooksData[[#This Row],[Availability]])), "In Stock", "Out of Stock")</f>
        <v>In Stock</v>
      </c>
      <c r="Z880" s="13" t="str">
        <f>IF(BooksData[[#This Row],[Stock Count]] &lt; 5, "⚠️ Low", "OK")</f>
        <v>⚠️ Low</v>
      </c>
      <c r="AA880" s="14">
        <f>BooksData[[#This Row],[Revenue]]*0.2</f>
        <v>58820.224000000002</v>
      </c>
      <c r="AB880" s="13" t="str" cm="1">
        <f t="array" ref="AB880">_xlfn.IFS(BooksData[[#This Row],[Price(USD)]]&lt;10, "Low", BooksData[[#This Row],[Price(USD)]]&lt;20, "Mid", TRUE, "High")</f>
        <v>High</v>
      </c>
      <c r="AC880" s="13" t="str">
        <f>IF(BooksData[[#This Row],[Total Sales]] &gt; 4000, "Top Seller", "Other")</f>
        <v>Top Seller</v>
      </c>
    </row>
    <row r="881" spans="1:29" x14ac:dyDescent="0.3">
      <c r="A881" s="7" t="s">
        <v>896</v>
      </c>
      <c r="B881" s="7" t="s">
        <v>1896</v>
      </c>
      <c r="C881" s="7" t="s">
        <v>2017</v>
      </c>
      <c r="D881" s="7" t="s">
        <v>2824</v>
      </c>
      <c r="E881" s="7" t="s">
        <v>2824</v>
      </c>
      <c r="F881" s="7" t="s">
        <v>2921</v>
      </c>
      <c r="G881" s="7" t="s">
        <v>2936</v>
      </c>
      <c r="H881" s="7">
        <v>0</v>
      </c>
      <c r="I881" s="10" t="s">
        <v>2943</v>
      </c>
      <c r="J881" s="7" t="s">
        <v>2977</v>
      </c>
      <c r="K881" s="7" t="s">
        <v>3874</v>
      </c>
      <c r="L881" s="11" t="s">
        <v>4874</v>
      </c>
      <c r="M881" s="11" t="s">
        <v>5874</v>
      </c>
      <c r="N881" s="9">
        <v>4859</v>
      </c>
      <c r="O881" s="7" t="s">
        <v>5998</v>
      </c>
      <c r="P881" s="7" t="s">
        <v>6001</v>
      </c>
      <c r="Q881" s="9">
        <v>1902</v>
      </c>
      <c r="R881" s="6">
        <v>45694</v>
      </c>
      <c r="S881" s="8">
        <f>ROUND((VALUE(SUBSTITUTE(SUBSTITUTE(BooksData[[#This Row],[Price (Incl. Tax)]], "Â", ""), "£", "")) *1.3),2)</f>
        <v>45.23</v>
      </c>
      <c r="T881" s="7" cm="1">
        <f t="array" ref="T881">_xlfn.SWITCH(I881, "One",1,"Two",2,"Three",3,"Four",4,"Five",5,"")</f>
        <v>2</v>
      </c>
      <c r="U881" s="12">
        <f>BooksData[[#This Row],[Price(USD)]]*BooksData[[#This Row],[Total Sales]]</f>
        <v>219772.56999999998</v>
      </c>
      <c r="V881" s="7" t="str">
        <f>IF(BooksData[[#This Row],[Title]]="","Missing","OK")</f>
        <v>OK</v>
      </c>
      <c r="W881" s="7" t="str">
        <f ca="1">IF(BooksData[[#This Row],[Last Purchase]] &gt;= TODAY() - 30, "Recent", "Old")</f>
        <v>Old</v>
      </c>
      <c r="X881" s="7">
        <f>IFERROR(
  --MID(BooksData[[#This Row],[Availability]],
        FIND("(", BooksData[[#This Row],[Availability]]) + 1,
        FIND(" ", BooksData[[#This Row],[Availability]], FIND("(", BooksData[[#This Row],[Availability]])) - FIND("(", BooksData[[#This Row],[Availability]]) - 1),
  0)</f>
        <v>4</v>
      </c>
      <c r="Y881" s="13" t="str">
        <f>IF(ISNUMBER(SEARCH("In stock", BooksData[[#This Row],[Availability]])), "In Stock", "Out of Stock")</f>
        <v>In Stock</v>
      </c>
      <c r="Z881" s="13" t="str">
        <f>IF(BooksData[[#This Row],[Stock Count]] &lt; 5, "⚠️ Low", "OK")</f>
        <v>⚠️ Low</v>
      </c>
      <c r="AA881" s="14">
        <f>BooksData[[#This Row],[Revenue]]*0.2</f>
        <v>43954.513999999996</v>
      </c>
      <c r="AB881" s="13" t="str" cm="1">
        <f t="array" ref="AB881">_xlfn.IFS(BooksData[[#This Row],[Price(USD)]]&lt;10, "Low", BooksData[[#This Row],[Price(USD)]]&lt;20, "Mid", TRUE, "High")</f>
        <v>High</v>
      </c>
      <c r="AC881" s="13" t="str">
        <f>IF(BooksData[[#This Row],[Total Sales]] &gt; 4000, "Top Seller", "Other")</f>
        <v>Top Seller</v>
      </c>
    </row>
    <row r="882" spans="1:29" x14ac:dyDescent="0.3">
      <c r="A882" s="7" t="s">
        <v>897</v>
      </c>
      <c r="B882" s="7" t="s">
        <v>1897</v>
      </c>
      <c r="C882" s="7" t="s">
        <v>2017</v>
      </c>
      <c r="D882" s="7" t="s">
        <v>2258</v>
      </c>
      <c r="E882" s="7" t="s">
        <v>2258</v>
      </c>
      <c r="F882" s="7" t="s">
        <v>2921</v>
      </c>
      <c r="G882" s="7" t="s">
        <v>2936</v>
      </c>
      <c r="H882" s="7">
        <v>0</v>
      </c>
      <c r="I882" s="10" t="s">
        <v>2945</v>
      </c>
      <c r="J882" s="7" t="s">
        <v>2977</v>
      </c>
      <c r="K882" s="7" t="s">
        <v>3875</v>
      </c>
      <c r="L882" s="11" t="s">
        <v>4875</v>
      </c>
      <c r="M882" s="11" t="s">
        <v>5875</v>
      </c>
      <c r="N882" s="9">
        <v>219</v>
      </c>
      <c r="O882" s="7" t="s">
        <v>5997</v>
      </c>
      <c r="P882" s="7" t="s">
        <v>6002</v>
      </c>
      <c r="Q882" s="9">
        <v>1256</v>
      </c>
      <c r="R882" s="6">
        <v>45679</v>
      </c>
      <c r="S882" s="8">
        <f>ROUND((VALUE(SUBSTITUTE(SUBSTITUTE(BooksData[[#This Row],[Price (Incl. Tax)]], "Â", ""), "£", "")) *1.3),2)</f>
        <v>32.51</v>
      </c>
      <c r="T882" s="7" cm="1">
        <f t="array" ref="T882">_xlfn.SWITCH(I882, "One",1,"Two",2,"Three",3,"Four",4,"Five",5,"")</f>
        <v>3</v>
      </c>
      <c r="U882" s="12">
        <f>BooksData[[#This Row],[Price(USD)]]*BooksData[[#This Row],[Total Sales]]</f>
        <v>7119.69</v>
      </c>
      <c r="V882" s="7" t="str">
        <f>IF(BooksData[[#This Row],[Title]]="","Missing","OK")</f>
        <v>OK</v>
      </c>
      <c r="W882" s="7" t="str">
        <f ca="1">IF(BooksData[[#This Row],[Last Purchase]] &gt;= TODAY() - 30, "Recent", "Old")</f>
        <v>Old</v>
      </c>
      <c r="X882" s="7">
        <f>IFERROR(
  --MID(BooksData[[#This Row],[Availability]],
        FIND("(", BooksData[[#This Row],[Availability]]) + 1,
        FIND(" ", BooksData[[#This Row],[Availability]], FIND("(", BooksData[[#This Row],[Availability]])) - FIND("(", BooksData[[#This Row],[Availability]]) - 1),
  0)</f>
        <v>4</v>
      </c>
      <c r="Y882" s="13" t="str">
        <f>IF(ISNUMBER(SEARCH("In stock", BooksData[[#This Row],[Availability]])), "In Stock", "Out of Stock")</f>
        <v>In Stock</v>
      </c>
      <c r="Z882" s="13" t="str">
        <f>IF(BooksData[[#This Row],[Stock Count]] &lt; 5, "⚠️ Low", "OK")</f>
        <v>⚠️ Low</v>
      </c>
      <c r="AA882" s="14">
        <f>BooksData[[#This Row],[Revenue]]*0.2</f>
        <v>1423.9380000000001</v>
      </c>
      <c r="AB882" s="13" t="str" cm="1">
        <f t="array" ref="AB882">_xlfn.IFS(BooksData[[#This Row],[Price(USD)]]&lt;10, "Low", BooksData[[#This Row],[Price(USD)]]&lt;20, "Mid", TRUE, "High")</f>
        <v>High</v>
      </c>
      <c r="AC882" s="13" t="str">
        <f>IF(BooksData[[#This Row],[Total Sales]] &gt; 4000, "Top Seller", "Other")</f>
        <v>Other</v>
      </c>
    </row>
    <row r="883" spans="1:29" x14ac:dyDescent="0.3">
      <c r="A883" s="7" t="s">
        <v>898</v>
      </c>
      <c r="B883" s="7" t="s">
        <v>1898</v>
      </c>
      <c r="C883" s="7" t="s">
        <v>2017</v>
      </c>
      <c r="D883" s="7" t="s">
        <v>2825</v>
      </c>
      <c r="E883" s="7" t="s">
        <v>2825</v>
      </c>
      <c r="F883" s="7" t="s">
        <v>2921</v>
      </c>
      <c r="G883" s="7" t="s">
        <v>2936</v>
      </c>
      <c r="H883" s="7">
        <v>0</v>
      </c>
      <c r="I883" s="10" t="s">
        <v>2944</v>
      </c>
      <c r="J883" s="7" t="s">
        <v>2977</v>
      </c>
      <c r="K883" s="7" t="s">
        <v>3876</v>
      </c>
      <c r="L883" s="11" t="s">
        <v>4876</v>
      </c>
      <c r="M883" s="11" t="s">
        <v>5876</v>
      </c>
      <c r="N883" s="9">
        <v>2257</v>
      </c>
      <c r="O883" s="7" t="s">
        <v>6000</v>
      </c>
      <c r="P883" s="7" t="s">
        <v>6002</v>
      </c>
      <c r="Q883" s="9">
        <v>1611</v>
      </c>
      <c r="R883" s="6">
        <v>45708</v>
      </c>
      <c r="S883" s="8">
        <f>ROUND((VALUE(SUBSTITUTE(SUBSTITUTE(BooksData[[#This Row],[Price (Incl. Tax)]], "Â", ""), "£", "")) *1.3),2)</f>
        <v>64.430000000000007</v>
      </c>
      <c r="T883" s="7" cm="1">
        <f t="array" ref="T883">_xlfn.SWITCH(I883, "One",1,"Two",2,"Three",3,"Four",4,"Five",5,"")</f>
        <v>4</v>
      </c>
      <c r="U883" s="12">
        <f>BooksData[[#This Row],[Price(USD)]]*BooksData[[#This Row],[Total Sales]]</f>
        <v>145418.51</v>
      </c>
      <c r="V883" s="7" t="str">
        <f>IF(BooksData[[#This Row],[Title]]="","Missing","OK")</f>
        <v>OK</v>
      </c>
      <c r="W883" s="7" t="str">
        <f ca="1">IF(BooksData[[#This Row],[Last Purchase]] &gt;= TODAY() - 30, "Recent", "Old")</f>
        <v>Old</v>
      </c>
      <c r="X883" s="7">
        <f>IFERROR(
  --MID(BooksData[[#This Row],[Availability]],
        FIND("(", BooksData[[#This Row],[Availability]]) + 1,
        FIND(" ", BooksData[[#This Row],[Availability]], FIND("(", BooksData[[#This Row],[Availability]])) - FIND("(", BooksData[[#This Row],[Availability]]) - 1),
  0)</f>
        <v>4</v>
      </c>
      <c r="Y883" s="13" t="str">
        <f>IF(ISNUMBER(SEARCH("In stock", BooksData[[#This Row],[Availability]])), "In Stock", "Out of Stock")</f>
        <v>In Stock</v>
      </c>
      <c r="Z883" s="13" t="str">
        <f>IF(BooksData[[#This Row],[Stock Count]] &lt; 5, "⚠️ Low", "OK")</f>
        <v>⚠️ Low</v>
      </c>
      <c r="AA883" s="14">
        <f>BooksData[[#This Row],[Revenue]]*0.2</f>
        <v>29083.702000000005</v>
      </c>
      <c r="AB883" s="13" t="str" cm="1">
        <f t="array" ref="AB883">_xlfn.IFS(BooksData[[#This Row],[Price(USD)]]&lt;10, "Low", BooksData[[#This Row],[Price(USD)]]&lt;20, "Mid", TRUE, "High")</f>
        <v>High</v>
      </c>
      <c r="AC883" s="13" t="str">
        <f>IF(BooksData[[#This Row],[Total Sales]] &gt; 4000, "Top Seller", "Other")</f>
        <v>Other</v>
      </c>
    </row>
    <row r="884" spans="1:29" x14ac:dyDescent="0.3">
      <c r="A884" s="7" t="s">
        <v>899</v>
      </c>
      <c r="B884" s="7" t="s">
        <v>1899</v>
      </c>
      <c r="C884" s="7" t="s">
        <v>2017</v>
      </c>
      <c r="D884" s="7" t="s">
        <v>2826</v>
      </c>
      <c r="E884" s="7" t="s">
        <v>2826</v>
      </c>
      <c r="F884" s="7" t="s">
        <v>2921</v>
      </c>
      <c r="G884" s="7" t="s">
        <v>2928</v>
      </c>
      <c r="H884" s="7">
        <v>0</v>
      </c>
      <c r="I884" s="10" t="s">
        <v>2943</v>
      </c>
      <c r="J884" s="7" t="s">
        <v>2977</v>
      </c>
      <c r="K884" s="7" t="s">
        <v>3877</v>
      </c>
      <c r="L884" s="11" t="s">
        <v>4877</v>
      </c>
      <c r="M884" s="11" t="s">
        <v>5877</v>
      </c>
      <c r="N884" s="9">
        <v>4770</v>
      </c>
      <c r="O884" s="7" t="s">
        <v>5997</v>
      </c>
      <c r="P884" s="7" t="s">
        <v>6002</v>
      </c>
      <c r="Q884" s="9">
        <v>730</v>
      </c>
      <c r="R884" s="6">
        <v>45794</v>
      </c>
      <c r="S884" s="8">
        <f>ROUND((VALUE(SUBSTITUTE(SUBSTITUTE(BooksData[[#This Row],[Price (Incl. Tax)]], "Â", ""), "£", "")) *1.3),2)</f>
        <v>75.22</v>
      </c>
      <c r="T884" s="7" cm="1">
        <f t="array" ref="T884">_xlfn.SWITCH(I884, "One",1,"Two",2,"Three",3,"Four",4,"Five",5,"")</f>
        <v>2</v>
      </c>
      <c r="U884" s="12">
        <f>BooksData[[#This Row],[Price(USD)]]*BooksData[[#This Row],[Total Sales]]</f>
        <v>358799.4</v>
      </c>
      <c r="V884" s="7" t="str">
        <f>IF(BooksData[[#This Row],[Title]]="","Missing","OK")</f>
        <v>OK</v>
      </c>
      <c r="W884" s="7" t="str">
        <f ca="1">IF(BooksData[[#This Row],[Last Purchase]] &gt;= TODAY() - 30, "Recent", "Old")</f>
        <v>Old</v>
      </c>
      <c r="X884" s="7">
        <f>IFERROR(
  --MID(BooksData[[#This Row],[Availability]],
        FIND("(", BooksData[[#This Row],[Availability]]) + 1,
        FIND(" ", BooksData[[#This Row],[Availability]], FIND("(", BooksData[[#This Row],[Availability]])) - FIND("(", BooksData[[#This Row],[Availability]]) - 1),
  0)</f>
        <v>3</v>
      </c>
      <c r="Y884" s="13" t="str">
        <f>IF(ISNUMBER(SEARCH("In stock", BooksData[[#This Row],[Availability]])), "In Stock", "Out of Stock")</f>
        <v>In Stock</v>
      </c>
      <c r="Z884" s="13" t="str">
        <f>IF(BooksData[[#This Row],[Stock Count]] &lt; 5, "⚠️ Low", "OK")</f>
        <v>⚠️ Low</v>
      </c>
      <c r="AA884" s="14">
        <f>BooksData[[#This Row],[Revenue]]*0.2</f>
        <v>71759.88</v>
      </c>
      <c r="AB884" s="13" t="str" cm="1">
        <f t="array" ref="AB884">_xlfn.IFS(BooksData[[#This Row],[Price(USD)]]&lt;10, "Low", BooksData[[#This Row],[Price(USD)]]&lt;20, "Mid", TRUE, "High")</f>
        <v>High</v>
      </c>
      <c r="AC884" s="13" t="str">
        <f>IF(BooksData[[#This Row],[Total Sales]] &gt; 4000, "Top Seller", "Other")</f>
        <v>Top Seller</v>
      </c>
    </row>
    <row r="885" spans="1:29" x14ac:dyDescent="0.3">
      <c r="A885" s="7" t="s">
        <v>900</v>
      </c>
      <c r="B885" s="7" t="s">
        <v>1900</v>
      </c>
      <c r="C885" s="7" t="s">
        <v>2017</v>
      </c>
      <c r="D885" s="7" t="s">
        <v>2827</v>
      </c>
      <c r="E885" s="7" t="s">
        <v>2827</v>
      </c>
      <c r="F885" s="7" t="s">
        <v>2921</v>
      </c>
      <c r="G885" s="7" t="s">
        <v>2928</v>
      </c>
      <c r="H885" s="7">
        <v>0</v>
      </c>
      <c r="I885" s="10" t="s">
        <v>2945</v>
      </c>
      <c r="J885" s="7" t="s">
        <v>2977</v>
      </c>
      <c r="K885" s="7" t="s">
        <v>3878</v>
      </c>
      <c r="L885" s="11" t="s">
        <v>4878</v>
      </c>
      <c r="M885" s="11" t="s">
        <v>5878</v>
      </c>
      <c r="N885" s="9">
        <v>379</v>
      </c>
      <c r="O885" s="7" t="s">
        <v>5999</v>
      </c>
      <c r="P885" s="7" t="s">
        <v>6001</v>
      </c>
      <c r="Q885" s="9">
        <v>457</v>
      </c>
      <c r="R885" s="6">
        <v>45686</v>
      </c>
      <c r="S885" s="8">
        <f>ROUND((VALUE(SUBSTITUTE(SUBSTITUTE(BooksData[[#This Row],[Price (Incl. Tax)]], "Â", ""), "£", "")) *1.3),2)</f>
        <v>64.31</v>
      </c>
      <c r="T885" s="7" cm="1">
        <f t="array" ref="T885">_xlfn.SWITCH(I885, "One",1,"Two",2,"Three",3,"Four",4,"Five",5,"")</f>
        <v>3</v>
      </c>
      <c r="U885" s="12">
        <f>BooksData[[#This Row],[Price(USD)]]*BooksData[[#This Row],[Total Sales]]</f>
        <v>24373.49</v>
      </c>
      <c r="V885" s="7" t="str">
        <f>IF(BooksData[[#This Row],[Title]]="","Missing","OK")</f>
        <v>OK</v>
      </c>
      <c r="W885" s="7" t="str">
        <f ca="1">IF(BooksData[[#This Row],[Last Purchase]] &gt;= TODAY() - 30, "Recent", "Old")</f>
        <v>Old</v>
      </c>
      <c r="X885" s="7">
        <f>IFERROR(
  --MID(BooksData[[#This Row],[Availability]],
        FIND("(", BooksData[[#This Row],[Availability]]) + 1,
        FIND(" ", BooksData[[#This Row],[Availability]], FIND("(", BooksData[[#This Row],[Availability]])) - FIND("(", BooksData[[#This Row],[Availability]]) - 1),
  0)</f>
        <v>3</v>
      </c>
      <c r="Y885" s="13" t="str">
        <f>IF(ISNUMBER(SEARCH("In stock", BooksData[[#This Row],[Availability]])), "In Stock", "Out of Stock")</f>
        <v>In Stock</v>
      </c>
      <c r="Z885" s="13" t="str">
        <f>IF(BooksData[[#This Row],[Stock Count]] &lt; 5, "⚠️ Low", "OK")</f>
        <v>⚠️ Low</v>
      </c>
      <c r="AA885" s="14">
        <f>BooksData[[#This Row],[Revenue]]*0.2</f>
        <v>4874.6980000000003</v>
      </c>
      <c r="AB885" s="13" t="str" cm="1">
        <f t="array" ref="AB885">_xlfn.IFS(BooksData[[#This Row],[Price(USD)]]&lt;10, "Low", BooksData[[#This Row],[Price(USD)]]&lt;20, "Mid", TRUE, "High")</f>
        <v>High</v>
      </c>
      <c r="AC885" s="13" t="str">
        <f>IF(BooksData[[#This Row],[Total Sales]] &gt; 4000, "Top Seller", "Other")</f>
        <v>Other</v>
      </c>
    </row>
    <row r="886" spans="1:29" x14ac:dyDescent="0.3">
      <c r="A886" s="7" t="s">
        <v>901</v>
      </c>
      <c r="B886" s="7" t="s">
        <v>1901</v>
      </c>
      <c r="C886" s="7" t="s">
        <v>2017</v>
      </c>
      <c r="D886" s="7" t="s">
        <v>2828</v>
      </c>
      <c r="E886" s="7" t="s">
        <v>2828</v>
      </c>
      <c r="F886" s="7" t="s">
        <v>2921</v>
      </c>
      <c r="G886" s="7" t="s">
        <v>2928</v>
      </c>
      <c r="H886" s="7">
        <v>0</v>
      </c>
      <c r="I886" s="10" t="s">
        <v>2946</v>
      </c>
      <c r="J886" s="7" t="s">
        <v>2977</v>
      </c>
      <c r="K886" s="7" t="s">
        <v>3879</v>
      </c>
      <c r="L886" s="11" t="s">
        <v>4879</v>
      </c>
      <c r="M886" s="11" t="s">
        <v>5879</v>
      </c>
      <c r="N886" s="9">
        <v>1485</v>
      </c>
      <c r="O886" s="7" t="s">
        <v>5995</v>
      </c>
      <c r="P886" s="7" t="s">
        <v>6002</v>
      </c>
      <c r="Q886" s="9">
        <v>1363</v>
      </c>
      <c r="R886" s="6">
        <v>45708</v>
      </c>
      <c r="S886" s="8">
        <f>ROUND((VALUE(SUBSTITUTE(SUBSTITUTE(BooksData[[#This Row],[Price (Incl. Tax)]], "Â", ""), "£", "")) *1.3),2)</f>
        <v>71.36</v>
      </c>
      <c r="T886" s="7" cm="1">
        <f t="array" ref="T886">_xlfn.SWITCH(I886, "One",1,"Two",2,"Three",3,"Four",4,"Five",5,"")</f>
        <v>1</v>
      </c>
      <c r="U886" s="12">
        <f>BooksData[[#This Row],[Price(USD)]]*BooksData[[#This Row],[Total Sales]]</f>
        <v>105969.60000000001</v>
      </c>
      <c r="V886" s="7" t="str">
        <f>IF(BooksData[[#This Row],[Title]]="","Missing","OK")</f>
        <v>OK</v>
      </c>
      <c r="W886" s="7" t="str">
        <f ca="1">IF(BooksData[[#This Row],[Last Purchase]] &gt;= TODAY() - 30, "Recent", "Old")</f>
        <v>Old</v>
      </c>
      <c r="X886" s="7">
        <f>IFERROR(
  --MID(BooksData[[#This Row],[Availability]],
        FIND("(", BooksData[[#This Row],[Availability]]) + 1,
        FIND(" ", BooksData[[#This Row],[Availability]], FIND("(", BooksData[[#This Row],[Availability]])) - FIND("(", BooksData[[#This Row],[Availability]]) - 1),
  0)</f>
        <v>3</v>
      </c>
      <c r="Y886" s="13" t="str">
        <f>IF(ISNUMBER(SEARCH("In stock", BooksData[[#This Row],[Availability]])), "In Stock", "Out of Stock")</f>
        <v>In Stock</v>
      </c>
      <c r="Z886" s="13" t="str">
        <f>IF(BooksData[[#This Row],[Stock Count]] &lt; 5, "⚠️ Low", "OK")</f>
        <v>⚠️ Low</v>
      </c>
      <c r="AA886" s="14">
        <f>BooksData[[#This Row],[Revenue]]*0.2</f>
        <v>21193.920000000002</v>
      </c>
      <c r="AB886" s="13" t="str" cm="1">
        <f t="array" ref="AB886">_xlfn.IFS(BooksData[[#This Row],[Price(USD)]]&lt;10, "Low", BooksData[[#This Row],[Price(USD)]]&lt;20, "Mid", TRUE, "High")</f>
        <v>High</v>
      </c>
      <c r="AC886" s="13" t="str">
        <f>IF(BooksData[[#This Row],[Total Sales]] &gt; 4000, "Top Seller", "Other")</f>
        <v>Other</v>
      </c>
    </row>
    <row r="887" spans="1:29" x14ac:dyDescent="0.3">
      <c r="A887" s="7" t="s">
        <v>902</v>
      </c>
      <c r="B887" s="7" t="s">
        <v>1902</v>
      </c>
      <c r="C887" s="7" t="s">
        <v>2017</v>
      </c>
      <c r="D887" s="7" t="s">
        <v>2829</v>
      </c>
      <c r="E887" s="7" t="s">
        <v>2829</v>
      </c>
      <c r="F887" s="7" t="s">
        <v>2921</v>
      </c>
      <c r="G887" s="7" t="s">
        <v>2930</v>
      </c>
      <c r="H887" s="7">
        <v>0</v>
      </c>
      <c r="I887" s="10" t="s">
        <v>2947</v>
      </c>
      <c r="J887" s="7" t="s">
        <v>2978</v>
      </c>
      <c r="K887" s="7" t="s">
        <v>3880</v>
      </c>
      <c r="L887" s="11" t="s">
        <v>4880</v>
      </c>
      <c r="M887" s="11" t="s">
        <v>5880</v>
      </c>
      <c r="N887" s="9">
        <v>3904</v>
      </c>
      <c r="O887" s="7" t="s">
        <v>5996</v>
      </c>
      <c r="P887" s="7" t="s">
        <v>6002</v>
      </c>
      <c r="Q887" s="9">
        <v>1206</v>
      </c>
      <c r="R887" s="6">
        <v>45752</v>
      </c>
      <c r="S887" s="8">
        <f>ROUND((VALUE(SUBSTITUTE(SUBSTITUTE(BooksData[[#This Row],[Price (Incl. Tax)]], "Â", ""), "£", "")) *1.3),2)</f>
        <v>70.5</v>
      </c>
      <c r="T887" s="7" cm="1">
        <f t="array" ref="T887">_xlfn.SWITCH(I887, "One",1,"Two",2,"Three",3,"Four",4,"Five",5,"")</f>
        <v>5</v>
      </c>
      <c r="U887" s="12">
        <f>BooksData[[#This Row],[Price(USD)]]*BooksData[[#This Row],[Total Sales]]</f>
        <v>275232</v>
      </c>
      <c r="V887" s="7" t="str">
        <f>IF(BooksData[[#This Row],[Title]]="","Missing","OK")</f>
        <v>OK</v>
      </c>
      <c r="W887" s="7" t="str">
        <f ca="1">IF(BooksData[[#This Row],[Last Purchase]] &gt;= TODAY() - 30, "Recent", "Old")</f>
        <v>Old</v>
      </c>
      <c r="X887" s="7">
        <f>IFERROR(
  --MID(BooksData[[#This Row],[Availability]],
        FIND("(", BooksData[[#This Row],[Availability]]) + 1,
        FIND(" ", BooksData[[#This Row],[Availability]], FIND("(", BooksData[[#This Row],[Availability]])) - FIND("(", BooksData[[#This Row],[Availability]]) - 1),
  0)</f>
        <v>20</v>
      </c>
      <c r="Y887" s="13" t="str">
        <f>IF(ISNUMBER(SEARCH("In stock", BooksData[[#This Row],[Availability]])), "In Stock", "Out of Stock")</f>
        <v>In Stock</v>
      </c>
      <c r="Z887" s="13" t="str">
        <f>IF(BooksData[[#This Row],[Stock Count]] &lt; 5, "⚠️ Low", "OK")</f>
        <v>OK</v>
      </c>
      <c r="AA887" s="14">
        <f>BooksData[[#This Row],[Revenue]]*0.2</f>
        <v>55046.400000000001</v>
      </c>
      <c r="AB887" s="13" t="str" cm="1">
        <f t="array" ref="AB887">_xlfn.IFS(BooksData[[#This Row],[Price(USD)]]&lt;10, "Low", BooksData[[#This Row],[Price(USD)]]&lt;20, "Mid", TRUE, "High")</f>
        <v>High</v>
      </c>
      <c r="AC887" s="13" t="str">
        <f>IF(BooksData[[#This Row],[Total Sales]] &gt; 4000, "Top Seller", "Other")</f>
        <v>Other</v>
      </c>
    </row>
    <row r="888" spans="1:29" x14ac:dyDescent="0.3">
      <c r="A888" s="7" t="s">
        <v>903</v>
      </c>
      <c r="B888" s="7" t="s">
        <v>1903</v>
      </c>
      <c r="C888" s="7" t="s">
        <v>2017</v>
      </c>
      <c r="D888" s="7" t="s">
        <v>2830</v>
      </c>
      <c r="E888" s="7" t="s">
        <v>2830</v>
      </c>
      <c r="F888" s="7" t="s">
        <v>2921</v>
      </c>
      <c r="G888" s="7" t="s">
        <v>2932</v>
      </c>
      <c r="H888" s="7">
        <v>0</v>
      </c>
      <c r="I888" s="10" t="s">
        <v>2946</v>
      </c>
      <c r="J888" s="7" t="s">
        <v>2978</v>
      </c>
      <c r="K888" s="7" t="s">
        <v>3881</v>
      </c>
      <c r="L888" s="11" t="s">
        <v>4881</v>
      </c>
      <c r="M888" s="11" t="s">
        <v>5881</v>
      </c>
      <c r="N888" s="9">
        <v>4301</v>
      </c>
      <c r="O888" s="7" t="s">
        <v>5998</v>
      </c>
      <c r="P888" s="7" t="s">
        <v>6002</v>
      </c>
      <c r="Q888" s="9">
        <v>1668</v>
      </c>
      <c r="R888" s="6">
        <v>45791</v>
      </c>
      <c r="S888" s="8">
        <f>ROUND((VALUE(SUBSTITUTE(SUBSTITUTE(BooksData[[#This Row],[Price (Incl. Tax)]], "Â", ""), "£", "")) *1.3),2)</f>
        <v>33.18</v>
      </c>
      <c r="T888" s="7" cm="1">
        <f t="array" ref="T888">_xlfn.SWITCH(I888, "One",1,"Two",2,"Three",3,"Four",4,"Five",5,"")</f>
        <v>1</v>
      </c>
      <c r="U888" s="12">
        <f>BooksData[[#This Row],[Price(USD)]]*BooksData[[#This Row],[Total Sales]]</f>
        <v>142707.18</v>
      </c>
      <c r="V888" s="7" t="str">
        <f>IF(BooksData[[#This Row],[Title]]="","Missing","OK")</f>
        <v>OK</v>
      </c>
      <c r="W888" s="7" t="str">
        <f ca="1">IF(BooksData[[#This Row],[Last Purchase]] &gt;= TODAY() - 30, "Recent", "Old")</f>
        <v>Old</v>
      </c>
      <c r="X888" s="7">
        <f>IFERROR(
  --MID(BooksData[[#This Row],[Availability]],
        FIND("(", BooksData[[#This Row],[Availability]]) + 1,
        FIND(" ", BooksData[[#This Row],[Availability]], FIND("(", BooksData[[#This Row],[Availability]])) - FIND("(", BooksData[[#This Row],[Availability]]) - 1),
  0)</f>
        <v>16</v>
      </c>
      <c r="Y888" s="13" t="str">
        <f>IF(ISNUMBER(SEARCH("In stock", BooksData[[#This Row],[Availability]])), "In Stock", "Out of Stock")</f>
        <v>In Stock</v>
      </c>
      <c r="Z888" s="13" t="str">
        <f>IF(BooksData[[#This Row],[Stock Count]] &lt; 5, "⚠️ Low", "OK")</f>
        <v>OK</v>
      </c>
      <c r="AA888" s="14">
        <f>BooksData[[#This Row],[Revenue]]*0.2</f>
        <v>28541.436000000002</v>
      </c>
      <c r="AB888" s="13" t="str" cm="1">
        <f t="array" ref="AB888">_xlfn.IFS(BooksData[[#This Row],[Price(USD)]]&lt;10, "Low", BooksData[[#This Row],[Price(USD)]]&lt;20, "Mid", TRUE, "High")</f>
        <v>High</v>
      </c>
      <c r="AC888" s="13" t="str">
        <f>IF(BooksData[[#This Row],[Total Sales]] &gt; 4000, "Top Seller", "Other")</f>
        <v>Top Seller</v>
      </c>
    </row>
    <row r="889" spans="1:29" x14ac:dyDescent="0.3">
      <c r="A889" s="7" t="s">
        <v>904</v>
      </c>
      <c r="B889" s="7" t="s">
        <v>1904</v>
      </c>
      <c r="C889" s="7" t="s">
        <v>2017</v>
      </c>
      <c r="D889" s="7" t="s">
        <v>2831</v>
      </c>
      <c r="E889" s="7" t="s">
        <v>2831</v>
      </c>
      <c r="F889" s="7" t="s">
        <v>2921</v>
      </c>
      <c r="G889" s="7" t="s">
        <v>2932</v>
      </c>
      <c r="H889" s="7">
        <v>0</v>
      </c>
      <c r="I889" s="10" t="s">
        <v>2946</v>
      </c>
      <c r="J889" s="7" t="s">
        <v>2978</v>
      </c>
      <c r="K889" s="7" t="s">
        <v>3882</v>
      </c>
      <c r="L889" s="11" t="s">
        <v>4882</v>
      </c>
      <c r="M889" s="11" t="s">
        <v>5882</v>
      </c>
      <c r="N889" s="9">
        <v>3672</v>
      </c>
      <c r="O889" s="7" t="s">
        <v>5999</v>
      </c>
      <c r="P889" s="7" t="s">
        <v>6001</v>
      </c>
      <c r="Q889" s="9">
        <v>359</v>
      </c>
      <c r="R889" s="6">
        <v>45721</v>
      </c>
      <c r="S889" s="8">
        <f>ROUND((VALUE(SUBSTITUTE(SUBSTITUTE(BooksData[[#This Row],[Price (Incl. Tax)]], "Â", ""), "£", "")) *1.3),2)</f>
        <v>25.65</v>
      </c>
      <c r="T889" s="7" cm="1">
        <f t="array" ref="T889">_xlfn.SWITCH(I889, "One",1,"Two",2,"Three",3,"Four",4,"Five",5,"")</f>
        <v>1</v>
      </c>
      <c r="U889" s="12">
        <f>BooksData[[#This Row],[Price(USD)]]*BooksData[[#This Row],[Total Sales]]</f>
        <v>94186.799999999988</v>
      </c>
      <c r="V889" s="7" t="str">
        <f>IF(BooksData[[#This Row],[Title]]="","Missing","OK")</f>
        <v>OK</v>
      </c>
      <c r="W889" s="7" t="str">
        <f ca="1">IF(BooksData[[#This Row],[Last Purchase]] &gt;= TODAY() - 30, "Recent", "Old")</f>
        <v>Old</v>
      </c>
      <c r="X889" s="7">
        <f>IFERROR(
  --MID(BooksData[[#This Row],[Availability]],
        FIND("(", BooksData[[#This Row],[Availability]]) + 1,
        FIND(" ", BooksData[[#This Row],[Availability]], FIND("(", BooksData[[#This Row],[Availability]])) - FIND("(", BooksData[[#This Row],[Availability]]) - 1),
  0)</f>
        <v>16</v>
      </c>
      <c r="Y889" s="13" t="str">
        <f>IF(ISNUMBER(SEARCH("In stock", BooksData[[#This Row],[Availability]])), "In Stock", "Out of Stock")</f>
        <v>In Stock</v>
      </c>
      <c r="Z889" s="13" t="str">
        <f>IF(BooksData[[#This Row],[Stock Count]] &lt; 5, "⚠️ Low", "OK")</f>
        <v>OK</v>
      </c>
      <c r="AA889" s="14">
        <f>BooksData[[#This Row],[Revenue]]*0.2</f>
        <v>18837.359999999997</v>
      </c>
      <c r="AB889" s="13" t="str" cm="1">
        <f t="array" ref="AB889">_xlfn.IFS(BooksData[[#This Row],[Price(USD)]]&lt;10, "Low", BooksData[[#This Row],[Price(USD)]]&lt;20, "Mid", TRUE, "High")</f>
        <v>High</v>
      </c>
      <c r="AC889" s="13" t="str">
        <f>IF(BooksData[[#This Row],[Total Sales]] &gt; 4000, "Top Seller", "Other")</f>
        <v>Other</v>
      </c>
    </row>
    <row r="890" spans="1:29" x14ac:dyDescent="0.3">
      <c r="A890" s="7" t="s">
        <v>905</v>
      </c>
      <c r="B890" s="7" t="s">
        <v>1905</v>
      </c>
      <c r="C890" s="7" t="s">
        <v>2017</v>
      </c>
      <c r="D890" s="7" t="s">
        <v>2832</v>
      </c>
      <c r="E890" s="7" t="s">
        <v>2832</v>
      </c>
      <c r="F890" s="7" t="s">
        <v>2921</v>
      </c>
      <c r="G890" s="7" t="s">
        <v>2932</v>
      </c>
      <c r="H890" s="7">
        <v>0</v>
      </c>
      <c r="I890" s="10" t="s">
        <v>2943</v>
      </c>
      <c r="J890" s="7" t="s">
        <v>2978</v>
      </c>
      <c r="K890" s="7" t="s">
        <v>3883</v>
      </c>
      <c r="L890" s="11" t="s">
        <v>4883</v>
      </c>
      <c r="M890" s="11" t="s">
        <v>5883</v>
      </c>
      <c r="N890" s="9">
        <v>2328</v>
      </c>
      <c r="O890" s="7" t="s">
        <v>5997</v>
      </c>
      <c r="P890" s="7" t="s">
        <v>6001</v>
      </c>
      <c r="Q890" s="9">
        <v>774</v>
      </c>
      <c r="R890" s="6">
        <v>45673</v>
      </c>
      <c r="S890" s="8">
        <f>ROUND((VALUE(SUBSTITUTE(SUBSTITUTE(BooksData[[#This Row],[Price (Incl. Tax)]], "Â", ""), "£", "")) *1.3),2)</f>
        <v>47.16</v>
      </c>
      <c r="T890" s="7" cm="1">
        <f t="array" ref="T890">_xlfn.SWITCH(I890, "One",1,"Two",2,"Three",3,"Four",4,"Five",5,"")</f>
        <v>2</v>
      </c>
      <c r="U890" s="12">
        <f>BooksData[[#This Row],[Price(USD)]]*BooksData[[#This Row],[Total Sales]]</f>
        <v>109788.48</v>
      </c>
      <c r="V890" s="7" t="str">
        <f>IF(BooksData[[#This Row],[Title]]="","Missing","OK")</f>
        <v>OK</v>
      </c>
      <c r="W890" s="7" t="str">
        <f ca="1">IF(BooksData[[#This Row],[Last Purchase]] &gt;= TODAY() - 30, "Recent", "Old")</f>
        <v>Old</v>
      </c>
      <c r="X890" s="7">
        <f>IFERROR(
  --MID(BooksData[[#This Row],[Availability]],
        FIND("(", BooksData[[#This Row],[Availability]]) + 1,
        FIND(" ", BooksData[[#This Row],[Availability]], FIND("(", BooksData[[#This Row],[Availability]])) - FIND("(", BooksData[[#This Row],[Availability]]) - 1),
  0)</f>
        <v>16</v>
      </c>
      <c r="Y890" s="13" t="str">
        <f>IF(ISNUMBER(SEARCH("In stock", BooksData[[#This Row],[Availability]])), "In Stock", "Out of Stock")</f>
        <v>In Stock</v>
      </c>
      <c r="Z890" s="13" t="str">
        <f>IF(BooksData[[#This Row],[Stock Count]] &lt; 5, "⚠️ Low", "OK")</f>
        <v>OK</v>
      </c>
      <c r="AA890" s="14">
        <f>BooksData[[#This Row],[Revenue]]*0.2</f>
        <v>21957.696</v>
      </c>
      <c r="AB890" s="13" t="str" cm="1">
        <f t="array" ref="AB890">_xlfn.IFS(BooksData[[#This Row],[Price(USD)]]&lt;10, "Low", BooksData[[#This Row],[Price(USD)]]&lt;20, "Mid", TRUE, "High")</f>
        <v>High</v>
      </c>
      <c r="AC890" s="13" t="str">
        <f>IF(BooksData[[#This Row],[Total Sales]] &gt; 4000, "Top Seller", "Other")</f>
        <v>Other</v>
      </c>
    </row>
    <row r="891" spans="1:29" x14ac:dyDescent="0.3">
      <c r="A891" s="7" t="s">
        <v>906</v>
      </c>
      <c r="B891" s="7" t="s">
        <v>1906</v>
      </c>
      <c r="C891" s="7" t="s">
        <v>2017</v>
      </c>
      <c r="D891" s="7" t="s">
        <v>2833</v>
      </c>
      <c r="E891" s="7" t="s">
        <v>2833</v>
      </c>
      <c r="F891" s="7" t="s">
        <v>2921</v>
      </c>
      <c r="G891" s="7" t="s">
        <v>2923</v>
      </c>
      <c r="H891" s="7">
        <v>0</v>
      </c>
      <c r="I891" s="10" t="s">
        <v>2946</v>
      </c>
      <c r="J891" s="7" t="s">
        <v>2978</v>
      </c>
      <c r="K891" s="7" t="s">
        <v>3884</v>
      </c>
      <c r="L891" s="11" t="s">
        <v>4884</v>
      </c>
      <c r="M891" s="11" t="s">
        <v>5884</v>
      </c>
      <c r="N891" s="9">
        <v>1536</v>
      </c>
      <c r="O891" s="7" t="s">
        <v>5998</v>
      </c>
      <c r="P891" s="7" t="s">
        <v>6002</v>
      </c>
      <c r="Q891" s="9">
        <v>628</v>
      </c>
      <c r="R891" s="6">
        <v>45778</v>
      </c>
      <c r="S891" s="8">
        <f>ROUND((VALUE(SUBSTITUTE(SUBSTITUTE(BooksData[[#This Row],[Price (Incl. Tax)]], "Â", ""), "£", "")) *1.3),2)</f>
        <v>77.53</v>
      </c>
      <c r="T891" s="7" cm="1">
        <f t="array" ref="T891">_xlfn.SWITCH(I891, "One",1,"Two",2,"Three",3,"Four",4,"Five",5,"")</f>
        <v>1</v>
      </c>
      <c r="U891" s="12">
        <f>BooksData[[#This Row],[Price(USD)]]*BooksData[[#This Row],[Total Sales]]</f>
        <v>119086.08</v>
      </c>
      <c r="V891" s="7" t="str">
        <f>IF(BooksData[[#This Row],[Title]]="","Missing","OK")</f>
        <v>OK</v>
      </c>
      <c r="W891" s="7" t="str">
        <f ca="1">IF(BooksData[[#This Row],[Last Purchase]] &gt;= TODAY() - 30, "Recent", "Old")</f>
        <v>Old</v>
      </c>
      <c r="X891" s="7">
        <f>IFERROR(
  --MID(BooksData[[#This Row],[Availability]],
        FIND("(", BooksData[[#This Row],[Availability]]) + 1,
        FIND(" ", BooksData[[#This Row],[Availability]], FIND("(", BooksData[[#This Row],[Availability]])) - FIND("(", BooksData[[#This Row],[Availability]]) - 1),
  0)</f>
        <v>15</v>
      </c>
      <c r="Y891" s="13" t="str">
        <f>IF(ISNUMBER(SEARCH("In stock", BooksData[[#This Row],[Availability]])), "In Stock", "Out of Stock")</f>
        <v>In Stock</v>
      </c>
      <c r="Z891" s="13" t="str">
        <f>IF(BooksData[[#This Row],[Stock Count]] &lt; 5, "⚠️ Low", "OK")</f>
        <v>OK</v>
      </c>
      <c r="AA891" s="14">
        <f>BooksData[[#This Row],[Revenue]]*0.2</f>
        <v>23817.216</v>
      </c>
      <c r="AB891" s="13" t="str" cm="1">
        <f t="array" ref="AB891">_xlfn.IFS(BooksData[[#This Row],[Price(USD)]]&lt;10, "Low", BooksData[[#This Row],[Price(USD)]]&lt;20, "Mid", TRUE, "High")</f>
        <v>High</v>
      </c>
      <c r="AC891" s="13" t="str">
        <f>IF(BooksData[[#This Row],[Total Sales]] &gt; 4000, "Top Seller", "Other")</f>
        <v>Other</v>
      </c>
    </row>
    <row r="892" spans="1:29" x14ac:dyDescent="0.3">
      <c r="A892" s="7" t="s">
        <v>907</v>
      </c>
      <c r="B892" s="7" t="s">
        <v>1907</v>
      </c>
      <c r="C892" s="7" t="s">
        <v>2017</v>
      </c>
      <c r="D892" s="7" t="s">
        <v>2834</v>
      </c>
      <c r="E892" s="7" t="s">
        <v>2834</v>
      </c>
      <c r="F892" s="7" t="s">
        <v>2921</v>
      </c>
      <c r="G892" s="7" t="s">
        <v>2924</v>
      </c>
      <c r="H892" s="7">
        <v>0</v>
      </c>
      <c r="I892" s="10" t="s">
        <v>2945</v>
      </c>
      <c r="J892" s="7" t="s">
        <v>2978</v>
      </c>
      <c r="K892" s="7" t="s">
        <v>3885</v>
      </c>
      <c r="L892" s="11" t="s">
        <v>4885</v>
      </c>
      <c r="M892" s="11" t="s">
        <v>5885</v>
      </c>
      <c r="N892" s="9">
        <v>4845</v>
      </c>
      <c r="O892" s="7" t="s">
        <v>5995</v>
      </c>
      <c r="P892" s="7" t="s">
        <v>6001</v>
      </c>
      <c r="Q892" s="9">
        <v>1503</v>
      </c>
      <c r="R892" s="6">
        <v>45674</v>
      </c>
      <c r="S892" s="8">
        <f>ROUND((VALUE(SUBSTITUTE(SUBSTITUTE(BooksData[[#This Row],[Price (Incl. Tax)]], "Â", ""), "£", "")) *1.3),2)</f>
        <v>32.11</v>
      </c>
      <c r="T892" s="7" cm="1">
        <f t="array" ref="T892">_xlfn.SWITCH(I892, "One",1,"Two",2,"Three",3,"Four",4,"Five",5,"")</f>
        <v>3</v>
      </c>
      <c r="U892" s="12">
        <f>BooksData[[#This Row],[Price(USD)]]*BooksData[[#This Row],[Total Sales]]</f>
        <v>155572.95000000001</v>
      </c>
      <c r="V892" s="7" t="str">
        <f>IF(BooksData[[#This Row],[Title]]="","Missing","OK")</f>
        <v>OK</v>
      </c>
      <c r="W892" s="7" t="str">
        <f ca="1">IF(BooksData[[#This Row],[Last Purchase]] &gt;= TODAY() - 30, "Recent", "Old")</f>
        <v>Old</v>
      </c>
      <c r="X892" s="7">
        <f>IFERROR(
  --MID(BooksData[[#This Row],[Availability]],
        FIND("(", BooksData[[#This Row],[Availability]]) + 1,
        FIND(" ", BooksData[[#This Row],[Availability]], FIND("(", BooksData[[#This Row],[Availability]])) - FIND("(", BooksData[[#This Row],[Availability]]) - 1),
  0)</f>
        <v>14</v>
      </c>
      <c r="Y892" s="13" t="str">
        <f>IF(ISNUMBER(SEARCH("In stock", BooksData[[#This Row],[Availability]])), "In Stock", "Out of Stock")</f>
        <v>In Stock</v>
      </c>
      <c r="Z892" s="13" t="str">
        <f>IF(BooksData[[#This Row],[Stock Count]] &lt; 5, "⚠️ Low", "OK")</f>
        <v>OK</v>
      </c>
      <c r="AA892" s="14">
        <f>BooksData[[#This Row],[Revenue]]*0.2</f>
        <v>31114.590000000004</v>
      </c>
      <c r="AB892" s="13" t="str" cm="1">
        <f t="array" ref="AB892">_xlfn.IFS(BooksData[[#This Row],[Price(USD)]]&lt;10, "Low", BooksData[[#This Row],[Price(USD)]]&lt;20, "Mid", TRUE, "High")</f>
        <v>High</v>
      </c>
      <c r="AC892" s="13" t="str">
        <f>IF(BooksData[[#This Row],[Total Sales]] &gt; 4000, "Top Seller", "Other")</f>
        <v>Top Seller</v>
      </c>
    </row>
    <row r="893" spans="1:29" x14ac:dyDescent="0.3">
      <c r="A893" s="7" t="s">
        <v>908</v>
      </c>
      <c r="B893" s="7" t="s">
        <v>1908</v>
      </c>
      <c r="C893" s="7" t="s">
        <v>2017</v>
      </c>
      <c r="D893" s="7" t="s">
        <v>2835</v>
      </c>
      <c r="E893" s="7" t="s">
        <v>2835</v>
      </c>
      <c r="F893" s="7" t="s">
        <v>2921</v>
      </c>
      <c r="G893" s="7" t="s">
        <v>2924</v>
      </c>
      <c r="H893" s="7">
        <v>0</v>
      </c>
      <c r="I893" s="10" t="s">
        <v>2945</v>
      </c>
      <c r="J893" s="7" t="s">
        <v>2978</v>
      </c>
      <c r="K893" s="7" t="s">
        <v>3886</v>
      </c>
      <c r="L893" s="11" t="s">
        <v>4886</v>
      </c>
      <c r="M893" s="11" t="s">
        <v>5886</v>
      </c>
      <c r="N893" s="9">
        <v>3620</v>
      </c>
      <c r="O893" s="7" t="s">
        <v>5997</v>
      </c>
      <c r="P893" s="7" t="s">
        <v>6002</v>
      </c>
      <c r="Q893" s="9">
        <v>1410</v>
      </c>
      <c r="R893" s="6">
        <v>45681</v>
      </c>
      <c r="S893" s="8">
        <f>ROUND((VALUE(SUBSTITUTE(SUBSTITUTE(BooksData[[#This Row],[Price (Incl. Tax)]], "Â", ""), "£", "")) *1.3),2)</f>
        <v>18.95</v>
      </c>
      <c r="T893" s="7" cm="1">
        <f t="array" ref="T893">_xlfn.SWITCH(I893, "One",1,"Two",2,"Three",3,"Four",4,"Five",5,"")</f>
        <v>3</v>
      </c>
      <c r="U893" s="12">
        <f>BooksData[[#This Row],[Price(USD)]]*BooksData[[#This Row],[Total Sales]]</f>
        <v>68599</v>
      </c>
      <c r="V893" s="7" t="str">
        <f>IF(BooksData[[#This Row],[Title]]="","Missing","OK")</f>
        <v>OK</v>
      </c>
      <c r="W893" s="7" t="str">
        <f ca="1">IF(BooksData[[#This Row],[Last Purchase]] &gt;= TODAY() - 30, "Recent", "Old")</f>
        <v>Old</v>
      </c>
      <c r="X893" s="7">
        <f>IFERROR(
  --MID(BooksData[[#This Row],[Availability]],
        FIND("(", BooksData[[#This Row],[Availability]]) + 1,
        FIND(" ", BooksData[[#This Row],[Availability]], FIND("(", BooksData[[#This Row],[Availability]])) - FIND("(", BooksData[[#This Row],[Availability]]) - 1),
  0)</f>
        <v>14</v>
      </c>
      <c r="Y893" s="13" t="str">
        <f>IF(ISNUMBER(SEARCH("In stock", BooksData[[#This Row],[Availability]])), "In Stock", "Out of Stock")</f>
        <v>In Stock</v>
      </c>
      <c r="Z893" s="13" t="str">
        <f>IF(BooksData[[#This Row],[Stock Count]] &lt; 5, "⚠️ Low", "OK")</f>
        <v>OK</v>
      </c>
      <c r="AA893" s="14">
        <f>BooksData[[#This Row],[Revenue]]*0.2</f>
        <v>13719.800000000001</v>
      </c>
      <c r="AB893" s="13" t="str" cm="1">
        <f t="array" ref="AB893">_xlfn.IFS(BooksData[[#This Row],[Price(USD)]]&lt;10, "Low", BooksData[[#This Row],[Price(USD)]]&lt;20, "Mid", TRUE, "High")</f>
        <v>Mid</v>
      </c>
      <c r="AC893" s="13" t="str">
        <f>IF(BooksData[[#This Row],[Total Sales]] &gt; 4000, "Top Seller", "Other")</f>
        <v>Other</v>
      </c>
    </row>
    <row r="894" spans="1:29" x14ac:dyDescent="0.3">
      <c r="A894" s="7" t="s">
        <v>909</v>
      </c>
      <c r="B894" s="7" t="s">
        <v>1909</v>
      </c>
      <c r="C894" s="7" t="s">
        <v>2017</v>
      </c>
      <c r="D894" s="7" t="s">
        <v>2549</v>
      </c>
      <c r="E894" s="7" t="s">
        <v>2549</v>
      </c>
      <c r="F894" s="7" t="s">
        <v>2921</v>
      </c>
      <c r="G894" s="7" t="s">
        <v>2924</v>
      </c>
      <c r="H894" s="7">
        <v>0</v>
      </c>
      <c r="I894" s="10" t="s">
        <v>2945</v>
      </c>
      <c r="J894" s="7" t="s">
        <v>2978</v>
      </c>
      <c r="K894" s="7" t="s">
        <v>3887</v>
      </c>
      <c r="L894" s="11" t="s">
        <v>4887</v>
      </c>
      <c r="M894" s="11" t="s">
        <v>5887</v>
      </c>
      <c r="N894" s="9">
        <v>4078</v>
      </c>
      <c r="O894" s="7" t="s">
        <v>6000</v>
      </c>
      <c r="P894" s="7" t="s">
        <v>6001</v>
      </c>
      <c r="Q894" s="9">
        <v>603</v>
      </c>
      <c r="R894" s="6">
        <v>45839</v>
      </c>
      <c r="S894" s="8">
        <f>ROUND((VALUE(SUBSTITUTE(SUBSTITUTE(BooksData[[#This Row],[Price (Incl. Tax)]], "Â", ""), "£", "")) *1.3),2)</f>
        <v>28.34</v>
      </c>
      <c r="T894" s="7" cm="1">
        <f t="array" ref="T894">_xlfn.SWITCH(I894, "One",1,"Two",2,"Three",3,"Four",4,"Five",5,"")</f>
        <v>3</v>
      </c>
      <c r="U894" s="12">
        <f>BooksData[[#This Row],[Price(USD)]]*BooksData[[#This Row],[Total Sales]]</f>
        <v>115570.52</v>
      </c>
      <c r="V894" s="7" t="str">
        <f>IF(BooksData[[#This Row],[Title]]="","Missing","OK")</f>
        <v>OK</v>
      </c>
      <c r="W894" s="7" t="str">
        <f ca="1">IF(BooksData[[#This Row],[Last Purchase]] &gt;= TODAY() - 30, "Recent", "Old")</f>
        <v>Recent</v>
      </c>
      <c r="X894" s="7">
        <f>IFERROR(
  --MID(BooksData[[#This Row],[Availability]],
        FIND("(", BooksData[[#This Row],[Availability]]) + 1,
        FIND(" ", BooksData[[#This Row],[Availability]], FIND("(", BooksData[[#This Row],[Availability]])) - FIND("(", BooksData[[#This Row],[Availability]]) - 1),
  0)</f>
        <v>14</v>
      </c>
      <c r="Y894" s="13" t="str">
        <f>IF(ISNUMBER(SEARCH("In stock", BooksData[[#This Row],[Availability]])), "In Stock", "Out of Stock")</f>
        <v>In Stock</v>
      </c>
      <c r="Z894" s="13" t="str">
        <f>IF(BooksData[[#This Row],[Stock Count]] &lt; 5, "⚠️ Low", "OK")</f>
        <v>OK</v>
      </c>
      <c r="AA894" s="14">
        <f>BooksData[[#This Row],[Revenue]]*0.2</f>
        <v>23114.104000000003</v>
      </c>
      <c r="AB894" s="13" t="str" cm="1">
        <f t="array" ref="AB894">_xlfn.IFS(BooksData[[#This Row],[Price(USD)]]&lt;10, "Low", BooksData[[#This Row],[Price(USD)]]&lt;20, "Mid", TRUE, "High")</f>
        <v>High</v>
      </c>
      <c r="AC894" s="13" t="str">
        <f>IF(BooksData[[#This Row],[Total Sales]] &gt; 4000, "Top Seller", "Other")</f>
        <v>Top Seller</v>
      </c>
    </row>
    <row r="895" spans="1:29" x14ac:dyDescent="0.3">
      <c r="A895" s="7" t="s">
        <v>910</v>
      </c>
      <c r="B895" s="7" t="s">
        <v>1910</v>
      </c>
      <c r="C895" s="7" t="s">
        <v>2017</v>
      </c>
      <c r="D895" s="7" t="s">
        <v>2836</v>
      </c>
      <c r="E895" s="7" t="s">
        <v>2836</v>
      </c>
      <c r="F895" s="7" t="s">
        <v>2921</v>
      </c>
      <c r="G895" s="7" t="s">
        <v>2925</v>
      </c>
      <c r="H895" s="7">
        <v>0</v>
      </c>
      <c r="I895" s="10" t="s">
        <v>2945</v>
      </c>
      <c r="J895" s="7" t="s">
        <v>2978</v>
      </c>
      <c r="K895" s="7" t="s">
        <v>3888</v>
      </c>
      <c r="L895" s="11" t="s">
        <v>4888</v>
      </c>
      <c r="M895" s="11" t="s">
        <v>5888</v>
      </c>
      <c r="N895" s="9">
        <v>797</v>
      </c>
      <c r="O895" s="7" t="s">
        <v>6000</v>
      </c>
      <c r="P895" s="7" t="s">
        <v>6001</v>
      </c>
      <c r="Q895" s="9">
        <v>260</v>
      </c>
      <c r="R895" s="6">
        <v>45754</v>
      </c>
      <c r="S895" s="8">
        <f>ROUND((VALUE(SUBSTITUTE(SUBSTITUTE(BooksData[[#This Row],[Price (Incl. Tax)]], "Â", ""), "£", "")) *1.3),2)</f>
        <v>14.89</v>
      </c>
      <c r="T895" s="7" cm="1">
        <f t="array" ref="T895">_xlfn.SWITCH(I895, "One",1,"Two",2,"Three",3,"Four",4,"Five",5,"")</f>
        <v>3</v>
      </c>
      <c r="U895" s="12">
        <f>BooksData[[#This Row],[Price(USD)]]*BooksData[[#This Row],[Total Sales]]</f>
        <v>11867.33</v>
      </c>
      <c r="V895" s="7" t="str">
        <f>IF(BooksData[[#This Row],[Title]]="","Missing","OK")</f>
        <v>OK</v>
      </c>
      <c r="W895" s="7" t="str">
        <f ca="1">IF(BooksData[[#This Row],[Last Purchase]] &gt;= TODAY() - 30, "Recent", "Old")</f>
        <v>Old</v>
      </c>
      <c r="X895" s="7">
        <f>IFERROR(
  --MID(BooksData[[#This Row],[Availability]],
        FIND("(", BooksData[[#This Row],[Availability]]) + 1,
        FIND(" ", BooksData[[#This Row],[Availability]], FIND("(", BooksData[[#This Row],[Availability]])) - FIND("(", BooksData[[#This Row],[Availability]]) - 1),
  0)</f>
        <v>8</v>
      </c>
      <c r="Y895" s="13" t="str">
        <f>IF(ISNUMBER(SEARCH("In stock", BooksData[[#This Row],[Availability]])), "In Stock", "Out of Stock")</f>
        <v>In Stock</v>
      </c>
      <c r="Z895" s="13" t="str">
        <f>IF(BooksData[[#This Row],[Stock Count]] &lt; 5, "⚠️ Low", "OK")</f>
        <v>OK</v>
      </c>
      <c r="AA895" s="14">
        <f>BooksData[[#This Row],[Revenue]]*0.2</f>
        <v>2373.4659999999999</v>
      </c>
      <c r="AB895" s="13" t="str" cm="1">
        <f t="array" ref="AB895">_xlfn.IFS(BooksData[[#This Row],[Price(USD)]]&lt;10, "Low", BooksData[[#This Row],[Price(USD)]]&lt;20, "Mid", TRUE, "High")</f>
        <v>Mid</v>
      </c>
      <c r="AC895" s="13" t="str">
        <f>IF(BooksData[[#This Row],[Total Sales]] &gt; 4000, "Top Seller", "Other")</f>
        <v>Other</v>
      </c>
    </row>
    <row r="896" spans="1:29" x14ac:dyDescent="0.3">
      <c r="A896" s="7" t="s">
        <v>911</v>
      </c>
      <c r="B896" s="7" t="s">
        <v>1911</v>
      </c>
      <c r="C896" s="7" t="s">
        <v>2017</v>
      </c>
      <c r="D896" s="7" t="s">
        <v>2484</v>
      </c>
      <c r="E896" s="7" t="s">
        <v>2484</v>
      </c>
      <c r="F896" s="7" t="s">
        <v>2921</v>
      </c>
      <c r="G896" s="7" t="s">
        <v>2925</v>
      </c>
      <c r="H896" s="7">
        <v>0</v>
      </c>
      <c r="I896" s="10" t="s">
        <v>2947</v>
      </c>
      <c r="J896" s="7" t="s">
        <v>2978</v>
      </c>
      <c r="K896" s="7" t="s">
        <v>3889</v>
      </c>
      <c r="L896" s="11" t="s">
        <v>4889</v>
      </c>
      <c r="M896" s="11" t="s">
        <v>5889</v>
      </c>
      <c r="N896" s="9">
        <v>3900</v>
      </c>
      <c r="O896" s="7" t="s">
        <v>5996</v>
      </c>
      <c r="P896" s="7" t="s">
        <v>6001</v>
      </c>
      <c r="Q896" s="9">
        <v>363</v>
      </c>
      <c r="R896" s="6">
        <v>45752</v>
      </c>
      <c r="S896" s="8">
        <f>ROUND((VALUE(SUBSTITUTE(SUBSTITUTE(BooksData[[#This Row],[Price (Incl. Tax)]], "Â", ""), "£", "")) *1.3),2)</f>
        <v>57.82</v>
      </c>
      <c r="T896" s="7" cm="1">
        <f t="array" ref="T896">_xlfn.SWITCH(I896, "One",1,"Two",2,"Three",3,"Four",4,"Five",5,"")</f>
        <v>5</v>
      </c>
      <c r="U896" s="12">
        <f>BooksData[[#This Row],[Price(USD)]]*BooksData[[#This Row],[Total Sales]]</f>
        <v>225498</v>
      </c>
      <c r="V896" s="7" t="str">
        <f>IF(BooksData[[#This Row],[Title]]="","Missing","OK")</f>
        <v>OK</v>
      </c>
      <c r="W896" s="7" t="str">
        <f ca="1">IF(BooksData[[#This Row],[Last Purchase]] &gt;= TODAY() - 30, "Recent", "Old")</f>
        <v>Old</v>
      </c>
      <c r="X896" s="7">
        <f>IFERROR(
  --MID(BooksData[[#This Row],[Availability]],
        FIND("(", BooksData[[#This Row],[Availability]]) + 1,
        FIND(" ", BooksData[[#This Row],[Availability]], FIND("(", BooksData[[#This Row],[Availability]])) - FIND("(", BooksData[[#This Row],[Availability]]) - 1),
  0)</f>
        <v>8</v>
      </c>
      <c r="Y896" s="13" t="str">
        <f>IF(ISNUMBER(SEARCH("In stock", BooksData[[#This Row],[Availability]])), "In Stock", "Out of Stock")</f>
        <v>In Stock</v>
      </c>
      <c r="Z896" s="13" t="str">
        <f>IF(BooksData[[#This Row],[Stock Count]] &lt; 5, "⚠️ Low", "OK")</f>
        <v>OK</v>
      </c>
      <c r="AA896" s="14">
        <f>BooksData[[#This Row],[Revenue]]*0.2</f>
        <v>45099.600000000006</v>
      </c>
      <c r="AB896" s="13" t="str" cm="1">
        <f t="array" ref="AB896">_xlfn.IFS(BooksData[[#This Row],[Price(USD)]]&lt;10, "Low", BooksData[[#This Row],[Price(USD)]]&lt;20, "Mid", TRUE, "High")</f>
        <v>High</v>
      </c>
      <c r="AC896" s="13" t="str">
        <f>IF(BooksData[[#This Row],[Total Sales]] &gt; 4000, "Top Seller", "Other")</f>
        <v>Other</v>
      </c>
    </row>
    <row r="897" spans="1:29" x14ac:dyDescent="0.3">
      <c r="A897" s="7" t="s">
        <v>912</v>
      </c>
      <c r="B897" s="7" t="s">
        <v>1912</v>
      </c>
      <c r="C897" s="7" t="s">
        <v>2017</v>
      </c>
      <c r="D897" s="7" t="s">
        <v>2837</v>
      </c>
      <c r="E897" s="7" t="s">
        <v>2837</v>
      </c>
      <c r="F897" s="7" t="s">
        <v>2921</v>
      </c>
      <c r="G897" s="7" t="s">
        <v>2926</v>
      </c>
      <c r="H897" s="7">
        <v>0</v>
      </c>
      <c r="I897" s="10" t="s">
        <v>2947</v>
      </c>
      <c r="J897" s="7" t="s">
        <v>2978</v>
      </c>
      <c r="K897" s="7" t="s">
        <v>3890</v>
      </c>
      <c r="L897" s="11" t="s">
        <v>4890</v>
      </c>
      <c r="M897" s="11" t="s">
        <v>5890</v>
      </c>
      <c r="N897" s="9">
        <v>2900</v>
      </c>
      <c r="O897" s="7" t="s">
        <v>5998</v>
      </c>
      <c r="P897" s="7" t="s">
        <v>6001</v>
      </c>
      <c r="Q897" s="9">
        <v>1492</v>
      </c>
      <c r="R897" s="6">
        <v>45745</v>
      </c>
      <c r="S897" s="8">
        <f>ROUND((VALUE(SUBSTITUTE(SUBSTITUTE(BooksData[[#This Row],[Price (Incl. Tax)]], "Â", ""), "£", "")) *1.3),2)</f>
        <v>68.12</v>
      </c>
      <c r="T897" s="7" cm="1">
        <f t="array" ref="T897">_xlfn.SWITCH(I897, "One",1,"Two",2,"Three",3,"Four",4,"Five",5,"")</f>
        <v>5</v>
      </c>
      <c r="U897" s="12">
        <f>BooksData[[#This Row],[Price(USD)]]*BooksData[[#This Row],[Total Sales]]</f>
        <v>197548</v>
      </c>
      <c r="V897" s="7" t="str">
        <f>IF(BooksData[[#This Row],[Title]]="","Missing","OK")</f>
        <v>OK</v>
      </c>
      <c r="W897" s="7" t="str">
        <f ca="1">IF(BooksData[[#This Row],[Last Purchase]] &gt;= TODAY() - 30, "Recent", "Old")</f>
        <v>Old</v>
      </c>
      <c r="X897" s="7">
        <f>IFERROR(
  --MID(BooksData[[#This Row],[Availability]],
        FIND("(", BooksData[[#This Row],[Availability]]) + 1,
        FIND(" ", BooksData[[#This Row],[Availability]], FIND("(", BooksData[[#This Row],[Availability]])) - FIND("(", BooksData[[#This Row],[Availability]]) - 1),
  0)</f>
        <v>7</v>
      </c>
      <c r="Y897" s="13" t="str">
        <f>IF(ISNUMBER(SEARCH("In stock", BooksData[[#This Row],[Availability]])), "In Stock", "Out of Stock")</f>
        <v>In Stock</v>
      </c>
      <c r="Z897" s="13" t="str">
        <f>IF(BooksData[[#This Row],[Stock Count]] &lt; 5, "⚠️ Low", "OK")</f>
        <v>OK</v>
      </c>
      <c r="AA897" s="14">
        <f>BooksData[[#This Row],[Revenue]]*0.2</f>
        <v>39509.600000000006</v>
      </c>
      <c r="AB897" s="13" t="str" cm="1">
        <f t="array" ref="AB897">_xlfn.IFS(BooksData[[#This Row],[Price(USD)]]&lt;10, "Low", BooksData[[#This Row],[Price(USD)]]&lt;20, "Mid", TRUE, "High")</f>
        <v>High</v>
      </c>
      <c r="AC897" s="13" t="str">
        <f>IF(BooksData[[#This Row],[Total Sales]] &gt; 4000, "Top Seller", "Other")</f>
        <v>Other</v>
      </c>
    </row>
    <row r="898" spans="1:29" x14ac:dyDescent="0.3">
      <c r="A898" s="7" t="s">
        <v>913</v>
      </c>
      <c r="B898" s="7" t="s">
        <v>1913</v>
      </c>
      <c r="C898" s="7" t="s">
        <v>2017</v>
      </c>
      <c r="D898" s="7" t="s">
        <v>2838</v>
      </c>
      <c r="E898" s="7" t="s">
        <v>2838</v>
      </c>
      <c r="F898" s="7" t="s">
        <v>2921</v>
      </c>
      <c r="G898" s="7" t="s">
        <v>2927</v>
      </c>
      <c r="H898" s="7">
        <v>0</v>
      </c>
      <c r="I898" s="10" t="s">
        <v>2943</v>
      </c>
      <c r="J898" s="7" t="s">
        <v>2978</v>
      </c>
      <c r="K898" s="7" t="s">
        <v>3891</v>
      </c>
      <c r="L898" s="11" t="s">
        <v>4891</v>
      </c>
      <c r="M898" s="11" t="s">
        <v>5891</v>
      </c>
      <c r="N898" s="9">
        <v>3395</v>
      </c>
      <c r="O898" s="7" t="s">
        <v>5999</v>
      </c>
      <c r="P898" s="7" t="s">
        <v>6001</v>
      </c>
      <c r="Q898" s="9">
        <v>3</v>
      </c>
      <c r="R898" s="6">
        <v>45676</v>
      </c>
      <c r="S898" s="8">
        <f>ROUND((VALUE(SUBSTITUTE(SUBSTITUTE(BooksData[[#This Row],[Price (Incl. Tax)]], "Â", ""), "£", "")) *1.3),2)</f>
        <v>51.57</v>
      </c>
      <c r="T898" s="7" cm="1">
        <f t="array" ref="T898">_xlfn.SWITCH(I898, "One",1,"Two",2,"Three",3,"Four",4,"Five",5,"")</f>
        <v>2</v>
      </c>
      <c r="U898" s="12">
        <f>BooksData[[#This Row],[Price(USD)]]*BooksData[[#This Row],[Total Sales]]</f>
        <v>175080.15</v>
      </c>
      <c r="V898" s="7" t="str">
        <f>IF(BooksData[[#This Row],[Title]]="","Missing","OK")</f>
        <v>OK</v>
      </c>
      <c r="W898" s="7" t="str">
        <f ca="1">IF(BooksData[[#This Row],[Last Purchase]] &gt;= TODAY() - 30, "Recent", "Old")</f>
        <v>Old</v>
      </c>
      <c r="X898" s="7">
        <f>IFERROR(
  --MID(BooksData[[#This Row],[Availability]],
        FIND("(", BooksData[[#This Row],[Availability]]) + 1,
        FIND(" ", BooksData[[#This Row],[Availability]], FIND("(", BooksData[[#This Row],[Availability]])) - FIND("(", BooksData[[#This Row],[Availability]]) - 1),
  0)</f>
        <v>6</v>
      </c>
      <c r="Y898" s="13" t="str">
        <f>IF(ISNUMBER(SEARCH("In stock", BooksData[[#This Row],[Availability]])), "In Stock", "Out of Stock")</f>
        <v>In Stock</v>
      </c>
      <c r="Z898" s="13" t="str">
        <f>IF(BooksData[[#This Row],[Stock Count]] &lt; 5, "⚠️ Low", "OK")</f>
        <v>OK</v>
      </c>
      <c r="AA898" s="14">
        <f>BooksData[[#This Row],[Revenue]]*0.2</f>
        <v>35016.03</v>
      </c>
      <c r="AB898" s="13" t="str" cm="1">
        <f t="array" ref="AB898">_xlfn.IFS(BooksData[[#This Row],[Price(USD)]]&lt;10, "Low", BooksData[[#This Row],[Price(USD)]]&lt;20, "Mid", TRUE, "High")</f>
        <v>High</v>
      </c>
      <c r="AC898" s="13" t="str">
        <f>IF(BooksData[[#This Row],[Total Sales]] &gt; 4000, "Top Seller", "Other")</f>
        <v>Other</v>
      </c>
    </row>
    <row r="899" spans="1:29" x14ac:dyDescent="0.3">
      <c r="A899" s="7" t="s">
        <v>914</v>
      </c>
      <c r="B899" s="7" t="s">
        <v>1914</v>
      </c>
      <c r="C899" s="7" t="s">
        <v>2017</v>
      </c>
      <c r="D899" s="7" t="s">
        <v>2839</v>
      </c>
      <c r="E899" s="7" t="s">
        <v>2839</v>
      </c>
      <c r="F899" s="7" t="s">
        <v>2921</v>
      </c>
      <c r="G899" s="7" t="s">
        <v>2927</v>
      </c>
      <c r="H899" s="7">
        <v>0</v>
      </c>
      <c r="I899" s="10" t="s">
        <v>2944</v>
      </c>
      <c r="J899" s="7" t="s">
        <v>2978</v>
      </c>
      <c r="K899" s="7" t="s">
        <v>3892</v>
      </c>
      <c r="L899" s="11" t="s">
        <v>4892</v>
      </c>
      <c r="M899" s="11" t="s">
        <v>5892</v>
      </c>
      <c r="N899" s="9">
        <v>2780</v>
      </c>
      <c r="O899" s="7" t="s">
        <v>5996</v>
      </c>
      <c r="P899" s="7" t="s">
        <v>6002</v>
      </c>
      <c r="Q899" s="9">
        <v>1943</v>
      </c>
      <c r="R899" s="6">
        <v>45771</v>
      </c>
      <c r="S899" s="8">
        <f>ROUND((VALUE(SUBSTITUTE(SUBSTITUTE(BooksData[[#This Row],[Price (Incl. Tax)]], "Â", ""), "£", "")) *1.3),2)</f>
        <v>76.12</v>
      </c>
      <c r="T899" s="7" cm="1">
        <f t="array" ref="T899">_xlfn.SWITCH(I899, "One",1,"Two",2,"Three",3,"Four",4,"Five",5,"")</f>
        <v>4</v>
      </c>
      <c r="U899" s="12">
        <f>BooksData[[#This Row],[Price(USD)]]*BooksData[[#This Row],[Total Sales]]</f>
        <v>211613.6</v>
      </c>
      <c r="V899" s="7" t="str">
        <f>IF(BooksData[[#This Row],[Title]]="","Missing","OK")</f>
        <v>OK</v>
      </c>
      <c r="W899" s="7" t="str">
        <f ca="1">IF(BooksData[[#This Row],[Last Purchase]] &gt;= TODAY() - 30, "Recent", "Old")</f>
        <v>Old</v>
      </c>
      <c r="X899" s="7">
        <f>IFERROR(
  --MID(BooksData[[#This Row],[Availability]],
        FIND("(", BooksData[[#This Row],[Availability]]) + 1,
        FIND(" ", BooksData[[#This Row],[Availability]], FIND("(", BooksData[[#This Row],[Availability]])) - FIND("(", BooksData[[#This Row],[Availability]]) - 1),
  0)</f>
        <v>6</v>
      </c>
      <c r="Y899" s="13" t="str">
        <f>IF(ISNUMBER(SEARCH("In stock", BooksData[[#This Row],[Availability]])), "In Stock", "Out of Stock")</f>
        <v>In Stock</v>
      </c>
      <c r="Z899" s="13" t="str">
        <f>IF(BooksData[[#This Row],[Stock Count]] &lt; 5, "⚠️ Low", "OK")</f>
        <v>OK</v>
      </c>
      <c r="AA899" s="14">
        <f>BooksData[[#This Row],[Revenue]]*0.2</f>
        <v>42322.720000000001</v>
      </c>
      <c r="AB899" s="13" t="str" cm="1">
        <f t="array" ref="AB899">_xlfn.IFS(BooksData[[#This Row],[Price(USD)]]&lt;10, "Low", BooksData[[#This Row],[Price(USD)]]&lt;20, "Mid", TRUE, "High")</f>
        <v>High</v>
      </c>
      <c r="AC899" s="13" t="str">
        <f>IF(BooksData[[#This Row],[Total Sales]] &gt; 4000, "Top Seller", "Other")</f>
        <v>Other</v>
      </c>
    </row>
    <row r="900" spans="1:29" x14ac:dyDescent="0.3">
      <c r="A900" s="7" t="s">
        <v>915</v>
      </c>
      <c r="B900" s="7" t="s">
        <v>1915</v>
      </c>
      <c r="C900" s="7" t="s">
        <v>2017</v>
      </c>
      <c r="D900" s="7" t="s">
        <v>2840</v>
      </c>
      <c r="E900" s="7" t="s">
        <v>2840</v>
      </c>
      <c r="F900" s="7" t="s">
        <v>2921</v>
      </c>
      <c r="G900" s="7" t="s">
        <v>2935</v>
      </c>
      <c r="H900" s="7">
        <v>0</v>
      </c>
      <c r="I900" s="10" t="s">
        <v>2947</v>
      </c>
      <c r="J900" s="7" t="s">
        <v>2978</v>
      </c>
      <c r="K900" s="7" t="s">
        <v>3893</v>
      </c>
      <c r="L900" s="11" t="s">
        <v>4893</v>
      </c>
      <c r="M900" s="11" t="s">
        <v>5893</v>
      </c>
      <c r="N900" s="9">
        <v>2680</v>
      </c>
      <c r="O900" s="7" t="s">
        <v>5998</v>
      </c>
      <c r="P900" s="7" t="s">
        <v>6001</v>
      </c>
      <c r="Q900" s="9">
        <v>1437</v>
      </c>
      <c r="R900" s="6">
        <v>45710</v>
      </c>
      <c r="S900" s="8">
        <f>ROUND((VALUE(SUBSTITUTE(SUBSTITUTE(BooksData[[#This Row],[Price (Incl. Tax)]], "Â", ""), "£", "")) *1.3),2)</f>
        <v>55.78</v>
      </c>
      <c r="T900" s="7" cm="1">
        <f t="array" ref="T900">_xlfn.SWITCH(I900, "One",1,"Two",2,"Three",3,"Four",4,"Five",5,"")</f>
        <v>5</v>
      </c>
      <c r="U900" s="12">
        <f>BooksData[[#This Row],[Price(USD)]]*BooksData[[#This Row],[Total Sales]]</f>
        <v>149490.4</v>
      </c>
      <c r="V900" s="7" t="str">
        <f>IF(BooksData[[#This Row],[Title]]="","Missing","OK")</f>
        <v>OK</v>
      </c>
      <c r="W900" s="7" t="str">
        <f ca="1">IF(BooksData[[#This Row],[Last Purchase]] &gt;= TODAY() - 30, "Recent", "Old")</f>
        <v>Old</v>
      </c>
      <c r="X900" s="7">
        <f>IFERROR(
  --MID(BooksData[[#This Row],[Availability]],
        FIND("(", BooksData[[#This Row],[Availability]]) + 1,
        FIND(" ", BooksData[[#This Row],[Availability]], FIND("(", BooksData[[#This Row],[Availability]])) - FIND("(", BooksData[[#This Row],[Availability]]) - 1),
  0)</f>
        <v>5</v>
      </c>
      <c r="Y900" s="13" t="str">
        <f>IF(ISNUMBER(SEARCH("In stock", BooksData[[#This Row],[Availability]])), "In Stock", "Out of Stock")</f>
        <v>In Stock</v>
      </c>
      <c r="Z900" s="13" t="str">
        <f>IF(BooksData[[#This Row],[Stock Count]] &lt; 5, "⚠️ Low", "OK")</f>
        <v>OK</v>
      </c>
      <c r="AA900" s="14">
        <f>BooksData[[#This Row],[Revenue]]*0.2</f>
        <v>29898.080000000002</v>
      </c>
      <c r="AB900" s="13" t="str" cm="1">
        <f t="array" ref="AB900">_xlfn.IFS(BooksData[[#This Row],[Price(USD)]]&lt;10, "Low", BooksData[[#This Row],[Price(USD)]]&lt;20, "Mid", TRUE, "High")</f>
        <v>High</v>
      </c>
      <c r="AC900" s="13" t="str">
        <f>IF(BooksData[[#This Row],[Total Sales]] &gt; 4000, "Top Seller", "Other")</f>
        <v>Other</v>
      </c>
    </row>
    <row r="901" spans="1:29" x14ac:dyDescent="0.3">
      <c r="A901" s="7" t="s">
        <v>916</v>
      </c>
      <c r="B901" s="7" t="s">
        <v>1916</v>
      </c>
      <c r="C901" s="7" t="s">
        <v>2017</v>
      </c>
      <c r="D901" s="7" t="s">
        <v>2755</v>
      </c>
      <c r="E901" s="7" t="s">
        <v>2755</v>
      </c>
      <c r="F901" s="7" t="s">
        <v>2921</v>
      </c>
      <c r="G901" s="7" t="s">
        <v>2935</v>
      </c>
      <c r="H901" s="7">
        <v>0</v>
      </c>
      <c r="I901" s="10" t="s">
        <v>2944</v>
      </c>
      <c r="J901" s="7" t="s">
        <v>2978</v>
      </c>
      <c r="K901" s="7" t="s">
        <v>3894</v>
      </c>
      <c r="L901" s="11" t="s">
        <v>4894</v>
      </c>
      <c r="M901" s="11" t="s">
        <v>5894</v>
      </c>
      <c r="N901" s="9">
        <v>906</v>
      </c>
      <c r="O901" s="7" t="s">
        <v>5998</v>
      </c>
      <c r="P901" s="7" t="s">
        <v>6001</v>
      </c>
      <c r="Q901" s="9">
        <v>1942</v>
      </c>
      <c r="R901" s="6">
        <v>45838</v>
      </c>
      <c r="S901" s="8">
        <f>ROUND((VALUE(SUBSTITUTE(SUBSTITUTE(BooksData[[#This Row],[Price (Incl. Tax)]], "Â", ""), "£", "")) *1.3),2)</f>
        <v>72.680000000000007</v>
      </c>
      <c r="T901" s="7" cm="1">
        <f t="array" ref="T901">_xlfn.SWITCH(I901, "One",1,"Two",2,"Three",3,"Four",4,"Five",5,"")</f>
        <v>4</v>
      </c>
      <c r="U901" s="12">
        <f>BooksData[[#This Row],[Price(USD)]]*BooksData[[#This Row],[Total Sales]]</f>
        <v>65848.08</v>
      </c>
      <c r="V901" s="7" t="str">
        <f>IF(BooksData[[#This Row],[Title]]="","Missing","OK")</f>
        <v>OK</v>
      </c>
      <c r="W901" s="7" t="str">
        <f ca="1">IF(BooksData[[#This Row],[Last Purchase]] &gt;= TODAY() - 30, "Recent", "Old")</f>
        <v>Recent</v>
      </c>
      <c r="X901" s="7">
        <f>IFERROR(
  --MID(BooksData[[#This Row],[Availability]],
        FIND("(", BooksData[[#This Row],[Availability]]) + 1,
        FIND(" ", BooksData[[#This Row],[Availability]], FIND("(", BooksData[[#This Row],[Availability]])) - FIND("(", BooksData[[#This Row],[Availability]]) - 1),
  0)</f>
        <v>5</v>
      </c>
      <c r="Y901" s="13" t="str">
        <f>IF(ISNUMBER(SEARCH("In stock", BooksData[[#This Row],[Availability]])), "In Stock", "Out of Stock")</f>
        <v>In Stock</v>
      </c>
      <c r="Z901" s="13" t="str">
        <f>IF(BooksData[[#This Row],[Stock Count]] &lt; 5, "⚠️ Low", "OK")</f>
        <v>OK</v>
      </c>
      <c r="AA901" s="14">
        <f>BooksData[[#This Row],[Revenue]]*0.2</f>
        <v>13169.616000000002</v>
      </c>
      <c r="AB901" s="13" t="str" cm="1">
        <f t="array" ref="AB901">_xlfn.IFS(BooksData[[#This Row],[Price(USD)]]&lt;10, "Low", BooksData[[#This Row],[Price(USD)]]&lt;20, "Mid", TRUE, "High")</f>
        <v>High</v>
      </c>
      <c r="AC901" s="13" t="str">
        <f>IF(BooksData[[#This Row],[Total Sales]] &gt; 4000, "Top Seller", "Other")</f>
        <v>Other</v>
      </c>
    </row>
    <row r="902" spans="1:29" x14ac:dyDescent="0.3">
      <c r="A902" s="7" t="s">
        <v>917</v>
      </c>
      <c r="B902" s="7" t="s">
        <v>1917</v>
      </c>
      <c r="C902" s="7" t="s">
        <v>2017</v>
      </c>
      <c r="D902" s="7" t="s">
        <v>2597</v>
      </c>
      <c r="E902" s="7" t="s">
        <v>2597</v>
      </c>
      <c r="F902" s="7" t="s">
        <v>2921</v>
      </c>
      <c r="G902" s="7" t="s">
        <v>2935</v>
      </c>
      <c r="H902" s="7">
        <v>0</v>
      </c>
      <c r="I902" s="10" t="s">
        <v>2943</v>
      </c>
      <c r="J902" s="7" t="s">
        <v>2978</v>
      </c>
      <c r="K902" s="7" t="s">
        <v>3895</v>
      </c>
      <c r="L902" s="11" t="s">
        <v>4895</v>
      </c>
      <c r="M902" s="11" t="s">
        <v>5895</v>
      </c>
      <c r="N902" s="9">
        <v>1367</v>
      </c>
      <c r="O902" s="7" t="s">
        <v>5998</v>
      </c>
      <c r="P902" s="7" t="s">
        <v>6001</v>
      </c>
      <c r="Q902" s="9">
        <v>1173</v>
      </c>
      <c r="R902" s="6">
        <v>45848</v>
      </c>
      <c r="S902" s="8">
        <f>ROUND((VALUE(SUBSTITUTE(SUBSTITUTE(BooksData[[#This Row],[Price (Incl. Tax)]], "Â", ""), "£", "")) *1.3),2)</f>
        <v>66.59</v>
      </c>
      <c r="T902" s="7" cm="1">
        <f t="array" ref="T902">_xlfn.SWITCH(I902, "One",1,"Two",2,"Three",3,"Four",4,"Five",5,"")</f>
        <v>2</v>
      </c>
      <c r="U902" s="12">
        <f>BooksData[[#This Row],[Price(USD)]]*BooksData[[#This Row],[Total Sales]]</f>
        <v>91028.53</v>
      </c>
      <c r="V902" s="7" t="str">
        <f>IF(BooksData[[#This Row],[Title]]="","Missing","OK")</f>
        <v>OK</v>
      </c>
      <c r="W902" s="7" t="str">
        <f ca="1">IF(BooksData[[#This Row],[Last Purchase]] &gt;= TODAY() - 30, "Recent", "Old")</f>
        <v>Recent</v>
      </c>
      <c r="X902" s="7">
        <f>IFERROR(
  --MID(BooksData[[#This Row],[Availability]],
        FIND("(", BooksData[[#This Row],[Availability]]) + 1,
        FIND(" ", BooksData[[#This Row],[Availability]], FIND("(", BooksData[[#This Row],[Availability]])) - FIND("(", BooksData[[#This Row],[Availability]]) - 1),
  0)</f>
        <v>5</v>
      </c>
      <c r="Y902" s="13" t="str">
        <f>IF(ISNUMBER(SEARCH("In stock", BooksData[[#This Row],[Availability]])), "In Stock", "Out of Stock")</f>
        <v>In Stock</v>
      </c>
      <c r="Z902" s="13" t="str">
        <f>IF(BooksData[[#This Row],[Stock Count]] &lt; 5, "⚠️ Low", "OK")</f>
        <v>OK</v>
      </c>
      <c r="AA902" s="14">
        <f>BooksData[[#This Row],[Revenue]]*0.2</f>
        <v>18205.706000000002</v>
      </c>
      <c r="AB902" s="13" t="str" cm="1">
        <f t="array" ref="AB902">_xlfn.IFS(BooksData[[#This Row],[Price(USD)]]&lt;10, "Low", BooksData[[#This Row],[Price(USD)]]&lt;20, "Mid", TRUE, "High")</f>
        <v>High</v>
      </c>
      <c r="AC902" s="13" t="str">
        <f>IF(BooksData[[#This Row],[Total Sales]] &gt; 4000, "Top Seller", "Other")</f>
        <v>Other</v>
      </c>
    </row>
    <row r="903" spans="1:29" x14ac:dyDescent="0.3">
      <c r="A903" s="7" t="s">
        <v>918</v>
      </c>
      <c r="B903" s="7" t="s">
        <v>1918</v>
      </c>
      <c r="C903" s="7" t="s">
        <v>2017</v>
      </c>
      <c r="D903" s="7" t="s">
        <v>2841</v>
      </c>
      <c r="E903" s="7" t="s">
        <v>2841</v>
      </c>
      <c r="F903" s="7" t="s">
        <v>2921</v>
      </c>
      <c r="G903" s="7" t="s">
        <v>2928</v>
      </c>
      <c r="H903" s="7">
        <v>0</v>
      </c>
      <c r="I903" s="10" t="s">
        <v>2943</v>
      </c>
      <c r="J903" s="7" t="s">
        <v>2978</v>
      </c>
      <c r="K903" s="7" t="s">
        <v>3896</v>
      </c>
      <c r="L903" s="11" t="s">
        <v>4896</v>
      </c>
      <c r="M903" s="11" t="s">
        <v>5896</v>
      </c>
      <c r="N903" s="9">
        <v>2751</v>
      </c>
      <c r="O903" s="7" t="s">
        <v>5998</v>
      </c>
      <c r="P903" s="7" t="s">
        <v>6002</v>
      </c>
      <c r="Q903" s="9">
        <v>801</v>
      </c>
      <c r="R903" s="6">
        <v>45787</v>
      </c>
      <c r="S903" s="8">
        <f>ROUND((VALUE(SUBSTITUTE(SUBSTITUTE(BooksData[[#This Row],[Price (Incl. Tax)]], "Â", ""), "£", "")) *1.3),2)</f>
        <v>18.899999999999999</v>
      </c>
      <c r="T903" s="7" cm="1">
        <f t="array" ref="T903">_xlfn.SWITCH(I903, "One",1,"Two",2,"Three",3,"Four",4,"Five",5,"")</f>
        <v>2</v>
      </c>
      <c r="U903" s="12">
        <f>BooksData[[#This Row],[Price(USD)]]*BooksData[[#This Row],[Total Sales]]</f>
        <v>51993.899999999994</v>
      </c>
      <c r="V903" s="7" t="str">
        <f>IF(BooksData[[#This Row],[Title]]="","Missing","OK")</f>
        <v>OK</v>
      </c>
      <c r="W903" s="7" t="str">
        <f ca="1">IF(BooksData[[#This Row],[Last Purchase]] &gt;= TODAY() - 30, "Recent", "Old")</f>
        <v>Old</v>
      </c>
      <c r="X903" s="7">
        <f>IFERROR(
  --MID(BooksData[[#This Row],[Availability]],
        FIND("(", BooksData[[#This Row],[Availability]]) + 1,
        FIND(" ", BooksData[[#This Row],[Availability]], FIND("(", BooksData[[#This Row],[Availability]])) - FIND("(", BooksData[[#This Row],[Availability]]) - 1),
  0)</f>
        <v>3</v>
      </c>
      <c r="Y903" s="13" t="str">
        <f>IF(ISNUMBER(SEARCH("In stock", BooksData[[#This Row],[Availability]])), "In Stock", "Out of Stock")</f>
        <v>In Stock</v>
      </c>
      <c r="Z903" s="13" t="str">
        <f>IF(BooksData[[#This Row],[Stock Count]] &lt; 5, "⚠️ Low", "OK")</f>
        <v>⚠️ Low</v>
      </c>
      <c r="AA903" s="14">
        <f>BooksData[[#This Row],[Revenue]]*0.2</f>
        <v>10398.779999999999</v>
      </c>
      <c r="AB903" s="13" t="str" cm="1">
        <f t="array" ref="AB903">_xlfn.IFS(BooksData[[#This Row],[Price(USD)]]&lt;10, "Low", BooksData[[#This Row],[Price(USD)]]&lt;20, "Mid", TRUE, "High")</f>
        <v>Mid</v>
      </c>
      <c r="AC903" s="13" t="str">
        <f>IF(BooksData[[#This Row],[Total Sales]] &gt; 4000, "Top Seller", "Other")</f>
        <v>Other</v>
      </c>
    </row>
    <row r="904" spans="1:29" x14ac:dyDescent="0.3">
      <c r="A904" s="7" t="s">
        <v>919</v>
      </c>
      <c r="B904" s="7" t="s">
        <v>1919</v>
      </c>
      <c r="C904" s="7" t="s">
        <v>2017</v>
      </c>
      <c r="D904" s="7" t="s">
        <v>2842</v>
      </c>
      <c r="E904" s="7" t="s">
        <v>2842</v>
      </c>
      <c r="F904" s="7" t="s">
        <v>2921</v>
      </c>
      <c r="G904" s="7" t="s">
        <v>2928</v>
      </c>
      <c r="H904" s="7">
        <v>0</v>
      </c>
      <c r="I904" s="10" t="s">
        <v>2943</v>
      </c>
      <c r="J904" s="7" t="s">
        <v>2978</v>
      </c>
      <c r="K904" s="7" t="s">
        <v>3897</v>
      </c>
      <c r="L904" s="11" t="s">
        <v>4897</v>
      </c>
      <c r="M904" s="11" t="s">
        <v>5897</v>
      </c>
      <c r="N904" s="9">
        <v>3422</v>
      </c>
      <c r="O904" s="7" t="s">
        <v>5998</v>
      </c>
      <c r="P904" s="7" t="s">
        <v>6001</v>
      </c>
      <c r="Q904" s="9">
        <v>1742</v>
      </c>
      <c r="R904" s="6">
        <v>45800</v>
      </c>
      <c r="S904" s="8">
        <f>ROUND((VALUE(SUBSTITUTE(SUBSTITUTE(BooksData[[#This Row],[Price (Incl. Tax)]], "Â", ""), "£", "")) *1.3),2)</f>
        <v>56.81</v>
      </c>
      <c r="T904" s="7" cm="1">
        <f t="array" ref="T904">_xlfn.SWITCH(I904, "One",1,"Two",2,"Three",3,"Four",4,"Five",5,"")</f>
        <v>2</v>
      </c>
      <c r="U904" s="12">
        <f>BooksData[[#This Row],[Price(USD)]]*BooksData[[#This Row],[Total Sales]]</f>
        <v>194403.82</v>
      </c>
      <c r="V904" s="7" t="str">
        <f>IF(BooksData[[#This Row],[Title]]="","Missing","OK")</f>
        <v>OK</v>
      </c>
      <c r="W904" s="7" t="str">
        <f ca="1">IF(BooksData[[#This Row],[Last Purchase]] &gt;= TODAY() - 30, "Recent", "Old")</f>
        <v>Old</v>
      </c>
      <c r="X904" s="7">
        <f>IFERROR(
  --MID(BooksData[[#This Row],[Availability]],
        FIND("(", BooksData[[#This Row],[Availability]]) + 1,
        FIND(" ", BooksData[[#This Row],[Availability]], FIND("(", BooksData[[#This Row],[Availability]])) - FIND("(", BooksData[[#This Row],[Availability]]) - 1),
  0)</f>
        <v>3</v>
      </c>
      <c r="Y904" s="13" t="str">
        <f>IF(ISNUMBER(SEARCH("In stock", BooksData[[#This Row],[Availability]])), "In Stock", "Out of Stock")</f>
        <v>In Stock</v>
      </c>
      <c r="Z904" s="13" t="str">
        <f>IF(BooksData[[#This Row],[Stock Count]] &lt; 5, "⚠️ Low", "OK")</f>
        <v>⚠️ Low</v>
      </c>
      <c r="AA904" s="14">
        <f>BooksData[[#This Row],[Revenue]]*0.2</f>
        <v>38880.764000000003</v>
      </c>
      <c r="AB904" s="13" t="str" cm="1">
        <f t="array" ref="AB904">_xlfn.IFS(BooksData[[#This Row],[Price(USD)]]&lt;10, "Low", BooksData[[#This Row],[Price(USD)]]&lt;20, "Mid", TRUE, "High")</f>
        <v>High</v>
      </c>
      <c r="AC904" s="13" t="str">
        <f>IF(BooksData[[#This Row],[Total Sales]] &gt; 4000, "Top Seller", "Other")</f>
        <v>Other</v>
      </c>
    </row>
    <row r="905" spans="1:29" x14ac:dyDescent="0.3">
      <c r="A905" s="7" t="s">
        <v>920</v>
      </c>
      <c r="B905" s="7" t="s">
        <v>1920</v>
      </c>
      <c r="C905" s="7" t="s">
        <v>2017</v>
      </c>
      <c r="D905" s="7" t="s">
        <v>2843</v>
      </c>
      <c r="E905" s="7" t="s">
        <v>2843</v>
      </c>
      <c r="F905" s="7" t="s">
        <v>2921</v>
      </c>
      <c r="G905" s="7" t="s">
        <v>2922</v>
      </c>
      <c r="H905" s="7">
        <v>0</v>
      </c>
      <c r="I905" s="10" t="s">
        <v>2945</v>
      </c>
      <c r="J905" s="7" t="s">
        <v>2979</v>
      </c>
      <c r="K905" s="7" t="s">
        <v>3898</v>
      </c>
      <c r="L905" s="11" t="s">
        <v>4898</v>
      </c>
      <c r="M905" s="11" t="s">
        <v>5898</v>
      </c>
      <c r="N905" s="9">
        <v>4108</v>
      </c>
      <c r="O905" s="7" t="s">
        <v>5996</v>
      </c>
      <c r="P905" s="7" t="s">
        <v>6002</v>
      </c>
      <c r="Q905" s="9">
        <v>1578</v>
      </c>
      <c r="R905" s="6">
        <v>45693</v>
      </c>
      <c r="S905" s="8">
        <f>ROUND((VALUE(SUBSTITUTE(SUBSTITUTE(BooksData[[#This Row],[Price (Incl. Tax)]], "Â", ""), "£", "")) *1.3),2)</f>
        <v>39.68</v>
      </c>
      <c r="T905" s="7" cm="1">
        <f t="array" ref="T905">_xlfn.SWITCH(I905, "One",1,"Two",2,"Three",3,"Four",4,"Five",5,"")</f>
        <v>3</v>
      </c>
      <c r="U905" s="12">
        <f>BooksData[[#This Row],[Price(USD)]]*BooksData[[#This Row],[Total Sales]]</f>
        <v>163005.44</v>
      </c>
      <c r="V905" s="7" t="str">
        <f>IF(BooksData[[#This Row],[Title]]="","Missing","OK")</f>
        <v>OK</v>
      </c>
      <c r="W905" s="7" t="str">
        <f ca="1">IF(BooksData[[#This Row],[Last Purchase]] &gt;= TODAY() - 30, "Recent", "Old")</f>
        <v>Old</v>
      </c>
      <c r="X905" s="7">
        <f>IFERROR(
  --MID(BooksData[[#This Row],[Availability]],
        FIND("(", BooksData[[#This Row],[Availability]]) + 1,
        FIND(" ", BooksData[[#This Row],[Availability]], FIND("(", BooksData[[#This Row],[Availability]])) - FIND("(", BooksData[[#This Row],[Availability]]) - 1),
  0)</f>
        <v>19</v>
      </c>
      <c r="Y905" s="13" t="str">
        <f>IF(ISNUMBER(SEARCH("In stock", BooksData[[#This Row],[Availability]])), "In Stock", "Out of Stock")</f>
        <v>In Stock</v>
      </c>
      <c r="Z905" s="13" t="str">
        <f>IF(BooksData[[#This Row],[Stock Count]] &lt; 5, "⚠️ Low", "OK")</f>
        <v>OK</v>
      </c>
      <c r="AA905" s="14">
        <f>BooksData[[#This Row],[Revenue]]*0.2</f>
        <v>32601.088000000003</v>
      </c>
      <c r="AB905" s="13" t="str" cm="1">
        <f t="array" ref="AB905">_xlfn.IFS(BooksData[[#This Row],[Price(USD)]]&lt;10, "Low", BooksData[[#This Row],[Price(USD)]]&lt;20, "Mid", TRUE, "High")</f>
        <v>High</v>
      </c>
      <c r="AC905" s="13" t="str">
        <f>IF(BooksData[[#This Row],[Total Sales]] &gt; 4000, "Top Seller", "Other")</f>
        <v>Top Seller</v>
      </c>
    </row>
    <row r="906" spans="1:29" x14ac:dyDescent="0.3">
      <c r="A906" s="7" t="s">
        <v>921</v>
      </c>
      <c r="B906" s="7" t="s">
        <v>1921</v>
      </c>
      <c r="C906" s="7" t="s">
        <v>2017</v>
      </c>
      <c r="D906" s="7" t="s">
        <v>2844</v>
      </c>
      <c r="E906" s="7" t="s">
        <v>2844</v>
      </c>
      <c r="F906" s="7" t="s">
        <v>2921</v>
      </c>
      <c r="G906" s="7" t="s">
        <v>2932</v>
      </c>
      <c r="H906" s="7">
        <v>0</v>
      </c>
      <c r="I906" s="10" t="s">
        <v>2946</v>
      </c>
      <c r="J906" s="7" t="s">
        <v>2979</v>
      </c>
      <c r="K906" s="7" t="s">
        <v>3899</v>
      </c>
      <c r="L906" s="11" t="s">
        <v>4899</v>
      </c>
      <c r="M906" s="11" t="s">
        <v>5899</v>
      </c>
      <c r="N906" s="9">
        <v>2411</v>
      </c>
      <c r="O906" s="7" t="s">
        <v>5995</v>
      </c>
      <c r="P906" s="7" t="s">
        <v>6002</v>
      </c>
      <c r="Q906" s="9">
        <v>1976</v>
      </c>
      <c r="R906" s="6">
        <v>45738</v>
      </c>
      <c r="S906" s="8">
        <f>ROUND((VALUE(SUBSTITUTE(SUBSTITUTE(BooksData[[#This Row],[Price (Incl. Tax)]], "Â", ""), "£", "")) *1.3),2)</f>
        <v>73.33</v>
      </c>
      <c r="T906" s="7" cm="1">
        <f t="array" ref="T906">_xlfn.SWITCH(I906, "One",1,"Two",2,"Three",3,"Four",4,"Five",5,"")</f>
        <v>1</v>
      </c>
      <c r="U906" s="12">
        <f>BooksData[[#This Row],[Price(USD)]]*BooksData[[#This Row],[Total Sales]]</f>
        <v>176798.63</v>
      </c>
      <c r="V906" s="7" t="str">
        <f>IF(BooksData[[#This Row],[Title]]="","Missing","OK")</f>
        <v>OK</v>
      </c>
      <c r="W906" s="7" t="str">
        <f ca="1">IF(BooksData[[#This Row],[Last Purchase]] &gt;= TODAY() - 30, "Recent", "Old")</f>
        <v>Old</v>
      </c>
      <c r="X906" s="7">
        <f>IFERROR(
  --MID(BooksData[[#This Row],[Availability]],
        FIND("(", BooksData[[#This Row],[Availability]]) + 1,
        FIND(" ", BooksData[[#This Row],[Availability]], FIND("(", BooksData[[#This Row],[Availability]])) - FIND("(", BooksData[[#This Row],[Availability]]) - 1),
  0)</f>
        <v>16</v>
      </c>
      <c r="Y906" s="13" t="str">
        <f>IF(ISNUMBER(SEARCH("In stock", BooksData[[#This Row],[Availability]])), "In Stock", "Out of Stock")</f>
        <v>In Stock</v>
      </c>
      <c r="Z906" s="13" t="str">
        <f>IF(BooksData[[#This Row],[Stock Count]] &lt; 5, "⚠️ Low", "OK")</f>
        <v>OK</v>
      </c>
      <c r="AA906" s="14">
        <f>BooksData[[#This Row],[Revenue]]*0.2</f>
        <v>35359.726000000002</v>
      </c>
      <c r="AB906" s="13" t="str" cm="1">
        <f t="array" ref="AB906">_xlfn.IFS(BooksData[[#This Row],[Price(USD)]]&lt;10, "Low", BooksData[[#This Row],[Price(USD)]]&lt;20, "Mid", TRUE, "High")</f>
        <v>High</v>
      </c>
      <c r="AC906" s="13" t="str">
        <f>IF(BooksData[[#This Row],[Total Sales]] &gt; 4000, "Top Seller", "Other")</f>
        <v>Other</v>
      </c>
    </row>
    <row r="907" spans="1:29" x14ac:dyDescent="0.3">
      <c r="A907" s="7" t="s">
        <v>922</v>
      </c>
      <c r="B907" s="7" t="s">
        <v>1922</v>
      </c>
      <c r="C907" s="7" t="s">
        <v>2017</v>
      </c>
      <c r="D907" s="7" t="s">
        <v>2845</v>
      </c>
      <c r="E907" s="7" t="s">
        <v>2845</v>
      </c>
      <c r="F907" s="7" t="s">
        <v>2921</v>
      </c>
      <c r="G907" s="7" t="s">
        <v>2932</v>
      </c>
      <c r="H907" s="7">
        <v>0</v>
      </c>
      <c r="I907" s="10" t="s">
        <v>2943</v>
      </c>
      <c r="J907" s="7" t="s">
        <v>2979</v>
      </c>
      <c r="K907" s="7" t="s">
        <v>3900</v>
      </c>
      <c r="L907" s="11" t="s">
        <v>4900</v>
      </c>
      <c r="M907" s="11" t="s">
        <v>5900</v>
      </c>
      <c r="N907" s="9">
        <v>3330</v>
      </c>
      <c r="O907" s="7" t="s">
        <v>5995</v>
      </c>
      <c r="P907" s="7" t="s">
        <v>6001</v>
      </c>
      <c r="Q907" s="9">
        <v>1162</v>
      </c>
      <c r="R907" s="6">
        <v>45794</v>
      </c>
      <c r="S907" s="8">
        <f>ROUND((VALUE(SUBSTITUTE(SUBSTITUTE(BooksData[[#This Row],[Price (Incl. Tax)]], "Â", ""), "£", "")) *1.3),2)</f>
        <v>43.38</v>
      </c>
      <c r="T907" s="7" cm="1">
        <f t="array" ref="T907">_xlfn.SWITCH(I907, "One",1,"Two",2,"Three",3,"Four",4,"Five",5,"")</f>
        <v>2</v>
      </c>
      <c r="U907" s="12">
        <f>BooksData[[#This Row],[Price(USD)]]*BooksData[[#This Row],[Total Sales]]</f>
        <v>144455.4</v>
      </c>
      <c r="V907" s="7" t="str">
        <f>IF(BooksData[[#This Row],[Title]]="","Missing","OK")</f>
        <v>OK</v>
      </c>
      <c r="W907" s="7" t="str">
        <f ca="1">IF(BooksData[[#This Row],[Last Purchase]] &gt;= TODAY() - 30, "Recent", "Old")</f>
        <v>Old</v>
      </c>
      <c r="X907" s="7">
        <f>IFERROR(
  --MID(BooksData[[#This Row],[Availability]],
        FIND("(", BooksData[[#This Row],[Availability]]) + 1,
        FIND(" ", BooksData[[#This Row],[Availability]], FIND("(", BooksData[[#This Row],[Availability]])) - FIND("(", BooksData[[#This Row],[Availability]]) - 1),
  0)</f>
        <v>16</v>
      </c>
      <c r="Y907" s="13" t="str">
        <f>IF(ISNUMBER(SEARCH("In stock", BooksData[[#This Row],[Availability]])), "In Stock", "Out of Stock")</f>
        <v>In Stock</v>
      </c>
      <c r="Z907" s="13" t="str">
        <f>IF(BooksData[[#This Row],[Stock Count]] &lt; 5, "⚠️ Low", "OK")</f>
        <v>OK</v>
      </c>
      <c r="AA907" s="14">
        <f>BooksData[[#This Row],[Revenue]]*0.2</f>
        <v>28891.08</v>
      </c>
      <c r="AB907" s="13" t="str" cm="1">
        <f t="array" ref="AB907">_xlfn.IFS(BooksData[[#This Row],[Price(USD)]]&lt;10, "Low", BooksData[[#This Row],[Price(USD)]]&lt;20, "Mid", TRUE, "High")</f>
        <v>High</v>
      </c>
      <c r="AC907" s="13" t="str">
        <f>IF(BooksData[[#This Row],[Total Sales]] &gt; 4000, "Top Seller", "Other")</f>
        <v>Other</v>
      </c>
    </row>
    <row r="908" spans="1:29" x14ac:dyDescent="0.3">
      <c r="A908" s="7" t="s">
        <v>923</v>
      </c>
      <c r="B908" s="7" t="s">
        <v>1923</v>
      </c>
      <c r="C908" s="7" t="s">
        <v>2017</v>
      </c>
      <c r="D908" s="7" t="s">
        <v>2846</v>
      </c>
      <c r="E908" s="7" t="s">
        <v>2846</v>
      </c>
      <c r="F908" s="7" t="s">
        <v>2921</v>
      </c>
      <c r="G908" s="7" t="s">
        <v>2932</v>
      </c>
      <c r="H908" s="7">
        <v>0</v>
      </c>
      <c r="I908" s="10" t="s">
        <v>2944</v>
      </c>
      <c r="J908" s="7" t="s">
        <v>2979</v>
      </c>
      <c r="K908" s="7" t="s">
        <v>3901</v>
      </c>
      <c r="L908" s="11" t="s">
        <v>4901</v>
      </c>
      <c r="M908" s="11" t="s">
        <v>5901</v>
      </c>
      <c r="N908" s="9">
        <v>4556</v>
      </c>
      <c r="O908" s="7" t="s">
        <v>5996</v>
      </c>
      <c r="P908" s="7" t="s">
        <v>6002</v>
      </c>
      <c r="Q908" s="9">
        <v>66</v>
      </c>
      <c r="R908" s="6">
        <v>45689</v>
      </c>
      <c r="S908" s="8">
        <f>ROUND((VALUE(SUBSTITUTE(SUBSTITUTE(BooksData[[#This Row],[Price (Incl. Tax)]], "Â", ""), "£", "")) *1.3),2)</f>
        <v>18.23</v>
      </c>
      <c r="T908" s="7" cm="1">
        <f t="array" ref="T908">_xlfn.SWITCH(I908, "One",1,"Two",2,"Three",3,"Four",4,"Five",5,"")</f>
        <v>4</v>
      </c>
      <c r="U908" s="12">
        <f>BooksData[[#This Row],[Price(USD)]]*BooksData[[#This Row],[Total Sales]]</f>
        <v>83055.88</v>
      </c>
      <c r="V908" s="7" t="str">
        <f>IF(BooksData[[#This Row],[Title]]="","Missing","OK")</f>
        <v>OK</v>
      </c>
      <c r="W908" s="7" t="str">
        <f ca="1">IF(BooksData[[#This Row],[Last Purchase]] &gt;= TODAY() - 30, "Recent", "Old")</f>
        <v>Old</v>
      </c>
      <c r="X908" s="7">
        <f>IFERROR(
  --MID(BooksData[[#This Row],[Availability]],
        FIND("(", BooksData[[#This Row],[Availability]]) + 1,
        FIND(" ", BooksData[[#This Row],[Availability]], FIND("(", BooksData[[#This Row],[Availability]])) - FIND("(", BooksData[[#This Row],[Availability]]) - 1),
  0)</f>
        <v>16</v>
      </c>
      <c r="Y908" s="13" t="str">
        <f>IF(ISNUMBER(SEARCH("In stock", BooksData[[#This Row],[Availability]])), "In Stock", "Out of Stock")</f>
        <v>In Stock</v>
      </c>
      <c r="Z908" s="13" t="str">
        <f>IF(BooksData[[#This Row],[Stock Count]] &lt; 5, "⚠️ Low", "OK")</f>
        <v>OK</v>
      </c>
      <c r="AA908" s="14">
        <f>BooksData[[#This Row],[Revenue]]*0.2</f>
        <v>16611.176000000003</v>
      </c>
      <c r="AB908" s="13" t="str" cm="1">
        <f t="array" ref="AB908">_xlfn.IFS(BooksData[[#This Row],[Price(USD)]]&lt;10, "Low", BooksData[[#This Row],[Price(USD)]]&lt;20, "Mid", TRUE, "High")</f>
        <v>Mid</v>
      </c>
      <c r="AC908" s="13" t="str">
        <f>IF(BooksData[[#This Row],[Total Sales]] &gt; 4000, "Top Seller", "Other")</f>
        <v>Top Seller</v>
      </c>
    </row>
    <row r="909" spans="1:29" x14ac:dyDescent="0.3">
      <c r="A909" s="7" t="s">
        <v>924</v>
      </c>
      <c r="B909" s="7" t="s">
        <v>1924</v>
      </c>
      <c r="C909" s="7" t="s">
        <v>2017</v>
      </c>
      <c r="D909" s="7" t="s">
        <v>2847</v>
      </c>
      <c r="E909" s="7" t="s">
        <v>2847</v>
      </c>
      <c r="F909" s="7" t="s">
        <v>2921</v>
      </c>
      <c r="G909" s="7" t="s">
        <v>2932</v>
      </c>
      <c r="H909" s="7">
        <v>0</v>
      </c>
      <c r="I909" s="10" t="s">
        <v>2946</v>
      </c>
      <c r="J909" s="7" t="s">
        <v>2979</v>
      </c>
      <c r="K909" s="7" t="s">
        <v>3902</v>
      </c>
      <c r="L909" s="11" t="s">
        <v>4902</v>
      </c>
      <c r="M909" s="11" t="s">
        <v>5902</v>
      </c>
      <c r="N909" s="9">
        <v>350</v>
      </c>
      <c r="O909" s="7" t="s">
        <v>6000</v>
      </c>
      <c r="P909" s="7" t="s">
        <v>6002</v>
      </c>
      <c r="Q909" s="9">
        <v>372</v>
      </c>
      <c r="R909" s="6">
        <v>45686</v>
      </c>
      <c r="S909" s="8">
        <f>ROUND((VALUE(SUBSTITUTE(SUBSTITUTE(BooksData[[#This Row],[Price (Incl. Tax)]], "Â", ""), "£", "")) *1.3),2)</f>
        <v>52.14</v>
      </c>
      <c r="T909" s="7" cm="1">
        <f t="array" ref="T909">_xlfn.SWITCH(I909, "One",1,"Two",2,"Three",3,"Four",4,"Five",5,"")</f>
        <v>1</v>
      </c>
      <c r="U909" s="12">
        <f>BooksData[[#This Row],[Price(USD)]]*BooksData[[#This Row],[Total Sales]]</f>
        <v>18249</v>
      </c>
      <c r="V909" s="7" t="str">
        <f>IF(BooksData[[#This Row],[Title]]="","Missing","OK")</f>
        <v>OK</v>
      </c>
      <c r="W909" s="7" t="str">
        <f ca="1">IF(BooksData[[#This Row],[Last Purchase]] &gt;= TODAY() - 30, "Recent", "Old")</f>
        <v>Old</v>
      </c>
      <c r="X909" s="7">
        <f>IFERROR(
  --MID(BooksData[[#This Row],[Availability]],
        FIND("(", BooksData[[#This Row],[Availability]]) + 1,
        FIND(" ", BooksData[[#This Row],[Availability]], FIND("(", BooksData[[#This Row],[Availability]])) - FIND("(", BooksData[[#This Row],[Availability]]) - 1),
  0)</f>
        <v>16</v>
      </c>
      <c r="Y909" s="13" t="str">
        <f>IF(ISNUMBER(SEARCH("In stock", BooksData[[#This Row],[Availability]])), "In Stock", "Out of Stock")</f>
        <v>In Stock</v>
      </c>
      <c r="Z909" s="13" t="str">
        <f>IF(BooksData[[#This Row],[Stock Count]] &lt; 5, "⚠️ Low", "OK")</f>
        <v>OK</v>
      </c>
      <c r="AA909" s="14">
        <f>BooksData[[#This Row],[Revenue]]*0.2</f>
        <v>3649.8</v>
      </c>
      <c r="AB909" s="13" t="str" cm="1">
        <f t="array" ref="AB909">_xlfn.IFS(BooksData[[#This Row],[Price(USD)]]&lt;10, "Low", BooksData[[#This Row],[Price(USD)]]&lt;20, "Mid", TRUE, "High")</f>
        <v>High</v>
      </c>
      <c r="AC909" s="13" t="str">
        <f>IF(BooksData[[#This Row],[Total Sales]] &gt; 4000, "Top Seller", "Other")</f>
        <v>Other</v>
      </c>
    </row>
    <row r="910" spans="1:29" x14ac:dyDescent="0.3">
      <c r="A910" s="7" t="s">
        <v>925</v>
      </c>
      <c r="B910" s="7" t="s">
        <v>1925</v>
      </c>
      <c r="C910" s="7" t="s">
        <v>2017</v>
      </c>
      <c r="D910" s="7" t="s">
        <v>2072</v>
      </c>
      <c r="E910" s="7" t="s">
        <v>2072</v>
      </c>
      <c r="F910" s="7" t="s">
        <v>2921</v>
      </c>
      <c r="G910" s="7" t="s">
        <v>2923</v>
      </c>
      <c r="H910" s="7">
        <v>0</v>
      </c>
      <c r="I910" s="10" t="s">
        <v>2947</v>
      </c>
      <c r="J910" s="7" t="s">
        <v>2979</v>
      </c>
      <c r="K910" s="7" t="s">
        <v>3903</v>
      </c>
      <c r="L910" s="11" t="s">
        <v>4903</v>
      </c>
      <c r="M910" s="11" t="s">
        <v>5903</v>
      </c>
      <c r="N910" s="9">
        <v>3775</v>
      </c>
      <c r="O910" s="7" t="s">
        <v>5995</v>
      </c>
      <c r="P910" s="7" t="s">
        <v>6001</v>
      </c>
      <c r="Q910" s="9">
        <v>1233</v>
      </c>
      <c r="R910" s="6">
        <v>45757</v>
      </c>
      <c r="S910" s="8">
        <f>ROUND((VALUE(SUBSTITUTE(SUBSTITUTE(BooksData[[#This Row],[Price (Incl. Tax)]], "Â", ""), "£", "")) *1.3),2)</f>
        <v>48.54</v>
      </c>
      <c r="T910" s="7" cm="1">
        <f t="array" ref="T910">_xlfn.SWITCH(I910, "One",1,"Two",2,"Three",3,"Four",4,"Five",5,"")</f>
        <v>5</v>
      </c>
      <c r="U910" s="12">
        <f>BooksData[[#This Row],[Price(USD)]]*BooksData[[#This Row],[Total Sales]]</f>
        <v>183238.5</v>
      </c>
      <c r="V910" s="7" t="str">
        <f>IF(BooksData[[#This Row],[Title]]="","Missing","OK")</f>
        <v>OK</v>
      </c>
      <c r="W910" s="7" t="str">
        <f ca="1">IF(BooksData[[#This Row],[Last Purchase]] &gt;= TODAY() - 30, "Recent", "Old")</f>
        <v>Old</v>
      </c>
      <c r="X910" s="7">
        <f>IFERROR(
  --MID(BooksData[[#This Row],[Availability]],
        FIND("(", BooksData[[#This Row],[Availability]]) + 1,
        FIND(" ", BooksData[[#This Row],[Availability]], FIND("(", BooksData[[#This Row],[Availability]])) - FIND("(", BooksData[[#This Row],[Availability]]) - 1),
  0)</f>
        <v>15</v>
      </c>
      <c r="Y910" s="13" t="str">
        <f>IF(ISNUMBER(SEARCH("In stock", BooksData[[#This Row],[Availability]])), "In Stock", "Out of Stock")</f>
        <v>In Stock</v>
      </c>
      <c r="Z910" s="13" t="str">
        <f>IF(BooksData[[#This Row],[Stock Count]] &lt; 5, "⚠️ Low", "OK")</f>
        <v>OK</v>
      </c>
      <c r="AA910" s="14">
        <f>BooksData[[#This Row],[Revenue]]*0.2</f>
        <v>36647.700000000004</v>
      </c>
      <c r="AB910" s="13" t="str" cm="1">
        <f t="array" ref="AB910">_xlfn.IFS(BooksData[[#This Row],[Price(USD)]]&lt;10, "Low", BooksData[[#This Row],[Price(USD)]]&lt;20, "Mid", TRUE, "High")</f>
        <v>High</v>
      </c>
      <c r="AC910" s="13" t="str">
        <f>IF(BooksData[[#This Row],[Total Sales]] &gt; 4000, "Top Seller", "Other")</f>
        <v>Other</v>
      </c>
    </row>
    <row r="911" spans="1:29" x14ac:dyDescent="0.3">
      <c r="A911" s="7" t="s">
        <v>926</v>
      </c>
      <c r="B911" s="7" t="s">
        <v>1926</v>
      </c>
      <c r="C911" s="7" t="s">
        <v>2017</v>
      </c>
      <c r="D911" s="7" t="s">
        <v>2568</v>
      </c>
      <c r="E911" s="7" t="s">
        <v>2568</v>
      </c>
      <c r="F911" s="7" t="s">
        <v>2921</v>
      </c>
      <c r="G911" s="7" t="s">
        <v>2923</v>
      </c>
      <c r="H911" s="7">
        <v>0</v>
      </c>
      <c r="I911" s="10" t="s">
        <v>2943</v>
      </c>
      <c r="J911" s="7" t="s">
        <v>2979</v>
      </c>
      <c r="K911" s="7" t="s">
        <v>3904</v>
      </c>
      <c r="L911" s="11" t="s">
        <v>4904</v>
      </c>
      <c r="M911" s="11" t="s">
        <v>5904</v>
      </c>
      <c r="N911" s="9">
        <v>771</v>
      </c>
      <c r="O911" s="7" t="s">
        <v>5999</v>
      </c>
      <c r="P911" s="7" t="s">
        <v>6002</v>
      </c>
      <c r="Q911" s="9">
        <v>651</v>
      </c>
      <c r="R911" s="6">
        <v>45701</v>
      </c>
      <c r="S911" s="8">
        <f>ROUND((VALUE(SUBSTITUTE(SUBSTITUTE(BooksData[[#This Row],[Price (Incl. Tax)]], "Â", ""), "£", "")) *1.3),2)</f>
        <v>48.88</v>
      </c>
      <c r="T911" s="7" cm="1">
        <f t="array" ref="T911">_xlfn.SWITCH(I911, "One",1,"Two",2,"Three",3,"Four",4,"Five",5,"")</f>
        <v>2</v>
      </c>
      <c r="U911" s="12">
        <f>BooksData[[#This Row],[Price(USD)]]*BooksData[[#This Row],[Total Sales]]</f>
        <v>37686.480000000003</v>
      </c>
      <c r="V911" s="7" t="str">
        <f>IF(BooksData[[#This Row],[Title]]="","Missing","OK")</f>
        <v>OK</v>
      </c>
      <c r="W911" s="7" t="str">
        <f ca="1">IF(BooksData[[#This Row],[Last Purchase]] &gt;= TODAY() - 30, "Recent", "Old")</f>
        <v>Old</v>
      </c>
      <c r="X911" s="7">
        <f>IFERROR(
  --MID(BooksData[[#This Row],[Availability]],
        FIND("(", BooksData[[#This Row],[Availability]]) + 1,
        FIND(" ", BooksData[[#This Row],[Availability]], FIND("(", BooksData[[#This Row],[Availability]])) - FIND("(", BooksData[[#This Row],[Availability]]) - 1),
  0)</f>
        <v>15</v>
      </c>
      <c r="Y911" s="13" t="str">
        <f>IF(ISNUMBER(SEARCH("In stock", BooksData[[#This Row],[Availability]])), "In Stock", "Out of Stock")</f>
        <v>In Stock</v>
      </c>
      <c r="Z911" s="13" t="str">
        <f>IF(BooksData[[#This Row],[Stock Count]] &lt; 5, "⚠️ Low", "OK")</f>
        <v>OK</v>
      </c>
      <c r="AA911" s="14">
        <f>BooksData[[#This Row],[Revenue]]*0.2</f>
        <v>7537.2960000000012</v>
      </c>
      <c r="AB911" s="13" t="str" cm="1">
        <f t="array" ref="AB911">_xlfn.IFS(BooksData[[#This Row],[Price(USD)]]&lt;10, "Low", BooksData[[#This Row],[Price(USD)]]&lt;20, "Mid", TRUE, "High")</f>
        <v>High</v>
      </c>
      <c r="AC911" s="13" t="str">
        <f>IF(BooksData[[#This Row],[Total Sales]] &gt; 4000, "Top Seller", "Other")</f>
        <v>Other</v>
      </c>
    </row>
    <row r="912" spans="1:29" x14ac:dyDescent="0.3">
      <c r="A912" s="7" t="s">
        <v>927</v>
      </c>
      <c r="B912" s="7" t="s">
        <v>1927</v>
      </c>
      <c r="C912" s="7" t="s">
        <v>2017</v>
      </c>
      <c r="D912" s="7" t="s">
        <v>2848</v>
      </c>
      <c r="E912" s="7" t="s">
        <v>2848</v>
      </c>
      <c r="F912" s="7" t="s">
        <v>2921</v>
      </c>
      <c r="G912" s="7" t="s">
        <v>2923</v>
      </c>
      <c r="H912" s="7">
        <v>0</v>
      </c>
      <c r="I912" s="10" t="s">
        <v>2946</v>
      </c>
      <c r="J912" s="7" t="s">
        <v>2979</v>
      </c>
      <c r="K912" s="7" t="s">
        <v>3905</v>
      </c>
      <c r="L912" s="11" t="s">
        <v>4905</v>
      </c>
      <c r="M912" s="11" t="s">
        <v>5905</v>
      </c>
      <c r="N912" s="9">
        <v>2626</v>
      </c>
      <c r="O912" s="7" t="s">
        <v>5999</v>
      </c>
      <c r="P912" s="7" t="s">
        <v>6002</v>
      </c>
      <c r="Q912" s="9">
        <v>1886</v>
      </c>
      <c r="R912" s="6">
        <v>45712</v>
      </c>
      <c r="S912" s="8">
        <f>ROUND((VALUE(SUBSTITUTE(SUBSTITUTE(BooksData[[#This Row],[Price (Incl. Tax)]], "Â", ""), "£", "")) *1.3),2)</f>
        <v>53.63</v>
      </c>
      <c r="T912" s="7" cm="1">
        <f t="array" ref="T912">_xlfn.SWITCH(I912, "One",1,"Two",2,"Three",3,"Four",4,"Five",5,"")</f>
        <v>1</v>
      </c>
      <c r="U912" s="12">
        <f>BooksData[[#This Row],[Price(USD)]]*BooksData[[#This Row],[Total Sales]]</f>
        <v>140832.38</v>
      </c>
      <c r="V912" s="7" t="str">
        <f>IF(BooksData[[#This Row],[Title]]="","Missing","OK")</f>
        <v>OK</v>
      </c>
      <c r="W912" s="7" t="str">
        <f ca="1">IF(BooksData[[#This Row],[Last Purchase]] &gt;= TODAY() - 30, "Recent", "Old")</f>
        <v>Old</v>
      </c>
      <c r="X912" s="7">
        <f>IFERROR(
  --MID(BooksData[[#This Row],[Availability]],
        FIND("(", BooksData[[#This Row],[Availability]]) + 1,
        FIND(" ", BooksData[[#This Row],[Availability]], FIND("(", BooksData[[#This Row],[Availability]])) - FIND("(", BooksData[[#This Row],[Availability]]) - 1),
  0)</f>
        <v>15</v>
      </c>
      <c r="Y912" s="13" t="str">
        <f>IF(ISNUMBER(SEARCH("In stock", BooksData[[#This Row],[Availability]])), "In Stock", "Out of Stock")</f>
        <v>In Stock</v>
      </c>
      <c r="Z912" s="13" t="str">
        <f>IF(BooksData[[#This Row],[Stock Count]] &lt; 5, "⚠️ Low", "OK")</f>
        <v>OK</v>
      </c>
      <c r="AA912" s="14">
        <f>BooksData[[#This Row],[Revenue]]*0.2</f>
        <v>28166.476000000002</v>
      </c>
      <c r="AB912" s="13" t="str" cm="1">
        <f t="array" ref="AB912">_xlfn.IFS(BooksData[[#This Row],[Price(USD)]]&lt;10, "Low", BooksData[[#This Row],[Price(USD)]]&lt;20, "Mid", TRUE, "High")</f>
        <v>High</v>
      </c>
      <c r="AC912" s="13" t="str">
        <f>IF(BooksData[[#This Row],[Total Sales]] &gt; 4000, "Top Seller", "Other")</f>
        <v>Other</v>
      </c>
    </row>
    <row r="913" spans="1:29" x14ac:dyDescent="0.3">
      <c r="A913" s="7" t="s">
        <v>928</v>
      </c>
      <c r="B913" s="7" t="s">
        <v>1928</v>
      </c>
      <c r="C913" s="7" t="s">
        <v>2017</v>
      </c>
      <c r="D913" s="7" t="s">
        <v>2849</v>
      </c>
      <c r="E913" s="7" t="s">
        <v>2849</v>
      </c>
      <c r="F913" s="7" t="s">
        <v>2921</v>
      </c>
      <c r="G913" s="7" t="s">
        <v>2923</v>
      </c>
      <c r="H913" s="7">
        <v>0</v>
      </c>
      <c r="I913" s="10" t="s">
        <v>2945</v>
      </c>
      <c r="J913" s="7" t="s">
        <v>2979</v>
      </c>
      <c r="K913" s="7" t="s">
        <v>3906</v>
      </c>
      <c r="L913" s="11" t="s">
        <v>4906</v>
      </c>
      <c r="M913" s="11" t="s">
        <v>5906</v>
      </c>
      <c r="N913" s="9">
        <v>2117</v>
      </c>
      <c r="O913" s="7" t="s">
        <v>6000</v>
      </c>
      <c r="P913" s="7" t="s">
        <v>6001</v>
      </c>
      <c r="Q913" s="9">
        <v>1656</v>
      </c>
      <c r="R913" s="6">
        <v>45697</v>
      </c>
      <c r="S913" s="8">
        <f>ROUND((VALUE(SUBSTITUTE(SUBSTITUTE(BooksData[[#This Row],[Price (Incl. Tax)]], "Â", ""), "£", "")) *1.3),2)</f>
        <v>54.81</v>
      </c>
      <c r="T913" s="7" cm="1">
        <f t="array" ref="T913">_xlfn.SWITCH(I913, "One",1,"Two",2,"Three",3,"Four",4,"Five",5,"")</f>
        <v>3</v>
      </c>
      <c r="U913" s="12">
        <f>BooksData[[#This Row],[Price(USD)]]*BooksData[[#This Row],[Total Sales]]</f>
        <v>116032.77</v>
      </c>
      <c r="V913" s="7" t="str">
        <f>IF(BooksData[[#This Row],[Title]]="","Missing","OK")</f>
        <v>OK</v>
      </c>
      <c r="W913" s="7" t="str">
        <f ca="1">IF(BooksData[[#This Row],[Last Purchase]] &gt;= TODAY() - 30, "Recent", "Old")</f>
        <v>Old</v>
      </c>
      <c r="X913" s="7">
        <f>IFERROR(
  --MID(BooksData[[#This Row],[Availability]],
        FIND("(", BooksData[[#This Row],[Availability]]) + 1,
        FIND(" ", BooksData[[#This Row],[Availability]], FIND("(", BooksData[[#This Row],[Availability]])) - FIND("(", BooksData[[#This Row],[Availability]]) - 1),
  0)</f>
        <v>15</v>
      </c>
      <c r="Y913" s="13" t="str">
        <f>IF(ISNUMBER(SEARCH("In stock", BooksData[[#This Row],[Availability]])), "In Stock", "Out of Stock")</f>
        <v>In Stock</v>
      </c>
      <c r="Z913" s="13" t="str">
        <f>IF(BooksData[[#This Row],[Stock Count]] &lt; 5, "⚠️ Low", "OK")</f>
        <v>OK</v>
      </c>
      <c r="AA913" s="14">
        <f>BooksData[[#This Row],[Revenue]]*0.2</f>
        <v>23206.554000000004</v>
      </c>
      <c r="AB913" s="13" t="str" cm="1">
        <f t="array" ref="AB913">_xlfn.IFS(BooksData[[#This Row],[Price(USD)]]&lt;10, "Low", BooksData[[#This Row],[Price(USD)]]&lt;20, "Mid", TRUE, "High")</f>
        <v>High</v>
      </c>
      <c r="AC913" s="13" t="str">
        <f>IF(BooksData[[#This Row],[Total Sales]] &gt; 4000, "Top Seller", "Other")</f>
        <v>Other</v>
      </c>
    </row>
    <row r="914" spans="1:29" x14ac:dyDescent="0.3">
      <c r="A914" s="7" t="s">
        <v>929</v>
      </c>
      <c r="B914" s="7" t="s">
        <v>1929</v>
      </c>
      <c r="C914" s="7" t="s">
        <v>2017</v>
      </c>
      <c r="D914" s="7" t="s">
        <v>2850</v>
      </c>
      <c r="E914" s="7" t="s">
        <v>2850</v>
      </c>
      <c r="F914" s="7" t="s">
        <v>2921</v>
      </c>
      <c r="G914" s="7" t="s">
        <v>2924</v>
      </c>
      <c r="H914" s="7">
        <v>0</v>
      </c>
      <c r="I914" s="10" t="s">
        <v>2945</v>
      </c>
      <c r="J914" s="7" t="s">
        <v>2979</v>
      </c>
      <c r="K914" s="7" t="s">
        <v>3907</v>
      </c>
      <c r="L914" s="11" t="s">
        <v>4907</v>
      </c>
      <c r="M914" s="11" t="s">
        <v>5907</v>
      </c>
      <c r="N914" s="9">
        <v>2698</v>
      </c>
      <c r="O914" s="7" t="s">
        <v>5996</v>
      </c>
      <c r="P914" s="7" t="s">
        <v>6002</v>
      </c>
      <c r="Q914" s="9">
        <v>1981</v>
      </c>
      <c r="R914" s="6">
        <v>45801</v>
      </c>
      <c r="S914" s="8">
        <f>ROUND((VALUE(SUBSTITUTE(SUBSTITUTE(BooksData[[#This Row],[Price (Incl. Tax)]], "Â", ""), "£", "")) *1.3),2)</f>
        <v>37.4</v>
      </c>
      <c r="T914" s="7" cm="1">
        <f t="array" ref="T914">_xlfn.SWITCH(I914, "One",1,"Two",2,"Three",3,"Four",4,"Five",5,"")</f>
        <v>3</v>
      </c>
      <c r="U914" s="12">
        <f>BooksData[[#This Row],[Price(USD)]]*BooksData[[#This Row],[Total Sales]]</f>
        <v>100905.2</v>
      </c>
      <c r="V914" s="7" t="str">
        <f>IF(BooksData[[#This Row],[Title]]="","Missing","OK")</f>
        <v>OK</v>
      </c>
      <c r="W914" s="7" t="str">
        <f ca="1">IF(BooksData[[#This Row],[Last Purchase]] &gt;= TODAY() - 30, "Recent", "Old")</f>
        <v>Old</v>
      </c>
      <c r="X914" s="7">
        <f>IFERROR(
  --MID(BooksData[[#This Row],[Availability]],
        FIND("(", BooksData[[#This Row],[Availability]]) + 1,
        FIND(" ", BooksData[[#This Row],[Availability]], FIND("(", BooksData[[#This Row],[Availability]])) - FIND("(", BooksData[[#This Row],[Availability]]) - 1),
  0)</f>
        <v>14</v>
      </c>
      <c r="Y914" s="13" t="str">
        <f>IF(ISNUMBER(SEARCH("In stock", BooksData[[#This Row],[Availability]])), "In Stock", "Out of Stock")</f>
        <v>In Stock</v>
      </c>
      <c r="Z914" s="13" t="str">
        <f>IF(BooksData[[#This Row],[Stock Count]] &lt; 5, "⚠️ Low", "OK")</f>
        <v>OK</v>
      </c>
      <c r="AA914" s="14">
        <f>BooksData[[#This Row],[Revenue]]*0.2</f>
        <v>20181.04</v>
      </c>
      <c r="AB914" s="13" t="str" cm="1">
        <f t="array" ref="AB914">_xlfn.IFS(BooksData[[#This Row],[Price(USD)]]&lt;10, "Low", BooksData[[#This Row],[Price(USD)]]&lt;20, "Mid", TRUE, "High")</f>
        <v>High</v>
      </c>
      <c r="AC914" s="13" t="str">
        <f>IF(BooksData[[#This Row],[Total Sales]] &gt; 4000, "Top Seller", "Other")</f>
        <v>Other</v>
      </c>
    </row>
    <row r="915" spans="1:29" x14ac:dyDescent="0.3">
      <c r="A915" s="7" t="s">
        <v>930</v>
      </c>
      <c r="B915" s="7" t="s">
        <v>1930</v>
      </c>
      <c r="C915" s="7" t="s">
        <v>2017</v>
      </c>
      <c r="D915" s="7" t="s">
        <v>2851</v>
      </c>
      <c r="E915" s="7" t="s">
        <v>2851</v>
      </c>
      <c r="F915" s="7" t="s">
        <v>2921</v>
      </c>
      <c r="G915" s="7" t="s">
        <v>2924</v>
      </c>
      <c r="H915" s="7">
        <v>0</v>
      </c>
      <c r="I915" s="10" t="s">
        <v>2946</v>
      </c>
      <c r="J915" s="7" t="s">
        <v>2979</v>
      </c>
      <c r="K915" s="7" t="s">
        <v>3908</v>
      </c>
      <c r="L915" s="11" t="s">
        <v>4908</v>
      </c>
      <c r="M915" s="11" t="s">
        <v>5908</v>
      </c>
      <c r="N915" s="9">
        <v>999</v>
      </c>
      <c r="O915" s="7" t="s">
        <v>5999</v>
      </c>
      <c r="P915" s="7" t="s">
        <v>6001</v>
      </c>
      <c r="Q915" s="9">
        <v>1252</v>
      </c>
      <c r="R915" s="6">
        <v>45802</v>
      </c>
      <c r="S915" s="8">
        <f>ROUND((VALUE(SUBSTITUTE(SUBSTITUTE(BooksData[[#This Row],[Price (Incl. Tax)]], "Â", ""), "£", "")) *1.3),2)</f>
        <v>25.42</v>
      </c>
      <c r="T915" s="7" cm="1">
        <f t="array" ref="T915">_xlfn.SWITCH(I915, "One",1,"Two",2,"Three",3,"Four",4,"Five",5,"")</f>
        <v>1</v>
      </c>
      <c r="U915" s="12">
        <f>BooksData[[#This Row],[Price(USD)]]*BooksData[[#This Row],[Total Sales]]</f>
        <v>25394.58</v>
      </c>
      <c r="V915" s="7" t="str">
        <f>IF(BooksData[[#This Row],[Title]]="","Missing","OK")</f>
        <v>OK</v>
      </c>
      <c r="W915" s="7" t="str">
        <f ca="1">IF(BooksData[[#This Row],[Last Purchase]] &gt;= TODAY() - 30, "Recent", "Old")</f>
        <v>Old</v>
      </c>
      <c r="X915" s="7">
        <f>IFERROR(
  --MID(BooksData[[#This Row],[Availability]],
        FIND("(", BooksData[[#This Row],[Availability]]) + 1,
        FIND(" ", BooksData[[#This Row],[Availability]], FIND("(", BooksData[[#This Row],[Availability]])) - FIND("(", BooksData[[#This Row],[Availability]]) - 1),
  0)</f>
        <v>14</v>
      </c>
      <c r="Y915" s="13" t="str">
        <f>IF(ISNUMBER(SEARCH("In stock", BooksData[[#This Row],[Availability]])), "In Stock", "Out of Stock")</f>
        <v>In Stock</v>
      </c>
      <c r="Z915" s="13" t="str">
        <f>IF(BooksData[[#This Row],[Stock Count]] &lt; 5, "⚠️ Low", "OK")</f>
        <v>OK</v>
      </c>
      <c r="AA915" s="14">
        <f>BooksData[[#This Row],[Revenue]]*0.2</f>
        <v>5078.9160000000011</v>
      </c>
      <c r="AB915" s="13" t="str" cm="1">
        <f t="array" ref="AB915">_xlfn.IFS(BooksData[[#This Row],[Price(USD)]]&lt;10, "Low", BooksData[[#This Row],[Price(USD)]]&lt;20, "Mid", TRUE, "High")</f>
        <v>High</v>
      </c>
      <c r="AC915" s="13" t="str">
        <f>IF(BooksData[[#This Row],[Total Sales]] &gt; 4000, "Top Seller", "Other")</f>
        <v>Other</v>
      </c>
    </row>
    <row r="916" spans="1:29" x14ac:dyDescent="0.3">
      <c r="A916" s="7" t="s">
        <v>931</v>
      </c>
      <c r="B916" s="7" t="s">
        <v>1931</v>
      </c>
      <c r="C916" s="7" t="s">
        <v>2017</v>
      </c>
      <c r="D916" s="7" t="s">
        <v>2852</v>
      </c>
      <c r="E916" s="7" t="s">
        <v>2852</v>
      </c>
      <c r="F916" s="7" t="s">
        <v>2921</v>
      </c>
      <c r="G916" s="7" t="s">
        <v>2924</v>
      </c>
      <c r="H916" s="7">
        <v>0</v>
      </c>
      <c r="I916" s="10" t="s">
        <v>2946</v>
      </c>
      <c r="J916" s="7" t="s">
        <v>2979</v>
      </c>
      <c r="K916" s="7" t="s">
        <v>3909</v>
      </c>
      <c r="L916" s="11" t="s">
        <v>4909</v>
      </c>
      <c r="M916" s="11" t="s">
        <v>5909</v>
      </c>
      <c r="N916" s="9">
        <v>3361</v>
      </c>
      <c r="O916" s="7" t="s">
        <v>5996</v>
      </c>
      <c r="P916" s="7" t="s">
        <v>6001</v>
      </c>
      <c r="Q916" s="9">
        <v>452</v>
      </c>
      <c r="R916" s="6">
        <v>45776</v>
      </c>
      <c r="S916" s="8">
        <f>ROUND((VALUE(SUBSTITUTE(SUBSTITUTE(BooksData[[#This Row],[Price (Incl. Tax)]], "Â", ""), "£", "")) *1.3),2)</f>
        <v>36.409999999999997</v>
      </c>
      <c r="T916" s="7" cm="1">
        <f t="array" ref="T916">_xlfn.SWITCH(I916, "One",1,"Two",2,"Three",3,"Four",4,"Five",5,"")</f>
        <v>1</v>
      </c>
      <c r="U916" s="12">
        <f>BooksData[[#This Row],[Price(USD)]]*BooksData[[#This Row],[Total Sales]]</f>
        <v>122374.01</v>
      </c>
      <c r="V916" s="7" t="str">
        <f>IF(BooksData[[#This Row],[Title]]="","Missing","OK")</f>
        <v>OK</v>
      </c>
      <c r="W916" s="7" t="str">
        <f ca="1">IF(BooksData[[#This Row],[Last Purchase]] &gt;= TODAY() - 30, "Recent", "Old")</f>
        <v>Old</v>
      </c>
      <c r="X916" s="7">
        <f>IFERROR(
  --MID(BooksData[[#This Row],[Availability]],
        FIND("(", BooksData[[#This Row],[Availability]]) + 1,
        FIND(" ", BooksData[[#This Row],[Availability]], FIND("(", BooksData[[#This Row],[Availability]])) - FIND("(", BooksData[[#This Row],[Availability]]) - 1),
  0)</f>
        <v>14</v>
      </c>
      <c r="Y916" s="13" t="str">
        <f>IF(ISNUMBER(SEARCH("In stock", BooksData[[#This Row],[Availability]])), "In Stock", "Out of Stock")</f>
        <v>In Stock</v>
      </c>
      <c r="Z916" s="13" t="str">
        <f>IF(BooksData[[#This Row],[Stock Count]] &lt; 5, "⚠️ Low", "OK")</f>
        <v>OK</v>
      </c>
      <c r="AA916" s="14">
        <f>BooksData[[#This Row],[Revenue]]*0.2</f>
        <v>24474.802</v>
      </c>
      <c r="AB916" s="13" t="str" cm="1">
        <f t="array" ref="AB916">_xlfn.IFS(BooksData[[#This Row],[Price(USD)]]&lt;10, "Low", BooksData[[#This Row],[Price(USD)]]&lt;20, "Mid", TRUE, "High")</f>
        <v>High</v>
      </c>
      <c r="AC916" s="13" t="str">
        <f>IF(BooksData[[#This Row],[Total Sales]] &gt; 4000, "Top Seller", "Other")</f>
        <v>Other</v>
      </c>
    </row>
    <row r="917" spans="1:29" x14ac:dyDescent="0.3">
      <c r="A917" s="7" t="s">
        <v>932</v>
      </c>
      <c r="B917" s="7" t="s">
        <v>1932</v>
      </c>
      <c r="C917" s="7" t="s">
        <v>2017</v>
      </c>
      <c r="D917" s="7" t="s">
        <v>2853</v>
      </c>
      <c r="E917" s="7" t="s">
        <v>2853</v>
      </c>
      <c r="F917" s="7" t="s">
        <v>2921</v>
      </c>
      <c r="G917" s="7" t="s">
        <v>2924</v>
      </c>
      <c r="H917" s="7">
        <v>0</v>
      </c>
      <c r="I917" s="10" t="s">
        <v>2947</v>
      </c>
      <c r="J917" s="7" t="s">
        <v>2979</v>
      </c>
      <c r="K917" s="7" t="s">
        <v>3910</v>
      </c>
      <c r="L917" s="11" t="s">
        <v>4910</v>
      </c>
      <c r="M917" s="11" t="s">
        <v>5910</v>
      </c>
      <c r="N917" s="9">
        <v>4265</v>
      </c>
      <c r="O917" s="7" t="s">
        <v>5999</v>
      </c>
      <c r="P917" s="7" t="s">
        <v>6002</v>
      </c>
      <c r="Q917" s="9">
        <v>1309</v>
      </c>
      <c r="R917" s="6">
        <v>45737</v>
      </c>
      <c r="S917" s="8">
        <f>ROUND((VALUE(SUBSTITUTE(SUBSTITUTE(BooksData[[#This Row],[Price (Incl. Tax)]], "Â", ""), "£", "")) *1.3),2)</f>
        <v>65.81</v>
      </c>
      <c r="T917" s="7" cm="1">
        <f t="array" ref="T917">_xlfn.SWITCH(I917, "One",1,"Two",2,"Three",3,"Four",4,"Five",5,"")</f>
        <v>5</v>
      </c>
      <c r="U917" s="12">
        <f>BooksData[[#This Row],[Price(USD)]]*BooksData[[#This Row],[Total Sales]]</f>
        <v>280679.65000000002</v>
      </c>
      <c r="V917" s="7" t="str">
        <f>IF(BooksData[[#This Row],[Title]]="","Missing","OK")</f>
        <v>OK</v>
      </c>
      <c r="W917" s="7" t="str">
        <f ca="1">IF(BooksData[[#This Row],[Last Purchase]] &gt;= TODAY() - 30, "Recent", "Old")</f>
        <v>Old</v>
      </c>
      <c r="X917" s="7">
        <f>IFERROR(
  --MID(BooksData[[#This Row],[Availability]],
        FIND("(", BooksData[[#This Row],[Availability]]) + 1,
        FIND(" ", BooksData[[#This Row],[Availability]], FIND("(", BooksData[[#This Row],[Availability]])) - FIND("(", BooksData[[#This Row],[Availability]]) - 1),
  0)</f>
        <v>14</v>
      </c>
      <c r="Y917" s="13" t="str">
        <f>IF(ISNUMBER(SEARCH("In stock", BooksData[[#This Row],[Availability]])), "In Stock", "Out of Stock")</f>
        <v>In Stock</v>
      </c>
      <c r="Z917" s="13" t="str">
        <f>IF(BooksData[[#This Row],[Stock Count]] &lt; 5, "⚠️ Low", "OK")</f>
        <v>OK</v>
      </c>
      <c r="AA917" s="14">
        <f>BooksData[[#This Row],[Revenue]]*0.2</f>
        <v>56135.930000000008</v>
      </c>
      <c r="AB917" s="13" t="str" cm="1">
        <f t="array" ref="AB917">_xlfn.IFS(BooksData[[#This Row],[Price(USD)]]&lt;10, "Low", BooksData[[#This Row],[Price(USD)]]&lt;20, "Mid", TRUE, "High")</f>
        <v>High</v>
      </c>
      <c r="AC917" s="13" t="str">
        <f>IF(BooksData[[#This Row],[Total Sales]] &gt; 4000, "Top Seller", "Other")</f>
        <v>Top Seller</v>
      </c>
    </row>
    <row r="918" spans="1:29" x14ac:dyDescent="0.3">
      <c r="A918" s="7" t="s">
        <v>933</v>
      </c>
      <c r="B918" s="7" t="s">
        <v>1933</v>
      </c>
      <c r="C918" s="7" t="s">
        <v>2017</v>
      </c>
      <c r="D918" s="7" t="s">
        <v>2854</v>
      </c>
      <c r="E918" s="7" t="s">
        <v>2854</v>
      </c>
      <c r="F918" s="7" t="s">
        <v>2921</v>
      </c>
      <c r="G918" s="7" t="s">
        <v>2940</v>
      </c>
      <c r="H918" s="7">
        <v>0</v>
      </c>
      <c r="I918" s="10" t="s">
        <v>2943</v>
      </c>
      <c r="J918" s="7" t="s">
        <v>2979</v>
      </c>
      <c r="K918" s="7" t="s">
        <v>3911</v>
      </c>
      <c r="L918" s="11" t="s">
        <v>4911</v>
      </c>
      <c r="M918" s="11" t="s">
        <v>5911</v>
      </c>
      <c r="N918" s="9">
        <v>59</v>
      </c>
      <c r="O918" s="7" t="s">
        <v>5997</v>
      </c>
      <c r="P918" s="7" t="s">
        <v>6001</v>
      </c>
      <c r="Q918" s="9">
        <v>1158</v>
      </c>
      <c r="R918" s="6">
        <v>45806</v>
      </c>
      <c r="S918" s="8">
        <f>ROUND((VALUE(SUBSTITUTE(SUBSTITUTE(BooksData[[#This Row],[Price (Incl. Tax)]], "Â", ""), "£", "")) *1.3),2)</f>
        <v>14.99</v>
      </c>
      <c r="T918" s="7" cm="1">
        <f t="array" ref="T918">_xlfn.SWITCH(I918, "One",1,"Two",2,"Three",3,"Four",4,"Five",5,"")</f>
        <v>2</v>
      </c>
      <c r="U918" s="12">
        <f>BooksData[[#This Row],[Price(USD)]]*BooksData[[#This Row],[Total Sales]]</f>
        <v>884.41</v>
      </c>
      <c r="V918" s="7" t="str">
        <f>IF(BooksData[[#This Row],[Title]]="","Missing","OK")</f>
        <v>OK</v>
      </c>
      <c r="W918" s="7" t="str">
        <f ca="1">IF(BooksData[[#This Row],[Last Purchase]] &gt;= TODAY() - 30, "Recent", "Old")</f>
        <v>Old</v>
      </c>
      <c r="X918" s="7">
        <f>IFERROR(
  --MID(BooksData[[#This Row],[Availability]],
        FIND("(", BooksData[[#This Row],[Availability]]) + 1,
        FIND(" ", BooksData[[#This Row],[Availability]], FIND("(", BooksData[[#This Row],[Availability]])) - FIND("(", BooksData[[#This Row],[Availability]]) - 1),
  0)</f>
        <v>13</v>
      </c>
      <c r="Y918" s="13" t="str">
        <f>IF(ISNUMBER(SEARCH("In stock", BooksData[[#This Row],[Availability]])), "In Stock", "Out of Stock")</f>
        <v>In Stock</v>
      </c>
      <c r="Z918" s="13" t="str">
        <f>IF(BooksData[[#This Row],[Stock Count]] &lt; 5, "⚠️ Low", "OK")</f>
        <v>OK</v>
      </c>
      <c r="AA918" s="14">
        <f>BooksData[[#This Row],[Revenue]]*0.2</f>
        <v>176.88200000000001</v>
      </c>
      <c r="AB918" s="13" t="str" cm="1">
        <f t="array" ref="AB918">_xlfn.IFS(BooksData[[#This Row],[Price(USD)]]&lt;10, "Low", BooksData[[#This Row],[Price(USD)]]&lt;20, "Mid", TRUE, "High")</f>
        <v>Mid</v>
      </c>
      <c r="AC918" s="13" t="str">
        <f>IF(BooksData[[#This Row],[Total Sales]] &gt; 4000, "Top Seller", "Other")</f>
        <v>Other</v>
      </c>
    </row>
    <row r="919" spans="1:29" x14ac:dyDescent="0.3">
      <c r="A919" s="7" t="s">
        <v>934</v>
      </c>
      <c r="B919" s="7" t="s">
        <v>1934</v>
      </c>
      <c r="C919" s="7" t="s">
        <v>2017</v>
      </c>
      <c r="D919" s="7" t="s">
        <v>2855</v>
      </c>
      <c r="E919" s="7" t="s">
        <v>2855</v>
      </c>
      <c r="F919" s="7" t="s">
        <v>2921</v>
      </c>
      <c r="G919" s="7" t="s">
        <v>2933</v>
      </c>
      <c r="H919" s="7">
        <v>0</v>
      </c>
      <c r="I919" s="10" t="s">
        <v>2947</v>
      </c>
      <c r="J919" s="7" t="s">
        <v>2979</v>
      </c>
      <c r="K919" s="7" t="s">
        <v>3912</v>
      </c>
      <c r="L919" s="11" t="s">
        <v>4912</v>
      </c>
      <c r="M919" s="11" t="s">
        <v>5912</v>
      </c>
      <c r="N919" s="9">
        <v>4494</v>
      </c>
      <c r="O919" s="7" t="s">
        <v>6000</v>
      </c>
      <c r="P919" s="7" t="s">
        <v>6001</v>
      </c>
      <c r="Q919" s="9">
        <v>213</v>
      </c>
      <c r="R919" s="6">
        <v>45677</v>
      </c>
      <c r="S919" s="8">
        <f>ROUND((VALUE(SUBSTITUTE(SUBSTITUTE(BooksData[[#This Row],[Price (Incl. Tax)]], "Â", ""), "£", "")) *1.3),2)</f>
        <v>26.13</v>
      </c>
      <c r="T919" s="7" cm="1">
        <f t="array" ref="T919">_xlfn.SWITCH(I919, "One",1,"Two",2,"Three",3,"Four",4,"Five",5,"")</f>
        <v>5</v>
      </c>
      <c r="U919" s="12">
        <f>BooksData[[#This Row],[Price(USD)]]*BooksData[[#This Row],[Total Sales]]</f>
        <v>117428.22</v>
      </c>
      <c r="V919" s="7" t="str">
        <f>IF(BooksData[[#This Row],[Title]]="","Missing","OK")</f>
        <v>OK</v>
      </c>
      <c r="W919" s="7" t="str">
        <f ca="1">IF(BooksData[[#This Row],[Last Purchase]] &gt;= TODAY() - 30, "Recent", "Old")</f>
        <v>Old</v>
      </c>
      <c r="X919" s="7">
        <f>IFERROR(
  --MID(BooksData[[#This Row],[Availability]],
        FIND("(", BooksData[[#This Row],[Availability]]) + 1,
        FIND(" ", BooksData[[#This Row],[Availability]], FIND("(", BooksData[[#This Row],[Availability]])) - FIND("(", BooksData[[#This Row],[Availability]]) - 1),
  0)</f>
        <v>12</v>
      </c>
      <c r="Y919" s="13" t="str">
        <f>IF(ISNUMBER(SEARCH("In stock", BooksData[[#This Row],[Availability]])), "In Stock", "Out of Stock")</f>
        <v>In Stock</v>
      </c>
      <c r="Z919" s="13" t="str">
        <f>IF(BooksData[[#This Row],[Stock Count]] &lt; 5, "⚠️ Low", "OK")</f>
        <v>OK</v>
      </c>
      <c r="AA919" s="14">
        <f>BooksData[[#This Row],[Revenue]]*0.2</f>
        <v>23485.644</v>
      </c>
      <c r="AB919" s="13" t="str" cm="1">
        <f t="array" ref="AB919">_xlfn.IFS(BooksData[[#This Row],[Price(USD)]]&lt;10, "Low", BooksData[[#This Row],[Price(USD)]]&lt;20, "Mid", TRUE, "High")</f>
        <v>High</v>
      </c>
      <c r="AC919" s="13" t="str">
        <f>IF(BooksData[[#This Row],[Total Sales]] &gt; 4000, "Top Seller", "Other")</f>
        <v>Top Seller</v>
      </c>
    </row>
    <row r="920" spans="1:29" x14ac:dyDescent="0.3">
      <c r="A920" s="7" t="s">
        <v>935</v>
      </c>
      <c r="B920" s="7" t="s">
        <v>1935</v>
      </c>
      <c r="C920" s="7" t="s">
        <v>2017</v>
      </c>
      <c r="D920" s="7" t="s">
        <v>2778</v>
      </c>
      <c r="E920" s="7" t="s">
        <v>2778</v>
      </c>
      <c r="F920" s="7" t="s">
        <v>2921</v>
      </c>
      <c r="G920" s="7" t="s">
        <v>2933</v>
      </c>
      <c r="H920" s="7">
        <v>0</v>
      </c>
      <c r="I920" s="10" t="s">
        <v>2946</v>
      </c>
      <c r="J920" s="7" t="s">
        <v>2979</v>
      </c>
      <c r="K920" s="7" t="s">
        <v>3913</v>
      </c>
      <c r="L920" s="11" t="s">
        <v>4913</v>
      </c>
      <c r="M920" s="11" t="s">
        <v>5913</v>
      </c>
      <c r="N920" s="9">
        <v>3834</v>
      </c>
      <c r="O920" s="7" t="s">
        <v>6000</v>
      </c>
      <c r="P920" s="7" t="s">
        <v>6002</v>
      </c>
      <c r="Q920" s="9">
        <v>1918</v>
      </c>
      <c r="R920" s="6">
        <v>45832</v>
      </c>
      <c r="S920" s="8">
        <f>ROUND((VALUE(SUBSTITUTE(SUBSTITUTE(BooksData[[#This Row],[Price (Incl. Tax)]], "Â", ""), "£", "")) *1.3),2)</f>
        <v>50.4</v>
      </c>
      <c r="T920" s="7" cm="1">
        <f t="array" ref="T920">_xlfn.SWITCH(I920, "One",1,"Two",2,"Three",3,"Four",4,"Five",5,"")</f>
        <v>1</v>
      </c>
      <c r="U920" s="12">
        <f>BooksData[[#This Row],[Price(USD)]]*BooksData[[#This Row],[Total Sales]]</f>
        <v>193233.6</v>
      </c>
      <c r="V920" s="7" t="str">
        <f>IF(BooksData[[#This Row],[Title]]="","Missing","OK")</f>
        <v>OK</v>
      </c>
      <c r="W920" s="7" t="str">
        <f ca="1">IF(BooksData[[#This Row],[Last Purchase]] &gt;= TODAY() - 30, "Recent", "Old")</f>
        <v>Recent</v>
      </c>
      <c r="X920" s="7">
        <f>IFERROR(
  --MID(BooksData[[#This Row],[Availability]],
        FIND("(", BooksData[[#This Row],[Availability]]) + 1,
        FIND(" ", BooksData[[#This Row],[Availability]], FIND("(", BooksData[[#This Row],[Availability]])) - FIND("(", BooksData[[#This Row],[Availability]]) - 1),
  0)</f>
        <v>12</v>
      </c>
      <c r="Y920" s="13" t="str">
        <f>IF(ISNUMBER(SEARCH("In stock", BooksData[[#This Row],[Availability]])), "In Stock", "Out of Stock")</f>
        <v>In Stock</v>
      </c>
      <c r="Z920" s="13" t="str">
        <f>IF(BooksData[[#This Row],[Stock Count]] &lt; 5, "⚠️ Low", "OK")</f>
        <v>OK</v>
      </c>
      <c r="AA920" s="14">
        <f>BooksData[[#This Row],[Revenue]]*0.2</f>
        <v>38646.720000000001</v>
      </c>
      <c r="AB920" s="13" t="str" cm="1">
        <f t="array" ref="AB920">_xlfn.IFS(BooksData[[#This Row],[Price(USD)]]&lt;10, "Low", BooksData[[#This Row],[Price(USD)]]&lt;20, "Mid", TRUE, "High")</f>
        <v>High</v>
      </c>
      <c r="AC920" s="13" t="str">
        <f>IF(BooksData[[#This Row],[Total Sales]] &gt; 4000, "Top Seller", "Other")</f>
        <v>Other</v>
      </c>
    </row>
    <row r="921" spans="1:29" x14ac:dyDescent="0.3">
      <c r="A921" s="7" t="s">
        <v>936</v>
      </c>
      <c r="B921" s="7" t="s">
        <v>1936</v>
      </c>
      <c r="C921" s="7" t="s">
        <v>2017</v>
      </c>
      <c r="D921" s="7" t="s">
        <v>2856</v>
      </c>
      <c r="E921" s="7" t="s">
        <v>2856</v>
      </c>
      <c r="F921" s="7" t="s">
        <v>2921</v>
      </c>
      <c r="G921" s="7" t="s">
        <v>2934</v>
      </c>
      <c r="H921" s="7">
        <v>0</v>
      </c>
      <c r="I921" s="10" t="s">
        <v>2945</v>
      </c>
      <c r="J921" s="7" t="s">
        <v>2979</v>
      </c>
      <c r="K921" s="7" t="s">
        <v>3914</v>
      </c>
      <c r="L921" s="11" t="s">
        <v>4914</v>
      </c>
      <c r="M921" s="11" t="s">
        <v>5914</v>
      </c>
      <c r="N921" s="9">
        <v>3435</v>
      </c>
      <c r="O921" s="7" t="s">
        <v>6000</v>
      </c>
      <c r="P921" s="7" t="s">
        <v>6001</v>
      </c>
      <c r="Q921" s="9">
        <v>1016</v>
      </c>
      <c r="R921" s="6">
        <v>45804</v>
      </c>
      <c r="S921" s="8">
        <f>ROUND((VALUE(SUBSTITUTE(SUBSTITUTE(BooksData[[#This Row],[Price (Incl. Tax)]], "Â", ""), "£", "")) *1.3),2)</f>
        <v>26.65</v>
      </c>
      <c r="T921" s="7" cm="1">
        <f t="array" ref="T921">_xlfn.SWITCH(I921, "One",1,"Two",2,"Three",3,"Four",4,"Five",5,"")</f>
        <v>3</v>
      </c>
      <c r="U921" s="12">
        <f>BooksData[[#This Row],[Price(USD)]]*BooksData[[#This Row],[Total Sales]]</f>
        <v>91542.75</v>
      </c>
      <c r="V921" s="7" t="str">
        <f>IF(BooksData[[#This Row],[Title]]="","Missing","OK")</f>
        <v>OK</v>
      </c>
      <c r="W921" s="7" t="str">
        <f ca="1">IF(BooksData[[#This Row],[Last Purchase]] &gt;= TODAY() - 30, "Recent", "Old")</f>
        <v>Old</v>
      </c>
      <c r="X921" s="7">
        <f>IFERROR(
  --MID(BooksData[[#This Row],[Availability]],
        FIND("(", BooksData[[#This Row],[Availability]]) + 1,
        FIND(" ", BooksData[[#This Row],[Availability]], FIND("(", BooksData[[#This Row],[Availability]])) - FIND("(", BooksData[[#This Row],[Availability]]) - 1),
  0)</f>
        <v>11</v>
      </c>
      <c r="Y921" s="13" t="str">
        <f>IF(ISNUMBER(SEARCH("In stock", BooksData[[#This Row],[Availability]])), "In Stock", "Out of Stock")</f>
        <v>In Stock</v>
      </c>
      <c r="Z921" s="13" t="str">
        <f>IF(BooksData[[#This Row],[Stock Count]] &lt; 5, "⚠️ Low", "OK")</f>
        <v>OK</v>
      </c>
      <c r="AA921" s="14">
        <f>BooksData[[#This Row],[Revenue]]*0.2</f>
        <v>18308.55</v>
      </c>
      <c r="AB921" s="13" t="str" cm="1">
        <f t="array" ref="AB921">_xlfn.IFS(BooksData[[#This Row],[Price(USD)]]&lt;10, "Low", BooksData[[#This Row],[Price(USD)]]&lt;20, "Mid", TRUE, "High")</f>
        <v>High</v>
      </c>
      <c r="AC921" s="13" t="str">
        <f>IF(BooksData[[#This Row],[Total Sales]] &gt; 4000, "Top Seller", "Other")</f>
        <v>Other</v>
      </c>
    </row>
    <row r="922" spans="1:29" x14ac:dyDescent="0.3">
      <c r="A922" s="7" t="s">
        <v>937</v>
      </c>
      <c r="B922" s="7" t="s">
        <v>1937</v>
      </c>
      <c r="C922" s="7" t="s">
        <v>2017</v>
      </c>
      <c r="D922" s="7" t="s">
        <v>2293</v>
      </c>
      <c r="E922" s="7" t="s">
        <v>2293</v>
      </c>
      <c r="F922" s="7" t="s">
        <v>2921</v>
      </c>
      <c r="G922" s="7" t="s">
        <v>2937</v>
      </c>
      <c r="H922" s="7">
        <v>0</v>
      </c>
      <c r="I922" s="10" t="s">
        <v>2944</v>
      </c>
      <c r="J922" s="7" t="s">
        <v>2979</v>
      </c>
      <c r="K922" s="7" t="s">
        <v>3915</v>
      </c>
      <c r="L922" s="11" t="s">
        <v>4915</v>
      </c>
      <c r="M922" s="11" t="s">
        <v>5915</v>
      </c>
      <c r="N922" s="9">
        <v>494</v>
      </c>
      <c r="O922" s="7" t="s">
        <v>5996</v>
      </c>
      <c r="P922" s="7" t="s">
        <v>6002</v>
      </c>
      <c r="Q922" s="9">
        <v>288</v>
      </c>
      <c r="R922" s="6">
        <v>45807</v>
      </c>
      <c r="S922" s="8">
        <f>ROUND((VALUE(SUBSTITUTE(SUBSTITUTE(BooksData[[#This Row],[Price (Incl. Tax)]], "Â", ""), "£", "")) *1.3),2)</f>
        <v>16.04</v>
      </c>
      <c r="T922" s="7" cm="1">
        <f t="array" ref="T922">_xlfn.SWITCH(I922, "One",1,"Two",2,"Three",3,"Four",4,"Five",5,"")</f>
        <v>4</v>
      </c>
      <c r="U922" s="12">
        <f>BooksData[[#This Row],[Price(USD)]]*BooksData[[#This Row],[Total Sales]]</f>
        <v>7923.7599999999993</v>
      </c>
      <c r="V922" s="7" t="str">
        <f>IF(BooksData[[#This Row],[Title]]="","Missing","OK")</f>
        <v>OK</v>
      </c>
      <c r="W922" s="7" t="str">
        <f ca="1">IF(BooksData[[#This Row],[Last Purchase]] &gt;= TODAY() - 30, "Recent", "Old")</f>
        <v>Old</v>
      </c>
      <c r="X922" s="7">
        <f>IFERROR(
  --MID(BooksData[[#This Row],[Availability]],
        FIND("(", BooksData[[#This Row],[Availability]]) + 1,
        FIND(" ", BooksData[[#This Row],[Availability]], FIND("(", BooksData[[#This Row],[Availability]])) - FIND("(", BooksData[[#This Row],[Availability]]) - 1),
  0)</f>
        <v>9</v>
      </c>
      <c r="Y922" s="13" t="str">
        <f>IF(ISNUMBER(SEARCH("In stock", BooksData[[#This Row],[Availability]])), "In Stock", "Out of Stock")</f>
        <v>In Stock</v>
      </c>
      <c r="Z922" s="13" t="str">
        <f>IF(BooksData[[#This Row],[Stock Count]] &lt; 5, "⚠️ Low", "OK")</f>
        <v>OK</v>
      </c>
      <c r="AA922" s="14">
        <f>BooksData[[#This Row],[Revenue]]*0.2</f>
        <v>1584.752</v>
      </c>
      <c r="AB922" s="13" t="str" cm="1">
        <f t="array" ref="AB922">_xlfn.IFS(BooksData[[#This Row],[Price(USD)]]&lt;10, "Low", BooksData[[#This Row],[Price(USD)]]&lt;20, "Mid", TRUE, "High")</f>
        <v>Mid</v>
      </c>
      <c r="AC922" s="13" t="str">
        <f>IF(BooksData[[#This Row],[Total Sales]] &gt; 4000, "Top Seller", "Other")</f>
        <v>Other</v>
      </c>
    </row>
    <row r="923" spans="1:29" x14ac:dyDescent="0.3">
      <c r="A923" s="7" t="s">
        <v>938</v>
      </c>
      <c r="B923" s="7" t="s">
        <v>1938</v>
      </c>
      <c r="C923" s="7" t="s">
        <v>2017</v>
      </c>
      <c r="D923" s="7" t="s">
        <v>2857</v>
      </c>
      <c r="E923" s="7" t="s">
        <v>2857</v>
      </c>
      <c r="F923" s="7" t="s">
        <v>2921</v>
      </c>
      <c r="G923" s="7" t="s">
        <v>2925</v>
      </c>
      <c r="H923" s="7">
        <v>0</v>
      </c>
      <c r="I923" s="10" t="s">
        <v>2943</v>
      </c>
      <c r="J923" s="7" t="s">
        <v>2979</v>
      </c>
      <c r="K923" s="7" t="s">
        <v>3916</v>
      </c>
      <c r="L923" s="11" t="s">
        <v>4916</v>
      </c>
      <c r="M923" s="11" t="s">
        <v>5916</v>
      </c>
      <c r="N923" s="9">
        <v>1586</v>
      </c>
      <c r="O923" s="7" t="s">
        <v>5998</v>
      </c>
      <c r="P923" s="7" t="s">
        <v>6002</v>
      </c>
      <c r="Q923" s="9">
        <v>678</v>
      </c>
      <c r="R923" s="6">
        <v>45720</v>
      </c>
      <c r="S923" s="8">
        <f>ROUND((VALUE(SUBSTITUTE(SUBSTITUTE(BooksData[[#This Row],[Price (Incl. Tax)]], "Â", ""), "£", "")) *1.3),2)</f>
        <v>69.72</v>
      </c>
      <c r="T923" s="7" cm="1">
        <f t="array" ref="T923">_xlfn.SWITCH(I923, "One",1,"Two",2,"Three",3,"Four",4,"Five",5,"")</f>
        <v>2</v>
      </c>
      <c r="U923" s="12">
        <f>BooksData[[#This Row],[Price(USD)]]*BooksData[[#This Row],[Total Sales]]</f>
        <v>110575.92</v>
      </c>
      <c r="V923" s="7" t="str">
        <f>IF(BooksData[[#This Row],[Title]]="","Missing","OK")</f>
        <v>OK</v>
      </c>
      <c r="W923" s="7" t="str">
        <f ca="1">IF(BooksData[[#This Row],[Last Purchase]] &gt;= TODAY() - 30, "Recent", "Old")</f>
        <v>Old</v>
      </c>
      <c r="X923" s="7">
        <f>IFERROR(
  --MID(BooksData[[#This Row],[Availability]],
        FIND("(", BooksData[[#This Row],[Availability]]) + 1,
        FIND(" ", BooksData[[#This Row],[Availability]], FIND("(", BooksData[[#This Row],[Availability]])) - FIND("(", BooksData[[#This Row],[Availability]]) - 1),
  0)</f>
        <v>8</v>
      </c>
      <c r="Y923" s="13" t="str">
        <f>IF(ISNUMBER(SEARCH("In stock", BooksData[[#This Row],[Availability]])), "In Stock", "Out of Stock")</f>
        <v>In Stock</v>
      </c>
      <c r="Z923" s="13" t="str">
        <f>IF(BooksData[[#This Row],[Stock Count]] &lt; 5, "⚠️ Low", "OK")</f>
        <v>OK</v>
      </c>
      <c r="AA923" s="14">
        <f>BooksData[[#This Row],[Revenue]]*0.2</f>
        <v>22115.184000000001</v>
      </c>
      <c r="AB923" s="13" t="str" cm="1">
        <f t="array" ref="AB923">_xlfn.IFS(BooksData[[#This Row],[Price(USD)]]&lt;10, "Low", BooksData[[#This Row],[Price(USD)]]&lt;20, "Mid", TRUE, "High")</f>
        <v>High</v>
      </c>
      <c r="AC923" s="13" t="str">
        <f>IF(BooksData[[#This Row],[Total Sales]] &gt; 4000, "Top Seller", "Other")</f>
        <v>Other</v>
      </c>
    </row>
    <row r="924" spans="1:29" x14ac:dyDescent="0.3">
      <c r="A924" s="7" t="s">
        <v>939</v>
      </c>
      <c r="B924" s="7" t="s">
        <v>1939</v>
      </c>
      <c r="C924" s="7" t="s">
        <v>2017</v>
      </c>
      <c r="D924" s="7" t="s">
        <v>2858</v>
      </c>
      <c r="E924" s="7" t="s">
        <v>2858</v>
      </c>
      <c r="F924" s="7" t="s">
        <v>2921</v>
      </c>
      <c r="G924" s="7" t="s">
        <v>2926</v>
      </c>
      <c r="H924" s="7">
        <v>0</v>
      </c>
      <c r="I924" s="10" t="s">
        <v>2947</v>
      </c>
      <c r="J924" s="7" t="s">
        <v>2979</v>
      </c>
      <c r="K924" s="7" t="s">
        <v>3917</v>
      </c>
      <c r="L924" s="11" t="s">
        <v>4917</v>
      </c>
      <c r="M924" s="11" t="s">
        <v>5917</v>
      </c>
      <c r="N924" s="9">
        <v>4297</v>
      </c>
      <c r="O924" s="7" t="s">
        <v>6000</v>
      </c>
      <c r="P924" s="7" t="s">
        <v>6001</v>
      </c>
      <c r="Q924" s="9">
        <v>1526</v>
      </c>
      <c r="R924" s="6">
        <v>45821</v>
      </c>
      <c r="S924" s="8">
        <f>ROUND((VALUE(SUBSTITUTE(SUBSTITUTE(BooksData[[#This Row],[Price (Incl. Tax)]], "Â", ""), "£", "")) *1.3),2)</f>
        <v>14.79</v>
      </c>
      <c r="T924" s="7" cm="1">
        <f t="array" ref="T924">_xlfn.SWITCH(I924, "One",1,"Two",2,"Three",3,"Four",4,"Five",5,"")</f>
        <v>5</v>
      </c>
      <c r="U924" s="12">
        <f>BooksData[[#This Row],[Price(USD)]]*BooksData[[#This Row],[Total Sales]]</f>
        <v>63552.63</v>
      </c>
      <c r="V924" s="7" t="str">
        <f>IF(BooksData[[#This Row],[Title]]="","Missing","OK")</f>
        <v>OK</v>
      </c>
      <c r="W924" s="7" t="str">
        <f ca="1">IF(BooksData[[#This Row],[Last Purchase]] &gt;= TODAY() - 30, "Recent", "Old")</f>
        <v>Old</v>
      </c>
      <c r="X924" s="7">
        <f>IFERROR(
  --MID(BooksData[[#This Row],[Availability]],
        FIND("(", BooksData[[#This Row],[Availability]]) + 1,
        FIND(" ", BooksData[[#This Row],[Availability]], FIND("(", BooksData[[#This Row],[Availability]])) - FIND("(", BooksData[[#This Row],[Availability]]) - 1),
  0)</f>
        <v>7</v>
      </c>
      <c r="Y924" s="13" t="str">
        <f>IF(ISNUMBER(SEARCH("In stock", BooksData[[#This Row],[Availability]])), "In Stock", "Out of Stock")</f>
        <v>In Stock</v>
      </c>
      <c r="Z924" s="13" t="str">
        <f>IF(BooksData[[#This Row],[Stock Count]] &lt; 5, "⚠️ Low", "OK")</f>
        <v>OK</v>
      </c>
      <c r="AA924" s="14">
        <f>BooksData[[#This Row],[Revenue]]*0.2</f>
        <v>12710.526</v>
      </c>
      <c r="AB924" s="13" t="str" cm="1">
        <f t="array" ref="AB924">_xlfn.IFS(BooksData[[#This Row],[Price(USD)]]&lt;10, "Low", BooksData[[#This Row],[Price(USD)]]&lt;20, "Mid", TRUE, "High")</f>
        <v>Mid</v>
      </c>
      <c r="AC924" s="13" t="str">
        <f>IF(BooksData[[#This Row],[Total Sales]] &gt; 4000, "Top Seller", "Other")</f>
        <v>Top Seller</v>
      </c>
    </row>
    <row r="925" spans="1:29" x14ac:dyDescent="0.3">
      <c r="A925" s="7" t="s">
        <v>940</v>
      </c>
      <c r="B925" s="7" t="s">
        <v>1940</v>
      </c>
      <c r="C925" s="7" t="s">
        <v>2017</v>
      </c>
      <c r="D925" s="7" t="s">
        <v>2859</v>
      </c>
      <c r="E925" s="7" t="s">
        <v>2859</v>
      </c>
      <c r="F925" s="7" t="s">
        <v>2921</v>
      </c>
      <c r="G925" s="7" t="s">
        <v>2926</v>
      </c>
      <c r="H925" s="7">
        <v>0</v>
      </c>
      <c r="I925" s="10" t="s">
        <v>2944</v>
      </c>
      <c r="J925" s="7" t="s">
        <v>2979</v>
      </c>
      <c r="K925" s="7" t="s">
        <v>3918</v>
      </c>
      <c r="L925" s="11" t="s">
        <v>4918</v>
      </c>
      <c r="M925" s="11" t="s">
        <v>5918</v>
      </c>
      <c r="N925" s="9">
        <v>3013</v>
      </c>
      <c r="O925" s="7" t="s">
        <v>5999</v>
      </c>
      <c r="P925" s="7" t="s">
        <v>6001</v>
      </c>
      <c r="Q925" s="9">
        <v>159</v>
      </c>
      <c r="R925" s="6">
        <v>45755</v>
      </c>
      <c r="S925" s="8">
        <f>ROUND((VALUE(SUBSTITUTE(SUBSTITUTE(BooksData[[#This Row],[Price (Incl. Tax)]], "Â", ""), "£", "")) *1.3),2)</f>
        <v>59.81</v>
      </c>
      <c r="T925" s="7" cm="1">
        <f t="array" ref="T925">_xlfn.SWITCH(I925, "One",1,"Two",2,"Three",3,"Four",4,"Five",5,"")</f>
        <v>4</v>
      </c>
      <c r="U925" s="12">
        <f>BooksData[[#This Row],[Price(USD)]]*BooksData[[#This Row],[Total Sales]]</f>
        <v>180207.53</v>
      </c>
      <c r="V925" s="7" t="str">
        <f>IF(BooksData[[#This Row],[Title]]="","Missing","OK")</f>
        <v>OK</v>
      </c>
      <c r="W925" s="7" t="str">
        <f ca="1">IF(BooksData[[#This Row],[Last Purchase]] &gt;= TODAY() - 30, "Recent", "Old")</f>
        <v>Old</v>
      </c>
      <c r="X925" s="7">
        <f>IFERROR(
  --MID(BooksData[[#This Row],[Availability]],
        FIND("(", BooksData[[#This Row],[Availability]]) + 1,
        FIND(" ", BooksData[[#This Row],[Availability]], FIND("(", BooksData[[#This Row],[Availability]])) - FIND("(", BooksData[[#This Row],[Availability]]) - 1),
  0)</f>
        <v>7</v>
      </c>
      <c r="Y925" s="13" t="str">
        <f>IF(ISNUMBER(SEARCH("In stock", BooksData[[#This Row],[Availability]])), "In Stock", "Out of Stock")</f>
        <v>In Stock</v>
      </c>
      <c r="Z925" s="13" t="str">
        <f>IF(BooksData[[#This Row],[Stock Count]] &lt; 5, "⚠️ Low", "OK")</f>
        <v>OK</v>
      </c>
      <c r="AA925" s="14">
        <f>BooksData[[#This Row],[Revenue]]*0.2</f>
        <v>36041.506000000001</v>
      </c>
      <c r="AB925" s="13" t="str" cm="1">
        <f t="array" ref="AB925">_xlfn.IFS(BooksData[[#This Row],[Price(USD)]]&lt;10, "Low", BooksData[[#This Row],[Price(USD)]]&lt;20, "Mid", TRUE, "High")</f>
        <v>High</v>
      </c>
      <c r="AC925" s="13" t="str">
        <f>IF(BooksData[[#This Row],[Total Sales]] &gt; 4000, "Top Seller", "Other")</f>
        <v>Other</v>
      </c>
    </row>
    <row r="926" spans="1:29" x14ac:dyDescent="0.3">
      <c r="A926" s="7" t="s">
        <v>941</v>
      </c>
      <c r="B926" s="7" t="s">
        <v>1941</v>
      </c>
      <c r="C926" s="7" t="s">
        <v>2017</v>
      </c>
      <c r="D926" s="7" t="s">
        <v>2860</v>
      </c>
      <c r="E926" s="7" t="s">
        <v>2860</v>
      </c>
      <c r="F926" s="7" t="s">
        <v>2921</v>
      </c>
      <c r="G926" s="7" t="s">
        <v>2926</v>
      </c>
      <c r="H926" s="7">
        <v>0</v>
      </c>
      <c r="I926" s="10" t="s">
        <v>2943</v>
      </c>
      <c r="J926" s="7" t="s">
        <v>2979</v>
      </c>
      <c r="K926" s="7" t="s">
        <v>3919</v>
      </c>
      <c r="L926" s="11" t="s">
        <v>4919</v>
      </c>
      <c r="M926" s="11" t="s">
        <v>5919</v>
      </c>
      <c r="N926" s="9">
        <v>4133</v>
      </c>
      <c r="O926" s="7" t="s">
        <v>5997</v>
      </c>
      <c r="P926" s="7" t="s">
        <v>6002</v>
      </c>
      <c r="Q926" s="9">
        <v>487</v>
      </c>
      <c r="R926" s="6">
        <v>45841</v>
      </c>
      <c r="S926" s="8">
        <f>ROUND((VALUE(SUBSTITUTE(SUBSTITUTE(BooksData[[#This Row],[Price (Incl. Tax)]], "Â", ""), "£", "")) *1.3),2)</f>
        <v>36.729999999999997</v>
      </c>
      <c r="T926" s="7" cm="1">
        <f t="array" ref="T926">_xlfn.SWITCH(I926, "One",1,"Two",2,"Three",3,"Four",4,"Five",5,"")</f>
        <v>2</v>
      </c>
      <c r="U926" s="12">
        <f>BooksData[[#This Row],[Price(USD)]]*BooksData[[#This Row],[Total Sales]]</f>
        <v>151805.09</v>
      </c>
      <c r="V926" s="7" t="str">
        <f>IF(BooksData[[#This Row],[Title]]="","Missing","OK")</f>
        <v>OK</v>
      </c>
      <c r="W926" s="7" t="str">
        <f ca="1">IF(BooksData[[#This Row],[Last Purchase]] &gt;= TODAY() - 30, "Recent", "Old")</f>
        <v>Recent</v>
      </c>
      <c r="X926" s="7">
        <f>IFERROR(
  --MID(BooksData[[#This Row],[Availability]],
        FIND("(", BooksData[[#This Row],[Availability]]) + 1,
        FIND(" ", BooksData[[#This Row],[Availability]], FIND("(", BooksData[[#This Row],[Availability]])) - FIND("(", BooksData[[#This Row],[Availability]]) - 1),
  0)</f>
        <v>7</v>
      </c>
      <c r="Y926" s="13" t="str">
        <f>IF(ISNUMBER(SEARCH("In stock", BooksData[[#This Row],[Availability]])), "In Stock", "Out of Stock")</f>
        <v>In Stock</v>
      </c>
      <c r="Z926" s="13" t="str">
        <f>IF(BooksData[[#This Row],[Stock Count]] &lt; 5, "⚠️ Low", "OK")</f>
        <v>OK</v>
      </c>
      <c r="AA926" s="14">
        <f>BooksData[[#This Row],[Revenue]]*0.2</f>
        <v>30361.018</v>
      </c>
      <c r="AB926" s="13" t="str" cm="1">
        <f t="array" ref="AB926">_xlfn.IFS(BooksData[[#This Row],[Price(USD)]]&lt;10, "Low", BooksData[[#This Row],[Price(USD)]]&lt;20, "Mid", TRUE, "High")</f>
        <v>High</v>
      </c>
      <c r="AC926" s="13" t="str">
        <f>IF(BooksData[[#This Row],[Total Sales]] &gt; 4000, "Top Seller", "Other")</f>
        <v>Top Seller</v>
      </c>
    </row>
    <row r="927" spans="1:29" x14ac:dyDescent="0.3">
      <c r="A927" s="7" t="s">
        <v>942</v>
      </c>
      <c r="B927" s="7" t="s">
        <v>1942</v>
      </c>
      <c r="C927" s="7" t="s">
        <v>2017</v>
      </c>
      <c r="D927" s="7" t="s">
        <v>2861</v>
      </c>
      <c r="E927" s="7" t="s">
        <v>2861</v>
      </c>
      <c r="F927" s="7" t="s">
        <v>2921</v>
      </c>
      <c r="G927" s="7" t="s">
        <v>2927</v>
      </c>
      <c r="H927" s="7">
        <v>0</v>
      </c>
      <c r="I927" s="10" t="s">
        <v>2947</v>
      </c>
      <c r="J927" s="7" t="s">
        <v>2979</v>
      </c>
      <c r="K927" s="7" t="s">
        <v>3920</v>
      </c>
      <c r="L927" s="11" t="s">
        <v>4920</v>
      </c>
      <c r="M927" s="11" t="s">
        <v>5920</v>
      </c>
      <c r="N927" s="9">
        <v>3671</v>
      </c>
      <c r="O927" s="7" t="s">
        <v>5996</v>
      </c>
      <c r="P927" s="7" t="s">
        <v>6002</v>
      </c>
      <c r="Q927" s="9">
        <v>710</v>
      </c>
      <c r="R927" s="6">
        <v>45742</v>
      </c>
      <c r="S927" s="8">
        <f>ROUND((VALUE(SUBSTITUTE(SUBSTITUTE(BooksData[[#This Row],[Price (Incl. Tax)]], "Â", ""), "£", "")) *1.3),2)</f>
        <v>77.900000000000006</v>
      </c>
      <c r="T927" s="7" cm="1">
        <f t="array" ref="T927">_xlfn.SWITCH(I927, "One",1,"Two",2,"Three",3,"Four",4,"Five",5,"")</f>
        <v>5</v>
      </c>
      <c r="U927" s="12">
        <f>BooksData[[#This Row],[Price(USD)]]*BooksData[[#This Row],[Total Sales]]</f>
        <v>285970.90000000002</v>
      </c>
      <c r="V927" s="7" t="str">
        <f>IF(BooksData[[#This Row],[Title]]="","Missing","OK")</f>
        <v>OK</v>
      </c>
      <c r="W927" s="7" t="str">
        <f ca="1">IF(BooksData[[#This Row],[Last Purchase]] &gt;= TODAY() - 30, "Recent", "Old")</f>
        <v>Old</v>
      </c>
      <c r="X927" s="7">
        <f>IFERROR(
  --MID(BooksData[[#This Row],[Availability]],
        FIND("(", BooksData[[#This Row],[Availability]]) + 1,
        FIND(" ", BooksData[[#This Row],[Availability]], FIND("(", BooksData[[#This Row],[Availability]])) - FIND("(", BooksData[[#This Row],[Availability]]) - 1),
  0)</f>
        <v>6</v>
      </c>
      <c r="Y927" s="13" t="str">
        <f>IF(ISNUMBER(SEARCH("In stock", BooksData[[#This Row],[Availability]])), "In Stock", "Out of Stock")</f>
        <v>In Stock</v>
      </c>
      <c r="Z927" s="13" t="str">
        <f>IF(BooksData[[#This Row],[Stock Count]] &lt; 5, "⚠️ Low", "OK")</f>
        <v>OK</v>
      </c>
      <c r="AA927" s="14">
        <f>BooksData[[#This Row],[Revenue]]*0.2</f>
        <v>57194.180000000008</v>
      </c>
      <c r="AB927" s="13" t="str" cm="1">
        <f t="array" ref="AB927">_xlfn.IFS(BooksData[[#This Row],[Price(USD)]]&lt;10, "Low", BooksData[[#This Row],[Price(USD)]]&lt;20, "Mid", TRUE, "High")</f>
        <v>High</v>
      </c>
      <c r="AC927" s="13" t="str">
        <f>IF(BooksData[[#This Row],[Total Sales]] &gt; 4000, "Top Seller", "Other")</f>
        <v>Other</v>
      </c>
    </row>
    <row r="928" spans="1:29" x14ac:dyDescent="0.3">
      <c r="A928" s="7" t="s">
        <v>943</v>
      </c>
      <c r="B928" s="7" t="s">
        <v>1943</v>
      </c>
      <c r="C928" s="7" t="s">
        <v>2017</v>
      </c>
      <c r="D928" s="7" t="s">
        <v>2674</v>
      </c>
      <c r="E928" s="7" t="s">
        <v>2674</v>
      </c>
      <c r="F928" s="7" t="s">
        <v>2921</v>
      </c>
      <c r="G928" s="7" t="s">
        <v>2927</v>
      </c>
      <c r="H928" s="7">
        <v>0</v>
      </c>
      <c r="I928" s="10" t="s">
        <v>2945</v>
      </c>
      <c r="J928" s="7" t="s">
        <v>2979</v>
      </c>
      <c r="K928" s="7" t="s">
        <v>3921</v>
      </c>
      <c r="L928" s="11" t="s">
        <v>4921</v>
      </c>
      <c r="M928" s="11" t="s">
        <v>5921</v>
      </c>
      <c r="N928" s="9">
        <v>472</v>
      </c>
      <c r="O928" s="7" t="s">
        <v>5999</v>
      </c>
      <c r="P928" s="7" t="s">
        <v>6001</v>
      </c>
      <c r="Q928" s="9">
        <v>654</v>
      </c>
      <c r="R928" s="6">
        <v>45780</v>
      </c>
      <c r="S928" s="8">
        <f>ROUND((VALUE(SUBSTITUTE(SUBSTITUTE(BooksData[[#This Row],[Price (Incl. Tax)]], "Â", ""), "£", "")) *1.3),2)</f>
        <v>51.49</v>
      </c>
      <c r="T928" s="7" cm="1">
        <f t="array" ref="T928">_xlfn.SWITCH(I928, "One",1,"Two",2,"Three",3,"Four",4,"Five",5,"")</f>
        <v>3</v>
      </c>
      <c r="U928" s="12">
        <f>BooksData[[#This Row],[Price(USD)]]*BooksData[[#This Row],[Total Sales]]</f>
        <v>24303.280000000002</v>
      </c>
      <c r="V928" s="7" t="str">
        <f>IF(BooksData[[#This Row],[Title]]="","Missing","OK")</f>
        <v>OK</v>
      </c>
      <c r="W928" s="7" t="str">
        <f ca="1">IF(BooksData[[#This Row],[Last Purchase]] &gt;= TODAY() - 30, "Recent", "Old")</f>
        <v>Old</v>
      </c>
      <c r="X928" s="7">
        <f>IFERROR(
  --MID(BooksData[[#This Row],[Availability]],
        FIND("(", BooksData[[#This Row],[Availability]]) + 1,
        FIND(" ", BooksData[[#This Row],[Availability]], FIND("(", BooksData[[#This Row],[Availability]])) - FIND("(", BooksData[[#This Row],[Availability]]) - 1),
  0)</f>
        <v>6</v>
      </c>
      <c r="Y928" s="13" t="str">
        <f>IF(ISNUMBER(SEARCH("In stock", BooksData[[#This Row],[Availability]])), "In Stock", "Out of Stock")</f>
        <v>In Stock</v>
      </c>
      <c r="Z928" s="13" t="str">
        <f>IF(BooksData[[#This Row],[Stock Count]] &lt; 5, "⚠️ Low", "OK")</f>
        <v>OK</v>
      </c>
      <c r="AA928" s="14">
        <f>BooksData[[#This Row],[Revenue]]*0.2</f>
        <v>4860.6560000000009</v>
      </c>
      <c r="AB928" s="13" t="str" cm="1">
        <f t="array" ref="AB928">_xlfn.IFS(BooksData[[#This Row],[Price(USD)]]&lt;10, "Low", BooksData[[#This Row],[Price(USD)]]&lt;20, "Mid", TRUE, "High")</f>
        <v>High</v>
      </c>
      <c r="AC928" s="13" t="str">
        <f>IF(BooksData[[#This Row],[Total Sales]] &gt; 4000, "Top Seller", "Other")</f>
        <v>Other</v>
      </c>
    </row>
    <row r="929" spans="1:29" x14ac:dyDescent="0.3">
      <c r="A929" s="7" t="s">
        <v>944</v>
      </c>
      <c r="B929" s="7" t="s">
        <v>1944</v>
      </c>
      <c r="C929" s="7" t="s">
        <v>2017</v>
      </c>
      <c r="D929" s="7" t="s">
        <v>2862</v>
      </c>
      <c r="E929" s="7" t="s">
        <v>2862</v>
      </c>
      <c r="F929" s="7" t="s">
        <v>2921</v>
      </c>
      <c r="G929" s="7" t="s">
        <v>2935</v>
      </c>
      <c r="H929" s="7">
        <v>0</v>
      </c>
      <c r="I929" s="10" t="s">
        <v>2947</v>
      </c>
      <c r="J929" s="7" t="s">
        <v>2979</v>
      </c>
      <c r="K929" s="7" t="s">
        <v>3922</v>
      </c>
      <c r="L929" s="11" t="s">
        <v>4922</v>
      </c>
      <c r="M929" s="11" t="s">
        <v>5922</v>
      </c>
      <c r="N929" s="9">
        <v>1717</v>
      </c>
      <c r="O929" s="7" t="s">
        <v>5998</v>
      </c>
      <c r="P929" s="7" t="s">
        <v>6001</v>
      </c>
      <c r="Q929" s="9">
        <v>343</v>
      </c>
      <c r="R929" s="6">
        <v>45709</v>
      </c>
      <c r="S929" s="8">
        <f>ROUND((VALUE(SUBSTITUTE(SUBSTITUTE(BooksData[[#This Row],[Price (Incl. Tax)]], "Â", ""), "£", "")) *1.3),2)</f>
        <v>14.37</v>
      </c>
      <c r="T929" s="7" cm="1">
        <f t="array" ref="T929">_xlfn.SWITCH(I929, "One",1,"Two",2,"Three",3,"Four",4,"Five",5,"")</f>
        <v>5</v>
      </c>
      <c r="U929" s="12">
        <f>BooksData[[#This Row],[Price(USD)]]*BooksData[[#This Row],[Total Sales]]</f>
        <v>24673.289999999997</v>
      </c>
      <c r="V929" s="7" t="str">
        <f>IF(BooksData[[#This Row],[Title]]="","Missing","OK")</f>
        <v>OK</v>
      </c>
      <c r="W929" s="7" t="str">
        <f ca="1">IF(BooksData[[#This Row],[Last Purchase]] &gt;= TODAY() - 30, "Recent", "Old")</f>
        <v>Old</v>
      </c>
      <c r="X929" s="7">
        <f>IFERROR(
  --MID(BooksData[[#This Row],[Availability]],
        FIND("(", BooksData[[#This Row],[Availability]]) + 1,
        FIND(" ", BooksData[[#This Row],[Availability]], FIND("(", BooksData[[#This Row],[Availability]])) - FIND("(", BooksData[[#This Row],[Availability]]) - 1),
  0)</f>
        <v>5</v>
      </c>
      <c r="Y929" s="13" t="str">
        <f>IF(ISNUMBER(SEARCH("In stock", BooksData[[#This Row],[Availability]])), "In Stock", "Out of Stock")</f>
        <v>In Stock</v>
      </c>
      <c r="Z929" s="13" t="str">
        <f>IF(BooksData[[#This Row],[Stock Count]] &lt; 5, "⚠️ Low", "OK")</f>
        <v>OK</v>
      </c>
      <c r="AA929" s="14">
        <f>BooksData[[#This Row],[Revenue]]*0.2</f>
        <v>4934.6579999999994</v>
      </c>
      <c r="AB929" s="13" t="str" cm="1">
        <f t="array" ref="AB929">_xlfn.IFS(BooksData[[#This Row],[Price(USD)]]&lt;10, "Low", BooksData[[#This Row],[Price(USD)]]&lt;20, "Mid", TRUE, "High")</f>
        <v>Mid</v>
      </c>
      <c r="AC929" s="13" t="str">
        <f>IF(BooksData[[#This Row],[Total Sales]] &gt; 4000, "Top Seller", "Other")</f>
        <v>Other</v>
      </c>
    </row>
    <row r="930" spans="1:29" x14ac:dyDescent="0.3">
      <c r="A930" s="7" t="s">
        <v>945</v>
      </c>
      <c r="B930" s="7" t="s">
        <v>1945</v>
      </c>
      <c r="C930" s="7" t="s">
        <v>2017</v>
      </c>
      <c r="D930" s="7" t="s">
        <v>2863</v>
      </c>
      <c r="E930" s="7" t="s">
        <v>2863</v>
      </c>
      <c r="F930" s="7" t="s">
        <v>2921</v>
      </c>
      <c r="G930" s="7" t="s">
        <v>2935</v>
      </c>
      <c r="H930" s="7">
        <v>0</v>
      </c>
      <c r="I930" s="10" t="s">
        <v>2947</v>
      </c>
      <c r="J930" s="7" t="s">
        <v>2979</v>
      </c>
      <c r="K930" s="7" t="s">
        <v>3923</v>
      </c>
      <c r="L930" s="11" t="s">
        <v>4923</v>
      </c>
      <c r="M930" s="11" t="s">
        <v>5923</v>
      </c>
      <c r="N930" s="9">
        <v>2237</v>
      </c>
      <c r="O930" s="7" t="s">
        <v>5999</v>
      </c>
      <c r="P930" s="7" t="s">
        <v>6002</v>
      </c>
      <c r="Q930" s="9">
        <v>1302</v>
      </c>
      <c r="R930" s="6">
        <v>45784</v>
      </c>
      <c r="S930" s="8">
        <f>ROUND((VALUE(SUBSTITUTE(SUBSTITUTE(BooksData[[#This Row],[Price (Incl. Tax)]], "Â", ""), "£", "")) *1.3),2)</f>
        <v>32.380000000000003</v>
      </c>
      <c r="T930" s="7" cm="1">
        <f t="array" ref="T930">_xlfn.SWITCH(I930, "One",1,"Two",2,"Three",3,"Four",4,"Five",5,"")</f>
        <v>5</v>
      </c>
      <c r="U930" s="12">
        <f>BooksData[[#This Row],[Price(USD)]]*BooksData[[#This Row],[Total Sales]]</f>
        <v>72434.060000000012</v>
      </c>
      <c r="V930" s="7" t="str">
        <f>IF(BooksData[[#This Row],[Title]]="","Missing","OK")</f>
        <v>OK</v>
      </c>
      <c r="W930" s="7" t="str">
        <f ca="1">IF(BooksData[[#This Row],[Last Purchase]] &gt;= TODAY() - 30, "Recent", "Old")</f>
        <v>Old</v>
      </c>
      <c r="X930" s="7">
        <f>IFERROR(
  --MID(BooksData[[#This Row],[Availability]],
        FIND("(", BooksData[[#This Row],[Availability]]) + 1,
        FIND(" ", BooksData[[#This Row],[Availability]], FIND("(", BooksData[[#This Row],[Availability]])) - FIND("(", BooksData[[#This Row],[Availability]]) - 1),
  0)</f>
        <v>5</v>
      </c>
      <c r="Y930" s="13" t="str">
        <f>IF(ISNUMBER(SEARCH("In stock", BooksData[[#This Row],[Availability]])), "In Stock", "Out of Stock")</f>
        <v>In Stock</v>
      </c>
      <c r="Z930" s="13" t="str">
        <f>IF(BooksData[[#This Row],[Stock Count]] &lt; 5, "⚠️ Low", "OK")</f>
        <v>OK</v>
      </c>
      <c r="AA930" s="14">
        <f>BooksData[[#This Row],[Revenue]]*0.2</f>
        <v>14486.812000000004</v>
      </c>
      <c r="AB930" s="13" t="str" cm="1">
        <f t="array" ref="AB930">_xlfn.IFS(BooksData[[#This Row],[Price(USD)]]&lt;10, "Low", BooksData[[#This Row],[Price(USD)]]&lt;20, "Mid", TRUE, "High")</f>
        <v>High</v>
      </c>
      <c r="AC930" s="13" t="str">
        <f>IF(BooksData[[#This Row],[Total Sales]] &gt; 4000, "Top Seller", "Other")</f>
        <v>Other</v>
      </c>
    </row>
    <row r="931" spans="1:29" x14ac:dyDescent="0.3">
      <c r="A931" s="7" t="s">
        <v>946</v>
      </c>
      <c r="B931" s="7" t="s">
        <v>1946</v>
      </c>
      <c r="C931" s="7" t="s">
        <v>2017</v>
      </c>
      <c r="D931" s="7" t="s">
        <v>2864</v>
      </c>
      <c r="E931" s="7" t="s">
        <v>2864</v>
      </c>
      <c r="F931" s="7" t="s">
        <v>2921</v>
      </c>
      <c r="G931" s="7" t="s">
        <v>2928</v>
      </c>
      <c r="H931" s="7">
        <v>0</v>
      </c>
      <c r="I931" s="10" t="s">
        <v>2943</v>
      </c>
      <c r="J931" s="7" t="s">
        <v>2979</v>
      </c>
      <c r="K931" s="7" t="s">
        <v>3924</v>
      </c>
      <c r="L931" s="11" t="s">
        <v>4924</v>
      </c>
      <c r="M931" s="11" t="s">
        <v>5924</v>
      </c>
      <c r="N931" s="9">
        <v>4549</v>
      </c>
      <c r="O931" s="7" t="s">
        <v>6000</v>
      </c>
      <c r="P931" s="7" t="s">
        <v>6001</v>
      </c>
      <c r="Q931" s="9">
        <v>1813</v>
      </c>
      <c r="R931" s="6">
        <v>45818</v>
      </c>
      <c r="S931" s="8">
        <f>ROUND((VALUE(SUBSTITUTE(SUBSTITUTE(BooksData[[#This Row],[Price (Incl. Tax)]], "Â", ""), "£", "")) *1.3),2)</f>
        <v>17.760000000000002</v>
      </c>
      <c r="T931" s="7" cm="1">
        <f t="array" ref="T931">_xlfn.SWITCH(I931, "One",1,"Two",2,"Three",3,"Four",4,"Five",5,"")</f>
        <v>2</v>
      </c>
      <c r="U931" s="12">
        <f>BooksData[[#This Row],[Price(USD)]]*BooksData[[#This Row],[Total Sales]]</f>
        <v>80790.240000000005</v>
      </c>
      <c r="V931" s="7" t="str">
        <f>IF(BooksData[[#This Row],[Title]]="","Missing","OK")</f>
        <v>OK</v>
      </c>
      <c r="W931" s="7" t="str">
        <f ca="1">IF(BooksData[[#This Row],[Last Purchase]] &gt;= TODAY() - 30, "Recent", "Old")</f>
        <v>Old</v>
      </c>
      <c r="X931" s="7">
        <f>IFERROR(
  --MID(BooksData[[#This Row],[Availability]],
        FIND("(", BooksData[[#This Row],[Availability]]) + 1,
        FIND(" ", BooksData[[#This Row],[Availability]], FIND("(", BooksData[[#This Row],[Availability]])) - FIND("(", BooksData[[#This Row],[Availability]]) - 1),
  0)</f>
        <v>3</v>
      </c>
      <c r="Y931" s="13" t="str">
        <f>IF(ISNUMBER(SEARCH("In stock", BooksData[[#This Row],[Availability]])), "In Stock", "Out of Stock")</f>
        <v>In Stock</v>
      </c>
      <c r="Z931" s="13" t="str">
        <f>IF(BooksData[[#This Row],[Stock Count]] &lt; 5, "⚠️ Low", "OK")</f>
        <v>⚠️ Low</v>
      </c>
      <c r="AA931" s="14">
        <f>BooksData[[#This Row],[Revenue]]*0.2</f>
        <v>16158.048000000003</v>
      </c>
      <c r="AB931" s="13" t="str" cm="1">
        <f t="array" ref="AB931">_xlfn.IFS(BooksData[[#This Row],[Price(USD)]]&lt;10, "Low", BooksData[[#This Row],[Price(USD)]]&lt;20, "Mid", TRUE, "High")</f>
        <v>Mid</v>
      </c>
      <c r="AC931" s="13" t="str">
        <f>IF(BooksData[[#This Row],[Total Sales]] &gt; 4000, "Top Seller", "Other")</f>
        <v>Top Seller</v>
      </c>
    </row>
    <row r="932" spans="1:29" x14ac:dyDescent="0.3">
      <c r="A932" s="7" t="s">
        <v>947</v>
      </c>
      <c r="B932" s="7" t="s">
        <v>1947</v>
      </c>
      <c r="C932" s="7" t="s">
        <v>2017</v>
      </c>
      <c r="D932" s="7" t="s">
        <v>2865</v>
      </c>
      <c r="E932" s="7" t="s">
        <v>2865</v>
      </c>
      <c r="F932" s="7" t="s">
        <v>2921</v>
      </c>
      <c r="G932" s="7" t="s">
        <v>2928</v>
      </c>
      <c r="H932" s="7">
        <v>0</v>
      </c>
      <c r="I932" s="10" t="s">
        <v>2946</v>
      </c>
      <c r="J932" s="7" t="s">
        <v>2979</v>
      </c>
      <c r="K932" s="7" t="s">
        <v>3925</v>
      </c>
      <c r="L932" s="11" t="s">
        <v>4925</v>
      </c>
      <c r="M932" s="11" t="s">
        <v>5925</v>
      </c>
      <c r="N932" s="9">
        <v>1123</v>
      </c>
      <c r="O932" s="7" t="s">
        <v>5997</v>
      </c>
      <c r="P932" s="7" t="s">
        <v>6002</v>
      </c>
      <c r="Q932" s="9">
        <v>1972</v>
      </c>
      <c r="R932" s="6">
        <v>45810</v>
      </c>
      <c r="S932" s="8">
        <f>ROUND((VALUE(SUBSTITUTE(SUBSTITUTE(BooksData[[#This Row],[Price (Incl. Tax)]], "Â", ""), "£", "")) *1.3),2)</f>
        <v>30.67</v>
      </c>
      <c r="T932" s="7" cm="1">
        <f t="array" ref="T932">_xlfn.SWITCH(I932, "One",1,"Two",2,"Three",3,"Four",4,"Five",5,"")</f>
        <v>1</v>
      </c>
      <c r="U932" s="12">
        <f>BooksData[[#This Row],[Price(USD)]]*BooksData[[#This Row],[Total Sales]]</f>
        <v>34442.410000000003</v>
      </c>
      <c r="V932" s="7" t="str">
        <f>IF(BooksData[[#This Row],[Title]]="","Missing","OK")</f>
        <v>OK</v>
      </c>
      <c r="W932" s="7" t="str">
        <f ca="1">IF(BooksData[[#This Row],[Last Purchase]] &gt;= TODAY() - 30, "Recent", "Old")</f>
        <v>Old</v>
      </c>
      <c r="X932" s="7">
        <f>IFERROR(
  --MID(BooksData[[#This Row],[Availability]],
        FIND("(", BooksData[[#This Row],[Availability]]) + 1,
        FIND(" ", BooksData[[#This Row],[Availability]], FIND("(", BooksData[[#This Row],[Availability]])) - FIND("(", BooksData[[#This Row],[Availability]]) - 1),
  0)</f>
        <v>3</v>
      </c>
      <c r="Y932" s="13" t="str">
        <f>IF(ISNUMBER(SEARCH("In stock", BooksData[[#This Row],[Availability]])), "In Stock", "Out of Stock")</f>
        <v>In Stock</v>
      </c>
      <c r="Z932" s="13" t="str">
        <f>IF(BooksData[[#This Row],[Stock Count]] &lt; 5, "⚠️ Low", "OK")</f>
        <v>⚠️ Low</v>
      </c>
      <c r="AA932" s="14">
        <f>BooksData[[#This Row],[Revenue]]*0.2</f>
        <v>6888.4820000000009</v>
      </c>
      <c r="AB932" s="13" t="str" cm="1">
        <f t="array" ref="AB932">_xlfn.IFS(BooksData[[#This Row],[Price(USD)]]&lt;10, "Low", BooksData[[#This Row],[Price(USD)]]&lt;20, "Mid", TRUE, "High")</f>
        <v>High</v>
      </c>
      <c r="AC932" s="13" t="str">
        <f>IF(BooksData[[#This Row],[Total Sales]] &gt; 4000, "Top Seller", "Other")</f>
        <v>Other</v>
      </c>
    </row>
    <row r="933" spans="1:29" x14ac:dyDescent="0.3">
      <c r="A933" s="7" t="s">
        <v>948</v>
      </c>
      <c r="B933" s="7" t="s">
        <v>1948</v>
      </c>
      <c r="C933" s="7" t="s">
        <v>2017</v>
      </c>
      <c r="D933" s="7" t="s">
        <v>2866</v>
      </c>
      <c r="E933" s="7" t="s">
        <v>2866</v>
      </c>
      <c r="F933" s="7" t="s">
        <v>2921</v>
      </c>
      <c r="G933" s="7" t="s">
        <v>2928</v>
      </c>
      <c r="H933" s="7">
        <v>0</v>
      </c>
      <c r="I933" s="10" t="s">
        <v>2945</v>
      </c>
      <c r="J933" s="7" t="s">
        <v>2979</v>
      </c>
      <c r="K933" s="7" t="s">
        <v>3926</v>
      </c>
      <c r="L933" s="11" t="s">
        <v>4926</v>
      </c>
      <c r="M933" s="11" t="s">
        <v>5926</v>
      </c>
      <c r="N933" s="9">
        <v>2409</v>
      </c>
      <c r="O933" s="7" t="s">
        <v>6000</v>
      </c>
      <c r="P933" s="7" t="s">
        <v>6001</v>
      </c>
      <c r="Q933" s="9">
        <v>181</v>
      </c>
      <c r="R933" s="6">
        <v>45702</v>
      </c>
      <c r="S933" s="8">
        <f>ROUND((VALUE(SUBSTITUTE(SUBSTITUTE(BooksData[[#This Row],[Price (Incl. Tax)]], "Â", ""), "£", "")) *1.3),2)</f>
        <v>44.62</v>
      </c>
      <c r="T933" s="7" cm="1">
        <f t="array" ref="T933">_xlfn.SWITCH(I933, "One",1,"Two",2,"Three",3,"Four",4,"Five",5,"")</f>
        <v>3</v>
      </c>
      <c r="U933" s="12">
        <f>BooksData[[#This Row],[Price(USD)]]*BooksData[[#This Row],[Total Sales]]</f>
        <v>107489.57999999999</v>
      </c>
      <c r="V933" s="7" t="str">
        <f>IF(BooksData[[#This Row],[Title]]="","Missing","OK")</f>
        <v>OK</v>
      </c>
      <c r="W933" s="7" t="str">
        <f ca="1">IF(BooksData[[#This Row],[Last Purchase]] &gt;= TODAY() - 30, "Recent", "Old")</f>
        <v>Old</v>
      </c>
      <c r="X933" s="7">
        <f>IFERROR(
  --MID(BooksData[[#This Row],[Availability]],
        FIND("(", BooksData[[#This Row],[Availability]]) + 1,
        FIND(" ", BooksData[[#This Row],[Availability]], FIND("(", BooksData[[#This Row],[Availability]])) - FIND("(", BooksData[[#This Row],[Availability]]) - 1),
  0)</f>
        <v>3</v>
      </c>
      <c r="Y933" s="13" t="str">
        <f>IF(ISNUMBER(SEARCH("In stock", BooksData[[#This Row],[Availability]])), "In Stock", "Out of Stock")</f>
        <v>In Stock</v>
      </c>
      <c r="Z933" s="13" t="str">
        <f>IF(BooksData[[#This Row],[Stock Count]] &lt; 5, "⚠️ Low", "OK")</f>
        <v>⚠️ Low</v>
      </c>
      <c r="AA933" s="14">
        <f>BooksData[[#This Row],[Revenue]]*0.2</f>
        <v>21497.915999999997</v>
      </c>
      <c r="AB933" s="13" t="str" cm="1">
        <f t="array" ref="AB933">_xlfn.IFS(BooksData[[#This Row],[Price(USD)]]&lt;10, "Low", BooksData[[#This Row],[Price(USD)]]&lt;20, "Mid", TRUE, "High")</f>
        <v>High</v>
      </c>
      <c r="AC933" s="13" t="str">
        <f>IF(BooksData[[#This Row],[Total Sales]] &gt; 4000, "Top Seller", "Other")</f>
        <v>Other</v>
      </c>
    </row>
    <row r="934" spans="1:29" x14ac:dyDescent="0.3">
      <c r="A934" s="7" t="s">
        <v>949</v>
      </c>
      <c r="B934" s="7" t="s">
        <v>1949</v>
      </c>
      <c r="C934" s="7" t="s">
        <v>2017</v>
      </c>
      <c r="D934" s="7" t="s">
        <v>2108</v>
      </c>
      <c r="E934" s="7" t="s">
        <v>2108</v>
      </c>
      <c r="F934" s="7" t="s">
        <v>2921</v>
      </c>
      <c r="G934" s="7" t="s">
        <v>2928</v>
      </c>
      <c r="H934" s="7">
        <v>0</v>
      </c>
      <c r="I934" s="10" t="s">
        <v>2945</v>
      </c>
      <c r="J934" s="7" t="s">
        <v>2979</v>
      </c>
      <c r="K934" s="7" t="s">
        <v>3927</v>
      </c>
      <c r="L934" s="11" t="s">
        <v>4927</v>
      </c>
      <c r="M934" s="11" t="s">
        <v>5927</v>
      </c>
      <c r="N934" s="9">
        <v>3639</v>
      </c>
      <c r="O934" s="7" t="s">
        <v>5995</v>
      </c>
      <c r="P934" s="7" t="s">
        <v>6002</v>
      </c>
      <c r="Q934" s="9">
        <v>1682</v>
      </c>
      <c r="R934" s="6">
        <v>45786</v>
      </c>
      <c r="S934" s="8">
        <f>ROUND((VALUE(SUBSTITUTE(SUBSTITUTE(BooksData[[#This Row],[Price (Incl. Tax)]], "Â", ""), "£", "")) *1.3),2)</f>
        <v>43.08</v>
      </c>
      <c r="T934" s="7" cm="1">
        <f t="array" ref="T934">_xlfn.SWITCH(I934, "One",1,"Two",2,"Three",3,"Four",4,"Five",5,"")</f>
        <v>3</v>
      </c>
      <c r="U934" s="12">
        <f>BooksData[[#This Row],[Price(USD)]]*BooksData[[#This Row],[Total Sales]]</f>
        <v>156768.12</v>
      </c>
      <c r="V934" s="7" t="str">
        <f>IF(BooksData[[#This Row],[Title]]="","Missing","OK")</f>
        <v>OK</v>
      </c>
      <c r="W934" s="7" t="str">
        <f ca="1">IF(BooksData[[#This Row],[Last Purchase]] &gt;= TODAY() - 30, "Recent", "Old")</f>
        <v>Old</v>
      </c>
      <c r="X934" s="7">
        <f>IFERROR(
  --MID(BooksData[[#This Row],[Availability]],
        FIND("(", BooksData[[#This Row],[Availability]]) + 1,
        FIND(" ", BooksData[[#This Row],[Availability]], FIND("(", BooksData[[#This Row],[Availability]])) - FIND("(", BooksData[[#This Row],[Availability]]) - 1),
  0)</f>
        <v>3</v>
      </c>
      <c r="Y934" s="13" t="str">
        <f>IF(ISNUMBER(SEARCH("In stock", BooksData[[#This Row],[Availability]])), "In Stock", "Out of Stock")</f>
        <v>In Stock</v>
      </c>
      <c r="Z934" s="13" t="str">
        <f>IF(BooksData[[#This Row],[Stock Count]] &lt; 5, "⚠️ Low", "OK")</f>
        <v>⚠️ Low</v>
      </c>
      <c r="AA934" s="14">
        <f>BooksData[[#This Row],[Revenue]]*0.2</f>
        <v>31353.624</v>
      </c>
      <c r="AB934" s="13" t="str" cm="1">
        <f t="array" ref="AB934">_xlfn.IFS(BooksData[[#This Row],[Price(USD)]]&lt;10, "Low", BooksData[[#This Row],[Price(USD)]]&lt;20, "Mid", TRUE, "High")</f>
        <v>High</v>
      </c>
      <c r="AC934" s="13" t="str">
        <f>IF(BooksData[[#This Row],[Total Sales]] &gt; 4000, "Top Seller", "Other")</f>
        <v>Other</v>
      </c>
    </row>
    <row r="935" spans="1:29" x14ac:dyDescent="0.3">
      <c r="A935" s="7" t="s">
        <v>950</v>
      </c>
      <c r="B935" s="7" t="s">
        <v>1950</v>
      </c>
      <c r="C935" s="7" t="s">
        <v>2017</v>
      </c>
      <c r="D935" s="7" t="s">
        <v>2867</v>
      </c>
      <c r="E935" s="7" t="s">
        <v>2867</v>
      </c>
      <c r="F935" s="7" t="s">
        <v>2921</v>
      </c>
      <c r="G935" s="7" t="s">
        <v>2923</v>
      </c>
      <c r="H935" s="7">
        <v>0</v>
      </c>
      <c r="I935" s="10" t="s">
        <v>2947</v>
      </c>
      <c r="J935" s="7" t="s">
        <v>2980</v>
      </c>
      <c r="K935" s="7" t="s">
        <v>3928</v>
      </c>
      <c r="L935" s="11" t="s">
        <v>4928</v>
      </c>
      <c r="M935" s="11" t="s">
        <v>5928</v>
      </c>
      <c r="N935" s="9">
        <v>4020</v>
      </c>
      <c r="O935" s="7" t="s">
        <v>6000</v>
      </c>
      <c r="P935" s="7" t="s">
        <v>6002</v>
      </c>
      <c r="Q935" s="9">
        <v>1451</v>
      </c>
      <c r="R935" s="6">
        <v>45850</v>
      </c>
      <c r="S935" s="8">
        <f>ROUND((VALUE(SUBSTITUTE(SUBSTITUTE(BooksData[[#This Row],[Price (Incl. Tax)]], "Â", ""), "£", "")) *1.3),2)</f>
        <v>26.61</v>
      </c>
      <c r="T935" s="7" cm="1">
        <f t="array" ref="T935">_xlfn.SWITCH(I935, "One",1,"Two",2,"Three",3,"Four",4,"Five",5,"")</f>
        <v>5</v>
      </c>
      <c r="U935" s="12">
        <f>BooksData[[#This Row],[Price(USD)]]*BooksData[[#This Row],[Total Sales]]</f>
        <v>106972.2</v>
      </c>
      <c r="V935" s="7" t="str">
        <f>IF(BooksData[[#This Row],[Title]]="","Missing","OK")</f>
        <v>OK</v>
      </c>
      <c r="W935" s="7" t="str">
        <f ca="1">IF(BooksData[[#This Row],[Last Purchase]] &gt;= TODAY() - 30, "Recent", "Old")</f>
        <v>Recent</v>
      </c>
      <c r="X935" s="7">
        <f>IFERROR(
  --MID(BooksData[[#This Row],[Availability]],
        FIND("(", BooksData[[#This Row],[Availability]]) + 1,
        FIND(" ", BooksData[[#This Row],[Availability]], FIND("(", BooksData[[#This Row],[Availability]])) - FIND("(", BooksData[[#This Row],[Availability]]) - 1),
  0)</f>
        <v>15</v>
      </c>
      <c r="Y935" s="13" t="str">
        <f>IF(ISNUMBER(SEARCH("In stock", BooksData[[#This Row],[Availability]])), "In Stock", "Out of Stock")</f>
        <v>In Stock</v>
      </c>
      <c r="Z935" s="13" t="str">
        <f>IF(BooksData[[#This Row],[Stock Count]] &lt; 5, "⚠️ Low", "OK")</f>
        <v>OK</v>
      </c>
      <c r="AA935" s="14">
        <f>BooksData[[#This Row],[Revenue]]*0.2</f>
        <v>21394.440000000002</v>
      </c>
      <c r="AB935" s="13" t="str" cm="1">
        <f t="array" ref="AB935">_xlfn.IFS(BooksData[[#This Row],[Price(USD)]]&lt;10, "Low", BooksData[[#This Row],[Price(USD)]]&lt;20, "Mid", TRUE, "High")</f>
        <v>High</v>
      </c>
      <c r="AC935" s="13" t="str">
        <f>IF(BooksData[[#This Row],[Total Sales]] &gt; 4000, "Top Seller", "Other")</f>
        <v>Top Seller</v>
      </c>
    </row>
    <row r="936" spans="1:29" x14ac:dyDescent="0.3">
      <c r="A936" s="7" t="s">
        <v>951</v>
      </c>
      <c r="B936" s="7" t="s">
        <v>1951</v>
      </c>
      <c r="C936" s="7" t="s">
        <v>2017</v>
      </c>
      <c r="D936" s="7" t="s">
        <v>2456</v>
      </c>
      <c r="E936" s="7" t="s">
        <v>2456</v>
      </c>
      <c r="F936" s="7" t="s">
        <v>2921</v>
      </c>
      <c r="G936" s="7" t="s">
        <v>2923</v>
      </c>
      <c r="H936" s="7">
        <v>0</v>
      </c>
      <c r="I936" s="10" t="s">
        <v>2944</v>
      </c>
      <c r="J936" s="7" t="s">
        <v>2980</v>
      </c>
      <c r="K936" s="7" t="s">
        <v>3929</v>
      </c>
      <c r="L936" s="11" t="s">
        <v>4929</v>
      </c>
      <c r="M936" s="11" t="s">
        <v>5929</v>
      </c>
      <c r="N936" s="9">
        <v>1044</v>
      </c>
      <c r="O936" s="7" t="s">
        <v>5995</v>
      </c>
      <c r="P936" s="7" t="s">
        <v>6001</v>
      </c>
      <c r="Q936" s="9">
        <v>1372</v>
      </c>
      <c r="R936" s="6">
        <v>45767</v>
      </c>
      <c r="S936" s="8">
        <f>ROUND((VALUE(SUBSTITUTE(SUBSTITUTE(BooksData[[#This Row],[Price (Incl. Tax)]], "Â", ""), "£", "")) *1.3),2)</f>
        <v>64.3</v>
      </c>
      <c r="T936" s="7" cm="1">
        <f t="array" ref="T936">_xlfn.SWITCH(I936, "One",1,"Two",2,"Three",3,"Four",4,"Five",5,"")</f>
        <v>4</v>
      </c>
      <c r="U936" s="12">
        <f>BooksData[[#This Row],[Price(USD)]]*BooksData[[#This Row],[Total Sales]]</f>
        <v>67129.2</v>
      </c>
      <c r="V936" s="7" t="str">
        <f>IF(BooksData[[#This Row],[Title]]="","Missing","OK")</f>
        <v>OK</v>
      </c>
      <c r="W936" s="7" t="str">
        <f ca="1">IF(BooksData[[#This Row],[Last Purchase]] &gt;= TODAY() - 30, "Recent", "Old")</f>
        <v>Old</v>
      </c>
      <c r="X936" s="7">
        <f>IFERROR(
  --MID(BooksData[[#This Row],[Availability]],
        FIND("(", BooksData[[#This Row],[Availability]]) + 1,
        FIND(" ", BooksData[[#This Row],[Availability]], FIND("(", BooksData[[#This Row],[Availability]])) - FIND("(", BooksData[[#This Row],[Availability]]) - 1),
  0)</f>
        <v>15</v>
      </c>
      <c r="Y936" s="13" t="str">
        <f>IF(ISNUMBER(SEARCH("In stock", BooksData[[#This Row],[Availability]])), "In Stock", "Out of Stock")</f>
        <v>In Stock</v>
      </c>
      <c r="Z936" s="13" t="str">
        <f>IF(BooksData[[#This Row],[Stock Count]] &lt; 5, "⚠️ Low", "OK")</f>
        <v>OK</v>
      </c>
      <c r="AA936" s="14">
        <f>BooksData[[#This Row],[Revenue]]*0.2</f>
        <v>13425.84</v>
      </c>
      <c r="AB936" s="13" t="str" cm="1">
        <f t="array" ref="AB936">_xlfn.IFS(BooksData[[#This Row],[Price(USD)]]&lt;10, "Low", BooksData[[#This Row],[Price(USD)]]&lt;20, "Mid", TRUE, "High")</f>
        <v>High</v>
      </c>
      <c r="AC936" s="13" t="str">
        <f>IF(BooksData[[#This Row],[Total Sales]] &gt; 4000, "Top Seller", "Other")</f>
        <v>Other</v>
      </c>
    </row>
    <row r="937" spans="1:29" x14ac:dyDescent="0.3">
      <c r="A937" s="7" t="s">
        <v>952</v>
      </c>
      <c r="B937" s="7" t="s">
        <v>1952</v>
      </c>
      <c r="C937" s="7" t="s">
        <v>2017</v>
      </c>
      <c r="D937" s="7" t="s">
        <v>2838</v>
      </c>
      <c r="E937" s="7" t="s">
        <v>2838</v>
      </c>
      <c r="F937" s="7" t="s">
        <v>2921</v>
      </c>
      <c r="G937" s="7" t="s">
        <v>2925</v>
      </c>
      <c r="H937" s="7">
        <v>0</v>
      </c>
      <c r="I937" s="10" t="s">
        <v>2947</v>
      </c>
      <c r="J937" s="7" t="s">
        <v>2980</v>
      </c>
      <c r="K937" s="7" t="s">
        <v>3930</v>
      </c>
      <c r="L937" s="11" t="s">
        <v>4930</v>
      </c>
      <c r="M937" s="11" t="s">
        <v>5930</v>
      </c>
      <c r="N937" s="9">
        <v>286</v>
      </c>
      <c r="O937" s="7" t="s">
        <v>6000</v>
      </c>
      <c r="P937" s="7" t="s">
        <v>6001</v>
      </c>
      <c r="Q937" s="9">
        <v>1308</v>
      </c>
      <c r="R937" s="6">
        <v>45732</v>
      </c>
      <c r="S937" s="8">
        <f>ROUND((VALUE(SUBSTITUTE(SUBSTITUTE(BooksData[[#This Row],[Price (Incl. Tax)]], "Â", ""), "£", "")) *1.3),2)</f>
        <v>51.57</v>
      </c>
      <c r="T937" s="7" cm="1">
        <f t="array" ref="T937">_xlfn.SWITCH(I937, "One",1,"Two",2,"Three",3,"Four",4,"Five",5,"")</f>
        <v>5</v>
      </c>
      <c r="U937" s="12">
        <f>BooksData[[#This Row],[Price(USD)]]*BooksData[[#This Row],[Total Sales]]</f>
        <v>14749.02</v>
      </c>
      <c r="V937" s="7" t="str">
        <f>IF(BooksData[[#This Row],[Title]]="","Missing","OK")</f>
        <v>OK</v>
      </c>
      <c r="W937" s="7" t="str">
        <f ca="1">IF(BooksData[[#This Row],[Last Purchase]] &gt;= TODAY() - 30, "Recent", "Old")</f>
        <v>Old</v>
      </c>
      <c r="X937" s="7">
        <f>IFERROR(
  --MID(BooksData[[#This Row],[Availability]],
        FIND("(", BooksData[[#This Row],[Availability]]) + 1,
        FIND(" ", BooksData[[#This Row],[Availability]], FIND("(", BooksData[[#This Row],[Availability]])) - FIND("(", BooksData[[#This Row],[Availability]]) - 1),
  0)</f>
        <v>8</v>
      </c>
      <c r="Y937" s="13" t="str">
        <f>IF(ISNUMBER(SEARCH("In stock", BooksData[[#This Row],[Availability]])), "In Stock", "Out of Stock")</f>
        <v>In Stock</v>
      </c>
      <c r="Z937" s="13" t="str">
        <f>IF(BooksData[[#This Row],[Stock Count]] &lt; 5, "⚠️ Low", "OK")</f>
        <v>OK</v>
      </c>
      <c r="AA937" s="14">
        <f>BooksData[[#This Row],[Revenue]]*0.2</f>
        <v>2949.8040000000001</v>
      </c>
      <c r="AB937" s="13" t="str" cm="1">
        <f t="array" ref="AB937">_xlfn.IFS(BooksData[[#This Row],[Price(USD)]]&lt;10, "Low", BooksData[[#This Row],[Price(USD)]]&lt;20, "Mid", TRUE, "High")</f>
        <v>High</v>
      </c>
      <c r="AC937" s="13" t="str">
        <f>IF(BooksData[[#This Row],[Total Sales]] &gt; 4000, "Top Seller", "Other")</f>
        <v>Other</v>
      </c>
    </row>
    <row r="938" spans="1:29" x14ac:dyDescent="0.3">
      <c r="A938" s="7" t="s">
        <v>953</v>
      </c>
      <c r="B938" s="7" t="s">
        <v>1953</v>
      </c>
      <c r="C938" s="7" t="s">
        <v>2017</v>
      </c>
      <c r="D938" s="7" t="s">
        <v>2850</v>
      </c>
      <c r="E938" s="7" t="s">
        <v>2850</v>
      </c>
      <c r="F938" s="7" t="s">
        <v>2921</v>
      </c>
      <c r="G938" s="7" t="s">
        <v>2926</v>
      </c>
      <c r="H938" s="7">
        <v>0</v>
      </c>
      <c r="I938" s="10" t="s">
        <v>2943</v>
      </c>
      <c r="J938" s="7" t="s">
        <v>2980</v>
      </c>
      <c r="K938" s="7" t="s">
        <v>3931</v>
      </c>
      <c r="L938" s="11" t="s">
        <v>4931</v>
      </c>
      <c r="M938" s="11" t="s">
        <v>5931</v>
      </c>
      <c r="N938" s="9">
        <v>2010</v>
      </c>
      <c r="O938" s="7" t="s">
        <v>5997</v>
      </c>
      <c r="P938" s="7" t="s">
        <v>6001</v>
      </c>
      <c r="Q938" s="9">
        <v>1493</v>
      </c>
      <c r="R938" s="6">
        <v>45812</v>
      </c>
      <c r="S938" s="8">
        <f>ROUND((VALUE(SUBSTITUTE(SUBSTITUTE(BooksData[[#This Row],[Price (Incl. Tax)]], "Â", ""), "£", "")) *1.3),2)</f>
        <v>37.4</v>
      </c>
      <c r="T938" s="7" cm="1">
        <f t="array" ref="T938">_xlfn.SWITCH(I938, "One",1,"Two",2,"Three",3,"Four",4,"Five",5,"")</f>
        <v>2</v>
      </c>
      <c r="U938" s="12">
        <f>BooksData[[#This Row],[Price(USD)]]*BooksData[[#This Row],[Total Sales]]</f>
        <v>75174</v>
      </c>
      <c r="V938" s="7" t="str">
        <f>IF(BooksData[[#This Row],[Title]]="","Missing","OK")</f>
        <v>OK</v>
      </c>
      <c r="W938" s="7" t="str">
        <f ca="1">IF(BooksData[[#This Row],[Last Purchase]] &gt;= TODAY() - 30, "Recent", "Old")</f>
        <v>Old</v>
      </c>
      <c r="X938" s="7">
        <f>IFERROR(
  --MID(BooksData[[#This Row],[Availability]],
        FIND("(", BooksData[[#This Row],[Availability]]) + 1,
        FIND(" ", BooksData[[#This Row],[Availability]], FIND("(", BooksData[[#This Row],[Availability]])) - FIND("(", BooksData[[#This Row],[Availability]]) - 1),
  0)</f>
        <v>7</v>
      </c>
      <c r="Y938" s="13" t="str">
        <f>IF(ISNUMBER(SEARCH("In stock", BooksData[[#This Row],[Availability]])), "In Stock", "Out of Stock")</f>
        <v>In Stock</v>
      </c>
      <c r="Z938" s="13" t="str">
        <f>IF(BooksData[[#This Row],[Stock Count]] &lt; 5, "⚠️ Low", "OK")</f>
        <v>OK</v>
      </c>
      <c r="AA938" s="14">
        <f>BooksData[[#This Row],[Revenue]]*0.2</f>
        <v>15034.800000000001</v>
      </c>
      <c r="AB938" s="13" t="str" cm="1">
        <f t="array" ref="AB938">_xlfn.IFS(BooksData[[#This Row],[Price(USD)]]&lt;10, "Low", BooksData[[#This Row],[Price(USD)]]&lt;20, "Mid", TRUE, "High")</f>
        <v>High</v>
      </c>
      <c r="AC938" s="13" t="str">
        <f>IF(BooksData[[#This Row],[Total Sales]] &gt; 4000, "Top Seller", "Other")</f>
        <v>Other</v>
      </c>
    </row>
    <row r="939" spans="1:29" x14ac:dyDescent="0.3">
      <c r="A939" s="7" t="s">
        <v>954</v>
      </c>
      <c r="B939" s="7" t="s">
        <v>1954</v>
      </c>
      <c r="C939" s="7" t="s">
        <v>2017</v>
      </c>
      <c r="D939" s="7" t="s">
        <v>2868</v>
      </c>
      <c r="E939" s="7" t="s">
        <v>2868</v>
      </c>
      <c r="F939" s="7" t="s">
        <v>2921</v>
      </c>
      <c r="G939" s="7" t="s">
        <v>2926</v>
      </c>
      <c r="H939" s="7">
        <v>0</v>
      </c>
      <c r="I939" s="10" t="s">
        <v>2947</v>
      </c>
      <c r="J939" s="7" t="s">
        <v>2980</v>
      </c>
      <c r="K939" s="7" t="s">
        <v>3932</v>
      </c>
      <c r="L939" s="11" t="s">
        <v>4932</v>
      </c>
      <c r="M939" s="11" t="s">
        <v>5932</v>
      </c>
      <c r="N939" s="9">
        <v>1347</v>
      </c>
      <c r="O939" s="7" t="s">
        <v>5997</v>
      </c>
      <c r="P939" s="7" t="s">
        <v>6001</v>
      </c>
      <c r="Q939" s="9">
        <v>1815</v>
      </c>
      <c r="R939" s="6">
        <v>45841</v>
      </c>
      <c r="S939" s="8">
        <f>ROUND((VALUE(SUBSTITUTE(SUBSTITUTE(BooksData[[#This Row],[Price (Incl. Tax)]], "Â", ""), "£", "")) *1.3),2)</f>
        <v>23.36</v>
      </c>
      <c r="T939" s="7" cm="1">
        <f t="array" ref="T939">_xlfn.SWITCH(I939, "One",1,"Two",2,"Three",3,"Four",4,"Five",5,"")</f>
        <v>5</v>
      </c>
      <c r="U939" s="12">
        <f>BooksData[[#This Row],[Price(USD)]]*BooksData[[#This Row],[Total Sales]]</f>
        <v>31465.919999999998</v>
      </c>
      <c r="V939" s="7" t="str">
        <f>IF(BooksData[[#This Row],[Title]]="","Missing","OK")</f>
        <v>OK</v>
      </c>
      <c r="W939" s="7" t="str">
        <f ca="1">IF(BooksData[[#This Row],[Last Purchase]] &gt;= TODAY() - 30, "Recent", "Old")</f>
        <v>Recent</v>
      </c>
      <c r="X939" s="7">
        <f>IFERROR(
  --MID(BooksData[[#This Row],[Availability]],
        FIND("(", BooksData[[#This Row],[Availability]]) + 1,
        FIND(" ", BooksData[[#This Row],[Availability]], FIND("(", BooksData[[#This Row],[Availability]])) - FIND("(", BooksData[[#This Row],[Availability]]) - 1),
  0)</f>
        <v>7</v>
      </c>
      <c r="Y939" s="13" t="str">
        <f>IF(ISNUMBER(SEARCH("In stock", BooksData[[#This Row],[Availability]])), "In Stock", "Out of Stock")</f>
        <v>In Stock</v>
      </c>
      <c r="Z939" s="13" t="str">
        <f>IF(BooksData[[#This Row],[Stock Count]] &lt; 5, "⚠️ Low", "OK")</f>
        <v>OK</v>
      </c>
      <c r="AA939" s="14">
        <f>BooksData[[#This Row],[Revenue]]*0.2</f>
        <v>6293.1840000000002</v>
      </c>
      <c r="AB939" s="13" t="str" cm="1">
        <f t="array" ref="AB939">_xlfn.IFS(BooksData[[#This Row],[Price(USD)]]&lt;10, "Low", BooksData[[#This Row],[Price(USD)]]&lt;20, "Mid", TRUE, "High")</f>
        <v>High</v>
      </c>
      <c r="AC939" s="13" t="str">
        <f>IF(BooksData[[#This Row],[Total Sales]] &gt; 4000, "Top Seller", "Other")</f>
        <v>Other</v>
      </c>
    </row>
    <row r="940" spans="1:29" x14ac:dyDescent="0.3">
      <c r="A940" s="7" t="s">
        <v>955</v>
      </c>
      <c r="B940" s="7" t="s">
        <v>1955</v>
      </c>
      <c r="C940" s="7" t="s">
        <v>2017</v>
      </c>
      <c r="D940" s="7" t="s">
        <v>2869</v>
      </c>
      <c r="E940" s="7" t="s">
        <v>2869</v>
      </c>
      <c r="F940" s="7" t="s">
        <v>2921</v>
      </c>
      <c r="G940" s="7" t="s">
        <v>2928</v>
      </c>
      <c r="H940" s="7">
        <v>0</v>
      </c>
      <c r="I940" s="10" t="s">
        <v>2944</v>
      </c>
      <c r="J940" s="7" t="s">
        <v>2980</v>
      </c>
      <c r="K940" s="7" t="s">
        <v>3933</v>
      </c>
      <c r="L940" s="11" t="s">
        <v>4933</v>
      </c>
      <c r="M940" s="11" t="s">
        <v>5933</v>
      </c>
      <c r="N940" s="9">
        <v>2595</v>
      </c>
      <c r="O940" s="7" t="s">
        <v>5996</v>
      </c>
      <c r="P940" s="7" t="s">
        <v>6001</v>
      </c>
      <c r="Q940" s="9">
        <v>687</v>
      </c>
      <c r="R940" s="6">
        <v>45812</v>
      </c>
      <c r="S940" s="8">
        <f>ROUND((VALUE(SUBSTITUTE(SUBSTITUTE(BooksData[[#This Row],[Price (Incl. Tax)]], "Â", ""), "£", "")) *1.3),2)</f>
        <v>64.959999999999994</v>
      </c>
      <c r="T940" s="7" cm="1">
        <f t="array" ref="T940">_xlfn.SWITCH(I940, "One",1,"Two",2,"Three",3,"Four",4,"Five",5,"")</f>
        <v>4</v>
      </c>
      <c r="U940" s="12">
        <f>BooksData[[#This Row],[Price(USD)]]*BooksData[[#This Row],[Total Sales]]</f>
        <v>168571.19999999998</v>
      </c>
      <c r="V940" s="7" t="str">
        <f>IF(BooksData[[#This Row],[Title]]="","Missing","OK")</f>
        <v>OK</v>
      </c>
      <c r="W940" s="7" t="str">
        <f ca="1">IF(BooksData[[#This Row],[Last Purchase]] &gt;= TODAY() - 30, "Recent", "Old")</f>
        <v>Old</v>
      </c>
      <c r="X940" s="7">
        <f>IFERROR(
  --MID(BooksData[[#This Row],[Availability]],
        FIND("(", BooksData[[#This Row],[Availability]]) + 1,
        FIND(" ", BooksData[[#This Row],[Availability]], FIND("(", BooksData[[#This Row],[Availability]])) - FIND("(", BooksData[[#This Row],[Availability]]) - 1),
  0)</f>
        <v>3</v>
      </c>
      <c r="Y940" s="13" t="str">
        <f>IF(ISNUMBER(SEARCH("In stock", BooksData[[#This Row],[Availability]])), "In Stock", "Out of Stock")</f>
        <v>In Stock</v>
      </c>
      <c r="Z940" s="13" t="str">
        <f>IF(BooksData[[#This Row],[Stock Count]] &lt; 5, "⚠️ Low", "OK")</f>
        <v>⚠️ Low</v>
      </c>
      <c r="AA940" s="14">
        <f>BooksData[[#This Row],[Revenue]]*0.2</f>
        <v>33714.239999999998</v>
      </c>
      <c r="AB940" s="13" t="str" cm="1">
        <f t="array" ref="AB940">_xlfn.IFS(BooksData[[#This Row],[Price(USD)]]&lt;10, "Low", BooksData[[#This Row],[Price(USD)]]&lt;20, "Mid", TRUE, "High")</f>
        <v>High</v>
      </c>
      <c r="AC940" s="13" t="str">
        <f>IF(BooksData[[#This Row],[Total Sales]] &gt; 4000, "Top Seller", "Other")</f>
        <v>Other</v>
      </c>
    </row>
    <row r="941" spans="1:29" x14ac:dyDescent="0.3">
      <c r="A941" s="7" t="s">
        <v>956</v>
      </c>
      <c r="B941" s="7" t="s">
        <v>1956</v>
      </c>
      <c r="C941" s="7" t="s">
        <v>2017</v>
      </c>
      <c r="D941" s="7" t="s">
        <v>2466</v>
      </c>
      <c r="E941" s="7" t="s">
        <v>2466</v>
      </c>
      <c r="F941" s="7" t="s">
        <v>2921</v>
      </c>
      <c r="G941" s="7" t="s">
        <v>2922</v>
      </c>
      <c r="H941" s="7">
        <v>0</v>
      </c>
      <c r="I941" s="10" t="s">
        <v>2944</v>
      </c>
      <c r="J941" s="7" t="s">
        <v>2981</v>
      </c>
      <c r="K941" s="7" t="s">
        <v>3934</v>
      </c>
      <c r="L941" s="11" t="s">
        <v>4934</v>
      </c>
      <c r="M941" s="11" t="s">
        <v>5934</v>
      </c>
      <c r="N941" s="9">
        <v>4562</v>
      </c>
      <c r="O941" s="7" t="s">
        <v>6000</v>
      </c>
      <c r="P941" s="7" t="s">
        <v>6001</v>
      </c>
      <c r="Q941" s="9">
        <v>914</v>
      </c>
      <c r="R941" s="6">
        <v>45769</v>
      </c>
      <c r="S941" s="8">
        <f>ROUND((VALUE(SUBSTITUTE(SUBSTITUTE(BooksData[[#This Row],[Price (Incl. Tax)]], "Â", ""), "£", "")) *1.3),2)</f>
        <v>43.34</v>
      </c>
      <c r="T941" s="7" cm="1">
        <f t="array" ref="T941">_xlfn.SWITCH(I941, "One",1,"Two",2,"Three",3,"Four",4,"Five",5,"")</f>
        <v>4</v>
      </c>
      <c r="U941" s="12">
        <f>BooksData[[#This Row],[Price(USD)]]*BooksData[[#This Row],[Total Sales]]</f>
        <v>197717.08000000002</v>
      </c>
      <c r="V941" s="7" t="str">
        <f>IF(BooksData[[#This Row],[Title]]="","Missing","OK")</f>
        <v>OK</v>
      </c>
      <c r="W941" s="7" t="str">
        <f ca="1">IF(BooksData[[#This Row],[Last Purchase]] &gt;= TODAY() - 30, "Recent", "Old")</f>
        <v>Old</v>
      </c>
      <c r="X941" s="7">
        <f>IFERROR(
  --MID(BooksData[[#This Row],[Availability]],
        FIND("(", BooksData[[#This Row],[Availability]]) + 1,
        FIND(" ", BooksData[[#This Row],[Availability]], FIND("(", BooksData[[#This Row],[Availability]])) - FIND("(", BooksData[[#This Row],[Availability]]) - 1),
  0)</f>
        <v>19</v>
      </c>
      <c r="Y941" s="13" t="str">
        <f>IF(ISNUMBER(SEARCH("In stock", BooksData[[#This Row],[Availability]])), "In Stock", "Out of Stock")</f>
        <v>In Stock</v>
      </c>
      <c r="Z941" s="13" t="str">
        <f>IF(BooksData[[#This Row],[Stock Count]] &lt; 5, "⚠️ Low", "OK")</f>
        <v>OK</v>
      </c>
      <c r="AA941" s="14">
        <f>BooksData[[#This Row],[Revenue]]*0.2</f>
        <v>39543.416000000005</v>
      </c>
      <c r="AB941" s="13" t="str" cm="1">
        <f t="array" ref="AB941">_xlfn.IFS(BooksData[[#This Row],[Price(USD)]]&lt;10, "Low", BooksData[[#This Row],[Price(USD)]]&lt;20, "Mid", TRUE, "High")</f>
        <v>High</v>
      </c>
      <c r="AC941" s="13" t="str">
        <f>IF(BooksData[[#This Row],[Total Sales]] &gt; 4000, "Top Seller", "Other")</f>
        <v>Top Seller</v>
      </c>
    </row>
    <row r="942" spans="1:29" x14ac:dyDescent="0.3">
      <c r="A942" s="7" t="s">
        <v>957</v>
      </c>
      <c r="B942" s="7" t="s">
        <v>1957</v>
      </c>
      <c r="C942" s="7" t="s">
        <v>2017</v>
      </c>
      <c r="D942" s="7" t="s">
        <v>2870</v>
      </c>
      <c r="E942" s="7" t="s">
        <v>2870</v>
      </c>
      <c r="F942" s="7" t="s">
        <v>2921</v>
      </c>
      <c r="G942" s="7" t="s">
        <v>2923</v>
      </c>
      <c r="H942" s="7">
        <v>0</v>
      </c>
      <c r="I942" s="10" t="s">
        <v>2947</v>
      </c>
      <c r="J942" s="7" t="s">
        <v>2981</v>
      </c>
      <c r="K942" s="7" t="s">
        <v>3935</v>
      </c>
      <c r="L942" s="11" t="s">
        <v>4935</v>
      </c>
      <c r="M942" s="11" t="s">
        <v>5935</v>
      </c>
      <c r="N942" s="9">
        <v>162</v>
      </c>
      <c r="O942" s="7" t="s">
        <v>5995</v>
      </c>
      <c r="P942" s="7" t="s">
        <v>6001</v>
      </c>
      <c r="Q942" s="9">
        <v>23</v>
      </c>
      <c r="R942" s="6">
        <v>45699</v>
      </c>
      <c r="S942" s="8">
        <f>ROUND((VALUE(SUBSTITUTE(SUBSTITUTE(BooksData[[#This Row],[Price (Incl. Tax)]], "Â", ""), "£", "")) *1.3),2)</f>
        <v>16.39</v>
      </c>
      <c r="T942" s="7" cm="1">
        <f t="array" ref="T942">_xlfn.SWITCH(I942, "One",1,"Two",2,"Three",3,"Four",4,"Five",5,"")</f>
        <v>5</v>
      </c>
      <c r="U942" s="12">
        <f>BooksData[[#This Row],[Price(USD)]]*BooksData[[#This Row],[Total Sales]]</f>
        <v>2655.1800000000003</v>
      </c>
      <c r="V942" s="7" t="str">
        <f>IF(BooksData[[#This Row],[Title]]="","Missing","OK")</f>
        <v>OK</v>
      </c>
      <c r="W942" s="7" t="str">
        <f ca="1">IF(BooksData[[#This Row],[Last Purchase]] &gt;= TODAY() - 30, "Recent", "Old")</f>
        <v>Old</v>
      </c>
      <c r="X942" s="7">
        <f>IFERROR(
  --MID(BooksData[[#This Row],[Availability]],
        FIND("(", BooksData[[#This Row],[Availability]]) + 1,
        FIND(" ", BooksData[[#This Row],[Availability]], FIND("(", BooksData[[#This Row],[Availability]])) - FIND("(", BooksData[[#This Row],[Availability]]) - 1),
  0)</f>
        <v>15</v>
      </c>
      <c r="Y942" s="13" t="str">
        <f>IF(ISNUMBER(SEARCH("In stock", BooksData[[#This Row],[Availability]])), "In Stock", "Out of Stock")</f>
        <v>In Stock</v>
      </c>
      <c r="Z942" s="13" t="str">
        <f>IF(BooksData[[#This Row],[Stock Count]] &lt; 5, "⚠️ Low", "OK")</f>
        <v>OK</v>
      </c>
      <c r="AA942" s="14">
        <f>BooksData[[#This Row],[Revenue]]*0.2</f>
        <v>531.03600000000006</v>
      </c>
      <c r="AB942" s="13" t="str" cm="1">
        <f t="array" ref="AB942">_xlfn.IFS(BooksData[[#This Row],[Price(USD)]]&lt;10, "Low", BooksData[[#This Row],[Price(USD)]]&lt;20, "Mid", TRUE, "High")</f>
        <v>Mid</v>
      </c>
      <c r="AC942" s="13" t="str">
        <f>IF(BooksData[[#This Row],[Total Sales]] &gt; 4000, "Top Seller", "Other")</f>
        <v>Other</v>
      </c>
    </row>
    <row r="943" spans="1:29" x14ac:dyDescent="0.3">
      <c r="A943" s="7" t="s">
        <v>958</v>
      </c>
      <c r="B943" s="7" t="s">
        <v>1958</v>
      </c>
      <c r="C943" s="7" t="s">
        <v>2017</v>
      </c>
      <c r="D943" s="7" t="s">
        <v>2871</v>
      </c>
      <c r="E943" s="7" t="s">
        <v>2871</v>
      </c>
      <c r="F943" s="7" t="s">
        <v>2921</v>
      </c>
      <c r="G943" s="7" t="s">
        <v>2923</v>
      </c>
      <c r="H943" s="7">
        <v>0</v>
      </c>
      <c r="I943" s="10" t="s">
        <v>2945</v>
      </c>
      <c r="J943" s="7" t="s">
        <v>2981</v>
      </c>
      <c r="K943" s="7" t="s">
        <v>3936</v>
      </c>
      <c r="L943" s="11" t="s">
        <v>4936</v>
      </c>
      <c r="M943" s="11" t="s">
        <v>5936</v>
      </c>
      <c r="N943" s="9">
        <v>4574</v>
      </c>
      <c r="O943" s="7" t="s">
        <v>5996</v>
      </c>
      <c r="P943" s="7" t="s">
        <v>6002</v>
      </c>
      <c r="Q943" s="9">
        <v>543</v>
      </c>
      <c r="R943" s="6">
        <v>45838</v>
      </c>
      <c r="S943" s="8">
        <f>ROUND((VALUE(SUBSTITUTE(SUBSTITUTE(BooksData[[#This Row],[Price (Incl. Tax)]], "Â", ""), "£", "")) *1.3),2)</f>
        <v>35.82</v>
      </c>
      <c r="T943" s="7" cm="1">
        <f t="array" ref="T943">_xlfn.SWITCH(I943, "One",1,"Two",2,"Three",3,"Four",4,"Five",5,"")</f>
        <v>3</v>
      </c>
      <c r="U943" s="12">
        <f>BooksData[[#This Row],[Price(USD)]]*BooksData[[#This Row],[Total Sales]]</f>
        <v>163840.68</v>
      </c>
      <c r="V943" s="7" t="str">
        <f>IF(BooksData[[#This Row],[Title]]="","Missing","OK")</f>
        <v>OK</v>
      </c>
      <c r="W943" s="7" t="str">
        <f ca="1">IF(BooksData[[#This Row],[Last Purchase]] &gt;= TODAY() - 30, "Recent", "Old")</f>
        <v>Recent</v>
      </c>
      <c r="X943" s="7">
        <f>IFERROR(
  --MID(BooksData[[#This Row],[Availability]],
        FIND("(", BooksData[[#This Row],[Availability]]) + 1,
        FIND(" ", BooksData[[#This Row],[Availability]], FIND("(", BooksData[[#This Row],[Availability]])) - FIND("(", BooksData[[#This Row],[Availability]]) - 1),
  0)</f>
        <v>15</v>
      </c>
      <c r="Y943" s="13" t="str">
        <f>IF(ISNUMBER(SEARCH("In stock", BooksData[[#This Row],[Availability]])), "In Stock", "Out of Stock")</f>
        <v>In Stock</v>
      </c>
      <c r="Z943" s="13" t="str">
        <f>IF(BooksData[[#This Row],[Stock Count]] &lt; 5, "⚠️ Low", "OK")</f>
        <v>OK</v>
      </c>
      <c r="AA943" s="14">
        <f>BooksData[[#This Row],[Revenue]]*0.2</f>
        <v>32768.135999999999</v>
      </c>
      <c r="AB943" s="13" t="str" cm="1">
        <f t="array" ref="AB943">_xlfn.IFS(BooksData[[#This Row],[Price(USD)]]&lt;10, "Low", BooksData[[#This Row],[Price(USD)]]&lt;20, "Mid", TRUE, "High")</f>
        <v>High</v>
      </c>
      <c r="AC943" s="13" t="str">
        <f>IF(BooksData[[#This Row],[Total Sales]] &gt; 4000, "Top Seller", "Other")</f>
        <v>Top Seller</v>
      </c>
    </row>
    <row r="944" spans="1:29" x14ac:dyDescent="0.3">
      <c r="A944" s="7" t="s">
        <v>959</v>
      </c>
      <c r="B944" s="7" t="s">
        <v>1959</v>
      </c>
      <c r="C944" s="7" t="s">
        <v>2017</v>
      </c>
      <c r="D944" s="7" t="s">
        <v>2872</v>
      </c>
      <c r="E944" s="7" t="s">
        <v>2872</v>
      </c>
      <c r="F944" s="7" t="s">
        <v>2921</v>
      </c>
      <c r="G944" s="7" t="s">
        <v>2923</v>
      </c>
      <c r="H944" s="7">
        <v>0</v>
      </c>
      <c r="I944" s="10" t="s">
        <v>2943</v>
      </c>
      <c r="J944" s="7" t="s">
        <v>2981</v>
      </c>
      <c r="K944" s="7" t="s">
        <v>3937</v>
      </c>
      <c r="L944" s="11" t="s">
        <v>4937</v>
      </c>
      <c r="M944" s="11" t="s">
        <v>5937</v>
      </c>
      <c r="N944" s="9">
        <v>3392</v>
      </c>
      <c r="O944" s="7" t="s">
        <v>5999</v>
      </c>
      <c r="P944" s="7" t="s">
        <v>6002</v>
      </c>
      <c r="Q944" s="9">
        <v>429</v>
      </c>
      <c r="R944" s="6">
        <v>45691</v>
      </c>
      <c r="S944" s="8">
        <f>ROUND((VALUE(SUBSTITUTE(SUBSTITUTE(BooksData[[#This Row],[Price (Incl. Tax)]], "Â", ""), "£", "")) *1.3),2)</f>
        <v>31.19</v>
      </c>
      <c r="T944" s="7" cm="1">
        <f t="array" ref="T944">_xlfn.SWITCH(I944, "One",1,"Two",2,"Three",3,"Four",4,"Five",5,"")</f>
        <v>2</v>
      </c>
      <c r="U944" s="12">
        <f>BooksData[[#This Row],[Price(USD)]]*BooksData[[#This Row],[Total Sales]]</f>
        <v>105796.48000000001</v>
      </c>
      <c r="V944" s="7" t="str">
        <f>IF(BooksData[[#This Row],[Title]]="","Missing","OK")</f>
        <v>OK</v>
      </c>
      <c r="W944" s="7" t="str">
        <f ca="1">IF(BooksData[[#This Row],[Last Purchase]] &gt;= TODAY() - 30, "Recent", "Old")</f>
        <v>Old</v>
      </c>
      <c r="X944" s="7">
        <f>IFERROR(
  --MID(BooksData[[#This Row],[Availability]],
        FIND("(", BooksData[[#This Row],[Availability]]) + 1,
        FIND(" ", BooksData[[#This Row],[Availability]], FIND("(", BooksData[[#This Row],[Availability]])) - FIND("(", BooksData[[#This Row],[Availability]]) - 1),
  0)</f>
        <v>15</v>
      </c>
      <c r="Y944" s="13" t="str">
        <f>IF(ISNUMBER(SEARCH("In stock", BooksData[[#This Row],[Availability]])), "In Stock", "Out of Stock")</f>
        <v>In Stock</v>
      </c>
      <c r="Z944" s="13" t="str">
        <f>IF(BooksData[[#This Row],[Stock Count]] &lt; 5, "⚠️ Low", "OK")</f>
        <v>OK</v>
      </c>
      <c r="AA944" s="14">
        <f>BooksData[[#This Row],[Revenue]]*0.2</f>
        <v>21159.296000000002</v>
      </c>
      <c r="AB944" s="13" t="str" cm="1">
        <f t="array" ref="AB944">_xlfn.IFS(BooksData[[#This Row],[Price(USD)]]&lt;10, "Low", BooksData[[#This Row],[Price(USD)]]&lt;20, "Mid", TRUE, "High")</f>
        <v>High</v>
      </c>
      <c r="AC944" s="13" t="str">
        <f>IF(BooksData[[#This Row],[Total Sales]] &gt; 4000, "Top Seller", "Other")</f>
        <v>Other</v>
      </c>
    </row>
    <row r="945" spans="1:29" x14ac:dyDescent="0.3">
      <c r="A945" s="7" t="s">
        <v>960</v>
      </c>
      <c r="B945" s="7" t="s">
        <v>1960</v>
      </c>
      <c r="C945" s="7" t="s">
        <v>2017</v>
      </c>
      <c r="D945" s="7" t="s">
        <v>2873</v>
      </c>
      <c r="E945" s="7" t="s">
        <v>2873</v>
      </c>
      <c r="F945" s="7" t="s">
        <v>2921</v>
      </c>
      <c r="G945" s="7" t="s">
        <v>2924</v>
      </c>
      <c r="H945" s="7">
        <v>0</v>
      </c>
      <c r="I945" s="10" t="s">
        <v>2947</v>
      </c>
      <c r="J945" s="7" t="s">
        <v>2981</v>
      </c>
      <c r="K945" s="7" t="s">
        <v>3938</v>
      </c>
      <c r="L945" s="11" t="s">
        <v>4938</v>
      </c>
      <c r="M945" s="11" t="s">
        <v>5938</v>
      </c>
      <c r="N945" s="9">
        <v>813</v>
      </c>
      <c r="O945" s="7" t="s">
        <v>5997</v>
      </c>
      <c r="P945" s="7" t="s">
        <v>6002</v>
      </c>
      <c r="Q945" s="9">
        <v>511</v>
      </c>
      <c r="R945" s="6">
        <v>45694</v>
      </c>
      <c r="S945" s="8">
        <f>ROUND((VALUE(SUBSTITUTE(SUBSTITUTE(BooksData[[#This Row],[Price (Incl. Tax)]], "Â", ""), "£", "")) *1.3),2)</f>
        <v>50.51</v>
      </c>
      <c r="T945" s="7" cm="1">
        <f t="array" ref="T945">_xlfn.SWITCH(I945, "One",1,"Two",2,"Three",3,"Four",4,"Five",5,"")</f>
        <v>5</v>
      </c>
      <c r="U945" s="12">
        <f>BooksData[[#This Row],[Price(USD)]]*BooksData[[#This Row],[Total Sales]]</f>
        <v>41064.629999999997</v>
      </c>
      <c r="V945" s="7" t="str">
        <f>IF(BooksData[[#This Row],[Title]]="","Missing","OK")</f>
        <v>OK</v>
      </c>
      <c r="W945" s="7" t="str">
        <f ca="1">IF(BooksData[[#This Row],[Last Purchase]] &gt;= TODAY() - 30, "Recent", "Old")</f>
        <v>Old</v>
      </c>
      <c r="X945" s="7">
        <f>IFERROR(
  --MID(BooksData[[#This Row],[Availability]],
        FIND("(", BooksData[[#This Row],[Availability]]) + 1,
        FIND(" ", BooksData[[#This Row],[Availability]], FIND("(", BooksData[[#This Row],[Availability]])) - FIND("(", BooksData[[#This Row],[Availability]]) - 1),
  0)</f>
        <v>14</v>
      </c>
      <c r="Y945" s="13" t="str">
        <f>IF(ISNUMBER(SEARCH("In stock", BooksData[[#This Row],[Availability]])), "In Stock", "Out of Stock")</f>
        <v>In Stock</v>
      </c>
      <c r="Z945" s="13" t="str">
        <f>IF(BooksData[[#This Row],[Stock Count]] &lt; 5, "⚠️ Low", "OK")</f>
        <v>OK</v>
      </c>
      <c r="AA945" s="14">
        <f>BooksData[[#This Row],[Revenue]]*0.2</f>
        <v>8212.9259999999995</v>
      </c>
      <c r="AB945" s="13" t="str" cm="1">
        <f t="array" ref="AB945">_xlfn.IFS(BooksData[[#This Row],[Price(USD)]]&lt;10, "Low", BooksData[[#This Row],[Price(USD)]]&lt;20, "Mid", TRUE, "High")</f>
        <v>High</v>
      </c>
      <c r="AC945" s="13" t="str">
        <f>IF(BooksData[[#This Row],[Total Sales]] &gt; 4000, "Top Seller", "Other")</f>
        <v>Other</v>
      </c>
    </row>
    <row r="946" spans="1:29" x14ac:dyDescent="0.3">
      <c r="A946" s="7" t="s">
        <v>961</v>
      </c>
      <c r="B946" s="7" t="s">
        <v>1961</v>
      </c>
      <c r="C946" s="7" t="s">
        <v>2017</v>
      </c>
      <c r="D946" s="7" t="s">
        <v>2874</v>
      </c>
      <c r="E946" s="7" t="s">
        <v>2874</v>
      </c>
      <c r="F946" s="7" t="s">
        <v>2921</v>
      </c>
      <c r="G946" s="7" t="s">
        <v>2933</v>
      </c>
      <c r="H946" s="7">
        <v>0</v>
      </c>
      <c r="I946" s="10" t="s">
        <v>2946</v>
      </c>
      <c r="J946" s="7" t="s">
        <v>2981</v>
      </c>
      <c r="K946" s="7" t="s">
        <v>3939</v>
      </c>
      <c r="L946" s="11" t="s">
        <v>4939</v>
      </c>
      <c r="M946" s="11" t="s">
        <v>5939</v>
      </c>
      <c r="N946" s="9">
        <v>1890</v>
      </c>
      <c r="O946" s="7" t="s">
        <v>5996</v>
      </c>
      <c r="P946" s="7" t="s">
        <v>6002</v>
      </c>
      <c r="Q946" s="9">
        <v>1419</v>
      </c>
      <c r="R946" s="6">
        <v>45682</v>
      </c>
      <c r="S946" s="8">
        <f>ROUND((VALUE(SUBSTITUTE(SUBSTITUTE(BooksData[[#This Row],[Price (Incl. Tax)]], "Â", ""), "£", "")) *1.3),2)</f>
        <v>56.08</v>
      </c>
      <c r="T946" s="7" cm="1">
        <f t="array" ref="T946">_xlfn.SWITCH(I946, "One",1,"Two",2,"Three",3,"Four",4,"Five",5,"")</f>
        <v>1</v>
      </c>
      <c r="U946" s="12">
        <f>BooksData[[#This Row],[Price(USD)]]*BooksData[[#This Row],[Total Sales]]</f>
        <v>105991.2</v>
      </c>
      <c r="V946" s="7" t="str">
        <f>IF(BooksData[[#This Row],[Title]]="","Missing","OK")</f>
        <v>OK</v>
      </c>
      <c r="W946" s="7" t="str">
        <f ca="1">IF(BooksData[[#This Row],[Last Purchase]] &gt;= TODAY() - 30, "Recent", "Old")</f>
        <v>Old</v>
      </c>
      <c r="X946" s="7">
        <f>IFERROR(
  --MID(BooksData[[#This Row],[Availability]],
        FIND("(", BooksData[[#This Row],[Availability]]) + 1,
        FIND(" ", BooksData[[#This Row],[Availability]], FIND("(", BooksData[[#This Row],[Availability]])) - FIND("(", BooksData[[#This Row],[Availability]]) - 1),
  0)</f>
        <v>12</v>
      </c>
      <c r="Y946" s="13" t="str">
        <f>IF(ISNUMBER(SEARCH("In stock", BooksData[[#This Row],[Availability]])), "In Stock", "Out of Stock")</f>
        <v>In Stock</v>
      </c>
      <c r="Z946" s="13" t="str">
        <f>IF(BooksData[[#This Row],[Stock Count]] &lt; 5, "⚠️ Low", "OK")</f>
        <v>OK</v>
      </c>
      <c r="AA946" s="14">
        <f>BooksData[[#This Row],[Revenue]]*0.2</f>
        <v>21198.240000000002</v>
      </c>
      <c r="AB946" s="13" t="str" cm="1">
        <f t="array" ref="AB946">_xlfn.IFS(BooksData[[#This Row],[Price(USD)]]&lt;10, "Low", BooksData[[#This Row],[Price(USD)]]&lt;20, "Mid", TRUE, "High")</f>
        <v>High</v>
      </c>
      <c r="AC946" s="13" t="str">
        <f>IF(BooksData[[#This Row],[Total Sales]] &gt; 4000, "Top Seller", "Other")</f>
        <v>Other</v>
      </c>
    </row>
    <row r="947" spans="1:29" x14ac:dyDescent="0.3">
      <c r="A947" s="7" t="s">
        <v>962</v>
      </c>
      <c r="B947" s="7" t="s">
        <v>1962</v>
      </c>
      <c r="C947" s="7" t="s">
        <v>2017</v>
      </c>
      <c r="D947" s="7" t="s">
        <v>2875</v>
      </c>
      <c r="E947" s="7" t="s">
        <v>2875</v>
      </c>
      <c r="F947" s="7" t="s">
        <v>2921</v>
      </c>
      <c r="G947" s="7" t="s">
        <v>2934</v>
      </c>
      <c r="H947" s="7">
        <v>0</v>
      </c>
      <c r="I947" s="10" t="s">
        <v>2945</v>
      </c>
      <c r="J947" s="7" t="s">
        <v>2981</v>
      </c>
      <c r="K947" s="7" t="s">
        <v>3940</v>
      </c>
      <c r="L947" s="11" t="s">
        <v>4940</v>
      </c>
      <c r="M947" s="11" t="s">
        <v>5940</v>
      </c>
      <c r="N947" s="9">
        <v>979</v>
      </c>
      <c r="O947" s="7" t="s">
        <v>5997</v>
      </c>
      <c r="P947" s="7" t="s">
        <v>6001</v>
      </c>
      <c r="Q947" s="9">
        <v>138</v>
      </c>
      <c r="R947" s="6">
        <v>45774</v>
      </c>
      <c r="S947" s="8">
        <f>ROUND((VALUE(SUBSTITUTE(SUBSTITUTE(BooksData[[#This Row],[Price (Incl. Tax)]], "Â", ""), "£", "")) *1.3),2)</f>
        <v>27.3</v>
      </c>
      <c r="T947" s="7" cm="1">
        <f t="array" ref="T947">_xlfn.SWITCH(I947, "One",1,"Two",2,"Three",3,"Four",4,"Five",5,"")</f>
        <v>3</v>
      </c>
      <c r="U947" s="12">
        <f>BooksData[[#This Row],[Price(USD)]]*BooksData[[#This Row],[Total Sales]]</f>
        <v>26726.7</v>
      </c>
      <c r="V947" s="7" t="str">
        <f>IF(BooksData[[#This Row],[Title]]="","Missing","OK")</f>
        <v>OK</v>
      </c>
      <c r="W947" s="7" t="str">
        <f ca="1">IF(BooksData[[#This Row],[Last Purchase]] &gt;= TODAY() - 30, "Recent", "Old")</f>
        <v>Old</v>
      </c>
      <c r="X947" s="7">
        <f>IFERROR(
  --MID(BooksData[[#This Row],[Availability]],
        FIND("(", BooksData[[#This Row],[Availability]]) + 1,
        FIND(" ", BooksData[[#This Row],[Availability]], FIND("(", BooksData[[#This Row],[Availability]])) - FIND("(", BooksData[[#This Row],[Availability]]) - 1),
  0)</f>
        <v>11</v>
      </c>
      <c r="Y947" s="13" t="str">
        <f>IF(ISNUMBER(SEARCH("In stock", BooksData[[#This Row],[Availability]])), "In Stock", "Out of Stock")</f>
        <v>In Stock</v>
      </c>
      <c r="Z947" s="13" t="str">
        <f>IF(BooksData[[#This Row],[Stock Count]] &lt; 5, "⚠️ Low", "OK")</f>
        <v>OK</v>
      </c>
      <c r="AA947" s="14">
        <f>BooksData[[#This Row],[Revenue]]*0.2</f>
        <v>5345.34</v>
      </c>
      <c r="AB947" s="13" t="str" cm="1">
        <f t="array" ref="AB947">_xlfn.IFS(BooksData[[#This Row],[Price(USD)]]&lt;10, "Low", BooksData[[#This Row],[Price(USD)]]&lt;20, "Mid", TRUE, "High")</f>
        <v>High</v>
      </c>
      <c r="AC947" s="13" t="str">
        <f>IF(BooksData[[#This Row],[Total Sales]] &gt; 4000, "Top Seller", "Other")</f>
        <v>Other</v>
      </c>
    </row>
    <row r="948" spans="1:29" x14ac:dyDescent="0.3">
      <c r="A948" s="7" t="s">
        <v>963</v>
      </c>
      <c r="B948" s="7" t="s">
        <v>1963</v>
      </c>
      <c r="C948" s="7" t="s">
        <v>2017</v>
      </c>
      <c r="D948" s="7" t="s">
        <v>2876</v>
      </c>
      <c r="E948" s="7" t="s">
        <v>2876</v>
      </c>
      <c r="F948" s="7" t="s">
        <v>2921</v>
      </c>
      <c r="G948" s="7" t="s">
        <v>2934</v>
      </c>
      <c r="H948" s="7">
        <v>0</v>
      </c>
      <c r="I948" s="10" t="s">
        <v>2947</v>
      </c>
      <c r="J948" s="7" t="s">
        <v>2981</v>
      </c>
      <c r="K948" s="7" t="s">
        <v>3941</v>
      </c>
      <c r="L948" s="11" t="s">
        <v>4941</v>
      </c>
      <c r="M948" s="11" t="s">
        <v>5941</v>
      </c>
      <c r="N948" s="9">
        <v>3830</v>
      </c>
      <c r="O948" s="7" t="s">
        <v>5996</v>
      </c>
      <c r="P948" s="7" t="s">
        <v>6002</v>
      </c>
      <c r="Q948" s="9">
        <v>717</v>
      </c>
      <c r="R948" s="6">
        <v>45726</v>
      </c>
      <c r="S948" s="8">
        <f>ROUND((VALUE(SUBSTITUTE(SUBSTITUTE(BooksData[[#This Row],[Price (Incl. Tax)]], "Â", ""), "£", "")) *1.3),2)</f>
        <v>28.07</v>
      </c>
      <c r="T948" s="7" cm="1">
        <f t="array" ref="T948">_xlfn.SWITCH(I948, "One",1,"Two",2,"Three",3,"Four",4,"Five",5,"")</f>
        <v>5</v>
      </c>
      <c r="U948" s="12">
        <f>BooksData[[#This Row],[Price(USD)]]*BooksData[[#This Row],[Total Sales]]</f>
        <v>107508.1</v>
      </c>
      <c r="V948" s="7" t="str">
        <f>IF(BooksData[[#This Row],[Title]]="","Missing","OK")</f>
        <v>OK</v>
      </c>
      <c r="W948" s="7" t="str">
        <f ca="1">IF(BooksData[[#This Row],[Last Purchase]] &gt;= TODAY() - 30, "Recent", "Old")</f>
        <v>Old</v>
      </c>
      <c r="X948" s="7">
        <f>IFERROR(
  --MID(BooksData[[#This Row],[Availability]],
        FIND("(", BooksData[[#This Row],[Availability]]) + 1,
        FIND(" ", BooksData[[#This Row],[Availability]], FIND("(", BooksData[[#This Row],[Availability]])) - FIND("(", BooksData[[#This Row],[Availability]]) - 1),
  0)</f>
        <v>11</v>
      </c>
      <c r="Y948" s="13" t="str">
        <f>IF(ISNUMBER(SEARCH("In stock", BooksData[[#This Row],[Availability]])), "In Stock", "Out of Stock")</f>
        <v>In Stock</v>
      </c>
      <c r="Z948" s="13" t="str">
        <f>IF(BooksData[[#This Row],[Stock Count]] &lt; 5, "⚠️ Low", "OK")</f>
        <v>OK</v>
      </c>
      <c r="AA948" s="14">
        <f>BooksData[[#This Row],[Revenue]]*0.2</f>
        <v>21501.620000000003</v>
      </c>
      <c r="AB948" s="13" t="str" cm="1">
        <f t="array" ref="AB948">_xlfn.IFS(BooksData[[#This Row],[Price(USD)]]&lt;10, "Low", BooksData[[#This Row],[Price(USD)]]&lt;20, "Mid", TRUE, "High")</f>
        <v>High</v>
      </c>
      <c r="AC948" s="13" t="str">
        <f>IF(BooksData[[#This Row],[Total Sales]] &gt; 4000, "Top Seller", "Other")</f>
        <v>Other</v>
      </c>
    </row>
    <row r="949" spans="1:29" x14ac:dyDescent="0.3">
      <c r="A949" s="7" t="s">
        <v>964</v>
      </c>
      <c r="B949" s="7" t="s">
        <v>1964</v>
      </c>
      <c r="C949" s="7" t="s">
        <v>2017</v>
      </c>
      <c r="D949" s="7" t="s">
        <v>2877</v>
      </c>
      <c r="E949" s="7" t="s">
        <v>2877</v>
      </c>
      <c r="F949" s="7" t="s">
        <v>2921</v>
      </c>
      <c r="G949" s="7" t="s">
        <v>2925</v>
      </c>
      <c r="H949" s="7">
        <v>0</v>
      </c>
      <c r="I949" s="10" t="s">
        <v>2946</v>
      </c>
      <c r="J949" s="7" t="s">
        <v>2981</v>
      </c>
      <c r="K949" s="7" t="s">
        <v>3942</v>
      </c>
      <c r="L949" s="11" t="s">
        <v>4942</v>
      </c>
      <c r="M949" s="11" t="s">
        <v>5942</v>
      </c>
      <c r="N949" s="9">
        <v>1012</v>
      </c>
      <c r="O949" s="7" t="s">
        <v>5999</v>
      </c>
      <c r="P949" s="7" t="s">
        <v>6001</v>
      </c>
      <c r="Q949" s="9">
        <v>525</v>
      </c>
      <c r="R949" s="6">
        <v>45705</v>
      </c>
      <c r="S949" s="8">
        <f>ROUND((VALUE(SUBSTITUTE(SUBSTITUTE(BooksData[[#This Row],[Price (Incl. Tax)]], "Â", ""), "£", "")) *1.3),2)</f>
        <v>47.98</v>
      </c>
      <c r="T949" s="7" cm="1">
        <f t="array" ref="T949">_xlfn.SWITCH(I949, "One",1,"Two",2,"Three",3,"Four",4,"Five",5,"")</f>
        <v>1</v>
      </c>
      <c r="U949" s="12">
        <f>BooksData[[#This Row],[Price(USD)]]*BooksData[[#This Row],[Total Sales]]</f>
        <v>48555.759999999995</v>
      </c>
      <c r="V949" s="7" t="str">
        <f>IF(BooksData[[#This Row],[Title]]="","Missing","OK")</f>
        <v>OK</v>
      </c>
      <c r="W949" s="7" t="str">
        <f ca="1">IF(BooksData[[#This Row],[Last Purchase]] &gt;= TODAY() - 30, "Recent", "Old")</f>
        <v>Old</v>
      </c>
      <c r="X949" s="7">
        <f>IFERROR(
  --MID(BooksData[[#This Row],[Availability]],
        FIND("(", BooksData[[#This Row],[Availability]]) + 1,
        FIND(" ", BooksData[[#This Row],[Availability]], FIND("(", BooksData[[#This Row],[Availability]])) - FIND("(", BooksData[[#This Row],[Availability]]) - 1),
  0)</f>
        <v>8</v>
      </c>
      <c r="Y949" s="13" t="str">
        <f>IF(ISNUMBER(SEARCH("In stock", BooksData[[#This Row],[Availability]])), "In Stock", "Out of Stock")</f>
        <v>In Stock</v>
      </c>
      <c r="Z949" s="13" t="str">
        <f>IF(BooksData[[#This Row],[Stock Count]] &lt; 5, "⚠️ Low", "OK")</f>
        <v>OK</v>
      </c>
      <c r="AA949" s="14">
        <f>BooksData[[#This Row],[Revenue]]*0.2</f>
        <v>9711.152</v>
      </c>
      <c r="AB949" s="13" t="str" cm="1">
        <f t="array" ref="AB949">_xlfn.IFS(BooksData[[#This Row],[Price(USD)]]&lt;10, "Low", BooksData[[#This Row],[Price(USD)]]&lt;20, "Mid", TRUE, "High")</f>
        <v>High</v>
      </c>
      <c r="AC949" s="13" t="str">
        <f>IF(BooksData[[#This Row],[Total Sales]] &gt; 4000, "Top Seller", "Other")</f>
        <v>Other</v>
      </c>
    </row>
    <row r="950" spans="1:29" x14ac:dyDescent="0.3">
      <c r="A950" s="7" t="s">
        <v>965</v>
      </c>
      <c r="B950" s="7" t="s">
        <v>1965</v>
      </c>
      <c r="C950" s="7" t="s">
        <v>2017</v>
      </c>
      <c r="D950" s="7" t="s">
        <v>2878</v>
      </c>
      <c r="E950" s="7" t="s">
        <v>2878</v>
      </c>
      <c r="F950" s="7" t="s">
        <v>2921</v>
      </c>
      <c r="G950" s="7" t="s">
        <v>2926</v>
      </c>
      <c r="H950" s="7">
        <v>0</v>
      </c>
      <c r="I950" s="10" t="s">
        <v>2946</v>
      </c>
      <c r="J950" s="7" t="s">
        <v>2981</v>
      </c>
      <c r="K950" s="7" t="s">
        <v>3943</v>
      </c>
      <c r="L950" s="11" t="s">
        <v>4943</v>
      </c>
      <c r="M950" s="11" t="s">
        <v>5943</v>
      </c>
      <c r="N950" s="9">
        <v>1311</v>
      </c>
      <c r="O950" s="7" t="s">
        <v>5999</v>
      </c>
      <c r="P950" s="7" t="s">
        <v>6002</v>
      </c>
      <c r="Q950" s="9">
        <v>1611</v>
      </c>
      <c r="R950" s="6">
        <v>45711</v>
      </c>
      <c r="S950" s="8">
        <f>ROUND((VALUE(SUBSTITUTE(SUBSTITUTE(BooksData[[#This Row],[Price (Incl. Tax)]], "Â", ""), "£", "")) *1.3),2)</f>
        <v>67.260000000000005</v>
      </c>
      <c r="T950" s="7" cm="1">
        <f t="array" ref="T950">_xlfn.SWITCH(I950, "One",1,"Two",2,"Three",3,"Four",4,"Five",5,"")</f>
        <v>1</v>
      </c>
      <c r="U950" s="12">
        <f>BooksData[[#This Row],[Price(USD)]]*BooksData[[#This Row],[Total Sales]]</f>
        <v>88177.86</v>
      </c>
      <c r="V950" s="7" t="str">
        <f>IF(BooksData[[#This Row],[Title]]="","Missing","OK")</f>
        <v>OK</v>
      </c>
      <c r="W950" s="7" t="str">
        <f ca="1">IF(BooksData[[#This Row],[Last Purchase]] &gt;= TODAY() - 30, "Recent", "Old")</f>
        <v>Old</v>
      </c>
      <c r="X950" s="7">
        <f>IFERROR(
  --MID(BooksData[[#This Row],[Availability]],
        FIND("(", BooksData[[#This Row],[Availability]]) + 1,
        FIND(" ", BooksData[[#This Row],[Availability]], FIND("(", BooksData[[#This Row],[Availability]])) - FIND("(", BooksData[[#This Row],[Availability]]) - 1),
  0)</f>
        <v>7</v>
      </c>
      <c r="Y950" s="13" t="str">
        <f>IF(ISNUMBER(SEARCH("In stock", BooksData[[#This Row],[Availability]])), "In Stock", "Out of Stock")</f>
        <v>In Stock</v>
      </c>
      <c r="Z950" s="13" t="str">
        <f>IF(BooksData[[#This Row],[Stock Count]] &lt; 5, "⚠️ Low", "OK")</f>
        <v>OK</v>
      </c>
      <c r="AA950" s="14">
        <f>BooksData[[#This Row],[Revenue]]*0.2</f>
        <v>17635.572</v>
      </c>
      <c r="AB950" s="13" t="str" cm="1">
        <f t="array" ref="AB950">_xlfn.IFS(BooksData[[#This Row],[Price(USD)]]&lt;10, "Low", BooksData[[#This Row],[Price(USD)]]&lt;20, "Mid", TRUE, "High")</f>
        <v>High</v>
      </c>
      <c r="AC950" s="13" t="str">
        <f>IF(BooksData[[#This Row],[Total Sales]] &gt; 4000, "Top Seller", "Other")</f>
        <v>Other</v>
      </c>
    </row>
    <row r="951" spans="1:29" x14ac:dyDescent="0.3">
      <c r="A951" s="7" t="s">
        <v>966</v>
      </c>
      <c r="B951" s="7" t="s">
        <v>1966</v>
      </c>
      <c r="C951" s="7" t="s">
        <v>2017</v>
      </c>
      <c r="D951" s="7" t="s">
        <v>2879</v>
      </c>
      <c r="E951" s="7" t="s">
        <v>2879</v>
      </c>
      <c r="F951" s="7" t="s">
        <v>2921</v>
      </c>
      <c r="G951" s="7" t="s">
        <v>2928</v>
      </c>
      <c r="H951" s="7">
        <v>0</v>
      </c>
      <c r="I951" s="10" t="s">
        <v>2945</v>
      </c>
      <c r="J951" s="7" t="s">
        <v>2981</v>
      </c>
      <c r="K951" s="7" t="s">
        <v>3944</v>
      </c>
      <c r="L951" s="11" t="s">
        <v>4944</v>
      </c>
      <c r="M951" s="11" t="s">
        <v>5944</v>
      </c>
      <c r="N951" s="9">
        <v>4132</v>
      </c>
      <c r="O951" s="7" t="s">
        <v>5998</v>
      </c>
      <c r="P951" s="7" t="s">
        <v>6001</v>
      </c>
      <c r="Q951" s="9">
        <v>221</v>
      </c>
      <c r="R951" s="6">
        <v>45760</v>
      </c>
      <c r="S951" s="8">
        <f>ROUND((VALUE(SUBSTITUTE(SUBSTITUTE(BooksData[[#This Row],[Price (Incl. Tax)]], "Â", ""), "£", "")) *1.3),2)</f>
        <v>44.1</v>
      </c>
      <c r="T951" s="7" cm="1">
        <f t="array" ref="T951">_xlfn.SWITCH(I951, "One",1,"Two",2,"Three",3,"Four",4,"Five",5,"")</f>
        <v>3</v>
      </c>
      <c r="U951" s="12">
        <f>BooksData[[#This Row],[Price(USD)]]*BooksData[[#This Row],[Total Sales]]</f>
        <v>182221.2</v>
      </c>
      <c r="V951" s="7" t="str">
        <f>IF(BooksData[[#This Row],[Title]]="","Missing","OK")</f>
        <v>OK</v>
      </c>
      <c r="W951" s="7" t="str">
        <f ca="1">IF(BooksData[[#This Row],[Last Purchase]] &gt;= TODAY() - 30, "Recent", "Old")</f>
        <v>Old</v>
      </c>
      <c r="X951" s="7">
        <f>IFERROR(
  --MID(BooksData[[#This Row],[Availability]],
        FIND("(", BooksData[[#This Row],[Availability]]) + 1,
        FIND(" ", BooksData[[#This Row],[Availability]], FIND("(", BooksData[[#This Row],[Availability]])) - FIND("(", BooksData[[#This Row],[Availability]]) - 1),
  0)</f>
        <v>3</v>
      </c>
      <c r="Y951" s="13" t="str">
        <f>IF(ISNUMBER(SEARCH("In stock", BooksData[[#This Row],[Availability]])), "In Stock", "Out of Stock")</f>
        <v>In Stock</v>
      </c>
      <c r="Z951" s="13" t="str">
        <f>IF(BooksData[[#This Row],[Stock Count]] &lt; 5, "⚠️ Low", "OK")</f>
        <v>⚠️ Low</v>
      </c>
      <c r="AA951" s="14">
        <f>BooksData[[#This Row],[Revenue]]*0.2</f>
        <v>36444.240000000005</v>
      </c>
      <c r="AB951" s="13" t="str" cm="1">
        <f t="array" ref="AB951">_xlfn.IFS(BooksData[[#This Row],[Price(USD)]]&lt;10, "Low", BooksData[[#This Row],[Price(USD)]]&lt;20, "Mid", TRUE, "High")</f>
        <v>High</v>
      </c>
      <c r="AC951" s="13" t="str">
        <f>IF(BooksData[[#This Row],[Total Sales]] &gt; 4000, "Top Seller", "Other")</f>
        <v>Top Seller</v>
      </c>
    </row>
    <row r="952" spans="1:29" x14ac:dyDescent="0.3">
      <c r="A952" s="7" t="s">
        <v>967</v>
      </c>
      <c r="B952" s="7" t="s">
        <v>1967</v>
      </c>
      <c r="C952" s="7" t="s">
        <v>2017</v>
      </c>
      <c r="D952" s="7" t="s">
        <v>2880</v>
      </c>
      <c r="E952" s="7" t="s">
        <v>2880</v>
      </c>
      <c r="F952" s="7" t="s">
        <v>2921</v>
      </c>
      <c r="G952" s="7" t="s">
        <v>2928</v>
      </c>
      <c r="H952" s="7">
        <v>0</v>
      </c>
      <c r="I952" s="10" t="s">
        <v>2943</v>
      </c>
      <c r="J952" s="7" t="s">
        <v>2981</v>
      </c>
      <c r="K952" s="7" t="s">
        <v>3945</v>
      </c>
      <c r="L952" s="11" t="s">
        <v>4945</v>
      </c>
      <c r="M952" s="11" t="s">
        <v>5945</v>
      </c>
      <c r="N952" s="9">
        <v>2440</v>
      </c>
      <c r="O952" s="7" t="s">
        <v>5995</v>
      </c>
      <c r="P952" s="7" t="s">
        <v>6002</v>
      </c>
      <c r="Q952" s="9">
        <v>1475</v>
      </c>
      <c r="R952" s="6">
        <v>45833</v>
      </c>
      <c r="S952" s="8">
        <f>ROUND((VALUE(SUBSTITUTE(SUBSTITUTE(BooksData[[#This Row],[Price (Incl. Tax)]], "Â", ""), "£", "")) *1.3),2)</f>
        <v>58.34</v>
      </c>
      <c r="T952" s="7" cm="1">
        <f t="array" ref="T952">_xlfn.SWITCH(I952, "One",1,"Two",2,"Three",3,"Four",4,"Five",5,"")</f>
        <v>2</v>
      </c>
      <c r="U952" s="12">
        <f>BooksData[[#This Row],[Price(USD)]]*BooksData[[#This Row],[Total Sales]]</f>
        <v>142349.6</v>
      </c>
      <c r="V952" s="7" t="str">
        <f>IF(BooksData[[#This Row],[Title]]="","Missing","OK")</f>
        <v>OK</v>
      </c>
      <c r="W952" s="7" t="str">
        <f ca="1">IF(BooksData[[#This Row],[Last Purchase]] &gt;= TODAY() - 30, "Recent", "Old")</f>
        <v>Recent</v>
      </c>
      <c r="X952" s="7">
        <f>IFERROR(
  --MID(BooksData[[#This Row],[Availability]],
        FIND("(", BooksData[[#This Row],[Availability]]) + 1,
        FIND(" ", BooksData[[#This Row],[Availability]], FIND("(", BooksData[[#This Row],[Availability]])) - FIND("(", BooksData[[#This Row],[Availability]]) - 1),
  0)</f>
        <v>3</v>
      </c>
      <c r="Y952" s="13" t="str">
        <f>IF(ISNUMBER(SEARCH("In stock", BooksData[[#This Row],[Availability]])), "In Stock", "Out of Stock")</f>
        <v>In Stock</v>
      </c>
      <c r="Z952" s="13" t="str">
        <f>IF(BooksData[[#This Row],[Stock Count]] &lt; 5, "⚠️ Low", "OK")</f>
        <v>⚠️ Low</v>
      </c>
      <c r="AA952" s="14">
        <f>BooksData[[#This Row],[Revenue]]*0.2</f>
        <v>28469.920000000002</v>
      </c>
      <c r="AB952" s="13" t="str" cm="1">
        <f t="array" ref="AB952">_xlfn.IFS(BooksData[[#This Row],[Price(USD)]]&lt;10, "Low", BooksData[[#This Row],[Price(USD)]]&lt;20, "Mid", TRUE, "High")</f>
        <v>High</v>
      </c>
      <c r="AC952" s="13" t="str">
        <f>IF(BooksData[[#This Row],[Total Sales]] &gt; 4000, "Top Seller", "Other")</f>
        <v>Other</v>
      </c>
    </row>
    <row r="953" spans="1:29" x14ac:dyDescent="0.3">
      <c r="A953" s="7" t="s">
        <v>968</v>
      </c>
      <c r="B953" s="7" t="s">
        <v>1968</v>
      </c>
      <c r="C953" s="7" t="s">
        <v>2017</v>
      </c>
      <c r="D953" s="7" t="s">
        <v>2881</v>
      </c>
      <c r="E953" s="7" t="s">
        <v>2881</v>
      </c>
      <c r="F953" s="7" t="s">
        <v>2921</v>
      </c>
      <c r="G953" s="7" t="s">
        <v>2923</v>
      </c>
      <c r="H953" s="7">
        <v>0</v>
      </c>
      <c r="I953" s="10" t="s">
        <v>2943</v>
      </c>
      <c r="J953" s="7" t="s">
        <v>2982</v>
      </c>
      <c r="K953" s="7" t="s">
        <v>3946</v>
      </c>
      <c r="L953" s="11" t="s">
        <v>4946</v>
      </c>
      <c r="M953" s="11" t="s">
        <v>5946</v>
      </c>
      <c r="N953" s="9">
        <v>4218</v>
      </c>
      <c r="O953" s="7" t="s">
        <v>5998</v>
      </c>
      <c r="P953" s="7" t="s">
        <v>6001</v>
      </c>
      <c r="Q953" s="9">
        <v>2</v>
      </c>
      <c r="R953" s="6">
        <v>45770</v>
      </c>
      <c r="S953" s="8">
        <f>ROUND((VALUE(SUBSTITUTE(SUBSTITUTE(BooksData[[#This Row],[Price (Incl. Tax)]], "Â", ""), "£", "")) *1.3),2)</f>
        <v>21.91</v>
      </c>
      <c r="T953" s="7" cm="1">
        <f t="array" ref="T953">_xlfn.SWITCH(I953, "One",1,"Two",2,"Three",3,"Four",4,"Five",5,"")</f>
        <v>2</v>
      </c>
      <c r="U953" s="12">
        <f>BooksData[[#This Row],[Price(USD)]]*BooksData[[#This Row],[Total Sales]]</f>
        <v>92416.38</v>
      </c>
      <c r="V953" s="7" t="str">
        <f>IF(BooksData[[#This Row],[Title]]="","Missing","OK")</f>
        <v>OK</v>
      </c>
      <c r="W953" s="7" t="str">
        <f ca="1">IF(BooksData[[#This Row],[Last Purchase]] &gt;= TODAY() - 30, "Recent", "Old")</f>
        <v>Old</v>
      </c>
      <c r="X953" s="7">
        <f>IFERROR(
  --MID(BooksData[[#This Row],[Availability]],
        FIND("(", BooksData[[#This Row],[Availability]]) + 1,
        FIND(" ", BooksData[[#This Row],[Availability]], FIND("(", BooksData[[#This Row],[Availability]])) - FIND("(", BooksData[[#This Row],[Availability]]) - 1),
  0)</f>
        <v>15</v>
      </c>
      <c r="Y953" s="13" t="str">
        <f>IF(ISNUMBER(SEARCH("In stock", BooksData[[#This Row],[Availability]])), "In Stock", "Out of Stock")</f>
        <v>In Stock</v>
      </c>
      <c r="Z953" s="13" t="str">
        <f>IF(BooksData[[#This Row],[Stock Count]] &lt; 5, "⚠️ Low", "OK")</f>
        <v>OK</v>
      </c>
      <c r="AA953" s="14">
        <f>BooksData[[#This Row],[Revenue]]*0.2</f>
        <v>18483.276000000002</v>
      </c>
      <c r="AB953" s="13" t="str" cm="1">
        <f t="array" ref="AB953">_xlfn.IFS(BooksData[[#This Row],[Price(USD)]]&lt;10, "Low", BooksData[[#This Row],[Price(USD)]]&lt;20, "Mid", TRUE, "High")</f>
        <v>High</v>
      </c>
      <c r="AC953" s="13" t="str">
        <f>IF(BooksData[[#This Row],[Total Sales]] &gt; 4000, "Top Seller", "Other")</f>
        <v>Top Seller</v>
      </c>
    </row>
    <row r="954" spans="1:29" x14ac:dyDescent="0.3">
      <c r="A954" s="7" t="s">
        <v>969</v>
      </c>
      <c r="B954" s="7" t="s">
        <v>1969</v>
      </c>
      <c r="C954" s="7" t="s">
        <v>2017</v>
      </c>
      <c r="D954" s="7" t="s">
        <v>2882</v>
      </c>
      <c r="E954" s="7" t="s">
        <v>2882</v>
      </c>
      <c r="F954" s="7" t="s">
        <v>2921</v>
      </c>
      <c r="G954" s="7" t="s">
        <v>2934</v>
      </c>
      <c r="H954" s="7">
        <v>0</v>
      </c>
      <c r="I954" s="10" t="s">
        <v>2943</v>
      </c>
      <c r="J954" s="7" t="s">
        <v>2982</v>
      </c>
      <c r="K954" s="7" t="s">
        <v>3947</v>
      </c>
      <c r="L954" s="11" t="s">
        <v>4947</v>
      </c>
      <c r="M954" s="11" t="s">
        <v>5947</v>
      </c>
      <c r="N954" s="9">
        <v>2289</v>
      </c>
      <c r="O954" s="7" t="s">
        <v>5995</v>
      </c>
      <c r="P954" s="7" t="s">
        <v>6001</v>
      </c>
      <c r="Q954" s="9">
        <v>98</v>
      </c>
      <c r="R954" s="6">
        <v>45717</v>
      </c>
      <c r="S954" s="8">
        <f>ROUND((VALUE(SUBSTITUTE(SUBSTITUTE(BooksData[[#This Row],[Price (Incl. Tax)]], "Â", ""), "£", "")) *1.3),2)</f>
        <v>27.5</v>
      </c>
      <c r="T954" s="7" cm="1">
        <f t="array" ref="T954">_xlfn.SWITCH(I954, "One",1,"Two",2,"Three",3,"Four",4,"Five",5,"")</f>
        <v>2</v>
      </c>
      <c r="U954" s="12">
        <f>BooksData[[#This Row],[Price(USD)]]*BooksData[[#This Row],[Total Sales]]</f>
        <v>62947.5</v>
      </c>
      <c r="V954" s="7" t="str">
        <f>IF(BooksData[[#This Row],[Title]]="","Missing","OK")</f>
        <v>OK</v>
      </c>
      <c r="W954" s="7" t="str">
        <f ca="1">IF(BooksData[[#This Row],[Last Purchase]] &gt;= TODAY() - 30, "Recent", "Old")</f>
        <v>Old</v>
      </c>
      <c r="X954" s="7">
        <f>IFERROR(
  --MID(BooksData[[#This Row],[Availability]],
        FIND("(", BooksData[[#This Row],[Availability]]) + 1,
        FIND(" ", BooksData[[#This Row],[Availability]], FIND("(", BooksData[[#This Row],[Availability]])) - FIND("(", BooksData[[#This Row],[Availability]]) - 1),
  0)</f>
        <v>11</v>
      </c>
      <c r="Y954" s="13" t="str">
        <f>IF(ISNUMBER(SEARCH("In stock", BooksData[[#This Row],[Availability]])), "In Stock", "Out of Stock")</f>
        <v>In Stock</v>
      </c>
      <c r="Z954" s="13" t="str">
        <f>IF(BooksData[[#This Row],[Stock Count]] &lt; 5, "⚠️ Low", "OK")</f>
        <v>OK</v>
      </c>
      <c r="AA954" s="14">
        <f>BooksData[[#This Row],[Revenue]]*0.2</f>
        <v>12589.5</v>
      </c>
      <c r="AB954" s="13" t="str" cm="1">
        <f t="array" ref="AB954">_xlfn.IFS(BooksData[[#This Row],[Price(USD)]]&lt;10, "Low", BooksData[[#This Row],[Price(USD)]]&lt;20, "Mid", TRUE, "High")</f>
        <v>High</v>
      </c>
      <c r="AC954" s="13" t="str">
        <f>IF(BooksData[[#This Row],[Total Sales]] &gt; 4000, "Top Seller", "Other")</f>
        <v>Other</v>
      </c>
    </row>
    <row r="955" spans="1:29" x14ac:dyDescent="0.3">
      <c r="A955" s="7" t="s">
        <v>970</v>
      </c>
      <c r="B955" s="7" t="s">
        <v>1970</v>
      </c>
      <c r="C955" s="7" t="s">
        <v>2017</v>
      </c>
      <c r="D955" s="7" t="s">
        <v>2883</v>
      </c>
      <c r="E955" s="7" t="s">
        <v>2883</v>
      </c>
      <c r="F955" s="7" t="s">
        <v>2921</v>
      </c>
      <c r="G955" s="7" t="s">
        <v>2926</v>
      </c>
      <c r="H955" s="7">
        <v>0</v>
      </c>
      <c r="I955" s="10" t="s">
        <v>2946</v>
      </c>
      <c r="J955" s="7" t="s">
        <v>2982</v>
      </c>
      <c r="K955" s="7" t="s">
        <v>3948</v>
      </c>
      <c r="L955" s="11" t="s">
        <v>4948</v>
      </c>
      <c r="M955" s="11" t="s">
        <v>5948</v>
      </c>
      <c r="N955" s="9">
        <v>3453</v>
      </c>
      <c r="O955" s="7" t="s">
        <v>5999</v>
      </c>
      <c r="P955" s="7" t="s">
        <v>6002</v>
      </c>
      <c r="Q955" s="9">
        <v>790</v>
      </c>
      <c r="R955" s="6">
        <v>45795</v>
      </c>
      <c r="S955" s="8">
        <f>ROUND((VALUE(SUBSTITUTE(SUBSTITUTE(BooksData[[#This Row],[Price (Incl. Tax)]], "Â", ""), "£", "")) *1.3),2)</f>
        <v>51.42</v>
      </c>
      <c r="T955" s="7" cm="1">
        <f t="array" ref="T955">_xlfn.SWITCH(I955, "One",1,"Two",2,"Three",3,"Four",4,"Five",5,"")</f>
        <v>1</v>
      </c>
      <c r="U955" s="12">
        <f>BooksData[[#This Row],[Price(USD)]]*BooksData[[#This Row],[Total Sales]]</f>
        <v>177553.26</v>
      </c>
      <c r="V955" s="7" t="str">
        <f>IF(BooksData[[#This Row],[Title]]="","Missing","OK")</f>
        <v>OK</v>
      </c>
      <c r="W955" s="7" t="str">
        <f ca="1">IF(BooksData[[#This Row],[Last Purchase]] &gt;= TODAY() - 30, "Recent", "Old")</f>
        <v>Old</v>
      </c>
      <c r="X955" s="7">
        <f>IFERROR(
  --MID(BooksData[[#This Row],[Availability]],
        FIND("(", BooksData[[#This Row],[Availability]]) + 1,
        FIND(" ", BooksData[[#This Row],[Availability]], FIND("(", BooksData[[#This Row],[Availability]])) - FIND("(", BooksData[[#This Row],[Availability]]) - 1),
  0)</f>
        <v>7</v>
      </c>
      <c r="Y955" s="13" t="str">
        <f>IF(ISNUMBER(SEARCH("In stock", BooksData[[#This Row],[Availability]])), "In Stock", "Out of Stock")</f>
        <v>In Stock</v>
      </c>
      <c r="Z955" s="13" t="str">
        <f>IF(BooksData[[#This Row],[Stock Count]] &lt; 5, "⚠️ Low", "OK")</f>
        <v>OK</v>
      </c>
      <c r="AA955" s="14">
        <f>BooksData[[#This Row],[Revenue]]*0.2</f>
        <v>35510.652000000002</v>
      </c>
      <c r="AB955" s="13" t="str" cm="1">
        <f t="array" ref="AB955">_xlfn.IFS(BooksData[[#This Row],[Price(USD)]]&lt;10, "Low", BooksData[[#This Row],[Price(USD)]]&lt;20, "Mid", TRUE, "High")</f>
        <v>High</v>
      </c>
      <c r="AC955" s="13" t="str">
        <f>IF(BooksData[[#This Row],[Total Sales]] &gt; 4000, "Top Seller", "Other")</f>
        <v>Other</v>
      </c>
    </row>
    <row r="956" spans="1:29" x14ac:dyDescent="0.3">
      <c r="A956" s="7" t="s">
        <v>971</v>
      </c>
      <c r="B956" s="7" t="s">
        <v>1971</v>
      </c>
      <c r="C956" s="7" t="s">
        <v>2017</v>
      </c>
      <c r="D956" s="7" t="s">
        <v>2884</v>
      </c>
      <c r="E956" s="7" t="s">
        <v>2884</v>
      </c>
      <c r="F956" s="7" t="s">
        <v>2921</v>
      </c>
      <c r="G956" s="7" t="s">
        <v>2926</v>
      </c>
      <c r="H956" s="7">
        <v>0</v>
      </c>
      <c r="I956" s="10" t="s">
        <v>2945</v>
      </c>
      <c r="J956" s="7" t="s">
        <v>2982</v>
      </c>
      <c r="K956" s="7" t="s">
        <v>3949</v>
      </c>
      <c r="L956" s="11" t="s">
        <v>4949</v>
      </c>
      <c r="M956" s="11" t="s">
        <v>5949</v>
      </c>
      <c r="N956" s="9">
        <v>4002</v>
      </c>
      <c r="O956" s="7" t="s">
        <v>5996</v>
      </c>
      <c r="P956" s="7" t="s">
        <v>6002</v>
      </c>
      <c r="Q956" s="9">
        <v>897</v>
      </c>
      <c r="R956" s="6">
        <v>45804</v>
      </c>
      <c r="S956" s="8">
        <f>ROUND((VALUE(SUBSTITUTE(SUBSTITUTE(BooksData[[#This Row],[Price (Incl. Tax)]], "Â", ""), "£", "")) *1.3),2)</f>
        <v>62.65</v>
      </c>
      <c r="T956" s="7" cm="1">
        <f t="array" ref="T956">_xlfn.SWITCH(I956, "One",1,"Two",2,"Three",3,"Four",4,"Five",5,"")</f>
        <v>3</v>
      </c>
      <c r="U956" s="12">
        <f>BooksData[[#This Row],[Price(USD)]]*BooksData[[#This Row],[Total Sales]]</f>
        <v>250725.3</v>
      </c>
      <c r="V956" s="7" t="str">
        <f>IF(BooksData[[#This Row],[Title]]="","Missing","OK")</f>
        <v>OK</v>
      </c>
      <c r="W956" s="7" t="str">
        <f ca="1">IF(BooksData[[#This Row],[Last Purchase]] &gt;= TODAY() - 30, "Recent", "Old")</f>
        <v>Old</v>
      </c>
      <c r="X956" s="7">
        <f>IFERROR(
  --MID(BooksData[[#This Row],[Availability]],
        FIND("(", BooksData[[#This Row],[Availability]]) + 1,
        FIND(" ", BooksData[[#This Row],[Availability]], FIND("(", BooksData[[#This Row],[Availability]])) - FIND("(", BooksData[[#This Row],[Availability]]) - 1),
  0)</f>
        <v>7</v>
      </c>
      <c r="Y956" s="13" t="str">
        <f>IF(ISNUMBER(SEARCH("In stock", BooksData[[#This Row],[Availability]])), "In Stock", "Out of Stock")</f>
        <v>In Stock</v>
      </c>
      <c r="Z956" s="13" t="str">
        <f>IF(BooksData[[#This Row],[Stock Count]] &lt; 5, "⚠️ Low", "OK")</f>
        <v>OK</v>
      </c>
      <c r="AA956" s="14">
        <f>BooksData[[#This Row],[Revenue]]*0.2</f>
        <v>50145.06</v>
      </c>
      <c r="AB956" s="13" t="str" cm="1">
        <f t="array" ref="AB956">_xlfn.IFS(BooksData[[#This Row],[Price(USD)]]&lt;10, "Low", BooksData[[#This Row],[Price(USD)]]&lt;20, "Mid", TRUE, "High")</f>
        <v>High</v>
      </c>
      <c r="AC956" s="13" t="str">
        <f>IF(BooksData[[#This Row],[Total Sales]] &gt; 4000, "Top Seller", "Other")</f>
        <v>Top Seller</v>
      </c>
    </row>
    <row r="957" spans="1:29" x14ac:dyDescent="0.3">
      <c r="A957" s="7" t="s">
        <v>972</v>
      </c>
      <c r="B957" s="7" t="s">
        <v>1972</v>
      </c>
      <c r="C957" s="7" t="s">
        <v>2017</v>
      </c>
      <c r="D957" s="7" t="s">
        <v>2885</v>
      </c>
      <c r="E957" s="7" t="s">
        <v>2885</v>
      </c>
      <c r="F957" s="7" t="s">
        <v>2921</v>
      </c>
      <c r="G957" s="7" t="s">
        <v>2928</v>
      </c>
      <c r="H957" s="7">
        <v>0</v>
      </c>
      <c r="I957" s="10" t="s">
        <v>2945</v>
      </c>
      <c r="J957" s="7" t="s">
        <v>2982</v>
      </c>
      <c r="K957" s="7" t="s">
        <v>3950</v>
      </c>
      <c r="L957" s="11" t="s">
        <v>4950</v>
      </c>
      <c r="M957" s="11" t="s">
        <v>5950</v>
      </c>
      <c r="N957" s="9">
        <v>3918</v>
      </c>
      <c r="O957" s="7" t="s">
        <v>6000</v>
      </c>
      <c r="P957" s="7" t="s">
        <v>6001</v>
      </c>
      <c r="Q957" s="9">
        <v>1500</v>
      </c>
      <c r="R957" s="6">
        <v>45718</v>
      </c>
      <c r="S957" s="8">
        <f>ROUND((VALUE(SUBSTITUTE(SUBSTITUTE(BooksData[[#This Row],[Price (Incl. Tax)]], "Â", ""), "£", "")) *1.3),2)</f>
        <v>55.34</v>
      </c>
      <c r="T957" s="7" cm="1">
        <f t="array" ref="T957">_xlfn.SWITCH(I957, "One",1,"Two",2,"Three",3,"Four",4,"Five",5,"")</f>
        <v>3</v>
      </c>
      <c r="U957" s="12">
        <f>BooksData[[#This Row],[Price(USD)]]*BooksData[[#This Row],[Total Sales]]</f>
        <v>216822.12000000002</v>
      </c>
      <c r="V957" s="7" t="str">
        <f>IF(BooksData[[#This Row],[Title]]="","Missing","OK")</f>
        <v>OK</v>
      </c>
      <c r="W957" s="7" t="str">
        <f ca="1">IF(BooksData[[#This Row],[Last Purchase]] &gt;= TODAY() - 30, "Recent", "Old")</f>
        <v>Old</v>
      </c>
      <c r="X957" s="7">
        <f>IFERROR(
  --MID(BooksData[[#This Row],[Availability]],
        FIND("(", BooksData[[#This Row],[Availability]]) + 1,
        FIND(" ", BooksData[[#This Row],[Availability]], FIND("(", BooksData[[#This Row],[Availability]])) - FIND("(", BooksData[[#This Row],[Availability]]) - 1),
  0)</f>
        <v>3</v>
      </c>
      <c r="Y957" s="13" t="str">
        <f>IF(ISNUMBER(SEARCH("In stock", BooksData[[#This Row],[Availability]])), "In Stock", "Out of Stock")</f>
        <v>In Stock</v>
      </c>
      <c r="Z957" s="13" t="str">
        <f>IF(BooksData[[#This Row],[Stock Count]] &lt; 5, "⚠️ Low", "OK")</f>
        <v>⚠️ Low</v>
      </c>
      <c r="AA957" s="14">
        <f>BooksData[[#This Row],[Revenue]]*0.2</f>
        <v>43364.424000000006</v>
      </c>
      <c r="AB957" s="13" t="str" cm="1">
        <f t="array" ref="AB957">_xlfn.IFS(BooksData[[#This Row],[Price(USD)]]&lt;10, "Low", BooksData[[#This Row],[Price(USD)]]&lt;20, "Mid", TRUE, "High")</f>
        <v>High</v>
      </c>
      <c r="AC957" s="13" t="str">
        <f>IF(BooksData[[#This Row],[Total Sales]] &gt; 4000, "Top Seller", "Other")</f>
        <v>Other</v>
      </c>
    </row>
    <row r="958" spans="1:29" x14ac:dyDescent="0.3">
      <c r="A958" s="7" t="s">
        <v>973</v>
      </c>
      <c r="B958" s="7" t="s">
        <v>1973</v>
      </c>
      <c r="C958" s="7" t="s">
        <v>2017</v>
      </c>
      <c r="D958" s="7" t="s">
        <v>2886</v>
      </c>
      <c r="E958" s="7" t="s">
        <v>2886</v>
      </c>
      <c r="F958" s="7" t="s">
        <v>2921</v>
      </c>
      <c r="G958" s="7" t="s">
        <v>2922</v>
      </c>
      <c r="H958" s="7">
        <v>0</v>
      </c>
      <c r="I958" s="10" t="s">
        <v>2946</v>
      </c>
      <c r="J958" s="7" t="s">
        <v>2983</v>
      </c>
      <c r="K958" s="7" t="s">
        <v>3951</v>
      </c>
      <c r="L958" s="11" t="s">
        <v>4951</v>
      </c>
      <c r="M958" s="11" t="s">
        <v>5951</v>
      </c>
      <c r="N958" s="9">
        <v>2046</v>
      </c>
      <c r="O958" s="7" t="s">
        <v>5997</v>
      </c>
      <c r="P958" s="7" t="s">
        <v>6001</v>
      </c>
      <c r="Q958" s="9">
        <v>859</v>
      </c>
      <c r="R958" s="6">
        <v>45834</v>
      </c>
      <c r="S958" s="8">
        <f>ROUND((VALUE(SUBSTITUTE(SUBSTITUTE(BooksData[[#This Row],[Price (Incl. Tax)]], "Â", ""), "£", "")) *1.3),2)</f>
        <v>16.690000000000001</v>
      </c>
      <c r="T958" s="7" cm="1">
        <f t="array" ref="T958">_xlfn.SWITCH(I958, "One",1,"Two",2,"Three",3,"Four",4,"Five",5,"")</f>
        <v>1</v>
      </c>
      <c r="U958" s="12">
        <f>BooksData[[#This Row],[Price(USD)]]*BooksData[[#This Row],[Total Sales]]</f>
        <v>34147.740000000005</v>
      </c>
      <c r="V958" s="7" t="str">
        <f>IF(BooksData[[#This Row],[Title]]="","Missing","OK")</f>
        <v>OK</v>
      </c>
      <c r="W958" s="7" t="str">
        <f ca="1">IF(BooksData[[#This Row],[Last Purchase]] &gt;= TODAY() - 30, "Recent", "Old")</f>
        <v>Recent</v>
      </c>
      <c r="X958" s="7">
        <f>IFERROR(
  --MID(BooksData[[#This Row],[Availability]],
        FIND("(", BooksData[[#This Row],[Availability]]) + 1,
        FIND(" ", BooksData[[#This Row],[Availability]], FIND("(", BooksData[[#This Row],[Availability]])) - FIND("(", BooksData[[#This Row],[Availability]]) - 1),
  0)</f>
        <v>19</v>
      </c>
      <c r="Y958" s="13" t="str">
        <f>IF(ISNUMBER(SEARCH("In stock", BooksData[[#This Row],[Availability]])), "In Stock", "Out of Stock")</f>
        <v>In Stock</v>
      </c>
      <c r="Z958" s="13" t="str">
        <f>IF(BooksData[[#This Row],[Stock Count]] &lt; 5, "⚠️ Low", "OK")</f>
        <v>OK</v>
      </c>
      <c r="AA958" s="14">
        <f>BooksData[[#This Row],[Revenue]]*0.2</f>
        <v>6829.5480000000016</v>
      </c>
      <c r="AB958" s="13" t="str" cm="1">
        <f t="array" ref="AB958">_xlfn.IFS(BooksData[[#This Row],[Price(USD)]]&lt;10, "Low", BooksData[[#This Row],[Price(USD)]]&lt;20, "Mid", TRUE, "High")</f>
        <v>Mid</v>
      </c>
      <c r="AC958" s="13" t="str">
        <f>IF(BooksData[[#This Row],[Total Sales]] &gt; 4000, "Top Seller", "Other")</f>
        <v>Other</v>
      </c>
    </row>
    <row r="959" spans="1:29" x14ac:dyDescent="0.3">
      <c r="A959" s="7" t="s">
        <v>974</v>
      </c>
      <c r="B959" s="7" t="s">
        <v>1974</v>
      </c>
      <c r="C959" s="7" t="s">
        <v>2017</v>
      </c>
      <c r="D959" s="7" t="s">
        <v>2887</v>
      </c>
      <c r="E959" s="7" t="s">
        <v>2887</v>
      </c>
      <c r="F959" s="7" t="s">
        <v>2921</v>
      </c>
      <c r="G959" s="7" t="s">
        <v>2931</v>
      </c>
      <c r="H959" s="7">
        <v>0</v>
      </c>
      <c r="I959" s="10" t="s">
        <v>2947</v>
      </c>
      <c r="J959" s="7" t="s">
        <v>2983</v>
      </c>
      <c r="K959" s="7" t="s">
        <v>3952</v>
      </c>
      <c r="L959" s="11" t="s">
        <v>4952</v>
      </c>
      <c r="M959" s="11" t="s">
        <v>5952</v>
      </c>
      <c r="N959" s="9">
        <v>3791</v>
      </c>
      <c r="O959" s="7" t="s">
        <v>5999</v>
      </c>
      <c r="P959" s="7" t="s">
        <v>6002</v>
      </c>
      <c r="Q959" s="9">
        <v>1984</v>
      </c>
      <c r="R959" s="6">
        <v>45722</v>
      </c>
      <c r="S959" s="8">
        <f>ROUND((VALUE(SUBSTITUTE(SUBSTITUTE(BooksData[[#This Row],[Price (Incl. Tax)]], "Â", ""), "£", "")) *1.3),2)</f>
        <v>30.97</v>
      </c>
      <c r="T959" s="7" cm="1">
        <f t="array" ref="T959">_xlfn.SWITCH(I959, "One",1,"Two",2,"Three",3,"Four",4,"Five",5,"")</f>
        <v>5</v>
      </c>
      <c r="U959" s="12">
        <f>BooksData[[#This Row],[Price(USD)]]*BooksData[[#This Row],[Total Sales]]</f>
        <v>117407.26999999999</v>
      </c>
      <c r="V959" s="7" t="str">
        <f>IF(BooksData[[#This Row],[Title]]="","Missing","OK")</f>
        <v>OK</v>
      </c>
      <c r="W959" s="7" t="str">
        <f ca="1">IF(BooksData[[#This Row],[Last Purchase]] &gt;= TODAY() - 30, "Recent", "Old")</f>
        <v>Old</v>
      </c>
      <c r="X959" s="7">
        <f>IFERROR(
  --MID(BooksData[[#This Row],[Availability]],
        FIND("(", BooksData[[#This Row],[Availability]]) + 1,
        FIND(" ", BooksData[[#This Row],[Availability]], FIND("(", BooksData[[#This Row],[Availability]])) - FIND("(", BooksData[[#This Row],[Availability]]) - 1),
  0)</f>
        <v>18</v>
      </c>
      <c r="Y959" s="13" t="str">
        <f>IF(ISNUMBER(SEARCH("In stock", BooksData[[#This Row],[Availability]])), "In Stock", "Out of Stock")</f>
        <v>In Stock</v>
      </c>
      <c r="Z959" s="13" t="str">
        <f>IF(BooksData[[#This Row],[Stock Count]] &lt; 5, "⚠️ Low", "OK")</f>
        <v>OK</v>
      </c>
      <c r="AA959" s="14">
        <f>BooksData[[#This Row],[Revenue]]*0.2</f>
        <v>23481.453999999998</v>
      </c>
      <c r="AB959" s="13" t="str" cm="1">
        <f t="array" ref="AB959">_xlfn.IFS(BooksData[[#This Row],[Price(USD)]]&lt;10, "Low", BooksData[[#This Row],[Price(USD)]]&lt;20, "Mid", TRUE, "High")</f>
        <v>High</v>
      </c>
      <c r="AC959" s="13" t="str">
        <f>IF(BooksData[[#This Row],[Total Sales]] &gt; 4000, "Top Seller", "Other")</f>
        <v>Other</v>
      </c>
    </row>
    <row r="960" spans="1:29" x14ac:dyDescent="0.3">
      <c r="A960" s="7" t="s">
        <v>975</v>
      </c>
      <c r="B960" s="7" t="s">
        <v>1975</v>
      </c>
      <c r="C960" s="7" t="s">
        <v>2017</v>
      </c>
      <c r="D960" s="7" t="s">
        <v>2888</v>
      </c>
      <c r="E960" s="7" t="s">
        <v>2888</v>
      </c>
      <c r="F960" s="7" t="s">
        <v>2921</v>
      </c>
      <c r="G960" s="7" t="s">
        <v>2931</v>
      </c>
      <c r="H960" s="7">
        <v>0</v>
      </c>
      <c r="I960" s="10" t="s">
        <v>2944</v>
      </c>
      <c r="J960" s="7" t="s">
        <v>2983</v>
      </c>
      <c r="K960" s="7" t="s">
        <v>3953</v>
      </c>
      <c r="L960" s="11" t="s">
        <v>4953</v>
      </c>
      <c r="M960" s="11" t="s">
        <v>5953</v>
      </c>
      <c r="N960" s="9">
        <v>4565</v>
      </c>
      <c r="O960" s="7" t="s">
        <v>5999</v>
      </c>
      <c r="P960" s="7" t="s">
        <v>6001</v>
      </c>
      <c r="Q960" s="9">
        <v>340</v>
      </c>
      <c r="R960" s="6">
        <v>45811</v>
      </c>
      <c r="S960" s="8">
        <f>ROUND((VALUE(SUBSTITUTE(SUBSTITUTE(BooksData[[#This Row],[Price (Incl. Tax)]], "Â", ""), "£", "")) *1.3),2)</f>
        <v>67.89</v>
      </c>
      <c r="T960" s="7" cm="1">
        <f t="array" ref="T960">_xlfn.SWITCH(I960, "One",1,"Two",2,"Three",3,"Four",4,"Five",5,"")</f>
        <v>4</v>
      </c>
      <c r="U960" s="12">
        <f>BooksData[[#This Row],[Price(USD)]]*BooksData[[#This Row],[Total Sales]]</f>
        <v>309917.84999999998</v>
      </c>
      <c r="V960" s="7" t="str">
        <f>IF(BooksData[[#This Row],[Title]]="","Missing","OK")</f>
        <v>OK</v>
      </c>
      <c r="W960" s="7" t="str">
        <f ca="1">IF(BooksData[[#This Row],[Last Purchase]] &gt;= TODAY() - 30, "Recent", "Old")</f>
        <v>Old</v>
      </c>
      <c r="X960" s="7">
        <f>IFERROR(
  --MID(BooksData[[#This Row],[Availability]],
        FIND("(", BooksData[[#This Row],[Availability]]) + 1,
        FIND(" ", BooksData[[#This Row],[Availability]], FIND("(", BooksData[[#This Row],[Availability]])) - FIND("(", BooksData[[#This Row],[Availability]]) - 1),
  0)</f>
        <v>18</v>
      </c>
      <c r="Y960" s="13" t="str">
        <f>IF(ISNUMBER(SEARCH("In stock", BooksData[[#This Row],[Availability]])), "In Stock", "Out of Stock")</f>
        <v>In Stock</v>
      </c>
      <c r="Z960" s="13" t="str">
        <f>IF(BooksData[[#This Row],[Stock Count]] &lt; 5, "⚠️ Low", "OK")</f>
        <v>OK</v>
      </c>
      <c r="AA960" s="14">
        <f>BooksData[[#This Row],[Revenue]]*0.2</f>
        <v>61983.57</v>
      </c>
      <c r="AB960" s="13" t="str" cm="1">
        <f t="array" ref="AB960">_xlfn.IFS(BooksData[[#This Row],[Price(USD)]]&lt;10, "Low", BooksData[[#This Row],[Price(USD)]]&lt;20, "Mid", TRUE, "High")</f>
        <v>High</v>
      </c>
      <c r="AC960" s="13" t="str">
        <f>IF(BooksData[[#This Row],[Total Sales]] &gt; 4000, "Top Seller", "Other")</f>
        <v>Top Seller</v>
      </c>
    </row>
    <row r="961" spans="1:29" x14ac:dyDescent="0.3">
      <c r="A961" s="7" t="s">
        <v>976</v>
      </c>
      <c r="B961" s="7" t="s">
        <v>1976</v>
      </c>
      <c r="C961" s="7" t="s">
        <v>2017</v>
      </c>
      <c r="D961" s="7" t="s">
        <v>2889</v>
      </c>
      <c r="E961" s="7" t="s">
        <v>2889</v>
      </c>
      <c r="F961" s="7" t="s">
        <v>2921</v>
      </c>
      <c r="G961" s="7" t="s">
        <v>2924</v>
      </c>
      <c r="H961" s="7">
        <v>0</v>
      </c>
      <c r="I961" s="10" t="s">
        <v>2947</v>
      </c>
      <c r="J961" s="7" t="s">
        <v>2983</v>
      </c>
      <c r="K961" s="7" t="s">
        <v>3954</v>
      </c>
      <c r="L961" s="11" t="s">
        <v>4954</v>
      </c>
      <c r="M961" s="11" t="s">
        <v>5954</v>
      </c>
      <c r="N961" s="9">
        <v>1234</v>
      </c>
      <c r="O961" s="7" t="s">
        <v>5996</v>
      </c>
      <c r="P961" s="7" t="s">
        <v>6002</v>
      </c>
      <c r="Q961" s="9">
        <v>1811</v>
      </c>
      <c r="R961" s="6">
        <v>45745</v>
      </c>
      <c r="S961" s="8">
        <f>ROUND((VALUE(SUBSTITUTE(SUBSTITUTE(BooksData[[#This Row],[Price (Incl. Tax)]], "Â", ""), "£", "")) *1.3),2)</f>
        <v>56.69</v>
      </c>
      <c r="T961" s="7" cm="1">
        <f t="array" ref="T961">_xlfn.SWITCH(I961, "One",1,"Two",2,"Three",3,"Four",4,"Five",5,"")</f>
        <v>5</v>
      </c>
      <c r="U961" s="12">
        <f>BooksData[[#This Row],[Price(USD)]]*BooksData[[#This Row],[Total Sales]]</f>
        <v>69955.459999999992</v>
      </c>
      <c r="V961" s="7" t="str">
        <f>IF(BooksData[[#This Row],[Title]]="","Missing","OK")</f>
        <v>OK</v>
      </c>
      <c r="W961" s="7" t="str">
        <f ca="1">IF(BooksData[[#This Row],[Last Purchase]] &gt;= TODAY() - 30, "Recent", "Old")</f>
        <v>Old</v>
      </c>
      <c r="X961" s="7">
        <f>IFERROR(
  --MID(BooksData[[#This Row],[Availability]],
        FIND("(", BooksData[[#This Row],[Availability]]) + 1,
        FIND(" ", BooksData[[#This Row],[Availability]], FIND("(", BooksData[[#This Row],[Availability]])) - FIND("(", BooksData[[#This Row],[Availability]]) - 1),
  0)</f>
        <v>14</v>
      </c>
      <c r="Y961" s="13" t="str">
        <f>IF(ISNUMBER(SEARCH("In stock", BooksData[[#This Row],[Availability]])), "In Stock", "Out of Stock")</f>
        <v>In Stock</v>
      </c>
      <c r="Z961" s="13" t="str">
        <f>IF(BooksData[[#This Row],[Stock Count]] &lt; 5, "⚠️ Low", "OK")</f>
        <v>OK</v>
      </c>
      <c r="AA961" s="14">
        <f>BooksData[[#This Row],[Revenue]]*0.2</f>
        <v>13991.091999999999</v>
      </c>
      <c r="AB961" s="13" t="str" cm="1">
        <f t="array" ref="AB961">_xlfn.IFS(BooksData[[#This Row],[Price(USD)]]&lt;10, "Low", BooksData[[#This Row],[Price(USD)]]&lt;20, "Mid", TRUE, "High")</f>
        <v>High</v>
      </c>
      <c r="AC961" s="13" t="str">
        <f>IF(BooksData[[#This Row],[Total Sales]] &gt; 4000, "Top Seller", "Other")</f>
        <v>Other</v>
      </c>
    </row>
    <row r="962" spans="1:29" x14ac:dyDescent="0.3">
      <c r="A962" s="7" t="s">
        <v>977</v>
      </c>
      <c r="B962" s="7" t="s">
        <v>1977</v>
      </c>
      <c r="C962" s="7" t="s">
        <v>2017</v>
      </c>
      <c r="D962" s="7" t="s">
        <v>2890</v>
      </c>
      <c r="E962" s="7" t="s">
        <v>2890</v>
      </c>
      <c r="F962" s="7" t="s">
        <v>2921</v>
      </c>
      <c r="G962" s="7" t="s">
        <v>2924</v>
      </c>
      <c r="H962" s="7">
        <v>0</v>
      </c>
      <c r="I962" s="10" t="s">
        <v>2943</v>
      </c>
      <c r="J962" s="7" t="s">
        <v>2983</v>
      </c>
      <c r="K962" s="7" t="s">
        <v>3955</v>
      </c>
      <c r="L962" s="11" t="s">
        <v>4955</v>
      </c>
      <c r="M962" s="11" t="s">
        <v>5955</v>
      </c>
      <c r="N962" s="9">
        <v>3192</v>
      </c>
      <c r="O962" s="7" t="s">
        <v>6000</v>
      </c>
      <c r="P962" s="7" t="s">
        <v>6001</v>
      </c>
      <c r="Q962" s="9">
        <v>847</v>
      </c>
      <c r="R962" s="6">
        <v>45712</v>
      </c>
      <c r="S962" s="8">
        <f>ROUND((VALUE(SUBSTITUTE(SUBSTITUTE(BooksData[[#This Row],[Price (Incl. Tax)]], "Â", ""), "£", "")) *1.3),2)</f>
        <v>17.97</v>
      </c>
      <c r="T962" s="7" cm="1">
        <f t="array" ref="T962">_xlfn.SWITCH(I962, "One",1,"Two",2,"Three",3,"Four",4,"Five",5,"")</f>
        <v>2</v>
      </c>
      <c r="U962" s="12">
        <f>BooksData[[#This Row],[Price(USD)]]*BooksData[[#This Row],[Total Sales]]</f>
        <v>57360.24</v>
      </c>
      <c r="V962" s="7" t="str">
        <f>IF(BooksData[[#This Row],[Title]]="","Missing","OK")</f>
        <v>OK</v>
      </c>
      <c r="W962" s="7" t="str">
        <f ca="1">IF(BooksData[[#This Row],[Last Purchase]] &gt;= TODAY() - 30, "Recent", "Old")</f>
        <v>Old</v>
      </c>
      <c r="X962" s="7">
        <f>IFERROR(
  --MID(BooksData[[#This Row],[Availability]],
        FIND("(", BooksData[[#This Row],[Availability]]) + 1,
        FIND(" ", BooksData[[#This Row],[Availability]], FIND("(", BooksData[[#This Row],[Availability]])) - FIND("(", BooksData[[#This Row],[Availability]]) - 1),
  0)</f>
        <v>14</v>
      </c>
      <c r="Y962" s="13" t="str">
        <f>IF(ISNUMBER(SEARCH("In stock", BooksData[[#This Row],[Availability]])), "In Stock", "Out of Stock")</f>
        <v>In Stock</v>
      </c>
      <c r="Z962" s="13" t="str">
        <f>IF(BooksData[[#This Row],[Stock Count]] &lt; 5, "⚠️ Low", "OK")</f>
        <v>OK</v>
      </c>
      <c r="AA962" s="14">
        <f>BooksData[[#This Row],[Revenue]]*0.2</f>
        <v>11472.048000000001</v>
      </c>
      <c r="AB962" s="13" t="str" cm="1">
        <f t="array" ref="AB962">_xlfn.IFS(BooksData[[#This Row],[Price(USD)]]&lt;10, "Low", BooksData[[#This Row],[Price(USD)]]&lt;20, "Mid", TRUE, "High")</f>
        <v>Mid</v>
      </c>
      <c r="AC962" s="13" t="str">
        <f>IF(BooksData[[#This Row],[Total Sales]] &gt; 4000, "Top Seller", "Other")</f>
        <v>Other</v>
      </c>
    </row>
    <row r="963" spans="1:29" x14ac:dyDescent="0.3">
      <c r="A963" s="7" t="s">
        <v>978</v>
      </c>
      <c r="B963" s="7" t="s">
        <v>1978</v>
      </c>
      <c r="C963" s="7" t="s">
        <v>2017</v>
      </c>
      <c r="D963" s="7" t="s">
        <v>2216</v>
      </c>
      <c r="E963" s="7" t="s">
        <v>2216</v>
      </c>
      <c r="F963" s="7" t="s">
        <v>2921</v>
      </c>
      <c r="G963" s="7" t="s">
        <v>2924</v>
      </c>
      <c r="H963" s="7">
        <v>0</v>
      </c>
      <c r="I963" s="10" t="s">
        <v>2946</v>
      </c>
      <c r="J963" s="7" t="s">
        <v>2983</v>
      </c>
      <c r="K963" s="7" t="s">
        <v>3956</v>
      </c>
      <c r="L963" s="11" t="s">
        <v>4956</v>
      </c>
      <c r="M963" s="11" t="s">
        <v>5956</v>
      </c>
      <c r="N963" s="9">
        <v>1611</v>
      </c>
      <c r="O963" s="7" t="s">
        <v>5999</v>
      </c>
      <c r="P963" s="7" t="s">
        <v>6002</v>
      </c>
      <c r="Q963" s="9">
        <v>1009</v>
      </c>
      <c r="R963" s="6">
        <v>45714</v>
      </c>
      <c r="S963" s="8">
        <f>ROUND((VALUE(SUBSTITUTE(SUBSTITUTE(BooksData[[#This Row],[Price (Incl. Tax)]], "Â", ""), "£", "")) *1.3),2)</f>
        <v>51.01</v>
      </c>
      <c r="T963" s="7" cm="1">
        <f t="array" ref="T963">_xlfn.SWITCH(I963, "One",1,"Two",2,"Three",3,"Four",4,"Five",5,"")</f>
        <v>1</v>
      </c>
      <c r="U963" s="12">
        <f>BooksData[[#This Row],[Price(USD)]]*BooksData[[#This Row],[Total Sales]]</f>
        <v>82177.11</v>
      </c>
      <c r="V963" s="7" t="str">
        <f>IF(BooksData[[#This Row],[Title]]="","Missing","OK")</f>
        <v>OK</v>
      </c>
      <c r="W963" s="7" t="str">
        <f ca="1">IF(BooksData[[#This Row],[Last Purchase]] &gt;= TODAY() - 30, "Recent", "Old")</f>
        <v>Old</v>
      </c>
      <c r="X963" s="7">
        <f>IFERROR(
  --MID(BooksData[[#This Row],[Availability]],
        FIND("(", BooksData[[#This Row],[Availability]]) + 1,
        FIND(" ", BooksData[[#This Row],[Availability]], FIND("(", BooksData[[#This Row],[Availability]])) - FIND("(", BooksData[[#This Row],[Availability]]) - 1),
  0)</f>
        <v>14</v>
      </c>
      <c r="Y963" s="13" t="str">
        <f>IF(ISNUMBER(SEARCH("In stock", BooksData[[#This Row],[Availability]])), "In Stock", "Out of Stock")</f>
        <v>In Stock</v>
      </c>
      <c r="Z963" s="13" t="str">
        <f>IF(BooksData[[#This Row],[Stock Count]] &lt; 5, "⚠️ Low", "OK")</f>
        <v>OK</v>
      </c>
      <c r="AA963" s="14">
        <f>BooksData[[#This Row],[Revenue]]*0.2</f>
        <v>16435.422000000002</v>
      </c>
      <c r="AB963" s="13" t="str" cm="1">
        <f t="array" ref="AB963">_xlfn.IFS(BooksData[[#This Row],[Price(USD)]]&lt;10, "Low", BooksData[[#This Row],[Price(USD)]]&lt;20, "Mid", TRUE, "High")</f>
        <v>High</v>
      </c>
      <c r="AC963" s="13" t="str">
        <f>IF(BooksData[[#This Row],[Total Sales]] &gt; 4000, "Top Seller", "Other")</f>
        <v>Other</v>
      </c>
    </row>
    <row r="964" spans="1:29" x14ac:dyDescent="0.3">
      <c r="A964" s="7" t="s">
        <v>979</v>
      </c>
      <c r="B964" s="7" t="s">
        <v>1979</v>
      </c>
      <c r="C964" s="7" t="s">
        <v>2017</v>
      </c>
      <c r="D964" s="7" t="s">
        <v>2891</v>
      </c>
      <c r="E964" s="7" t="s">
        <v>2891</v>
      </c>
      <c r="F964" s="7" t="s">
        <v>2921</v>
      </c>
      <c r="G964" s="7" t="s">
        <v>2927</v>
      </c>
      <c r="H964" s="7">
        <v>0</v>
      </c>
      <c r="I964" s="10" t="s">
        <v>2943</v>
      </c>
      <c r="J964" s="7" t="s">
        <v>2983</v>
      </c>
      <c r="K964" s="7" t="s">
        <v>3957</v>
      </c>
      <c r="L964" s="11" t="s">
        <v>4957</v>
      </c>
      <c r="M964" s="11" t="s">
        <v>5957</v>
      </c>
      <c r="N964" s="9">
        <v>4960</v>
      </c>
      <c r="O964" s="7" t="s">
        <v>5999</v>
      </c>
      <c r="P964" s="7" t="s">
        <v>6002</v>
      </c>
      <c r="Q964" s="9">
        <v>1805</v>
      </c>
      <c r="R964" s="6">
        <v>45748</v>
      </c>
      <c r="S964" s="8">
        <f>ROUND((VALUE(SUBSTITUTE(SUBSTITUTE(BooksData[[#This Row],[Price (Incl. Tax)]], "Â", ""), "£", "")) *1.3),2)</f>
        <v>23.82</v>
      </c>
      <c r="T964" s="7" cm="1">
        <f t="array" ref="T964">_xlfn.SWITCH(I964, "One",1,"Two",2,"Three",3,"Four",4,"Five",5,"")</f>
        <v>2</v>
      </c>
      <c r="U964" s="12">
        <f>BooksData[[#This Row],[Price(USD)]]*BooksData[[#This Row],[Total Sales]]</f>
        <v>118147.2</v>
      </c>
      <c r="V964" s="7" t="str">
        <f>IF(BooksData[[#This Row],[Title]]="","Missing","OK")</f>
        <v>OK</v>
      </c>
      <c r="W964" s="7" t="str">
        <f ca="1">IF(BooksData[[#This Row],[Last Purchase]] &gt;= TODAY() - 30, "Recent", "Old")</f>
        <v>Old</v>
      </c>
      <c r="X964" s="7">
        <f>IFERROR(
  --MID(BooksData[[#This Row],[Availability]],
        FIND("(", BooksData[[#This Row],[Availability]]) + 1,
        FIND(" ", BooksData[[#This Row],[Availability]], FIND("(", BooksData[[#This Row],[Availability]])) - FIND("(", BooksData[[#This Row],[Availability]]) - 1),
  0)</f>
        <v>6</v>
      </c>
      <c r="Y964" s="13" t="str">
        <f>IF(ISNUMBER(SEARCH("In stock", BooksData[[#This Row],[Availability]])), "In Stock", "Out of Stock")</f>
        <v>In Stock</v>
      </c>
      <c r="Z964" s="13" t="str">
        <f>IF(BooksData[[#This Row],[Stock Count]] &lt; 5, "⚠️ Low", "OK")</f>
        <v>OK</v>
      </c>
      <c r="AA964" s="14">
        <f>BooksData[[#This Row],[Revenue]]*0.2</f>
        <v>23629.440000000002</v>
      </c>
      <c r="AB964" s="13" t="str" cm="1">
        <f t="array" ref="AB964">_xlfn.IFS(BooksData[[#This Row],[Price(USD)]]&lt;10, "Low", BooksData[[#This Row],[Price(USD)]]&lt;20, "Mid", TRUE, "High")</f>
        <v>High</v>
      </c>
      <c r="AC964" s="13" t="str">
        <f>IF(BooksData[[#This Row],[Total Sales]] &gt; 4000, "Top Seller", "Other")</f>
        <v>Top Seller</v>
      </c>
    </row>
    <row r="965" spans="1:29" x14ac:dyDescent="0.3">
      <c r="A965" s="7" t="s">
        <v>980</v>
      </c>
      <c r="B965" s="7" t="s">
        <v>1980</v>
      </c>
      <c r="C965" s="7" t="s">
        <v>2017</v>
      </c>
      <c r="D965" s="7" t="s">
        <v>2892</v>
      </c>
      <c r="E965" s="7" t="s">
        <v>2892</v>
      </c>
      <c r="F965" s="7" t="s">
        <v>2921</v>
      </c>
      <c r="G965" s="7" t="s">
        <v>2935</v>
      </c>
      <c r="H965" s="7">
        <v>0</v>
      </c>
      <c r="I965" s="10" t="s">
        <v>2944</v>
      </c>
      <c r="J965" s="7" t="s">
        <v>2983</v>
      </c>
      <c r="K965" s="7" t="s">
        <v>3958</v>
      </c>
      <c r="L965" s="11" t="s">
        <v>4958</v>
      </c>
      <c r="M965" s="11" t="s">
        <v>5958</v>
      </c>
      <c r="N965" s="9">
        <v>4213</v>
      </c>
      <c r="O965" s="7" t="s">
        <v>5996</v>
      </c>
      <c r="P965" s="7" t="s">
        <v>6001</v>
      </c>
      <c r="Q965" s="9">
        <v>775</v>
      </c>
      <c r="R965" s="6">
        <v>45828</v>
      </c>
      <c r="S965" s="8">
        <f>ROUND((VALUE(SUBSTITUTE(SUBSTITUTE(BooksData[[#This Row],[Price (Incl. Tax)]], "Â", ""), "£", "")) *1.3),2)</f>
        <v>40.94</v>
      </c>
      <c r="T965" s="7" cm="1">
        <f t="array" ref="T965">_xlfn.SWITCH(I965, "One",1,"Two",2,"Three",3,"Four",4,"Five",5,"")</f>
        <v>4</v>
      </c>
      <c r="U965" s="12">
        <f>BooksData[[#This Row],[Price(USD)]]*BooksData[[#This Row],[Total Sales]]</f>
        <v>172480.22</v>
      </c>
      <c r="V965" s="7" t="str">
        <f>IF(BooksData[[#This Row],[Title]]="","Missing","OK")</f>
        <v>OK</v>
      </c>
      <c r="W965" s="7" t="str">
        <f ca="1">IF(BooksData[[#This Row],[Last Purchase]] &gt;= TODAY() - 30, "Recent", "Old")</f>
        <v>Recent</v>
      </c>
      <c r="X965" s="7">
        <f>IFERROR(
  --MID(BooksData[[#This Row],[Availability]],
        FIND("(", BooksData[[#This Row],[Availability]]) + 1,
        FIND(" ", BooksData[[#This Row],[Availability]], FIND("(", BooksData[[#This Row],[Availability]])) - FIND("(", BooksData[[#This Row],[Availability]]) - 1),
  0)</f>
        <v>5</v>
      </c>
      <c r="Y965" s="13" t="str">
        <f>IF(ISNUMBER(SEARCH("In stock", BooksData[[#This Row],[Availability]])), "In Stock", "Out of Stock")</f>
        <v>In Stock</v>
      </c>
      <c r="Z965" s="13" t="str">
        <f>IF(BooksData[[#This Row],[Stock Count]] &lt; 5, "⚠️ Low", "OK")</f>
        <v>OK</v>
      </c>
      <c r="AA965" s="14">
        <f>BooksData[[#This Row],[Revenue]]*0.2</f>
        <v>34496.044000000002</v>
      </c>
      <c r="AB965" s="13" t="str" cm="1">
        <f t="array" ref="AB965">_xlfn.IFS(BooksData[[#This Row],[Price(USD)]]&lt;10, "Low", BooksData[[#This Row],[Price(USD)]]&lt;20, "Mid", TRUE, "High")</f>
        <v>High</v>
      </c>
      <c r="AC965" s="13" t="str">
        <f>IF(BooksData[[#This Row],[Total Sales]] &gt; 4000, "Top Seller", "Other")</f>
        <v>Top Seller</v>
      </c>
    </row>
    <row r="966" spans="1:29" x14ac:dyDescent="0.3">
      <c r="A966" s="7" t="s">
        <v>981</v>
      </c>
      <c r="B966" s="7" t="s">
        <v>1981</v>
      </c>
      <c r="C966" s="7" t="s">
        <v>2017</v>
      </c>
      <c r="D966" s="7" t="s">
        <v>2893</v>
      </c>
      <c r="E966" s="7" t="s">
        <v>2893</v>
      </c>
      <c r="F966" s="7" t="s">
        <v>2921</v>
      </c>
      <c r="G966" s="7" t="s">
        <v>2936</v>
      </c>
      <c r="H966" s="7">
        <v>0</v>
      </c>
      <c r="I966" s="10" t="s">
        <v>2945</v>
      </c>
      <c r="J966" s="7" t="s">
        <v>2983</v>
      </c>
      <c r="K966" s="7" t="s">
        <v>3959</v>
      </c>
      <c r="L966" s="11" t="s">
        <v>4959</v>
      </c>
      <c r="M966" s="11" t="s">
        <v>5959</v>
      </c>
      <c r="N966" s="9">
        <v>1168</v>
      </c>
      <c r="O966" s="7" t="s">
        <v>5999</v>
      </c>
      <c r="P966" s="7" t="s">
        <v>6002</v>
      </c>
      <c r="Q966" s="9">
        <v>719</v>
      </c>
      <c r="R966" s="6">
        <v>45762</v>
      </c>
      <c r="S966" s="8">
        <f>ROUND((VALUE(SUBSTITUTE(SUBSTITUTE(BooksData[[#This Row],[Price (Incl. Tax)]], "Â", ""), "£", "")) *1.3),2)</f>
        <v>77.62</v>
      </c>
      <c r="T966" s="7" cm="1">
        <f t="array" ref="T966">_xlfn.SWITCH(I966, "One",1,"Two",2,"Three",3,"Four",4,"Five",5,"")</f>
        <v>3</v>
      </c>
      <c r="U966" s="12">
        <f>BooksData[[#This Row],[Price(USD)]]*BooksData[[#This Row],[Total Sales]]</f>
        <v>90660.160000000003</v>
      </c>
      <c r="V966" s="7" t="str">
        <f>IF(BooksData[[#This Row],[Title]]="","Missing","OK")</f>
        <v>OK</v>
      </c>
      <c r="W966" s="7" t="str">
        <f ca="1">IF(BooksData[[#This Row],[Last Purchase]] &gt;= TODAY() - 30, "Recent", "Old")</f>
        <v>Old</v>
      </c>
      <c r="X966" s="7">
        <f>IFERROR(
  --MID(BooksData[[#This Row],[Availability]],
        FIND("(", BooksData[[#This Row],[Availability]]) + 1,
        FIND(" ", BooksData[[#This Row],[Availability]], FIND("(", BooksData[[#This Row],[Availability]])) - FIND("(", BooksData[[#This Row],[Availability]]) - 1),
  0)</f>
        <v>4</v>
      </c>
      <c r="Y966" s="13" t="str">
        <f>IF(ISNUMBER(SEARCH("In stock", BooksData[[#This Row],[Availability]])), "In Stock", "Out of Stock")</f>
        <v>In Stock</v>
      </c>
      <c r="Z966" s="13" t="str">
        <f>IF(BooksData[[#This Row],[Stock Count]] &lt; 5, "⚠️ Low", "OK")</f>
        <v>⚠️ Low</v>
      </c>
      <c r="AA966" s="14">
        <f>BooksData[[#This Row],[Revenue]]*0.2</f>
        <v>18132.032000000003</v>
      </c>
      <c r="AB966" s="13" t="str" cm="1">
        <f t="array" ref="AB966">_xlfn.IFS(BooksData[[#This Row],[Price(USD)]]&lt;10, "Low", BooksData[[#This Row],[Price(USD)]]&lt;20, "Mid", TRUE, "High")</f>
        <v>High</v>
      </c>
      <c r="AC966" s="13" t="str">
        <f>IF(BooksData[[#This Row],[Total Sales]] &gt; 4000, "Top Seller", "Other")</f>
        <v>Other</v>
      </c>
    </row>
    <row r="967" spans="1:29" x14ac:dyDescent="0.3">
      <c r="A967" s="7" t="s">
        <v>982</v>
      </c>
      <c r="B967" s="7" t="s">
        <v>1982</v>
      </c>
      <c r="C967" s="7" t="s">
        <v>2017</v>
      </c>
      <c r="D967" s="7" t="s">
        <v>2894</v>
      </c>
      <c r="E967" s="7" t="s">
        <v>2894</v>
      </c>
      <c r="F967" s="7" t="s">
        <v>2921</v>
      </c>
      <c r="G967" s="7" t="s">
        <v>2936</v>
      </c>
      <c r="H967" s="7">
        <v>0</v>
      </c>
      <c r="I967" s="10" t="s">
        <v>2943</v>
      </c>
      <c r="J967" s="7" t="s">
        <v>2983</v>
      </c>
      <c r="K967" s="7" t="s">
        <v>3960</v>
      </c>
      <c r="L967" s="11" t="s">
        <v>4960</v>
      </c>
      <c r="M967" s="11" t="s">
        <v>5960</v>
      </c>
      <c r="N967" s="9">
        <v>621</v>
      </c>
      <c r="O967" s="7" t="s">
        <v>5995</v>
      </c>
      <c r="P967" s="7" t="s">
        <v>6001</v>
      </c>
      <c r="Q967" s="9">
        <v>1118</v>
      </c>
      <c r="R967" s="6">
        <v>45795</v>
      </c>
      <c r="S967" s="8">
        <f>ROUND((VALUE(SUBSTITUTE(SUBSTITUTE(BooksData[[#This Row],[Price (Incl. Tax)]], "Â", ""), "£", "")) *1.3),2)</f>
        <v>45.41</v>
      </c>
      <c r="T967" s="7" cm="1">
        <f t="array" ref="T967">_xlfn.SWITCH(I967, "One",1,"Two",2,"Three",3,"Four",4,"Five",5,"")</f>
        <v>2</v>
      </c>
      <c r="U967" s="12">
        <f>BooksData[[#This Row],[Price(USD)]]*BooksData[[#This Row],[Total Sales]]</f>
        <v>28199.609999999997</v>
      </c>
      <c r="V967" s="7" t="str">
        <f>IF(BooksData[[#This Row],[Title]]="","Missing","OK")</f>
        <v>OK</v>
      </c>
      <c r="W967" s="7" t="str">
        <f ca="1">IF(BooksData[[#This Row],[Last Purchase]] &gt;= TODAY() - 30, "Recent", "Old")</f>
        <v>Old</v>
      </c>
      <c r="X967" s="7">
        <f>IFERROR(
  --MID(BooksData[[#This Row],[Availability]],
        FIND("(", BooksData[[#This Row],[Availability]]) + 1,
        FIND(" ", BooksData[[#This Row],[Availability]], FIND("(", BooksData[[#This Row],[Availability]])) - FIND("(", BooksData[[#This Row],[Availability]]) - 1),
  0)</f>
        <v>4</v>
      </c>
      <c r="Y967" s="13" t="str">
        <f>IF(ISNUMBER(SEARCH("In stock", BooksData[[#This Row],[Availability]])), "In Stock", "Out of Stock")</f>
        <v>In Stock</v>
      </c>
      <c r="Z967" s="13" t="str">
        <f>IF(BooksData[[#This Row],[Stock Count]] &lt; 5, "⚠️ Low", "OK")</f>
        <v>⚠️ Low</v>
      </c>
      <c r="AA967" s="14">
        <f>BooksData[[#This Row],[Revenue]]*0.2</f>
        <v>5639.9219999999996</v>
      </c>
      <c r="AB967" s="13" t="str" cm="1">
        <f t="array" ref="AB967">_xlfn.IFS(BooksData[[#This Row],[Price(USD)]]&lt;10, "Low", BooksData[[#This Row],[Price(USD)]]&lt;20, "Mid", TRUE, "High")</f>
        <v>High</v>
      </c>
      <c r="AC967" s="13" t="str">
        <f>IF(BooksData[[#This Row],[Total Sales]] &gt; 4000, "Top Seller", "Other")</f>
        <v>Other</v>
      </c>
    </row>
    <row r="968" spans="1:29" x14ac:dyDescent="0.3">
      <c r="A968" s="7" t="s">
        <v>983</v>
      </c>
      <c r="B968" s="7" t="s">
        <v>1983</v>
      </c>
      <c r="C968" s="7" t="s">
        <v>2017</v>
      </c>
      <c r="D968" s="7" t="s">
        <v>2359</v>
      </c>
      <c r="E968" s="7" t="s">
        <v>2359</v>
      </c>
      <c r="F968" s="7" t="s">
        <v>2921</v>
      </c>
      <c r="G968" s="7" t="s">
        <v>2928</v>
      </c>
      <c r="H968" s="7">
        <v>0</v>
      </c>
      <c r="I968" s="10" t="s">
        <v>2946</v>
      </c>
      <c r="J968" s="7" t="s">
        <v>2983</v>
      </c>
      <c r="K968" s="7" t="s">
        <v>3961</v>
      </c>
      <c r="L968" s="11" t="s">
        <v>4961</v>
      </c>
      <c r="M968" s="11" t="s">
        <v>5961</v>
      </c>
      <c r="N968" s="9">
        <v>2313</v>
      </c>
      <c r="O968" s="7" t="s">
        <v>5995</v>
      </c>
      <c r="P968" s="7" t="s">
        <v>6001</v>
      </c>
      <c r="Q968" s="9">
        <v>768</v>
      </c>
      <c r="R968" s="6">
        <v>45797</v>
      </c>
      <c r="S968" s="8">
        <f>ROUND((VALUE(SUBSTITUTE(SUBSTITUTE(BooksData[[#This Row],[Price (Incl. Tax)]], "Â", ""), "£", "")) *1.3),2)</f>
        <v>20.5</v>
      </c>
      <c r="T968" s="7" cm="1">
        <f t="array" ref="T968">_xlfn.SWITCH(I968, "One",1,"Two",2,"Three",3,"Four",4,"Five",5,"")</f>
        <v>1</v>
      </c>
      <c r="U968" s="12">
        <f>BooksData[[#This Row],[Price(USD)]]*BooksData[[#This Row],[Total Sales]]</f>
        <v>47416.5</v>
      </c>
      <c r="V968" s="7" t="str">
        <f>IF(BooksData[[#This Row],[Title]]="","Missing","OK")</f>
        <v>OK</v>
      </c>
      <c r="W968" s="7" t="str">
        <f ca="1">IF(BooksData[[#This Row],[Last Purchase]] &gt;= TODAY() - 30, "Recent", "Old")</f>
        <v>Old</v>
      </c>
      <c r="X968" s="7">
        <f>IFERROR(
  --MID(BooksData[[#This Row],[Availability]],
        FIND("(", BooksData[[#This Row],[Availability]]) + 1,
        FIND(" ", BooksData[[#This Row],[Availability]], FIND("(", BooksData[[#This Row],[Availability]])) - FIND("(", BooksData[[#This Row],[Availability]]) - 1),
  0)</f>
        <v>3</v>
      </c>
      <c r="Y968" s="13" t="str">
        <f>IF(ISNUMBER(SEARCH("In stock", BooksData[[#This Row],[Availability]])), "In Stock", "Out of Stock")</f>
        <v>In Stock</v>
      </c>
      <c r="Z968" s="13" t="str">
        <f>IF(BooksData[[#This Row],[Stock Count]] &lt; 5, "⚠️ Low", "OK")</f>
        <v>⚠️ Low</v>
      </c>
      <c r="AA968" s="14">
        <f>BooksData[[#This Row],[Revenue]]*0.2</f>
        <v>9483.3000000000011</v>
      </c>
      <c r="AB968" s="13" t="str" cm="1">
        <f t="array" ref="AB968">_xlfn.IFS(BooksData[[#This Row],[Price(USD)]]&lt;10, "Low", BooksData[[#This Row],[Price(USD)]]&lt;20, "Mid", TRUE, "High")</f>
        <v>High</v>
      </c>
      <c r="AC968" s="13" t="str">
        <f>IF(BooksData[[#This Row],[Total Sales]] &gt; 4000, "Top Seller", "Other")</f>
        <v>Other</v>
      </c>
    </row>
    <row r="969" spans="1:29" x14ac:dyDescent="0.3">
      <c r="A969" s="7" t="s">
        <v>984</v>
      </c>
      <c r="B969" s="7" t="s">
        <v>1984</v>
      </c>
      <c r="C969" s="7" t="s">
        <v>2017</v>
      </c>
      <c r="D969" s="7" t="s">
        <v>2895</v>
      </c>
      <c r="E969" s="7" t="s">
        <v>2895</v>
      </c>
      <c r="F969" s="7" t="s">
        <v>2921</v>
      </c>
      <c r="G969" s="7" t="s">
        <v>2932</v>
      </c>
      <c r="H969" s="7">
        <v>0</v>
      </c>
      <c r="I969" s="10" t="s">
        <v>2946</v>
      </c>
      <c r="J969" s="7" t="s">
        <v>2984</v>
      </c>
      <c r="K969" s="7" t="s">
        <v>3962</v>
      </c>
      <c r="L969" s="11" t="s">
        <v>4962</v>
      </c>
      <c r="M969" s="11" t="s">
        <v>5962</v>
      </c>
      <c r="N969" s="9">
        <v>3449</v>
      </c>
      <c r="O969" s="7" t="s">
        <v>6000</v>
      </c>
      <c r="P969" s="7" t="s">
        <v>6001</v>
      </c>
      <c r="Q969" s="9">
        <v>207</v>
      </c>
      <c r="R969" s="6">
        <v>45682</v>
      </c>
      <c r="S969" s="8">
        <f>ROUND((VALUE(SUBSTITUTE(SUBSTITUTE(BooksData[[#This Row],[Price (Incl. Tax)]], "Â", ""), "£", "")) *1.3),2)</f>
        <v>41.3</v>
      </c>
      <c r="T969" s="7" cm="1">
        <f t="array" ref="T969">_xlfn.SWITCH(I969, "One",1,"Two",2,"Three",3,"Four",4,"Five",5,"")</f>
        <v>1</v>
      </c>
      <c r="U969" s="12">
        <f>BooksData[[#This Row],[Price(USD)]]*BooksData[[#This Row],[Total Sales]]</f>
        <v>142443.69999999998</v>
      </c>
      <c r="V969" s="7" t="str">
        <f>IF(BooksData[[#This Row],[Title]]="","Missing","OK")</f>
        <v>OK</v>
      </c>
      <c r="W969" s="7" t="str">
        <f ca="1">IF(BooksData[[#This Row],[Last Purchase]] &gt;= TODAY() - 30, "Recent", "Old")</f>
        <v>Old</v>
      </c>
      <c r="X969" s="7">
        <f>IFERROR(
  --MID(BooksData[[#This Row],[Availability]],
        FIND("(", BooksData[[#This Row],[Availability]]) + 1,
        FIND(" ", BooksData[[#This Row],[Availability]], FIND("(", BooksData[[#This Row],[Availability]])) - FIND("(", BooksData[[#This Row],[Availability]]) - 1),
  0)</f>
        <v>16</v>
      </c>
      <c r="Y969" s="13" t="str">
        <f>IF(ISNUMBER(SEARCH("In stock", BooksData[[#This Row],[Availability]])), "In Stock", "Out of Stock")</f>
        <v>In Stock</v>
      </c>
      <c r="Z969" s="13" t="str">
        <f>IF(BooksData[[#This Row],[Stock Count]] &lt; 5, "⚠️ Low", "OK")</f>
        <v>OK</v>
      </c>
      <c r="AA969" s="14">
        <f>BooksData[[#This Row],[Revenue]]*0.2</f>
        <v>28488.739999999998</v>
      </c>
      <c r="AB969" s="13" t="str" cm="1">
        <f t="array" ref="AB969">_xlfn.IFS(BooksData[[#This Row],[Price(USD)]]&lt;10, "Low", BooksData[[#This Row],[Price(USD)]]&lt;20, "Mid", TRUE, "High")</f>
        <v>High</v>
      </c>
      <c r="AC969" s="13" t="str">
        <f>IF(BooksData[[#This Row],[Total Sales]] &gt; 4000, "Top Seller", "Other")</f>
        <v>Other</v>
      </c>
    </row>
    <row r="970" spans="1:29" x14ac:dyDescent="0.3">
      <c r="A970" s="7" t="s">
        <v>985</v>
      </c>
      <c r="B970" s="7" t="s">
        <v>1985</v>
      </c>
      <c r="C970" s="7" t="s">
        <v>2017</v>
      </c>
      <c r="D970" s="7" t="s">
        <v>2896</v>
      </c>
      <c r="E970" s="7" t="s">
        <v>2896</v>
      </c>
      <c r="F970" s="7" t="s">
        <v>2921</v>
      </c>
      <c r="G970" s="7" t="s">
        <v>2924</v>
      </c>
      <c r="H970" s="7">
        <v>0</v>
      </c>
      <c r="I970" s="10" t="s">
        <v>2947</v>
      </c>
      <c r="J970" s="7" t="s">
        <v>2984</v>
      </c>
      <c r="K970" s="7" t="s">
        <v>3963</v>
      </c>
      <c r="L970" s="11" t="s">
        <v>4963</v>
      </c>
      <c r="M970" s="11" t="s">
        <v>5963</v>
      </c>
      <c r="N970" s="9">
        <v>2834</v>
      </c>
      <c r="O970" s="7" t="s">
        <v>5995</v>
      </c>
      <c r="P970" s="7" t="s">
        <v>6002</v>
      </c>
      <c r="Q970" s="9">
        <v>1697</v>
      </c>
      <c r="R970" s="6">
        <v>45767</v>
      </c>
      <c r="S970" s="8">
        <f>ROUND((VALUE(SUBSTITUTE(SUBSTITUTE(BooksData[[#This Row],[Price (Incl. Tax)]], "Â", ""), "£", "")) *1.3),2)</f>
        <v>68.63</v>
      </c>
      <c r="T970" s="7" cm="1">
        <f t="array" ref="T970">_xlfn.SWITCH(I970, "One",1,"Two",2,"Three",3,"Four",4,"Five",5,"")</f>
        <v>5</v>
      </c>
      <c r="U970" s="12">
        <f>BooksData[[#This Row],[Price(USD)]]*BooksData[[#This Row],[Total Sales]]</f>
        <v>194497.41999999998</v>
      </c>
      <c r="V970" s="7" t="str">
        <f>IF(BooksData[[#This Row],[Title]]="","Missing","OK")</f>
        <v>OK</v>
      </c>
      <c r="W970" s="7" t="str">
        <f ca="1">IF(BooksData[[#This Row],[Last Purchase]] &gt;= TODAY() - 30, "Recent", "Old")</f>
        <v>Old</v>
      </c>
      <c r="X970" s="7">
        <f>IFERROR(
  --MID(BooksData[[#This Row],[Availability]],
        FIND("(", BooksData[[#This Row],[Availability]]) + 1,
        FIND(" ", BooksData[[#This Row],[Availability]], FIND("(", BooksData[[#This Row],[Availability]])) - FIND("(", BooksData[[#This Row],[Availability]]) - 1),
  0)</f>
        <v>14</v>
      </c>
      <c r="Y970" s="13" t="str">
        <f>IF(ISNUMBER(SEARCH("In stock", BooksData[[#This Row],[Availability]])), "In Stock", "Out of Stock")</f>
        <v>In Stock</v>
      </c>
      <c r="Z970" s="13" t="str">
        <f>IF(BooksData[[#This Row],[Stock Count]] &lt; 5, "⚠️ Low", "OK")</f>
        <v>OK</v>
      </c>
      <c r="AA970" s="14">
        <f>BooksData[[#This Row],[Revenue]]*0.2</f>
        <v>38899.483999999997</v>
      </c>
      <c r="AB970" s="13" t="str" cm="1">
        <f t="array" ref="AB970">_xlfn.IFS(BooksData[[#This Row],[Price(USD)]]&lt;10, "Low", BooksData[[#This Row],[Price(USD)]]&lt;20, "Mid", TRUE, "High")</f>
        <v>High</v>
      </c>
      <c r="AC970" s="13" t="str">
        <f>IF(BooksData[[#This Row],[Total Sales]] &gt; 4000, "Top Seller", "Other")</f>
        <v>Other</v>
      </c>
    </row>
    <row r="971" spans="1:29" x14ac:dyDescent="0.3">
      <c r="A971" s="7" t="s">
        <v>986</v>
      </c>
      <c r="B971" s="7" t="s">
        <v>1986</v>
      </c>
      <c r="C971" s="7" t="s">
        <v>2017</v>
      </c>
      <c r="D971" s="7" t="s">
        <v>2897</v>
      </c>
      <c r="E971" s="7" t="s">
        <v>2897</v>
      </c>
      <c r="F971" s="7" t="s">
        <v>2921</v>
      </c>
      <c r="G971" s="7" t="s">
        <v>2928</v>
      </c>
      <c r="H971" s="7">
        <v>0</v>
      </c>
      <c r="I971" s="10" t="s">
        <v>2946</v>
      </c>
      <c r="J971" s="7" t="s">
        <v>2984</v>
      </c>
      <c r="K971" s="7" t="s">
        <v>3964</v>
      </c>
      <c r="L971" s="11" t="s">
        <v>4964</v>
      </c>
      <c r="M971" s="11" t="s">
        <v>5964</v>
      </c>
      <c r="N971" s="9">
        <v>4209</v>
      </c>
      <c r="O971" s="7" t="s">
        <v>5995</v>
      </c>
      <c r="P971" s="7" t="s">
        <v>6001</v>
      </c>
      <c r="Q971" s="9">
        <v>981</v>
      </c>
      <c r="R971" s="6">
        <v>45767</v>
      </c>
      <c r="S971" s="8">
        <f>ROUND((VALUE(SUBSTITUTE(SUBSTITUTE(BooksData[[#This Row],[Price (Incl. Tax)]], "Â", ""), "£", "")) *1.3),2)</f>
        <v>31.25</v>
      </c>
      <c r="T971" s="7" cm="1">
        <f t="array" ref="T971">_xlfn.SWITCH(I971, "One",1,"Two",2,"Three",3,"Four",4,"Five",5,"")</f>
        <v>1</v>
      </c>
      <c r="U971" s="12">
        <f>BooksData[[#This Row],[Price(USD)]]*BooksData[[#This Row],[Total Sales]]</f>
        <v>131531.25</v>
      </c>
      <c r="V971" s="7" t="str">
        <f>IF(BooksData[[#This Row],[Title]]="","Missing","OK")</f>
        <v>OK</v>
      </c>
      <c r="W971" s="7" t="str">
        <f ca="1">IF(BooksData[[#This Row],[Last Purchase]] &gt;= TODAY() - 30, "Recent", "Old")</f>
        <v>Old</v>
      </c>
      <c r="X971" s="7">
        <f>IFERROR(
  --MID(BooksData[[#This Row],[Availability]],
        FIND("(", BooksData[[#This Row],[Availability]]) + 1,
        FIND(" ", BooksData[[#This Row],[Availability]], FIND("(", BooksData[[#This Row],[Availability]])) - FIND("(", BooksData[[#This Row],[Availability]]) - 1),
  0)</f>
        <v>3</v>
      </c>
      <c r="Y971" s="13" t="str">
        <f>IF(ISNUMBER(SEARCH("In stock", BooksData[[#This Row],[Availability]])), "In Stock", "Out of Stock")</f>
        <v>In Stock</v>
      </c>
      <c r="Z971" s="13" t="str">
        <f>IF(BooksData[[#This Row],[Stock Count]] &lt; 5, "⚠️ Low", "OK")</f>
        <v>⚠️ Low</v>
      </c>
      <c r="AA971" s="14">
        <f>BooksData[[#This Row],[Revenue]]*0.2</f>
        <v>26306.25</v>
      </c>
      <c r="AB971" s="13" t="str" cm="1">
        <f t="array" ref="AB971">_xlfn.IFS(BooksData[[#This Row],[Price(USD)]]&lt;10, "Low", BooksData[[#This Row],[Price(USD)]]&lt;20, "Mid", TRUE, "High")</f>
        <v>High</v>
      </c>
      <c r="AC971" s="13" t="str">
        <f>IF(BooksData[[#This Row],[Total Sales]] &gt; 4000, "Top Seller", "Other")</f>
        <v>Top Seller</v>
      </c>
    </row>
    <row r="972" spans="1:29" x14ac:dyDescent="0.3">
      <c r="A972" s="7" t="s">
        <v>987</v>
      </c>
      <c r="B972" s="7" t="s">
        <v>1987</v>
      </c>
      <c r="C972" s="7" t="s">
        <v>2017</v>
      </c>
      <c r="D972" s="7" t="s">
        <v>2898</v>
      </c>
      <c r="E972" s="7" t="s">
        <v>2898</v>
      </c>
      <c r="F972" s="7" t="s">
        <v>2921</v>
      </c>
      <c r="G972" s="7" t="s">
        <v>2931</v>
      </c>
      <c r="H972" s="7">
        <v>0</v>
      </c>
      <c r="I972" s="10" t="s">
        <v>2947</v>
      </c>
      <c r="J972" s="7" t="s">
        <v>2985</v>
      </c>
      <c r="K972" s="7" t="s">
        <v>3965</v>
      </c>
      <c r="L972" s="11" t="s">
        <v>4965</v>
      </c>
      <c r="M972" s="11" t="s">
        <v>5965</v>
      </c>
      <c r="N972" s="9">
        <v>2238</v>
      </c>
      <c r="O972" s="7" t="s">
        <v>5999</v>
      </c>
      <c r="P972" s="7" t="s">
        <v>6002</v>
      </c>
      <c r="Q972" s="9">
        <v>1615</v>
      </c>
      <c r="R972" s="6">
        <v>45759</v>
      </c>
      <c r="S972" s="8">
        <f>ROUND((VALUE(SUBSTITUTE(SUBSTITUTE(BooksData[[#This Row],[Price (Incl. Tax)]], "Â", ""), "£", "")) *1.3),2)</f>
        <v>22.96</v>
      </c>
      <c r="T972" s="7" cm="1">
        <f t="array" ref="T972">_xlfn.SWITCH(I972, "One",1,"Two",2,"Three",3,"Four",4,"Five",5,"")</f>
        <v>5</v>
      </c>
      <c r="U972" s="12">
        <f>BooksData[[#This Row],[Price(USD)]]*BooksData[[#This Row],[Total Sales]]</f>
        <v>51384.480000000003</v>
      </c>
      <c r="V972" s="7" t="str">
        <f>IF(BooksData[[#This Row],[Title]]="","Missing","OK")</f>
        <v>OK</v>
      </c>
      <c r="W972" s="7" t="str">
        <f ca="1">IF(BooksData[[#This Row],[Last Purchase]] &gt;= TODAY() - 30, "Recent", "Old")</f>
        <v>Old</v>
      </c>
      <c r="X972" s="7">
        <f>IFERROR(
  --MID(BooksData[[#This Row],[Availability]],
        FIND("(", BooksData[[#This Row],[Availability]]) + 1,
        FIND(" ", BooksData[[#This Row],[Availability]], FIND("(", BooksData[[#This Row],[Availability]])) - FIND("(", BooksData[[#This Row],[Availability]]) - 1),
  0)</f>
        <v>18</v>
      </c>
      <c r="Y972" s="13" t="str">
        <f>IF(ISNUMBER(SEARCH("In stock", BooksData[[#This Row],[Availability]])), "In Stock", "Out of Stock")</f>
        <v>In Stock</v>
      </c>
      <c r="Z972" s="13" t="str">
        <f>IF(BooksData[[#This Row],[Stock Count]] &lt; 5, "⚠️ Low", "OK")</f>
        <v>OK</v>
      </c>
      <c r="AA972" s="14">
        <f>BooksData[[#This Row],[Revenue]]*0.2</f>
        <v>10276.896000000001</v>
      </c>
      <c r="AB972" s="13" t="str" cm="1">
        <f t="array" ref="AB972">_xlfn.IFS(BooksData[[#This Row],[Price(USD)]]&lt;10, "Low", BooksData[[#This Row],[Price(USD)]]&lt;20, "Mid", TRUE, "High")</f>
        <v>High</v>
      </c>
      <c r="AC972" s="13" t="str">
        <f>IF(BooksData[[#This Row],[Total Sales]] &gt; 4000, "Top Seller", "Other")</f>
        <v>Other</v>
      </c>
    </row>
    <row r="973" spans="1:29" x14ac:dyDescent="0.3">
      <c r="A973" s="7" t="s">
        <v>988</v>
      </c>
      <c r="B973" s="7" t="s">
        <v>1988</v>
      </c>
      <c r="C973" s="7" t="s">
        <v>2017</v>
      </c>
      <c r="D973" s="7" t="s">
        <v>2899</v>
      </c>
      <c r="E973" s="7" t="s">
        <v>2899</v>
      </c>
      <c r="F973" s="7" t="s">
        <v>2921</v>
      </c>
      <c r="G973" s="7" t="s">
        <v>2932</v>
      </c>
      <c r="H973" s="7">
        <v>0</v>
      </c>
      <c r="I973" s="10" t="s">
        <v>2947</v>
      </c>
      <c r="J973" s="7" t="s">
        <v>2985</v>
      </c>
      <c r="K973" s="7" t="s">
        <v>3966</v>
      </c>
      <c r="L973" s="11" t="s">
        <v>4966</v>
      </c>
      <c r="M973" s="11" t="s">
        <v>5966</v>
      </c>
      <c r="N973" s="9">
        <v>71</v>
      </c>
      <c r="O973" s="7" t="s">
        <v>5997</v>
      </c>
      <c r="P973" s="7" t="s">
        <v>6002</v>
      </c>
      <c r="Q973" s="9">
        <v>1769</v>
      </c>
      <c r="R973" s="6">
        <v>45776</v>
      </c>
      <c r="S973" s="8">
        <f>ROUND((VALUE(SUBSTITUTE(SUBSTITUTE(BooksData[[#This Row],[Price (Incl. Tax)]], "Â", ""), "£", "")) *1.3),2)</f>
        <v>41.91</v>
      </c>
      <c r="T973" s="7" cm="1">
        <f t="array" ref="T973">_xlfn.SWITCH(I973, "One",1,"Two",2,"Three",3,"Four",4,"Five",5,"")</f>
        <v>5</v>
      </c>
      <c r="U973" s="12">
        <f>BooksData[[#This Row],[Price(USD)]]*BooksData[[#This Row],[Total Sales]]</f>
        <v>2975.6099999999997</v>
      </c>
      <c r="V973" s="7" t="str">
        <f>IF(BooksData[[#This Row],[Title]]="","Missing","OK")</f>
        <v>OK</v>
      </c>
      <c r="W973" s="7" t="str">
        <f ca="1">IF(BooksData[[#This Row],[Last Purchase]] &gt;= TODAY() - 30, "Recent", "Old")</f>
        <v>Old</v>
      </c>
      <c r="X973" s="7">
        <f>IFERROR(
  --MID(BooksData[[#This Row],[Availability]],
        FIND("(", BooksData[[#This Row],[Availability]]) + 1,
        FIND(" ", BooksData[[#This Row],[Availability]], FIND("(", BooksData[[#This Row],[Availability]])) - FIND("(", BooksData[[#This Row],[Availability]]) - 1),
  0)</f>
        <v>16</v>
      </c>
      <c r="Y973" s="13" t="str">
        <f>IF(ISNUMBER(SEARCH("In stock", BooksData[[#This Row],[Availability]])), "In Stock", "Out of Stock")</f>
        <v>In Stock</v>
      </c>
      <c r="Z973" s="13" t="str">
        <f>IF(BooksData[[#This Row],[Stock Count]] &lt; 5, "⚠️ Low", "OK")</f>
        <v>OK</v>
      </c>
      <c r="AA973" s="14">
        <f>BooksData[[#This Row],[Revenue]]*0.2</f>
        <v>595.12199999999996</v>
      </c>
      <c r="AB973" s="13" t="str" cm="1">
        <f t="array" ref="AB973">_xlfn.IFS(BooksData[[#This Row],[Price(USD)]]&lt;10, "Low", BooksData[[#This Row],[Price(USD)]]&lt;20, "Mid", TRUE, "High")</f>
        <v>High</v>
      </c>
      <c r="AC973" s="13" t="str">
        <f>IF(BooksData[[#This Row],[Total Sales]] &gt; 4000, "Top Seller", "Other")</f>
        <v>Other</v>
      </c>
    </row>
    <row r="974" spans="1:29" x14ac:dyDescent="0.3">
      <c r="A974" s="7" t="s">
        <v>989</v>
      </c>
      <c r="B974" s="7" t="s">
        <v>1989</v>
      </c>
      <c r="C974" s="7" t="s">
        <v>2017</v>
      </c>
      <c r="D974" s="7" t="s">
        <v>2366</v>
      </c>
      <c r="E974" s="7" t="s">
        <v>2366</v>
      </c>
      <c r="F974" s="7" t="s">
        <v>2921</v>
      </c>
      <c r="G974" s="7" t="s">
        <v>2923</v>
      </c>
      <c r="H974" s="7">
        <v>0</v>
      </c>
      <c r="I974" s="10" t="s">
        <v>2943</v>
      </c>
      <c r="J974" s="7" t="s">
        <v>2985</v>
      </c>
      <c r="K974" s="7" t="s">
        <v>3967</v>
      </c>
      <c r="L974" s="11" t="s">
        <v>4967</v>
      </c>
      <c r="M974" s="11" t="s">
        <v>5967</v>
      </c>
      <c r="N974" s="9">
        <v>2367</v>
      </c>
      <c r="O974" s="7" t="s">
        <v>5995</v>
      </c>
      <c r="P974" s="7" t="s">
        <v>6002</v>
      </c>
      <c r="Q974" s="9">
        <v>1183</v>
      </c>
      <c r="R974" s="6">
        <v>45796</v>
      </c>
      <c r="S974" s="8">
        <f>ROUND((VALUE(SUBSTITUTE(SUBSTITUTE(BooksData[[#This Row],[Price (Incl. Tax)]], "Â", ""), "£", "")) *1.3),2)</f>
        <v>49.14</v>
      </c>
      <c r="T974" s="7" cm="1">
        <f t="array" ref="T974">_xlfn.SWITCH(I974, "One",1,"Two",2,"Three",3,"Four",4,"Five",5,"")</f>
        <v>2</v>
      </c>
      <c r="U974" s="12">
        <f>BooksData[[#This Row],[Price(USD)]]*BooksData[[#This Row],[Total Sales]]</f>
        <v>116314.38</v>
      </c>
      <c r="V974" s="7" t="str">
        <f>IF(BooksData[[#This Row],[Title]]="","Missing","OK")</f>
        <v>OK</v>
      </c>
      <c r="W974" s="7" t="str">
        <f ca="1">IF(BooksData[[#This Row],[Last Purchase]] &gt;= TODAY() - 30, "Recent", "Old")</f>
        <v>Old</v>
      </c>
      <c r="X974" s="7">
        <f>IFERROR(
  --MID(BooksData[[#This Row],[Availability]],
        FIND("(", BooksData[[#This Row],[Availability]]) + 1,
        FIND(" ", BooksData[[#This Row],[Availability]], FIND("(", BooksData[[#This Row],[Availability]])) - FIND("(", BooksData[[#This Row],[Availability]]) - 1),
  0)</f>
        <v>15</v>
      </c>
      <c r="Y974" s="13" t="str">
        <f>IF(ISNUMBER(SEARCH("In stock", BooksData[[#This Row],[Availability]])), "In Stock", "Out of Stock")</f>
        <v>In Stock</v>
      </c>
      <c r="Z974" s="13" t="str">
        <f>IF(BooksData[[#This Row],[Stock Count]] &lt; 5, "⚠️ Low", "OK")</f>
        <v>OK</v>
      </c>
      <c r="AA974" s="14">
        <f>BooksData[[#This Row],[Revenue]]*0.2</f>
        <v>23262.876000000004</v>
      </c>
      <c r="AB974" s="13" t="str" cm="1">
        <f t="array" ref="AB974">_xlfn.IFS(BooksData[[#This Row],[Price(USD)]]&lt;10, "Low", BooksData[[#This Row],[Price(USD)]]&lt;20, "Mid", TRUE, "High")</f>
        <v>High</v>
      </c>
      <c r="AC974" s="13" t="str">
        <f>IF(BooksData[[#This Row],[Total Sales]] &gt; 4000, "Top Seller", "Other")</f>
        <v>Other</v>
      </c>
    </row>
    <row r="975" spans="1:29" x14ac:dyDescent="0.3">
      <c r="A975" s="7" t="s">
        <v>990</v>
      </c>
      <c r="B975" s="7" t="s">
        <v>1990</v>
      </c>
      <c r="C975" s="7" t="s">
        <v>2017</v>
      </c>
      <c r="D975" s="7" t="s">
        <v>2900</v>
      </c>
      <c r="E975" s="7" t="s">
        <v>2900</v>
      </c>
      <c r="F975" s="7" t="s">
        <v>2921</v>
      </c>
      <c r="G975" s="7" t="s">
        <v>2937</v>
      </c>
      <c r="H975" s="7">
        <v>0</v>
      </c>
      <c r="I975" s="10" t="s">
        <v>2946</v>
      </c>
      <c r="J975" s="7" t="s">
        <v>2985</v>
      </c>
      <c r="K975" s="7" t="s">
        <v>3968</v>
      </c>
      <c r="L975" s="11" t="s">
        <v>4968</v>
      </c>
      <c r="M975" s="11" t="s">
        <v>5968</v>
      </c>
      <c r="N975" s="9">
        <v>2495</v>
      </c>
      <c r="O975" s="7" t="s">
        <v>6000</v>
      </c>
      <c r="P975" s="7" t="s">
        <v>6001</v>
      </c>
      <c r="Q975" s="9">
        <v>1333</v>
      </c>
      <c r="R975" s="6">
        <v>45693</v>
      </c>
      <c r="S975" s="8">
        <f>ROUND((VALUE(SUBSTITUTE(SUBSTITUTE(BooksData[[#This Row],[Price (Incl. Tax)]], "Â", ""), "£", "")) *1.3),2)</f>
        <v>27.18</v>
      </c>
      <c r="T975" s="7" cm="1">
        <f t="array" ref="T975">_xlfn.SWITCH(I975, "One",1,"Two",2,"Three",3,"Four",4,"Five",5,"")</f>
        <v>1</v>
      </c>
      <c r="U975" s="12">
        <f>BooksData[[#This Row],[Price(USD)]]*BooksData[[#This Row],[Total Sales]]</f>
        <v>67814.100000000006</v>
      </c>
      <c r="V975" s="7" t="str">
        <f>IF(BooksData[[#This Row],[Title]]="","Missing","OK")</f>
        <v>OK</v>
      </c>
      <c r="W975" s="7" t="str">
        <f ca="1">IF(BooksData[[#This Row],[Last Purchase]] &gt;= TODAY() - 30, "Recent", "Old")</f>
        <v>Old</v>
      </c>
      <c r="X975" s="7">
        <f>IFERROR(
  --MID(BooksData[[#This Row],[Availability]],
        FIND("(", BooksData[[#This Row],[Availability]]) + 1,
        FIND(" ", BooksData[[#This Row],[Availability]], FIND("(", BooksData[[#This Row],[Availability]])) - FIND("(", BooksData[[#This Row],[Availability]]) - 1),
  0)</f>
        <v>9</v>
      </c>
      <c r="Y975" s="13" t="str">
        <f>IF(ISNUMBER(SEARCH("In stock", BooksData[[#This Row],[Availability]])), "In Stock", "Out of Stock")</f>
        <v>In Stock</v>
      </c>
      <c r="Z975" s="13" t="str">
        <f>IF(BooksData[[#This Row],[Stock Count]] &lt; 5, "⚠️ Low", "OK")</f>
        <v>OK</v>
      </c>
      <c r="AA975" s="14">
        <f>BooksData[[#This Row],[Revenue]]*0.2</f>
        <v>13562.820000000002</v>
      </c>
      <c r="AB975" s="13" t="str" cm="1">
        <f t="array" ref="AB975">_xlfn.IFS(BooksData[[#This Row],[Price(USD)]]&lt;10, "Low", BooksData[[#This Row],[Price(USD)]]&lt;20, "Mid", TRUE, "High")</f>
        <v>High</v>
      </c>
      <c r="AC975" s="13" t="str">
        <f>IF(BooksData[[#This Row],[Total Sales]] &gt; 4000, "Top Seller", "Other")</f>
        <v>Other</v>
      </c>
    </row>
    <row r="976" spans="1:29" x14ac:dyDescent="0.3">
      <c r="A976" s="7" t="s">
        <v>991</v>
      </c>
      <c r="B976" s="7" t="s">
        <v>1991</v>
      </c>
      <c r="C976" s="7" t="s">
        <v>2017</v>
      </c>
      <c r="D976" s="7" t="s">
        <v>2901</v>
      </c>
      <c r="E976" s="7" t="s">
        <v>2901</v>
      </c>
      <c r="F976" s="7" t="s">
        <v>2921</v>
      </c>
      <c r="G976" s="7" t="s">
        <v>2926</v>
      </c>
      <c r="H976" s="7">
        <v>0</v>
      </c>
      <c r="I976" s="10" t="s">
        <v>2943</v>
      </c>
      <c r="J976" s="7" t="s">
        <v>2985</v>
      </c>
      <c r="K976" s="7" t="s">
        <v>3969</v>
      </c>
      <c r="L976" s="11" t="s">
        <v>4969</v>
      </c>
      <c r="M976" s="11" t="s">
        <v>5969</v>
      </c>
      <c r="N976" s="9">
        <v>4858</v>
      </c>
      <c r="O976" s="7" t="s">
        <v>5995</v>
      </c>
      <c r="P976" s="7" t="s">
        <v>6001</v>
      </c>
      <c r="Q976" s="9">
        <v>1552</v>
      </c>
      <c r="R976" s="6">
        <v>45716</v>
      </c>
      <c r="S976" s="8">
        <f>ROUND((VALUE(SUBSTITUTE(SUBSTITUTE(BooksData[[#This Row],[Price (Incl. Tax)]], "Â", ""), "£", "")) *1.3),2)</f>
        <v>60.23</v>
      </c>
      <c r="T976" s="7" cm="1">
        <f t="array" ref="T976">_xlfn.SWITCH(I976, "One",1,"Two",2,"Three",3,"Four",4,"Five",5,"")</f>
        <v>2</v>
      </c>
      <c r="U976" s="12">
        <f>BooksData[[#This Row],[Price(USD)]]*BooksData[[#This Row],[Total Sales]]</f>
        <v>292597.33999999997</v>
      </c>
      <c r="V976" s="7" t="str">
        <f>IF(BooksData[[#This Row],[Title]]="","Missing","OK")</f>
        <v>OK</v>
      </c>
      <c r="W976" s="7" t="str">
        <f ca="1">IF(BooksData[[#This Row],[Last Purchase]] &gt;= TODAY() - 30, "Recent", "Old")</f>
        <v>Old</v>
      </c>
      <c r="X976" s="7">
        <f>IFERROR(
  --MID(BooksData[[#This Row],[Availability]],
        FIND("(", BooksData[[#This Row],[Availability]]) + 1,
        FIND(" ", BooksData[[#This Row],[Availability]], FIND("(", BooksData[[#This Row],[Availability]])) - FIND("(", BooksData[[#This Row],[Availability]]) - 1),
  0)</f>
        <v>7</v>
      </c>
      <c r="Y976" s="13" t="str">
        <f>IF(ISNUMBER(SEARCH("In stock", BooksData[[#This Row],[Availability]])), "In Stock", "Out of Stock")</f>
        <v>In Stock</v>
      </c>
      <c r="Z976" s="13" t="str">
        <f>IF(BooksData[[#This Row],[Stock Count]] &lt; 5, "⚠️ Low", "OK")</f>
        <v>OK</v>
      </c>
      <c r="AA976" s="14">
        <f>BooksData[[#This Row],[Revenue]]*0.2</f>
        <v>58519.467999999993</v>
      </c>
      <c r="AB976" s="13" t="str" cm="1">
        <f t="array" ref="AB976">_xlfn.IFS(BooksData[[#This Row],[Price(USD)]]&lt;10, "Low", BooksData[[#This Row],[Price(USD)]]&lt;20, "Mid", TRUE, "High")</f>
        <v>High</v>
      </c>
      <c r="AC976" s="13" t="str">
        <f>IF(BooksData[[#This Row],[Total Sales]] &gt; 4000, "Top Seller", "Other")</f>
        <v>Top Seller</v>
      </c>
    </row>
    <row r="977" spans="1:29" x14ac:dyDescent="0.3">
      <c r="A977" s="7" t="s">
        <v>992</v>
      </c>
      <c r="B977" s="7" t="s">
        <v>1992</v>
      </c>
      <c r="C977" s="7" t="s">
        <v>2017</v>
      </c>
      <c r="D977" s="7" t="s">
        <v>2728</v>
      </c>
      <c r="E977" s="7" t="s">
        <v>2728</v>
      </c>
      <c r="F977" s="7" t="s">
        <v>2921</v>
      </c>
      <c r="G977" s="7" t="s">
        <v>2936</v>
      </c>
      <c r="H977" s="7">
        <v>0</v>
      </c>
      <c r="I977" s="10" t="s">
        <v>2947</v>
      </c>
      <c r="J977" s="7" t="s">
        <v>2985</v>
      </c>
      <c r="K977" s="7" t="s">
        <v>3970</v>
      </c>
      <c r="L977" s="11" t="s">
        <v>4970</v>
      </c>
      <c r="M977" s="11" t="s">
        <v>5970</v>
      </c>
      <c r="N977" s="9">
        <v>4800</v>
      </c>
      <c r="O977" s="7" t="s">
        <v>5999</v>
      </c>
      <c r="P977" s="7" t="s">
        <v>6002</v>
      </c>
      <c r="Q977" s="9">
        <v>1407</v>
      </c>
      <c r="R977" s="6">
        <v>45730</v>
      </c>
      <c r="S977" s="8">
        <f>ROUND((VALUE(SUBSTITUTE(SUBSTITUTE(BooksData[[#This Row],[Price (Incl. Tax)]], "Â", ""), "£", "")) *1.3),2)</f>
        <v>72.349999999999994</v>
      </c>
      <c r="T977" s="7" cm="1">
        <f t="array" ref="T977">_xlfn.SWITCH(I977, "One",1,"Two",2,"Three",3,"Four",4,"Five",5,"")</f>
        <v>5</v>
      </c>
      <c r="U977" s="12">
        <f>BooksData[[#This Row],[Price(USD)]]*BooksData[[#This Row],[Total Sales]]</f>
        <v>347280</v>
      </c>
      <c r="V977" s="7" t="str">
        <f>IF(BooksData[[#This Row],[Title]]="","Missing","OK")</f>
        <v>OK</v>
      </c>
      <c r="W977" s="7" t="str">
        <f ca="1">IF(BooksData[[#This Row],[Last Purchase]] &gt;= TODAY() - 30, "Recent", "Old")</f>
        <v>Old</v>
      </c>
      <c r="X977" s="7">
        <f>IFERROR(
  --MID(BooksData[[#This Row],[Availability]],
        FIND("(", BooksData[[#This Row],[Availability]]) + 1,
        FIND(" ", BooksData[[#This Row],[Availability]], FIND("(", BooksData[[#This Row],[Availability]])) - FIND("(", BooksData[[#This Row],[Availability]]) - 1),
  0)</f>
        <v>4</v>
      </c>
      <c r="Y977" s="13" t="str">
        <f>IF(ISNUMBER(SEARCH("In stock", BooksData[[#This Row],[Availability]])), "In Stock", "Out of Stock")</f>
        <v>In Stock</v>
      </c>
      <c r="Z977" s="13" t="str">
        <f>IF(BooksData[[#This Row],[Stock Count]] &lt; 5, "⚠️ Low", "OK")</f>
        <v>⚠️ Low</v>
      </c>
      <c r="AA977" s="14">
        <f>BooksData[[#This Row],[Revenue]]*0.2</f>
        <v>69456</v>
      </c>
      <c r="AB977" s="13" t="str" cm="1">
        <f t="array" ref="AB977">_xlfn.IFS(BooksData[[#This Row],[Price(USD)]]&lt;10, "Low", BooksData[[#This Row],[Price(USD)]]&lt;20, "Mid", TRUE, "High")</f>
        <v>High</v>
      </c>
      <c r="AC977" s="13" t="str">
        <f>IF(BooksData[[#This Row],[Total Sales]] &gt; 4000, "Top Seller", "Other")</f>
        <v>Top Seller</v>
      </c>
    </row>
    <row r="978" spans="1:29" x14ac:dyDescent="0.3">
      <c r="A978" s="7" t="s">
        <v>993</v>
      </c>
      <c r="B978" s="7" t="s">
        <v>1993</v>
      </c>
      <c r="C978" s="7" t="s">
        <v>2017</v>
      </c>
      <c r="D978" s="7" t="s">
        <v>2902</v>
      </c>
      <c r="E978" s="7" t="s">
        <v>2902</v>
      </c>
      <c r="F978" s="7" t="s">
        <v>2921</v>
      </c>
      <c r="G978" s="7" t="s">
        <v>2935</v>
      </c>
      <c r="H978" s="7">
        <v>0</v>
      </c>
      <c r="I978" s="10" t="s">
        <v>2943</v>
      </c>
      <c r="J978" s="7" t="s">
        <v>2986</v>
      </c>
      <c r="K978" s="7" t="s">
        <v>3971</v>
      </c>
      <c r="L978" s="11" t="s">
        <v>4971</v>
      </c>
      <c r="M978" s="11" t="s">
        <v>5971</v>
      </c>
      <c r="N978" s="9">
        <v>4061</v>
      </c>
      <c r="O978" s="7" t="s">
        <v>5998</v>
      </c>
      <c r="P978" s="7" t="s">
        <v>6002</v>
      </c>
      <c r="Q978" s="9">
        <v>461</v>
      </c>
      <c r="R978" s="6">
        <v>45708</v>
      </c>
      <c r="S978" s="8">
        <f>ROUND((VALUE(SUBSTITUTE(SUBSTITUTE(BooksData[[#This Row],[Price (Incl. Tax)]], "Â", ""), "£", "")) *1.3),2)</f>
        <v>17.059999999999999</v>
      </c>
      <c r="T978" s="7" cm="1">
        <f t="array" ref="T978">_xlfn.SWITCH(I978, "One",1,"Two",2,"Three",3,"Four",4,"Five",5,"")</f>
        <v>2</v>
      </c>
      <c r="U978" s="12">
        <f>BooksData[[#This Row],[Price(USD)]]*BooksData[[#This Row],[Total Sales]]</f>
        <v>69280.659999999989</v>
      </c>
      <c r="V978" s="7" t="str">
        <f>IF(BooksData[[#This Row],[Title]]="","Missing","OK")</f>
        <v>OK</v>
      </c>
      <c r="W978" s="7" t="str">
        <f ca="1">IF(BooksData[[#This Row],[Last Purchase]] &gt;= TODAY() - 30, "Recent", "Old")</f>
        <v>Old</v>
      </c>
      <c r="X978" s="7">
        <f>IFERROR(
  --MID(BooksData[[#This Row],[Availability]],
        FIND("(", BooksData[[#This Row],[Availability]]) + 1,
        FIND(" ", BooksData[[#This Row],[Availability]], FIND("(", BooksData[[#This Row],[Availability]])) - FIND("(", BooksData[[#This Row],[Availability]]) - 1),
  0)</f>
        <v>5</v>
      </c>
      <c r="Y978" s="13" t="str">
        <f>IF(ISNUMBER(SEARCH("In stock", BooksData[[#This Row],[Availability]])), "In Stock", "Out of Stock")</f>
        <v>In Stock</v>
      </c>
      <c r="Z978" s="13" t="str">
        <f>IF(BooksData[[#This Row],[Stock Count]] &lt; 5, "⚠️ Low", "OK")</f>
        <v>OK</v>
      </c>
      <c r="AA978" s="14">
        <f>BooksData[[#This Row],[Revenue]]*0.2</f>
        <v>13856.131999999998</v>
      </c>
      <c r="AB978" s="13" t="str" cm="1">
        <f t="array" ref="AB978">_xlfn.IFS(BooksData[[#This Row],[Price(USD)]]&lt;10, "Low", BooksData[[#This Row],[Price(USD)]]&lt;20, "Mid", TRUE, "High")</f>
        <v>Mid</v>
      </c>
      <c r="AC978" s="13" t="str">
        <f>IF(BooksData[[#This Row],[Total Sales]] &gt; 4000, "Top Seller", "Other")</f>
        <v>Top Seller</v>
      </c>
    </row>
    <row r="979" spans="1:29" x14ac:dyDescent="0.3">
      <c r="A979" s="7" t="s">
        <v>994</v>
      </c>
      <c r="B979" s="7" t="s">
        <v>1994</v>
      </c>
      <c r="C979" s="7" t="s">
        <v>2017</v>
      </c>
      <c r="D979" s="7" t="s">
        <v>2903</v>
      </c>
      <c r="E979" s="7" t="s">
        <v>2903</v>
      </c>
      <c r="F979" s="7" t="s">
        <v>2921</v>
      </c>
      <c r="G979" s="7" t="s">
        <v>2932</v>
      </c>
      <c r="H979" s="7">
        <v>0</v>
      </c>
      <c r="I979" s="10" t="s">
        <v>2946</v>
      </c>
      <c r="J979" s="7" t="s">
        <v>2987</v>
      </c>
      <c r="K979" s="7" t="s">
        <v>3972</v>
      </c>
      <c r="L979" s="11" t="s">
        <v>4972</v>
      </c>
      <c r="M979" s="11" t="s">
        <v>5972</v>
      </c>
      <c r="N979" s="9">
        <v>1267</v>
      </c>
      <c r="O979" s="7" t="s">
        <v>5999</v>
      </c>
      <c r="P979" s="7" t="s">
        <v>6002</v>
      </c>
      <c r="Q979" s="9">
        <v>333</v>
      </c>
      <c r="R979" s="6">
        <v>45685</v>
      </c>
      <c r="S979" s="8">
        <f>ROUND((VALUE(SUBSTITUTE(SUBSTITUTE(BooksData[[#This Row],[Price (Incl. Tax)]], "Â", ""), "£", "")) *1.3),2)</f>
        <v>60.26</v>
      </c>
      <c r="T979" s="7" cm="1">
        <f t="array" ref="T979">_xlfn.SWITCH(I979, "One",1,"Two",2,"Three",3,"Four",4,"Five",5,"")</f>
        <v>1</v>
      </c>
      <c r="U979" s="12">
        <f>BooksData[[#This Row],[Price(USD)]]*BooksData[[#This Row],[Total Sales]]</f>
        <v>76349.42</v>
      </c>
      <c r="V979" s="7" t="str">
        <f>IF(BooksData[[#This Row],[Title]]="","Missing","OK")</f>
        <v>OK</v>
      </c>
      <c r="W979" s="7" t="str">
        <f ca="1">IF(BooksData[[#This Row],[Last Purchase]] &gt;= TODAY() - 30, "Recent", "Old")</f>
        <v>Old</v>
      </c>
      <c r="X979" s="7">
        <f>IFERROR(
  --MID(BooksData[[#This Row],[Availability]],
        FIND("(", BooksData[[#This Row],[Availability]]) + 1,
        FIND(" ", BooksData[[#This Row],[Availability]], FIND("(", BooksData[[#This Row],[Availability]])) - FIND("(", BooksData[[#This Row],[Availability]]) - 1),
  0)</f>
        <v>16</v>
      </c>
      <c r="Y979" s="13" t="str">
        <f>IF(ISNUMBER(SEARCH("In stock", BooksData[[#This Row],[Availability]])), "In Stock", "Out of Stock")</f>
        <v>In Stock</v>
      </c>
      <c r="Z979" s="13" t="str">
        <f>IF(BooksData[[#This Row],[Stock Count]] &lt; 5, "⚠️ Low", "OK")</f>
        <v>OK</v>
      </c>
      <c r="AA979" s="14">
        <f>BooksData[[#This Row],[Revenue]]*0.2</f>
        <v>15269.884</v>
      </c>
      <c r="AB979" s="13" t="str" cm="1">
        <f t="array" ref="AB979">_xlfn.IFS(BooksData[[#This Row],[Price(USD)]]&lt;10, "Low", BooksData[[#This Row],[Price(USD)]]&lt;20, "Mid", TRUE, "High")</f>
        <v>High</v>
      </c>
      <c r="AC979" s="13" t="str">
        <f>IF(BooksData[[#This Row],[Total Sales]] &gt; 4000, "Top Seller", "Other")</f>
        <v>Other</v>
      </c>
    </row>
    <row r="980" spans="1:29" x14ac:dyDescent="0.3">
      <c r="A980" s="7" t="s">
        <v>995</v>
      </c>
      <c r="B980" s="7" t="s">
        <v>1995</v>
      </c>
      <c r="C980" s="7" t="s">
        <v>2017</v>
      </c>
      <c r="D980" s="7" t="s">
        <v>2904</v>
      </c>
      <c r="E980" s="7" t="s">
        <v>2904</v>
      </c>
      <c r="F980" s="7" t="s">
        <v>2921</v>
      </c>
      <c r="G980" s="7" t="s">
        <v>2932</v>
      </c>
      <c r="H980" s="7">
        <v>0</v>
      </c>
      <c r="I980" s="10" t="s">
        <v>2946</v>
      </c>
      <c r="J980" s="7" t="s">
        <v>2987</v>
      </c>
      <c r="K980" s="7" t="s">
        <v>3973</v>
      </c>
      <c r="L980" s="11" t="s">
        <v>4973</v>
      </c>
      <c r="M980" s="11" t="s">
        <v>5973</v>
      </c>
      <c r="N980" s="9">
        <v>3708</v>
      </c>
      <c r="O980" s="7" t="s">
        <v>5996</v>
      </c>
      <c r="P980" s="7" t="s">
        <v>6002</v>
      </c>
      <c r="Q980" s="9">
        <v>924</v>
      </c>
      <c r="R980" s="6">
        <v>45849</v>
      </c>
      <c r="S980" s="8">
        <f>ROUND((VALUE(SUBSTITUTE(SUBSTITUTE(BooksData[[#This Row],[Price (Incl. Tax)]], "Â", ""), "£", "")) *1.3),2)</f>
        <v>59.84</v>
      </c>
      <c r="T980" s="7" cm="1">
        <f t="array" ref="T980">_xlfn.SWITCH(I980, "One",1,"Two",2,"Three",3,"Four",4,"Five",5,"")</f>
        <v>1</v>
      </c>
      <c r="U980" s="12">
        <f>BooksData[[#This Row],[Price(USD)]]*BooksData[[#This Row],[Total Sales]]</f>
        <v>221886.72</v>
      </c>
      <c r="V980" s="7" t="str">
        <f>IF(BooksData[[#This Row],[Title]]="","Missing","OK")</f>
        <v>OK</v>
      </c>
      <c r="W980" s="7" t="str">
        <f ca="1">IF(BooksData[[#This Row],[Last Purchase]] &gt;= TODAY() - 30, "Recent", "Old")</f>
        <v>Recent</v>
      </c>
      <c r="X980" s="7">
        <f>IFERROR(
  --MID(BooksData[[#This Row],[Availability]],
        FIND("(", BooksData[[#This Row],[Availability]]) + 1,
        FIND(" ", BooksData[[#This Row],[Availability]], FIND("(", BooksData[[#This Row],[Availability]])) - FIND("(", BooksData[[#This Row],[Availability]]) - 1),
  0)</f>
        <v>16</v>
      </c>
      <c r="Y980" s="13" t="str">
        <f>IF(ISNUMBER(SEARCH("In stock", BooksData[[#This Row],[Availability]])), "In Stock", "Out of Stock")</f>
        <v>In Stock</v>
      </c>
      <c r="Z980" s="13" t="str">
        <f>IF(BooksData[[#This Row],[Stock Count]] &lt; 5, "⚠️ Low", "OK")</f>
        <v>OK</v>
      </c>
      <c r="AA980" s="14">
        <f>BooksData[[#This Row],[Revenue]]*0.2</f>
        <v>44377.344000000005</v>
      </c>
      <c r="AB980" s="13" t="str" cm="1">
        <f t="array" ref="AB980">_xlfn.IFS(BooksData[[#This Row],[Price(USD)]]&lt;10, "Low", BooksData[[#This Row],[Price(USD)]]&lt;20, "Mid", TRUE, "High")</f>
        <v>High</v>
      </c>
      <c r="AC980" s="13" t="str">
        <f>IF(BooksData[[#This Row],[Total Sales]] &gt; 4000, "Top Seller", "Other")</f>
        <v>Other</v>
      </c>
    </row>
    <row r="981" spans="1:29" x14ac:dyDescent="0.3">
      <c r="A981" s="7" t="s">
        <v>996</v>
      </c>
      <c r="B981" s="7" t="s">
        <v>1996</v>
      </c>
      <c r="C981" s="7" t="s">
        <v>2017</v>
      </c>
      <c r="D981" s="7" t="s">
        <v>2763</v>
      </c>
      <c r="E981" s="7" t="s">
        <v>2763</v>
      </c>
      <c r="F981" s="7" t="s">
        <v>2921</v>
      </c>
      <c r="G981" s="7" t="s">
        <v>2924</v>
      </c>
      <c r="H981" s="7">
        <v>0</v>
      </c>
      <c r="I981" s="10" t="s">
        <v>2945</v>
      </c>
      <c r="J981" s="7" t="s">
        <v>2987</v>
      </c>
      <c r="K981" s="7" t="s">
        <v>3974</v>
      </c>
      <c r="L981" s="11" t="s">
        <v>4974</v>
      </c>
      <c r="M981" s="11" t="s">
        <v>5974</v>
      </c>
      <c r="N981" s="9">
        <v>4462</v>
      </c>
      <c r="O981" s="7" t="s">
        <v>6000</v>
      </c>
      <c r="P981" s="7" t="s">
        <v>6002</v>
      </c>
      <c r="Q981" s="9">
        <v>150</v>
      </c>
      <c r="R981" s="6">
        <v>45822</v>
      </c>
      <c r="S981" s="8">
        <f>ROUND((VALUE(SUBSTITUTE(SUBSTITUTE(BooksData[[#This Row],[Price (Incl. Tax)]], "Â", ""), "£", "")) *1.3),2)</f>
        <v>67.8</v>
      </c>
      <c r="T981" s="7" cm="1">
        <f t="array" ref="T981">_xlfn.SWITCH(I981, "One",1,"Two",2,"Three",3,"Four",4,"Five",5,"")</f>
        <v>3</v>
      </c>
      <c r="U981" s="12">
        <f>BooksData[[#This Row],[Price(USD)]]*BooksData[[#This Row],[Total Sales]]</f>
        <v>302523.59999999998</v>
      </c>
      <c r="V981" s="7" t="str">
        <f>IF(BooksData[[#This Row],[Title]]="","Missing","OK")</f>
        <v>OK</v>
      </c>
      <c r="W981" s="7" t="str">
        <f ca="1">IF(BooksData[[#This Row],[Last Purchase]] &gt;= TODAY() - 30, "Recent", "Old")</f>
        <v>Old</v>
      </c>
      <c r="X981" s="7">
        <f>IFERROR(
  --MID(BooksData[[#This Row],[Availability]],
        FIND("(", BooksData[[#This Row],[Availability]]) + 1,
        FIND(" ", BooksData[[#This Row],[Availability]], FIND("(", BooksData[[#This Row],[Availability]])) - FIND("(", BooksData[[#This Row],[Availability]]) - 1),
  0)</f>
        <v>14</v>
      </c>
      <c r="Y981" s="13" t="str">
        <f>IF(ISNUMBER(SEARCH("In stock", BooksData[[#This Row],[Availability]])), "In Stock", "Out of Stock")</f>
        <v>In Stock</v>
      </c>
      <c r="Z981" s="13" t="str">
        <f>IF(BooksData[[#This Row],[Stock Count]] &lt; 5, "⚠️ Low", "OK")</f>
        <v>OK</v>
      </c>
      <c r="AA981" s="14">
        <f>BooksData[[#This Row],[Revenue]]*0.2</f>
        <v>60504.72</v>
      </c>
      <c r="AB981" s="13" t="str" cm="1">
        <f t="array" ref="AB981">_xlfn.IFS(BooksData[[#This Row],[Price(USD)]]&lt;10, "Low", BooksData[[#This Row],[Price(USD)]]&lt;20, "Mid", TRUE, "High")</f>
        <v>High</v>
      </c>
      <c r="AC981" s="13" t="str">
        <f>IF(BooksData[[#This Row],[Total Sales]] &gt; 4000, "Top Seller", "Other")</f>
        <v>Top Seller</v>
      </c>
    </row>
    <row r="982" spans="1:29" x14ac:dyDescent="0.3">
      <c r="A982" s="7" t="s">
        <v>997</v>
      </c>
      <c r="B982" s="7" t="s">
        <v>1997</v>
      </c>
      <c r="C982" s="7" t="s">
        <v>2017</v>
      </c>
      <c r="D982" s="7" t="s">
        <v>2905</v>
      </c>
      <c r="E982" s="7" t="s">
        <v>2905</v>
      </c>
      <c r="F982" s="7" t="s">
        <v>2921</v>
      </c>
      <c r="G982" s="7" t="s">
        <v>2926</v>
      </c>
      <c r="H982" s="7">
        <v>0</v>
      </c>
      <c r="I982" s="10" t="s">
        <v>2945</v>
      </c>
      <c r="J982" s="7" t="s">
        <v>2987</v>
      </c>
      <c r="K982" s="7" t="s">
        <v>3975</v>
      </c>
      <c r="L982" s="11" t="s">
        <v>4975</v>
      </c>
      <c r="M982" s="11" t="s">
        <v>5975</v>
      </c>
      <c r="N982" s="9">
        <v>4017</v>
      </c>
      <c r="O982" s="7" t="s">
        <v>5995</v>
      </c>
      <c r="P982" s="7" t="s">
        <v>6001</v>
      </c>
      <c r="Q982" s="9">
        <v>1636</v>
      </c>
      <c r="R982" s="6">
        <v>45680</v>
      </c>
      <c r="S982" s="8">
        <f>ROUND((VALUE(SUBSTITUTE(SUBSTITUTE(BooksData[[#This Row],[Price (Incl. Tax)]], "Â", ""), "£", "")) *1.3),2)</f>
        <v>15.7</v>
      </c>
      <c r="T982" s="7" cm="1">
        <f t="array" ref="T982">_xlfn.SWITCH(I982, "One",1,"Two",2,"Three",3,"Four",4,"Five",5,"")</f>
        <v>3</v>
      </c>
      <c r="U982" s="12">
        <f>BooksData[[#This Row],[Price(USD)]]*BooksData[[#This Row],[Total Sales]]</f>
        <v>63066.899999999994</v>
      </c>
      <c r="V982" s="7" t="str">
        <f>IF(BooksData[[#This Row],[Title]]="","Missing","OK")</f>
        <v>OK</v>
      </c>
      <c r="W982" s="7" t="str">
        <f ca="1">IF(BooksData[[#This Row],[Last Purchase]] &gt;= TODAY() - 30, "Recent", "Old")</f>
        <v>Old</v>
      </c>
      <c r="X982" s="7">
        <f>IFERROR(
  --MID(BooksData[[#This Row],[Availability]],
        FIND("(", BooksData[[#This Row],[Availability]]) + 1,
        FIND(" ", BooksData[[#This Row],[Availability]], FIND("(", BooksData[[#This Row],[Availability]])) - FIND("(", BooksData[[#This Row],[Availability]]) - 1),
  0)</f>
        <v>7</v>
      </c>
      <c r="Y982" s="13" t="str">
        <f>IF(ISNUMBER(SEARCH("In stock", BooksData[[#This Row],[Availability]])), "In Stock", "Out of Stock")</f>
        <v>In Stock</v>
      </c>
      <c r="Z982" s="13" t="str">
        <f>IF(BooksData[[#This Row],[Stock Count]] &lt; 5, "⚠️ Low", "OK")</f>
        <v>OK</v>
      </c>
      <c r="AA982" s="14">
        <f>BooksData[[#This Row],[Revenue]]*0.2</f>
        <v>12613.38</v>
      </c>
      <c r="AB982" s="13" t="str" cm="1">
        <f t="array" ref="AB982">_xlfn.IFS(BooksData[[#This Row],[Price(USD)]]&lt;10, "Low", BooksData[[#This Row],[Price(USD)]]&lt;20, "Mid", TRUE, "High")</f>
        <v>Mid</v>
      </c>
      <c r="AC982" s="13" t="str">
        <f>IF(BooksData[[#This Row],[Total Sales]] &gt; 4000, "Top Seller", "Other")</f>
        <v>Top Seller</v>
      </c>
    </row>
    <row r="983" spans="1:29" x14ac:dyDescent="0.3">
      <c r="A983" s="7" t="s">
        <v>998</v>
      </c>
      <c r="B983" s="7" t="s">
        <v>1998</v>
      </c>
      <c r="C983" s="7" t="s">
        <v>2017</v>
      </c>
      <c r="D983" s="7" t="s">
        <v>2906</v>
      </c>
      <c r="E983" s="7" t="s">
        <v>2906</v>
      </c>
      <c r="F983" s="7" t="s">
        <v>2921</v>
      </c>
      <c r="G983" s="7" t="s">
        <v>2927</v>
      </c>
      <c r="H983" s="7">
        <v>0</v>
      </c>
      <c r="I983" s="10" t="s">
        <v>2947</v>
      </c>
      <c r="J983" s="7" t="s">
        <v>2987</v>
      </c>
      <c r="K983" s="7" t="s">
        <v>3976</v>
      </c>
      <c r="L983" s="11" t="s">
        <v>4976</v>
      </c>
      <c r="M983" s="11" t="s">
        <v>5976</v>
      </c>
      <c r="N983" s="9">
        <v>2877</v>
      </c>
      <c r="O983" s="7" t="s">
        <v>5996</v>
      </c>
      <c r="P983" s="7" t="s">
        <v>6001</v>
      </c>
      <c r="Q983" s="9">
        <v>1732</v>
      </c>
      <c r="R983" s="6">
        <v>45763</v>
      </c>
      <c r="S983" s="8">
        <f>ROUND((VALUE(SUBSTITUTE(SUBSTITUTE(BooksData[[#This Row],[Price (Incl. Tax)]], "Â", ""), "£", "")) *1.3),2)</f>
        <v>60.44</v>
      </c>
      <c r="T983" s="7" cm="1">
        <f t="array" ref="T983">_xlfn.SWITCH(I983, "One",1,"Two",2,"Three",3,"Four",4,"Five",5,"")</f>
        <v>5</v>
      </c>
      <c r="U983" s="12">
        <f>BooksData[[#This Row],[Price(USD)]]*BooksData[[#This Row],[Total Sales]]</f>
        <v>173885.88</v>
      </c>
      <c r="V983" s="7" t="str">
        <f>IF(BooksData[[#This Row],[Title]]="","Missing","OK")</f>
        <v>OK</v>
      </c>
      <c r="W983" s="7" t="str">
        <f ca="1">IF(BooksData[[#This Row],[Last Purchase]] &gt;= TODAY() - 30, "Recent", "Old")</f>
        <v>Old</v>
      </c>
      <c r="X983" s="7">
        <f>IFERROR(
  --MID(BooksData[[#This Row],[Availability]],
        FIND("(", BooksData[[#This Row],[Availability]]) + 1,
        FIND(" ", BooksData[[#This Row],[Availability]], FIND("(", BooksData[[#This Row],[Availability]])) - FIND("(", BooksData[[#This Row],[Availability]]) - 1),
  0)</f>
        <v>6</v>
      </c>
      <c r="Y983" s="13" t="str">
        <f>IF(ISNUMBER(SEARCH("In stock", BooksData[[#This Row],[Availability]])), "In Stock", "Out of Stock")</f>
        <v>In Stock</v>
      </c>
      <c r="Z983" s="13" t="str">
        <f>IF(BooksData[[#This Row],[Stock Count]] &lt; 5, "⚠️ Low", "OK")</f>
        <v>OK</v>
      </c>
      <c r="AA983" s="14">
        <f>BooksData[[#This Row],[Revenue]]*0.2</f>
        <v>34777.175999999999</v>
      </c>
      <c r="AB983" s="13" t="str" cm="1">
        <f t="array" ref="AB983">_xlfn.IFS(BooksData[[#This Row],[Price(USD)]]&lt;10, "Low", BooksData[[#This Row],[Price(USD)]]&lt;20, "Mid", TRUE, "High")</f>
        <v>High</v>
      </c>
      <c r="AC983" s="13" t="str">
        <f>IF(BooksData[[#This Row],[Total Sales]] &gt; 4000, "Top Seller", "Other")</f>
        <v>Other</v>
      </c>
    </row>
    <row r="984" spans="1:29" x14ac:dyDescent="0.3">
      <c r="A984" s="7" t="s">
        <v>999</v>
      </c>
      <c r="B984" s="7" t="s">
        <v>1999</v>
      </c>
      <c r="C984" s="7" t="s">
        <v>2017</v>
      </c>
      <c r="D984" s="7" t="s">
        <v>2151</v>
      </c>
      <c r="E984" s="7" t="s">
        <v>2151</v>
      </c>
      <c r="F984" s="7" t="s">
        <v>2921</v>
      </c>
      <c r="G984" s="7" t="s">
        <v>2924</v>
      </c>
      <c r="H984" s="7">
        <v>0</v>
      </c>
      <c r="I984" s="10" t="s">
        <v>2947</v>
      </c>
      <c r="J984" s="7" t="s">
        <v>2988</v>
      </c>
      <c r="K984" s="7" t="s">
        <v>3977</v>
      </c>
      <c r="L984" s="11" t="s">
        <v>4977</v>
      </c>
      <c r="M984" s="11" t="s">
        <v>5977</v>
      </c>
      <c r="N984" s="9">
        <v>2773</v>
      </c>
      <c r="O984" s="7" t="s">
        <v>5995</v>
      </c>
      <c r="P984" s="7" t="s">
        <v>6002</v>
      </c>
      <c r="Q984" s="9">
        <v>68</v>
      </c>
      <c r="R984" s="6">
        <v>45737</v>
      </c>
      <c r="S984" s="8">
        <f>ROUND((VALUE(SUBSTITUTE(SUBSTITUTE(BooksData[[#This Row],[Price (Incl. Tax)]], "Â", ""), "£", "")) *1.3),2)</f>
        <v>38.83</v>
      </c>
      <c r="T984" s="7" cm="1">
        <f t="array" ref="T984">_xlfn.SWITCH(I984, "One",1,"Two",2,"Three",3,"Four",4,"Five",5,"")</f>
        <v>5</v>
      </c>
      <c r="U984" s="12">
        <f>BooksData[[#This Row],[Price(USD)]]*BooksData[[#This Row],[Total Sales]]</f>
        <v>107675.59</v>
      </c>
      <c r="V984" s="7" t="str">
        <f>IF(BooksData[[#This Row],[Title]]="","Missing","OK")</f>
        <v>OK</v>
      </c>
      <c r="W984" s="7" t="str">
        <f ca="1">IF(BooksData[[#This Row],[Last Purchase]] &gt;= TODAY() - 30, "Recent", "Old")</f>
        <v>Old</v>
      </c>
      <c r="X984" s="7">
        <f>IFERROR(
  --MID(BooksData[[#This Row],[Availability]],
        FIND("(", BooksData[[#This Row],[Availability]]) + 1,
        FIND(" ", BooksData[[#This Row],[Availability]], FIND("(", BooksData[[#This Row],[Availability]])) - FIND("(", BooksData[[#This Row],[Availability]]) - 1),
  0)</f>
        <v>14</v>
      </c>
      <c r="Y984" s="13" t="str">
        <f>IF(ISNUMBER(SEARCH("In stock", BooksData[[#This Row],[Availability]])), "In Stock", "Out of Stock")</f>
        <v>In Stock</v>
      </c>
      <c r="Z984" s="13" t="str">
        <f>IF(BooksData[[#This Row],[Stock Count]] &lt; 5, "⚠️ Low", "OK")</f>
        <v>OK</v>
      </c>
      <c r="AA984" s="14">
        <f>BooksData[[#This Row],[Revenue]]*0.2</f>
        <v>21535.118000000002</v>
      </c>
      <c r="AB984" s="13" t="str" cm="1">
        <f t="array" ref="AB984">_xlfn.IFS(BooksData[[#This Row],[Price(USD)]]&lt;10, "Low", BooksData[[#This Row],[Price(USD)]]&lt;20, "Mid", TRUE, "High")</f>
        <v>High</v>
      </c>
      <c r="AC984" s="13" t="str">
        <f>IF(BooksData[[#This Row],[Total Sales]] &gt; 4000, "Top Seller", "Other")</f>
        <v>Other</v>
      </c>
    </row>
    <row r="985" spans="1:29" x14ac:dyDescent="0.3">
      <c r="A985" s="7" t="s">
        <v>1000</v>
      </c>
      <c r="B985" s="7" t="s">
        <v>2000</v>
      </c>
      <c r="C985" s="7" t="s">
        <v>2017</v>
      </c>
      <c r="D985" s="7" t="s">
        <v>2907</v>
      </c>
      <c r="E985" s="7" t="s">
        <v>2907</v>
      </c>
      <c r="F985" s="7" t="s">
        <v>2921</v>
      </c>
      <c r="G985" s="7" t="s">
        <v>2927</v>
      </c>
      <c r="H985" s="7">
        <v>0</v>
      </c>
      <c r="I985" s="10" t="s">
        <v>2946</v>
      </c>
      <c r="J985" s="7" t="s">
        <v>2988</v>
      </c>
      <c r="K985" s="7" t="s">
        <v>3978</v>
      </c>
      <c r="L985" s="11" t="s">
        <v>4978</v>
      </c>
      <c r="M985" s="11" t="s">
        <v>5978</v>
      </c>
      <c r="N985" s="9">
        <v>4571</v>
      </c>
      <c r="O985" s="7" t="s">
        <v>5998</v>
      </c>
      <c r="P985" s="7" t="s">
        <v>6001</v>
      </c>
      <c r="Q985" s="9">
        <v>603</v>
      </c>
      <c r="R985" s="6">
        <v>45790</v>
      </c>
      <c r="S985" s="8">
        <f>ROUND((VALUE(SUBSTITUTE(SUBSTITUTE(BooksData[[#This Row],[Price (Incl. Tax)]], "Â", ""), "£", "")) *1.3),2)</f>
        <v>20.53</v>
      </c>
      <c r="T985" s="7" cm="1">
        <f t="array" ref="T985">_xlfn.SWITCH(I985, "One",1,"Two",2,"Three",3,"Four",4,"Five",5,"")</f>
        <v>1</v>
      </c>
      <c r="U985" s="12">
        <f>BooksData[[#This Row],[Price(USD)]]*BooksData[[#This Row],[Total Sales]]</f>
        <v>93842.63</v>
      </c>
      <c r="V985" s="7" t="str">
        <f>IF(BooksData[[#This Row],[Title]]="","Missing","OK")</f>
        <v>OK</v>
      </c>
      <c r="W985" s="7" t="str">
        <f ca="1">IF(BooksData[[#This Row],[Last Purchase]] &gt;= TODAY() - 30, "Recent", "Old")</f>
        <v>Old</v>
      </c>
      <c r="X985" s="7">
        <f>IFERROR(
  --MID(BooksData[[#This Row],[Availability]],
        FIND("(", BooksData[[#This Row],[Availability]]) + 1,
        FIND(" ", BooksData[[#This Row],[Availability]], FIND("(", BooksData[[#This Row],[Availability]])) - FIND("(", BooksData[[#This Row],[Availability]]) - 1),
  0)</f>
        <v>6</v>
      </c>
      <c r="Y985" s="13" t="str">
        <f>IF(ISNUMBER(SEARCH("In stock", BooksData[[#This Row],[Availability]])), "In Stock", "Out of Stock")</f>
        <v>In Stock</v>
      </c>
      <c r="Z985" s="13" t="str">
        <f>IF(BooksData[[#This Row],[Stock Count]] &lt; 5, "⚠️ Low", "OK")</f>
        <v>OK</v>
      </c>
      <c r="AA985" s="14">
        <f>BooksData[[#This Row],[Revenue]]*0.2</f>
        <v>18768.526000000002</v>
      </c>
      <c r="AB985" s="13" t="str" cm="1">
        <f t="array" ref="AB985">_xlfn.IFS(BooksData[[#This Row],[Price(USD)]]&lt;10, "Low", BooksData[[#This Row],[Price(USD)]]&lt;20, "Mid", TRUE, "High")</f>
        <v>High</v>
      </c>
      <c r="AC985" s="13" t="str">
        <f>IF(BooksData[[#This Row],[Total Sales]] &gt; 4000, "Top Seller", "Other")</f>
        <v>Top Seller</v>
      </c>
    </row>
    <row r="986" spans="1:29" x14ac:dyDescent="0.3">
      <c r="A986" s="7" t="s">
        <v>1001</v>
      </c>
      <c r="B986" s="7" t="s">
        <v>2001</v>
      </c>
      <c r="C986" s="7" t="s">
        <v>2017</v>
      </c>
      <c r="D986" s="7" t="s">
        <v>2908</v>
      </c>
      <c r="E986" s="7" t="s">
        <v>2908</v>
      </c>
      <c r="F986" s="7" t="s">
        <v>2921</v>
      </c>
      <c r="G986" s="7" t="s">
        <v>2932</v>
      </c>
      <c r="H986" s="7">
        <v>0</v>
      </c>
      <c r="I986" s="10" t="s">
        <v>2947</v>
      </c>
      <c r="J986" s="7" t="s">
        <v>2989</v>
      </c>
      <c r="K986" s="7" t="s">
        <v>3979</v>
      </c>
      <c r="L986" s="11" t="s">
        <v>4979</v>
      </c>
      <c r="M986" s="11" t="s">
        <v>5979</v>
      </c>
      <c r="N986" s="9">
        <v>4501</v>
      </c>
      <c r="O986" s="7" t="s">
        <v>5997</v>
      </c>
      <c r="P986" s="7" t="s">
        <v>6001</v>
      </c>
      <c r="Q986" s="9">
        <v>41</v>
      </c>
      <c r="R986" s="6">
        <v>45687</v>
      </c>
      <c r="S986" s="8">
        <f>ROUND((VALUE(SUBSTITUTE(SUBSTITUTE(BooksData[[#This Row],[Price (Incl. Tax)]], "Â", ""), "£", "")) *1.3),2)</f>
        <v>70.2</v>
      </c>
      <c r="T986" s="7" cm="1">
        <f t="array" ref="T986">_xlfn.SWITCH(I986, "One",1,"Two",2,"Three",3,"Four",4,"Five",5,"")</f>
        <v>5</v>
      </c>
      <c r="U986" s="12">
        <f>BooksData[[#This Row],[Price(USD)]]*BooksData[[#This Row],[Total Sales]]</f>
        <v>315970.2</v>
      </c>
      <c r="V986" s="7" t="str">
        <f>IF(BooksData[[#This Row],[Title]]="","Missing","OK")</f>
        <v>OK</v>
      </c>
      <c r="W986" s="7" t="str">
        <f ca="1">IF(BooksData[[#This Row],[Last Purchase]] &gt;= TODAY() - 30, "Recent", "Old")</f>
        <v>Old</v>
      </c>
      <c r="X986" s="7">
        <f>IFERROR(
  --MID(BooksData[[#This Row],[Availability]],
        FIND("(", BooksData[[#This Row],[Availability]]) + 1,
        FIND(" ", BooksData[[#This Row],[Availability]], FIND("(", BooksData[[#This Row],[Availability]])) - FIND("(", BooksData[[#This Row],[Availability]]) - 1),
  0)</f>
        <v>16</v>
      </c>
      <c r="Y986" s="13" t="str">
        <f>IF(ISNUMBER(SEARCH("In stock", BooksData[[#This Row],[Availability]])), "In Stock", "Out of Stock")</f>
        <v>In Stock</v>
      </c>
      <c r="Z986" s="13" t="str">
        <f>IF(BooksData[[#This Row],[Stock Count]] &lt; 5, "⚠️ Low", "OK")</f>
        <v>OK</v>
      </c>
      <c r="AA986" s="14">
        <f>BooksData[[#This Row],[Revenue]]*0.2</f>
        <v>63194.040000000008</v>
      </c>
      <c r="AB986" s="13" t="str" cm="1">
        <f t="array" ref="AB986">_xlfn.IFS(BooksData[[#This Row],[Price(USD)]]&lt;10, "Low", BooksData[[#This Row],[Price(USD)]]&lt;20, "Mid", TRUE, "High")</f>
        <v>High</v>
      </c>
      <c r="AC986" s="13" t="str">
        <f>IF(BooksData[[#This Row],[Total Sales]] &gt; 4000, "Top Seller", "Other")</f>
        <v>Top Seller</v>
      </c>
    </row>
    <row r="987" spans="1:29" x14ac:dyDescent="0.3">
      <c r="A987" s="7" t="s">
        <v>1002</v>
      </c>
      <c r="B987" s="7" t="s">
        <v>2002</v>
      </c>
      <c r="C987" s="7" t="s">
        <v>2017</v>
      </c>
      <c r="D987" s="7" t="s">
        <v>2909</v>
      </c>
      <c r="E987" s="7" t="s">
        <v>2909</v>
      </c>
      <c r="F987" s="7" t="s">
        <v>2921</v>
      </c>
      <c r="G987" s="7" t="s">
        <v>2924</v>
      </c>
      <c r="H987" s="7">
        <v>0</v>
      </c>
      <c r="I987" s="10" t="s">
        <v>2943</v>
      </c>
      <c r="J987" s="7" t="s">
        <v>2989</v>
      </c>
      <c r="K987" s="7" t="s">
        <v>3980</v>
      </c>
      <c r="L987" s="11" t="s">
        <v>4980</v>
      </c>
      <c r="M987" s="11" t="s">
        <v>5980</v>
      </c>
      <c r="N987" s="9">
        <v>3140</v>
      </c>
      <c r="O987" s="7" t="s">
        <v>5998</v>
      </c>
      <c r="P987" s="7" t="s">
        <v>6001</v>
      </c>
      <c r="Q987" s="9">
        <v>652</v>
      </c>
      <c r="R987" s="6">
        <v>45694</v>
      </c>
      <c r="S987" s="8">
        <f>ROUND((VALUE(SUBSTITUTE(SUBSTITUTE(BooksData[[#This Row],[Price (Incl. Tax)]], "Â", ""), "£", "")) *1.3),2)</f>
        <v>62.04</v>
      </c>
      <c r="T987" s="7" cm="1">
        <f t="array" ref="T987">_xlfn.SWITCH(I987, "One",1,"Two",2,"Three",3,"Four",4,"Five",5,"")</f>
        <v>2</v>
      </c>
      <c r="U987" s="12">
        <f>BooksData[[#This Row],[Price(USD)]]*BooksData[[#This Row],[Total Sales]]</f>
        <v>194805.6</v>
      </c>
      <c r="V987" s="7" t="str">
        <f>IF(BooksData[[#This Row],[Title]]="","Missing","OK")</f>
        <v>OK</v>
      </c>
      <c r="W987" s="7" t="str">
        <f ca="1">IF(BooksData[[#This Row],[Last Purchase]] &gt;= TODAY() - 30, "Recent", "Old")</f>
        <v>Old</v>
      </c>
      <c r="X987" s="7">
        <f>IFERROR(
  --MID(BooksData[[#This Row],[Availability]],
        FIND("(", BooksData[[#This Row],[Availability]]) + 1,
        FIND(" ", BooksData[[#This Row],[Availability]], FIND("(", BooksData[[#This Row],[Availability]])) - FIND("(", BooksData[[#This Row],[Availability]]) - 1),
  0)</f>
        <v>14</v>
      </c>
      <c r="Y987" s="13" t="str">
        <f>IF(ISNUMBER(SEARCH("In stock", BooksData[[#This Row],[Availability]])), "In Stock", "Out of Stock")</f>
        <v>In Stock</v>
      </c>
      <c r="Z987" s="13" t="str">
        <f>IF(BooksData[[#This Row],[Stock Count]] &lt; 5, "⚠️ Low", "OK")</f>
        <v>OK</v>
      </c>
      <c r="AA987" s="14">
        <f>BooksData[[#This Row],[Revenue]]*0.2</f>
        <v>38961.120000000003</v>
      </c>
      <c r="AB987" s="13" t="str" cm="1">
        <f t="array" ref="AB987">_xlfn.IFS(BooksData[[#This Row],[Price(USD)]]&lt;10, "Low", BooksData[[#This Row],[Price(USD)]]&lt;20, "Mid", TRUE, "High")</f>
        <v>High</v>
      </c>
      <c r="AC987" s="13" t="str">
        <f>IF(BooksData[[#This Row],[Total Sales]] &gt; 4000, "Top Seller", "Other")</f>
        <v>Other</v>
      </c>
    </row>
    <row r="988" spans="1:29" x14ac:dyDescent="0.3">
      <c r="A988" s="7" t="s">
        <v>1003</v>
      </c>
      <c r="B988" s="7" t="s">
        <v>2003</v>
      </c>
      <c r="C988" s="7" t="s">
        <v>2017</v>
      </c>
      <c r="D988" s="7" t="s">
        <v>2910</v>
      </c>
      <c r="E988" s="7" t="s">
        <v>2910</v>
      </c>
      <c r="F988" s="7" t="s">
        <v>2921</v>
      </c>
      <c r="G988" s="7" t="s">
        <v>2926</v>
      </c>
      <c r="H988" s="7">
        <v>0</v>
      </c>
      <c r="I988" s="10" t="s">
        <v>2946</v>
      </c>
      <c r="J988" s="7" t="s">
        <v>2989</v>
      </c>
      <c r="K988" s="7" t="s">
        <v>3981</v>
      </c>
      <c r="L988" s="11" t="s">
        <v>4981</v>
      </c>
      <c r="M988" s="11" t="s">
        <v>5981</v>
      </c>
      <c r="N988" s="9">
        <v>3780</v>
      </c>
      <c r="O988" s="7" t="s">
        <v>5999</v>
      </c>
      <c r="P988" s="7" t="s">
        <v>6001</v>
      </c>
      <c r="Q988" s="9">
        <v>534</v>
      </c>
      <c r="R988" s="6">
        <v>45692</v>
      </c>
      <c r="S988" s="8">
        <f>ROUND((VALUE(SUBSTITUTE(SUBSTITUTE(BooksData[[#This Row],[Price (Incl. Tax)]], "Â", ""), "£", "")) *1.3),2)</f>
        <v>33.5</v>
      </c>
      <c r="T988" s="7" cm="1">
        <f t="array" ref="T988">_xlfn.SWITCH(I988, "One",1,"Two",2,"Three",3,"Four",4,"Five",5,"")</f>
        <v>1</v>
      </c>
      <c r="U988" s="12">
        <f>BooksData[[#This Row],[Price(USD)]]*BooksData[[#This Row],[Total Sales]]</f>
        <v>126630</v>
      </c>
      <c r="V988" s="7" t="str">
        <f>IF(BooksData[[#This Row],[Title]]="","Missing","OK")</f>
        <v>OK</v>
      </c>
      <c r="W988" s="7" t="str">
        <f ca="1">IF(BooksData[[#This Row],[Last Purchase]] &gt;= TODAY() - 30, "Recent", "Old")</f>
        <v>Old</v>
      </c>
      <c r="X988" s="7">
        <f>IFERROR(
  --MID(BooksData[[#This Row],[Availability]],
        FIND("(", BooksData[[#This Row],[Availability]]) + 1,
        FIND(" ", BooksData[[#This Row],[Availability]], FIND("(", BooksData[[#This Row],[Availability]])) - FIND("(", BooksData[[#This Row],[Availability]]) - 1),
  0)</f>
        <v>7</v>
      </c>
      <c r="Y988" s="13" t="str">
        <f>IF(ISNUMBER(SEARCH("In stock", BooksData[[#This Row],[Availability]])), "In Stock", "Out of Stock")</f>
        <v>In Stock</v>
      </c>
      <c r="Z988" s="13" t="str">
        <f>IF(BooksData[[#This Row],[Stock Count]] &lt; 5, "⚠️ Low", "OK")</f>
        <v>OK</v>
      </c>
      <c r="AA988" s="14">
        <f>BooksData[[#This Row],[Revenue]]*0.2</f>
        <v>25326</v>
      </c>
      <c r="AB988" s="13" t="str" cm="1">
        <f t="array" ref="AB988">_xlfn.IFS(BooksData[[#This Row],[Price(USD)]]&lt;10, "Low", BooksData[[#This Row],[Price(USD)]]&lt;20, "Mid", TRUE, "High")</f>
        <v>High</v>
      </c>
      <c r="AC988" s="13" t="str">
        <f>IF(BooksData[[#This Row],[Total Sales]] &gt; 4000, "Top Seller", "Other")</f>
        <v>Other</v>
      </c>
    </row>
    <row r="989" spans="1:29" x14ac:dyDescent="0.3">
      <c r="A989" s="7" t="s">
        <v>1004</v>
      </c>
      <c r="B989" s="7" t="s">
        <v>2004</v>
      </c>
      <c r="C989" s="7" t="s">
        <v>2017</v>
      </c>
      <c r="D989" s="7" t="s">
        <v>2911</v>
      </c>
      <c r="E989" s="7" t="s">
        <v>2911</v>
      </c>
      <c r="F989" s="7" t="s">
        <v>2921</v>
      </c>
      <c r="G989" s="7" t="s">
        <v>2925</v>
      </c>
      <c r="H989" s="7">
        <v>0</v>
      </c>
      <c r="I989" s="10" t="s">
        <v>2945</v>
      </c>
      <c r="J989" s="7" t="s">
        <v>2990</v>
      </c>
      <c r="K989" s="7" t="s">
        <v>3982</v>
      </c>
      <c r="L989" s="11" t="s">
        <v>4982</v>
      </c>
      <c r="M989" s="11" t="s">
        <v>5982</v>
      </c>
      <c r="N989" s="9">
        <v>2686</v>
      </c>
      <c r="O989" s="7" t="s">
        <v>5999</v>
      </c>
      <c r="P989" s="7" t="s">
        <v>6002</v>
      </c>
      <c r="Q989" s="9">
        <v>1949</v>
      </c>
      <c r="R989" s="6">
        <v>45789</v>
      </c>
      <c r="S989" s="8">
        <f>ROUND((VALUE(SUBSTITUTE(SUBSTITUTE(BooksData[[#This Row],[Price (Incl. Tax)]], "Â", ""), "£", "")) *1.3),2)</f>
        <v>75.83</v>
      </c>
      <c r="T989" s="7" cm="1">
        <f t="array" ref="T989">_xlfn.SWITCH(I989, "One",1,"Two",2,"Three",3,"Four",4,"Five",5,"")</f>
        <v>3</v>
      </c>
      <c r="U989" s="12">
        <f>BooksData[[#This Row],[Price(USD)]]*BooksData[[#This Row],[Total Sales]]</f>
        <v>203679.38</v>
      </c>
      <c r="V989" s="7" t="str">
        <f>IF(BooksData[[#This Row],[Title]]="","Missing","OK")</f>
        <v>OK</v>
      </c>
      <c r="W989" s="7" t="str">
        <f ca="1">IF(BooksData[[#This Row],[Last Purchase]] &gt;= TODAY() - 30, "Recent", "Old")</f>
        <v>Old</v>
      </c>
      <c r="X989" s="7">
        <f>IFERROR(
  --MID(BooksData[[#This Row],[Availability]],
        FIND("(", BooksData[[#This Row],[Availability]]) + 1,
        FIND(" ", BooksData[[#This Row],[Availability]], FIND("(", BooksData[[#This Row],[Availability]])) - FIND("(", BooksData[[#This Row],[Availability]]) - 1),
  0)</f>
        <v>8</v>
      </c>
      <c r="Y989" s="13" t="str">
        <f>IF(ISNUMBER(SEARCH("In stock", BooksData[[#This Row],[Availability]])), "In Stock", "Out of Stock")</f>
        <v>In Stock</v>
      </c>
      <c r="Z989" s="13" t="str">
        <f>IF(BooksData[[#This Row],[Stock Count]] &lt; 5, "⚠️ Low", "OK")</f>
        <v>OK</v>
      </c>
      <c r="AA989" s="14">
        <f>BooksData[[#This Row],[Revenue]]*0.2</f>
        <v>40735.876000000004</v>
      </c>
      <c r="AB989" s="13" t="str" cm="1">
        <f t="array" ref="AB989">_xlfn.IFS(BooksData[[#This Row],[Price(USD)]]&lt;10, "Low", BooksData[[#This Row],[Price(USD)]]&lt;20, "Mid", TRUE, "High")</f>
        <v>High</v>
      </c>
      <c r="AC989" s="13" t="str">
        <f>IF(BooksData[[#This Row],[Total Sales]] &gt; 4000, "Top Seller", "Other")</f>
        <v>Other</v>
      </c>
    </row>
    <row r="990" spans="1:29" x14ac:dyDescent="0.3">
      <c r="A990" s="7" t="s">
        <v>1005</v>
      </c>
      <c r="B990" s="7" t="s">
        <v>2005</v>
      </c>
      <c r="C990" s="7" t="s">
        <v>2017</v>
      </c>
      <c r="D990" s="7" t="s">
        <v>2912</v>
      </c>
      <c r="E990" s="7" t="s">
        <v>2912</v>
      </c>
      <c r="F990" s="7" t="s">
        <v>2921</v>
      </c>
      <c r="G990" s="7" t="s">
        <v>2925</v>
      </c>
      <c r="H990" s="7">
        <v>0</v>
      </c>
      <c r="I990" s="10" t="s">
        <v>2946</v>
      </c>
      <c r="J990" s="7" t="s">
        <v>2991</v>
      </c>
      <c r="K990" s="7" t="s">
        <v>3983</v>
      </c>
      <c r="L990" s="11" t="s">
        <v>4983</v>
      </c>
      <c r="M990" s="11" t="s">
        <v>5983</v>
      </c>
      <c r="N990" s="9">
        <v>1595</v>
      </c>
      <c r="O990" s="7" t="s">
        <v>5996</v>
      </c>
      <c r="P990" s="7" t="s">
        <v>6002</v>
      </c>
      <c r="Q990" s="9">
        <v>214</v>
      </c>
      <c r="R990" s="6">
        <v>45841</v>
      </c>
      <c r="S990" s="8">
        <f>ROUND((VALUE(SUBSTITUTE(SUBSTITUTE(BooksData[[#This Row],[Price (Incl. Tax)]], "Â", ""), "£", "")) *1.3),2)</f>
        <v>46.64</v>
      </c>
      <c r="T990" s="7" cm="1">
        <f t="array" ref="T990">_xlfn.SWITCH(I990, "One",1,"Two",2,"Three",3,"Four",4,"Five",5,"")</f>
        <v>1</v>
      </c>
      <c r="U990" s="12">
        <f>BooksData[[#This Row],[Price(USD)]]*BooksData[[#This Row],[Total Sales]]</f>
        <v>74390.8</v>
      </c>
      <c r="V990" s="7" t="str">
        <f>IF(BooksData[[#This Row],[Title]]="","Missing","OK")</f>
        <v>OK</v>
      </c>
      <c r="W990" s="7" t="str">
        <f ca="1">IF(BooksData[[#This Row],[Last Purchase]] &gt;= TODAY() - 30, "Recent", "Old")</f>
        <v>Recent</v>
      </c>
      <c r="X990" s="7">
        <f>IFERROR(
  --MID(BooksData[[#This Row],[Availability]],
        FIND("(", BooksData[[#This Row],[Availability]]) + 1,
        FIND(" ", BooksData[[#This Row],[Availability]], FIND("(", BooksData[[#This Row],[Availability]])) - FIND("(", BooksData[[#This Row],[Availability]]) - 1),
  0)</f>
        <v>8</v>
      </c>
      <c r="Y990" s="13" t="str">
        <f>IF(ISNUMBER(SEARCH("In stock", BooksData[[#This Row],[Availability]])), "In Stock", "Out of Stock")</f>
        <v>In Stock</v>
      </c>
      <c r="Z990" s="13" t="str">
        <f>IF(BooksData[[#This Row],[Stock Count]] &lt; 5, "⚠️ Low", "OK")</f>
        <v>OK</v>
      </c>
      <c r="AA990" s="14">
        <f>BooksData[[#This Row],[Revenue]]*0.2</f>
        <v>14878.160000000002</v>
      </c>
      <c r="AB990" s="13" t="str" cm="1">
        <f t="array" ref="AB990">_xlfn.IFS(BooksData[[#This Row],[Price(USD)]]&lt;10, "Low", BooksData[[#This Row],[Price(USD)]]&lt;20, "Mid", TRUE, "High")</f>
        <v>High</v>
      </c>
      <c r="AC990" s="13" t="str">
        <f>IF(BooksData[[#This Row],[Total Sales]] &gt; 4000, "Top Seller", "Other")</f>
        <v>Other</v>
      </c>
    </row>
    <row r="991" spans="1:29" x14ac:dyDescent="0.3">
      <c r="A991" s="7" t="s">
        <v>1006</v>
      </c>
      <c r="B991" s="7" t="s">
        <v>2006</v>
      </c>
      <c r="C991" s="7" t="s">
        <v>2017</v>
      </c>
      <c r="D991" s="7" t="s">
        <v>2140</v>
      </c>
      <c r="E991" s="7" t="s">
        <v>2140</v>
      </c>
      <c r="F991" s="7" t="s">
        <v>2921</v>
      </c>
      <c r="G991" s="7" t="s">
        <v>2937</v>
      </c>
      <c r="H991" s="7">
        <v>0</v>
      </c>
      <c r="I991" s="10" t="s">
        <v>2947</v>
      </c>
      <c r="J991" s="7" t="s">
        <v>2992</v>
      </c>
      <c r="K991" s="7" t="s">
        <v>3984</v>
      </c>
      <c r="L991" s="11" t="s">
        <v>4984</v>
      </c>
      <c r="M991" s="11" t="s">
        <v>5984</v>
      </c>
      <c r="N991" s="9">
        <v>2006</v>
      </c>
      <c r="O991" s="7" t="s">
        <v>5996</v>
      </c>
      <c r="P991" s="7" t="s">
        <v>6001</v>
      </c>
      <c r="Q991" s="9">
        <v>151</v>
      </c>
      <c r="R991" s="6">
        <v>45677</v>
      </c>
      <c r="S991" s="8">
        <f>ROUND((VALUE(SUBSTITUTE(SUBSTITUTE(BooksData[[#This Row],[Price (Incl. Tax)]], "Â", ""), "£", "")) *1.3),2)</f>
        <v>71.25</v>
      </c>
      <c r="T991" s="7" cm="1">
        <f t="array" ref="T991">_xlfn.SWITCH(I991, "One",1,"Two",2,"Three",3,"Four",4,"Five",5,"")</f>
        <v>5</v>
      </c>
      <c r="U991" s="12">
        <f>BooksData[[#This Row],[Price(USD)]]*BooksData[[#This Row],[Total Sales]]</f>
        <v>142927.5</v>
      </c>
      <c r="V991" s="7" t="str">
        <f>IF(BooksData[[#This Row],[Title]]="","Missing","OK")</f>
        <v>OK</v>
      </c>
      <c r="W991" s="7" t="str">
        <f ca="1">IF(BooksData[[#This Row],[Last Purchase]] &gt;= TODAY() - 30, "Recent", "Old")</f>
        <v>Old</v>
      </c>
      <c r="X991" s="7">
        <f>IFERROR(
  --MID(BooksData[[#This Row],[Availability]],
        FIND("(", BooksData[[#This Row],[Availability]]) + 1,
        FIND(" ", BooksData[[#This Row],[Availability]], FIND("(", BooksData[[#This Row],[Availability]])) - FIND("(", BooksData[[#This Row],[Availability]]) - 1),
  0)</f>
        <v>9</v>
      </c>
      <c r="Y991" s="13" t="str">
        <f>IF(ISNUMBER(SEARCH("In stock", BooksData[[#This Row],[Availability]])), "In Stock", "Out of Stock")</f>
        <v>In Stock</v>
      </c>
      <c r="Z991" s="13" t="str">
        <f>IF(BooksData[[#This Row],[Stock Count]] &lt; 5, "⚠️ Low", "OK")</f>
        <v>OK</v>
      </c>
      <c r="AA991" s="14">
        <f>BooksData[[#This Row],[Revenue]]*0.2</f>
        <v>28585.5</v>
      </c>
      <c r="AB991" s="13" t="str" cm="1">
        <f t="array" ref="AB991">_xlfn.IFS(BooksData[[#This Row],[Price(USD)]]&lt;10, "Low", BooksData[[#This Row],[Price(USD)]]&lt;20, "Mid", TRUE, "High")</f>
        <v>High</v>
      </c>
      <c r="AC991" s="13" t="str">
        <f>IF(BooksData[[#This Row],[Total Sales]] &gt; 4000, "Top Seller", "Other")</f>
        <v>Other</v>
      </c>
    </row>
    <row r="992" spans="1:29" x14ac:dyDescent="0.3">
      <c r="A992" s="7" t="s">
        <v>1007</v>
      </c>
      <c r="B992" s="7" t="s">
        <v>2007</v>
      </c>
      <c r="C992" s="7" t="s">
        <v>2017</v>
      </c>
      <c r="D992" s="7" t="s">
        <v>2782</v>
      </c>
      <c r="E992" s="7" t="s">
        <v>2782</v>
      </c>
      <c r="F992" s="7" t="s">
        <v>2921</v>
      </c>
      <c r="G992" s="7" t="s">
        <v>2932</v>
      </c>
      <c r="H992" s="7">
        <v>0</v>
      </c>
      <c r="I992" s="10" t="s">
        <v>2945</v>
      </c>
      <c r="J992" s="7" t="s">
        <v>2993</v>
      </c>
      <c r="K992" s="7" t="s">
        <v>3985</v>
      </c>
      <c r="L992" s="11" t="s">
        <v>4985</v>
      </c>
      <c r="M992" s="11" t="s">
        <v>5985</v>
      </c>
      <c r="N992" s="9">
        <v>4734</v>
      </c>
      <c r="O992" s="7" t="s">
        <v>5999</v>
      </c>
      <c r="P992" s="7" t="s">
        <v>6002</v>
      </c>
      <c r="Q992" s="9">
        <v>700</v>
      </c>
      <c r="R992" s="6">
        <v>45769</v>
      </c>
      <c r="S992" s="8">
        <f>ROUND((VALUE(SUBSTITUTE(SUBSTITUTE(BooksData[[#This Row],[Price (Incl. Tax)]], "Â", ""), "£", "")) *1.3),2)</f>
        <v>63.77</v>
      </c>
      <c r="T992" s="7" cm="1">
        <f t="array" ref="T992">_xlfn.SWITCH(I992, "One",1,"Two",2,"Three",3,"Four",4,"Five",5,"")</f>
        <v>3</v>
      </c>
      <c r="U992" s="12">
        <f>BooksData[[#This Row],[Price(USD)]]*BooksData[[#This Row],[Total Sales]]</f>
        <v>301887.18</v>
      </c>
      <c r="V992" s="7" t="str">
        <f>IF(BooksData[[#This Row],[Title]]="","Missing","OK")</f>
        <v>OK</v>
      </c>
      <c r="W992" s="7" t="str">
        <f ca="1">IF(BooksData[[#This Row],[Last Purchase]] &gt;= TODAY() - 30, "Recent", "Old")</f>
        <v>Old</v>
      </c>
      <c r="X992" s="7">
        <f>IFERROR(
  --MID(BooksData[[#This Row],[Availability]],
        FIND("(", BooksData[[#This Row],[Availability]]) + 1,
        FIND(" ", BooksData[[#This Row],[Availability]], FIND("(", BooksData[[#This Row],[Availability]])) - FIND("(", BooksData[[#This Row],[Availability]]) - 1),
  0)</f>
        <v>16</v>
      </c>
      <c r="Y992" s="13" t="str">
        <f>IF(ISNUMBER(SEARCH("In stock", BooksData[[#This Row],[Availability]])), "In Stock", "Out of Stock")</f>
        <v>In Stock</v>
      </c>
      <c r="Z992" s="13" t="str">
        <f>IF(BooksData[[#This Row],[Stock Count]] &lt; 5, "⚠️ Low", "OK")</f>
        <v>OK</v>
      </c>
      <c r="AA992" s="14">
        <f>BooksData[[#This Row],[Revenue]]*0.2</f>
        <v>60377.436000000002</v>
      </c>
      <c r="AB992" s="13" t="str" cm="1">
        <f t="array" ref="AB992">_xlfn.IFS(BooksData[[#This Row],[Price(USD)]]&lt;10, "Low", BooksData[[#This Row],[Price(USD)]]&lt;20, "Mid", TRUE, "High")</f>
        <v>High</v>
      </c>
      <c r="AC992" s="13" t="str">
        <f>IF(BooksData[[#This Row],[Total Sales]] &gt; 4000, "Top Seller", "Other")</f>
        <v>Top Seller</v>
      </c>
    </row>
    <row r="993" spans="1:29" x14ac:dyDescent="0.3">
      <c r="A993" s="7" t="s">
        <v>1008</v>
      </c>
      <c r="B993" s="7" t="s">
        <v>2008</v>
      </c>
      <c r="C993" s="7" t="s">
        <v>2017</v>
      </c>
      <c r="D993" s="7" t="s">
        <v>2913</v>
      </c>
      <c r="E993" s="7" t="s">
        <v>2913</v>
      </c>
      <c r="F993" s="7" t="s">
        <v>2921</v>
      </c>
      <c r="G993" s="7" t="s">
        <v>2924</v>
      </c>
      <c r="H993" s="7">
        <v>0</v>
      </c>
      <c r="I993" s="10" t="s">
        <v>2943</v>
      </c>
      <c r="J993" s="7" t="s">
        <v>2993</v>
      </c>
      <c r="K993" s="7" t="s">
        <v>3986</v>
      </c>
      <c r="L993" s="11" t="s">
        <v>4986</v>
      </c>
      <c r="M993" s="11" t="s">
        <v>5986</v>
      </c>
      <c r="N993" s="9">
        <v>3187</v>
      </c>
      <c r="O993" s="7" t="s">
        <v>6000</v>
      </c>
      <c r="P993" s="7" t="s">
        <v>6001</v>
      </c>
      <c r="Q993" s="9">
        <v>348</v>
      </c>
      <c r="R993" s="6">
        <v>45754</v>
      </c>
      <c r="S993" s="8">
        <f>ROUND((VALUE(SUBSTITUTE(SUBSTITUTE(BooksData[[#This Row],[Price (Incl. Tax)]], "Â", ""), "£", "")) *1.3),2)</f>
        <v>70.290000000000006</v>
      </c>
      <c r="T993" s="7" cm="1">
        <f t="array" ref="T993">_xlfn.SWITCH(I993, "One",1,"Two",2,"Three",3,"Four",4,"Five",5,"")</f>
        <v>2</v>
      </c>
      <c r="U993" s="12">
        <f>BooksData[[#This Row],[Price(USD)]]*BooksData[[#This Row],[Total Sales]]</f>
        <v>224014.23</v>
      </c>
      <c r="V993" s="7" t="str">
        <f>IF(BooksData[[#This Row],[Title]]="","Missing","OK")</f>
        <v>OK</v>
      </c>
      <c r="W993" s="7" t="str">
        <f ca="1">IF(BooksData[[#This Row],[Last Purchase]] &gt;= TODAY() - 30, "Recent", "Old")</f>
        <v>Old</v>
      </c>
      <c r="X993" s="7">
        <f>IFERROR(
  --MID(BooksData[[#This Row],[Availability]],
        FIND("(", BooksData[[#This Row],[Availability]]) + 1,
        FIND(" ", BooksData[[#This Row],[Availability]], FIND("(", BooksData[[#This Row],[Availability]])) - FIND("(", BooksData[[#This Row],[Availability]]) - 1),
  0)</f>
        <v>14</v>
      </c>
      <c r="Y993" s="13" t="str">
        <f>IF(ISNUMBER(SEARCH("In stock", BooksData[[#This Row],[Availability]])), "In Stock", "Out of Stock")</f>
        <v>In Stock</v>
      </c>
      <c r="Z993" s="13" t="str">
        <f>IF(BooksData[[#This Row],[Stock Count]] &lt; 5, "⚠️ Low", "OK")</f>
        <v>OK</v>
      </c>
      <c r="AA993" s="14">
        <f>BooksData[[#This Row],[Revenue]]*0.2</f>
        <v>44802.846000000005</v>
      </c>
      <c r="AB993" s="13" t="str" cm="1">
        <f t="array" ref="AB993">_xlfn.IFS(BooksData[[#This Row],[Price(USD)]]&lt;10, "Low", BooksData[[#This Row],[Price(USD)]]&lt;20, "Mid", TRUE, "High")</f>
        <v>High</v>
      </c>
      <c r="AC993" s="13" t="str">
        <f>IF(BooksData[[#This Row],[Total Sales]] &gt; 4000, "Top Seller", "Other")</f>
        <v>Other</v>
      </c>
    </row>
    <row r="994" spans="1:29" x14ac:dyDescent="0.3">
      <c r="A994" s="7" t="s">
        <v>1009</v>
      </c>
      <c r="B994" s="7" t="s">
        <v>2009</v>
      </c>
      <c r="C994" s="7" t="s">
        <v>2017</v>
      </c>
      <c r="D994" s="7" t="s">
        <v>2914</v>
      </c>
      <c r="E994" s="7" t="s">
        <v>2914</v>
      </c>
      <c r="F994" s="7" t="s">
        <v>2921</v>
      </c>
      <c r="G994" s="7" t="s">
        <v>2941</v>
      </c>
      <c r="H994" s="7">
        <v>0</v>
      </c>
      <c r="I994" s="10" t="s">
        <v>2947</v>
      </c>
      <c r="J994" s="7" t="s">
        <v>2993</v>
      </c>
      <c r="K994" s="7" t="s">
        <v>3987</v>
      </c>
      <c r="L994" s="11" t="s">
        <v>4987</v>
      </c>
      <c r="M994" s="11" t="s">
        <v>5987</v>
      </c>
      <c r="N994" s="9">
        <v>1963</v>
      </c>
      <c r="O994" s="7" t="s">
        <v>5999</v>
      </c>
      <c r="P994" s="7" t="s">
        <v>6002</v>
      </c>
      <c r="Q994" s="9">
        <v>1818</v>
      </c>
      <c r="R994" s="6">
        <v>45822</v>
      </c>
      <c r="S994" s="8">
        <f>ROUND((VALUE(SUBSTITUTE(SUBSTITUTE(BooksData[[#This Row],[Price (Incl. Tax)]], "Â", ""), "£", "")) *1.3),2)</f>
        <v>64.62</v>
      </c>
      <c r="T994" s="7" cm="1">
        <f t="array" ref="T994">_xlfn.SWITCH(I994, "One",1,"Two",2,"Three",3,"Four",4,"Five",5,"")</f>
        <v>5</v>
      </c>
      <c r="U994" s="12">
        <f>BooksData[[#This Row],[Price(USD)]]*BooksData[[#This Row],[Total Sales]]</f>
        <v>126849.06000000001</v>
      </c>
      <c r="V994" s="7" t="str">
        <f>IF(BooksData[[#This Row],[Title]]="","Missing","OK")</f>
        <v>OK</v>
      </c>
      <c r="W994" s="7" t="str">
        <f ca="1">IF(BooksData[[#This Row],[Last Purchase]] &gt;= TODAY() - 30, "Recent", "Old")</f>
        <v>Old</v>
      </c>
      <c r="X994" s="7">
        <f>IFERROR(
  --MID(BooksData[[#This Row],[Availability]],
        FIND("(", BooksData[[#This Row],[Availability]]) + 1,
        FIND(" ", BooksData[[#This Row],[Availability]], FIND("(", BooksData[[#This Row],[Availability]])) - FIND("(", BooksData[[#This Row],[Availability]]) - 1),
  0)</f>
        <v>10</v>
      </c>
      <c r="Y994" s="13" t="str">
        <f>IF(ISNUMBER(SEARCH("In stock", BooksData[[#This Row],[Availability]])), "In Stock", "Out of Stock")</f>
        <v>In Stock</v>
      </c>
      <c r="Z994" s="13" t="str">
        <f>IF(BooksData[[#This Row],[Stock Count]] &lt; 5, "⚠️ Low", "OK")</f>
        <v>OK</v>
      </c>
      <c r="AA994" s="14">
        <f>BooksData[[#This Row],[Revenue]]*0.2</f>
        <v>25369.812000000005</v>
      </c>
      <c r="AB994" s="13" t="str" cm="1">
        <f t="array" ref="AB994">_xlfn.IFS(BooksData[[#This Row],[Price(USD)]]&lt;10, "Low", BooksData[[#This Row],[Price(USD)]]&lt;20, "Mid", TRUE, "High")</f>
        <v>High</v>
      </c>
      <c r="AC994" s="13" t="str">
        <f>IF(BooksData[[#This Row],[Total Sales]] &gt; 4000, "Top Seller", "Other")</f>
        <v>Other</v>
      </c>
    </row>
    <row r="995" spans="1:29" x14ac:dyDescent="0.3">
      <c r="A995" s="7" t="s">
        <v>1010</v>
      </c>
      <c r="B995" s="7" t="s">
        <v>2010</v>
      </c>
      <c r="C995" s="7" t="s">
        <v>2017</v>
      </c>
      <c r="D995" s="7" t="s">
        <v>2915</v>
      </c>
      <c r="E995" s="7" t="s">
        <v>2915</v>
      </c>
      <c r="F995" s="7" t="s">
        <v>2921</v>
      </c>
      <c r="G995" s="7" t="s">
        <v>2937</v>
      </c>
      <c r="H995" s="7">
        <v>0</v>
      </c>
      <c r="I995" s="10" t="s">
        <v>2947</v>
      </c>
      <c r="J995" s="7" t="s">
        <v>2993</v>
      </c>
      <c r="K995" s="7" t="s">
        <v>3988</v>
      </c>
      <c r="L995" s="11" t="s">
        <v>4988</v>
      </c>
      <c r="M995" s="11" t="s">
        <v>5988</v>
      </c>
      <c r="N995" s="9">
        <v>3415</v>
      </c>
      <c r="O995" s="7" t="s">
        <v>5999</v>
      </c>
      <c r="P995" s="7" t="s">
        <v>6002</v>
      </c>
      <c r="Q995" s="9">
        <v>768</v>
      </c>
      <c r="R995" s="6">
        <v>45753</v>
      </c>
      <c r="S995" s="8">
        <f>ROUND((VALUE(SUBSTITUTE(SUBSTITUTE(BooksData[[#This Row],[Price (Incl. Tax)]], "Â", ""), "£", "")) *1.3),2)</f>
        <v>68.87</v>
      </c>
      <c r="T995" s="7" cm="1">
        <f t="array" ref="T995">_xlfn.SWITCH(I995, "One",1,"Two",2,"Three",3,"Four",4,"Five",5,"")</f>
        <v>5</v>
      </c>
      <c r="U995" s="12">
        <f>BooksData[[#This Row],[Price(USD)]]*BooksData[[#This Row],[Total Sales]]</f>
        <v>235191.05000000002</v>
      </c>
      <c r="V995" s="7" t="str">
        <f>IF(BooksData[[#This Row],[Title]]="","Missing","OK")</f>
        <v>OK</v>
      </c>
      <c r="W995" s="7" t="str">
        <f ca="1">IF(BooksData[[#This Row],[Last Purchase]] &gt;= TODAY() - 30, "Recent", "Old")</f>
        <v>Old</v>
      </c>
      <c r="X995" s="7">
        <f>IFERROR(
  --MID(BooksData[[#This Row],[Availability]],
        FIND("(", BooksData[[#This Row],[Availability]]) + 1,
        FIND(" ", BooksData[[#This Row],[Availability]], FIND("(", BooksData[[#This Row],[Availability]])) - FIND("(", BooksData[[#This Row],[Availability]]) - 1),
  0)</f>
        <v>9</v>
      </c>
      <c r="Y995" s="13" t="str">
        <f>IF(ISNUMBER(SEARCH("In stock", BooksData[[#This Row],[Availability]])), "In Stock", "Out of Stock")</f>
        <v>In Stock</v>
      </c>
      <c r="Z995" s="13" t="str">
        <f>IF(BooksData[[#This Row],[Stock Count]] &lt; 5, "⚠️ Low", "OK")</f>
        <v>OK</v>
      </c>
      <c r="AA995" s="14">
        <f>BooksData[[#This Row],[Revenue]]*0.2</f>
        <v>47038.210000000006</v>
      </c>
      <c r="AB995" s="13" t="str" cm="1">
        <f t="array" ref="AB995">_xlfn.IFS(BooksData[[#This Row],[Price(USD)]]&lt;10, "Low", BooksData[[#This Row],[Price(USD)]]&lt;20, "Mid", TRUE, "High")</f>
        <v>High</v>
      </c>
      <c r="AC995" s="13" t="str">
        <f>IF(BooksData[[#This Row],[Total Sales]] &gt; 4000, "Top Seller", "Other")</f>
        <v>Other</v>
      </c>
    </row>
    <row r="996" spans="1:29" x14ac:dyDescent="0.3">
      <c r="A996" s="7" t="s">
        <v>1011</v>
      </c>
      <c r="B996" s="7" t="s">
        <v>2011</v>
      </c>
      <c r="C996" s="7" t="s">
        <v>2017</v>
      </c>
      <c r="D996" s="7" t="s">
        <v>2916</v>
      </c>
      <c r="E996" s="7" t="s">
        <v>2916</v>
      </c>
      <c r="F996" s="7" t="s">
        <v>2921</v>
      </c>
      <c r="G996" s="7" t="s">
        <v>2922</v>
      </c>
      <c r="H996" s="7">
        <v>0</v>
      </c>
      <c r="I996" s="10" t="s">
        <v>2943</v>
      </c>
      <c r="J996" s="7" t="s">
        <v>2994</v>
      </c>
      <c r="K996" s="7" t="s">
        <v>3989</v>
      </c>
      <c r="L996" s="11" t="s">
        <v>4989</v>
      </c>
      <c r="M996" s="11" t="s">
        <v>5989</v>
      </c>
      <c r="N996" s="9">
        <v>407</v>
      </c>
      <c r="O996" s="7" t="s">
        <v>5995</v>
      </c>
      <c r="P996" s="7" t="s">
        <v>6002</v>
      </c>
      <c r="Q996" s="9">
        <v>329</v>
      </c>
      <c r="R996" s="6">
        <v>45786</v>
      </c>
      <c r="S996" s="8">
        <f>ROUND((VALUE(SUBSTITUTE(SUBSTITUTE(BooksData[[#This Row],[Price (Incl. Tax)]], "Â", ""), "£", "")) *1.3),2)</f>
        <v>66.73</v>
      </c>
      <c r="T996" s="7" cm="1">
        <f t="array" ref="T996">_xlfn.SWITCH(I996, "One",1,"Two",2,"Three",3,"Four",4,"Five",5,"")</f>
        <v>2</v>
      </c>
      <c r="U996" s="12">
        <f>BooksData[[#This Row],[Price(USD)]]*BooksData[[#This Row],[Total Sales]]</f>
        <v>27159.11</v>
      </c>
      <c r="V996" s="7" t="str">
        <f>IF(BooksData[[#This Row],[Title]]="","Missing","OK")</f>
        <v>OK</v>
      </c>
      <c r="W996" s="7" t="str">
        <f ca="1">IF(BooksData[[#This Row],[Last Purchase]] &gt;= TODAY() - 30, "Recent", "Old")</f>
        <v>Old</v>
      </c>
      <c r="X996" s="7">
        <f>IFERROR(
  --MID(BooksData[[#This Row],[Availability]],
        FIND("(", BooksData[[#This Row],[Availability]]) + 1,
        FIND(" ", BooksData[[#This Row],[Availability]], FIND("(", BooksData[[#This Row],[Availability]])) - FIND("(", BooksData[[#This Row],[Availability]]) - 1),
  0)</f>
        <v>19</v>
      </c>
      <c r="Y996" s="13" t="str">
        <f>IF(ISNUMBER(SEARCH("In stock", BooksData[[#This Row],[Availability]])), "In Stock", "Out of Stock")</f>
        <v>In Stock</v>
      </c>
      <c r="Z996" s="13" t="str">
        <f>IF(BooksData[[#This Row],[Stock Count]] &lt; 5, "⚠️ Low", "OK")</f>
        <v>OK</v>
      </c>
      <c r="AA996" s="14">
        <f>BooksData[[#This Row],[Revenue]]*0.2</f>
        <v>5431.8220000000001</v>
      </c>
      <c r="AB996" s="13" t="str" cm="1">
        <f t="array" ref="AB996">_xlfn.IFS(BooksData[[#This Row],[Price(USD)]]&lt;10, "Low", BooksData[[#This Row],[Price(USD)]]&lt;20, "Mid", TRUE, "High")</f>
        <v>High</v>
      </c>
      <c r="AC996" s="13" t="str">
        <f>IF(BooksData[[#This Row],[Total Sales]] &gt; 4000, "Top Seller", "Other")</f>
        <v>Other</v>
      </c>
    </row>
    <row r="997" spans="1:29" x14ac:dyDescent="0.3">
      <c r="A997" s="7" t="s">
        <v>1012</v>
      </c>
      <c r="B997" s="7" t="s">
        <v>2012</v>
      </c>
      <c r="C997" s="7" t="s">
        <v>2017</v>
      </c>
      <c r="D997" s="7" t="s">
        <v>2917</v>
      </c>
      <c r="E997" s="7" t="s">
        <v>2917</v>
      </c>
      <c r="F997" s="7" t="s">
        <v>2921</v>
      </c>
      <c r="G997" s="7" t="s">
        <v>2924</v>
      </c>
      <c r="H997" s="7">
        <v>0</v>
      </c>
      <c r="I997" s="10" t="s">
        <v>2944</v>
      </c>
      <c r="J997" s="7" t="s">
        <v>2994</v>
      </c>
      <c r="K997" s="7" t="s">
        <v>3990</v>
      </c>
      <c r="L997" s="11" t="s">
        <v>4990</v>
      </c>
      <c r="M997" s="11" t="s">
        <v>5990</v>
      </c>
      <c r="N997" s="9">
        <v>2656</v>
      </c>
      <c r="O997" s="7" t="s">
        <v>5998</v>
      </c>
      <c r="P997" s="7" t="s">
        <v>6002</v>
      </c>
      <c r="Q997" s="9">
        <v>1499</v>
      </c>
      <c r="R997" s="6">
        <v>45713</v>
      </c>
      <c r="S997" s="8">
        <f>ROUND((VALUE(SUBSTITUTE(SUBSTITUTE(BooksData[[#This Row],[Price (Incl. Tax)]], "Â", ""), "£", "")) *1.3),2)</f>
        <v>68.45</v>
      </c>
      <c r="T997" s="7" cm="1">
        <f t="array" ref="T997">_xlfn.SWITCH(I997, "One",1,"Two",2,"Three",3,"Four",4,"Five",5,"")</f>
        <v>4</v>
      </c>
      <c r="U997" s="12">
        <f>BooksData[[#This Row],[Price(USD)]]*BooksData[[#This Row],[Total Sales]]</f>
        <v>181803.2</v>
      </c>
      <c r="V997" s="7" t="str">
        <f>IF(BooksData[[#This Row],[Title]]="","Missing","OK")</f>
        <v>OK</v>
      </c>
      <c r="W997" s="7" t="str">
        <f ca="1">IF(BooksData[[#This Row],[Last Purchase]] &gt;= TODAY() - 30, "Recent", "Old")</f>
        <v>Old</v>
      </c>
      <c r="X997" s="7">
        <f>IFERROR(
  --MID(BooksData[[#This Row],[Availability]],
        FIND("(", BooksData[[#This Row],[Availability]]) + 1,
        FIND(" ", BooksData[[#This Row],[Availability]], FIND("(", BooksData[[#This Row],[Availability]])) - FIND("(", BooksData[[#This Row],[Availability]]) - 1),
  0)</f>
        <v>14</v>
      </c>
      <c r="Y997" s="13" t="str">
        <f>IF(ISNUMBER(SEARCH("In stock", BooksData[[#This Row],[Availability]])), "In Stock", "Out of Stock")</f>
        <v>In Stock</v>
      </c>
      <c r="Z997" s="13" t="str">
        <f>IF(BooksData[[#This Row],[Stock Count]] &lt; 5, "⚠️ Low", "OK")</f>
        <v>OK</v>
      </c>
      <c r="AA997" s="14">
        <f>BooksData[[#This Row],[Revenue]]*0.2</f>
        <v>36360.640000000007</v>
      </c>
      <c r="AB997" s="13" t="str" cm="1">
        <f t="array" ref="AB997">_xlfn.IFS(BooksData[[#This Row],[Price(USD)]]&lt;10, "Low", BooksData[[#This Row],[Price(USD)]]&lt;20, "Mid", TRUE, "High")</f>
        <v>High</v>
      </c>
      <c r="AC997" s="13" t="str">
        <f>IF(BooksData[[#This Row],[Total Sales]] &gt; 4000, "Top Seller", "Other")</f>
        <v>Other</v>
      </c>
    </row>
    <row r="998" spans="1:29" x14ac:dyDescent="0.3">
      <c r="A998" s="7" t="s">
        <v>1013</v>
      </c>
      <c r="B998" s="7" t="s">
        <v>2013</v>
      </c>
      <c r="C998" s="7" t="s">
        <v>2017</v>
      </c>
      <c r="D998" s="7" t="s">
        <v>2918</v>
      </c>
      <c r="E998" s="7" t="s">
        <v>2918</v>
      </c>
      <c r="F998" s="7" t="s">
        <v>2921</v>
      </c>
      <c r="G998" s="7" t="s">
        <v>2933</v>
      </c>
      <c r="H998" s="7">
        <v>0</v>
      </c>
      <c r="I998" s="10" t="s">
        <v>2946</v>
      </c>
      <c r="J998" s="7" t="s">
        <v>2994</v>
      </c>
      <c r="K998" s="7" t="s">
        <v>3991</v>
      </c>
      <c r="L998" s="11" t="s">
        <v>4991</v>
      </c>
      <c r="M998" s="11" t="s">
        <v>5991</v>
      </c>
      <c r="N998" s="9">
        <v>3924</v>
      </c>
      <c r="O998" s="7" t="s">
        <v>6000</v>
      </c>
      <c r="P998" s="7" t="s">
        <v>6001</v>
      </c>
      <c r="Q998" s="9">
        <v>153</v>
      </c>
      <c r="R998" s="6">
        <v>45779</v>
      </c>
      <c r="S998" s="8">
        <f>ROUND((VALUE(SUBSTITUTE(SUBSTITUTE(BooksData[[#This Row],[Price (Incl. Tax)]], "Â", ""), "£", "")) *1.3),2)</f>
        <v>73.92</v>
      </c>
      <c r="T998" s="7" cm="1">
        <f t="array" ref="T998">_xlfn.SWITCH(I998, "One",1,"Two",2,"Three",3,"Four",4,"Five",5,"")</f>
        <v>1</v>
      </c>
      <c r="U998" s="12">
        <f>BooksData[[#This Row],[Price(USD)]]*BooksData[[#This Row],[Total Sales]]</f>
        <v>290062.08000000002</v>
      </c>
      <c r="V998" s="7" t="str">
        <f>IF(BooksData[[#This Row],[Title]]="","Missing","OK")</f>
        <v>OK</v>
      </c>
      <c r="W998" s="7" t="str">
        <f ca="1">IF(BooksData[[#This Row],[Last Purchase]] &gt;= TODAY() - 30, "Recent", "Old")</f>
        <v>Old</v>
      </c>
      <c r="X998" s="7">
        <f>IFERROR(
  --MID(BooksData[[#This Row],[Availability]],
        FIND("(", BooksData[[#This Row],[Availability]]) + 1,
        FIND(" ", BooksData[[#This Row],[Availability]], FIND("(", BooksData[[#This Row],[Availability]])) - FIND("(", BooksData[[#This Row],[Availability]]) - 1),
  0)</f>
        <v>12</v>
      </c>
      <c r="Y998" s="13" t="str">
        <f>IF(ISNUMBER(SEARCH("In stock", BooksData[[#This Row],[Availability]])), "In Stock", "Out of Stock")</f>
        <v>In Stock</v>
      </c>
      <c r="Z998" s="13" t="str">
        <f>IF(BooksData[[#This Row],[Stock Count]] &lt; 5, "⚠️ Low", "OK")</f>
        <v>OK</v>
      </c>
      <c r="AA998" s="14">
        <f>BooksData[[#This Row],[Revenue]]*0.2</f>
        <v>58012.416000000005</v>
      </c>
      <c r="AB998" s="13" t="str" cm="1">
        <f t="array" ref="AB998">_xlfn.IFS(BooksData[[#This Row],[Price(USD)]]&lt;10, "Low", BooksData[[#This Row],[Price(USD)]]&lt;20, "Mid", TRUE, "High")</f>
        <v>High</v>
      </c>
      <c r="AC998" s="13" t="str">
        <f>IF(BooksData[[#This Row],[Total Sales]] &gt; 4000, "Top Seller", "Other")</f>
        <v>Other</v>
      </c>
    </row>
    <row r="999" spans="1:29" x14ac:dyDescent="0.3">
      <c r="A999" s="7" t="s">
        <v>1014</v>
      </c>
      <c r="B999" s="7" t="s">
        <v>2014</v>
      </c>
      <c r="C999" s="7" t="s">
        <v>2017</v>
      </c>
      <c r="D999" s="7" t="s">
        <v>2492</v>
      </c>
      <c r="E999" s="7" t="s">
        <v>2492</v>
      </c>
      <c r="F999" s="7" t="s">
        <v>2921</v>
      </c>
      <c r="G999" s="7" t="s">
        <v>2923</v>
      </c>
      <c r="H999" s="7">
        <v>0</v>
      </c>
      <c r="I999" s="10" t="s">
        <v>2946</v>
      </c>
      <c r="J999" s="7" t="s">
        <v>2995</v>
      </c>
      <c r="K999" s="7" t="s">
        <v>3992</v>
      </c>
      <c r="L999" s="11" t="s">
        <v>4992</v>
      </c>
      <c r="M999" s="11" t="s">
        <v>5992</v>
      </c>
      <c r="N999" s="9">
        <v>3173</v>
      </c>
      <c r="O999" s="7" t="s">
        <v>5995</v>
      </c>
      <c r="P999" s="7" t="s">
        <v>6002</v>
      </c>
      <c r="Q999" s="9">
        <v>1120</v>
      </c>
      <c r="R999" s="6">
        <v>45845</v>
      </c>
      <c r="S999" s="8">
        <f>ROUND((VALUE(SUBSTITUTE(SUBSTITUTE(BooksData[[#This Row],[Price (Incl. Tax)]], "Â", ""), "£", "")) *1.3),2)</f>
        <v>47.55</v>
      </c>
      <c r="T999" s="7" cm="1">
        <f t="array" ref="T999">_xlfn.SWITCH(I999, "One",1,"Two",2,"Three",3,"Four",4,"Five",5,"")</f>
        <v>1</v>
      </c>
      <c r="U999" s="12">
        <f>BooksData[[#This Row],[Price(USD)]]*BooksData[[#This Row],[Total Sales]]</f>
        <v>150876.15</v>
      </c>
      <c r="V999" s="7" t="str">
        <f>IF(BooksData[[#This Row],[Title]]="","Missing","OK")</f>
        <v>OK</v>
      </c>
      <c r="W999" s="7" t="str">
        <f ca="1">IF(BooksData[[#This Row],[Last Purchase]] &gt;= TODAY() - 30, "Recent", "Old")</f>
        <v>Recent</v>
      </c>
      <c r="X999" s="7">
        <f>IFERROR(
  --MID(BooksData[[#This Row],[Availability]],
        FIND("(", BooksData[[#This Row],[Availability]]) + 1,
        FIND(" ", BooksData[[#This Row],[Availability]], FIND("(", BooksData[[#This Row],[Availability]])) - FIND("(", BooksData[[#This Row],[Availability]]) - 1),
  0)</f>
        <v>15</v>
      </c>
      <c r="Y999" s="13" t="str">
        <f>IF(ISNUMBER(SEARCH("In stock", BooksData[[#This Row],[Availability]])), "In Stock", "Out of Stock")</f>
        <v>In Stock</v>
      </c>
      <c r="Z999" s="13" t="str">
        <f>IF(BooksData[[#This Row],[Stock Count]] &lt; 5, "⚠️ Low", "OK")</f>
        <v>OK</v>
      </c>
      <c r="AA999" s="14">
        <f>BooksData[[#This Row],[Revenue]]*0.2</f>
        <v>30175.23</v>
      </c>
      <c r="AB999" s="13" t="str" cm="1">
        <f t="array" ref="AB999">_xlfn.IFS(BooksData[[#This Row],[Price(USD)]]&lt;10, "Low", BooksData[[#This Row],[Price(USD)]]&lt;20, "Mid", TRUE, "High")</f>
        <v>High</v>
      </c>
      <c r="AC999" s="13" t="str">
        <f>IF(BooksData[[#This Row],[Total Sales]] &gt; 4000, "Top Seller", "Other")</f>
        <v>Other</v>
      </c>
    </row>
    <row r="1000" spans="1:29" x14ac:dyDescent="0.3">
      <c r="A1000" s="7" t="s">
        <v>1015</v>
      </c>
      <c r="B1000" s="7" t="s">
        <v>2015</v>
      </c>
      <c r="C1000" s="7" t="s">
        <v>2017</v>
      </c>
      <c r="D1000" s="7" t="s">
        <v>2919</v>
      </c>
      <c r="E1000" s="7" t="s">
        <v>2919</v>
      </c>
      <c r="F1000" s="7" t="s">
        <v>2921</v>
      </c>
      <c r="G1000" s="7" t="s">
        <v>2923</v>
      </c>
      <c r="H1000" s="7">
        <v>0</v>
      </c>
      <c r="I1000" s="10" t="s">
        <v>2947</v>
      </c>
      <c r="J1000" s="7" t="s">
        <v>2996</v>
      </c>
      <c r="K1000" s="7" t="s">
        <v>3993</v>
      </c>
      <c r="L1000" s="11" t="s">
        <v>4993</v>
      </c>
      <c r="M1000" s="11" t="s">
        <v>5993</v>
      </c>
      <c r="N1000" s="9">
        <v>3212</v>
      </c>
      <c r="O1000" s="7" t="s">
        <v>5997</v>
      </c>
      <c r="P1000" s="7" t="s">
        <v>6001</v>
      </c>
      <c r="Q1000" s="9">
        <v>1928</v>
      </c>
      <c r="R1000" s="6">
        <v>45719</v>
      </c>
      <c r="S1000" s="8">
        <f>ROUND((VALUE(SUBSTITUTE(SUBSTITUTE(BooksData[[#This Row],[Price (Incl. Tax)]], "Â", ""), "£", "")) *1.3),2)</f>
        <v>24.95</v>
      </c>
      <c r="T1000" s="7" cm="1">
        <f t="array" ref="T1000">_xlfn.SWITCH(I1000, "One",1,"Two",2,"Three",3,"Four",4,"Five",5,"")</f>
        <v>5</v>
      </c>
      <c r="U1000" s="12">
        <f>BooksData[[#This Row],[Price(USD)]]*BooksData[[#This Row],[Total Sales]]</f>
        <v>80139.399999999994</v>
      </c>
      <c r="V1000" s="7" t="str">
        <f>IF(BooksData[[#This Row],[Title]]="","Missing","OK")</f>
        <v>OK</v>
      </c>
      <c r="W1000" s="7" t="str">
        <f ca="1">IF(BooksData[[#This Row],[Last Purchase]] &gt;= TODAY() - 30, "Recent", "Old")</f>
        <v>Old</v>
      </c>
      <c r="X1000" s="7">
        <f>IFERROR(
  --MID(BooksData[[#This Row],[Availability]],
        FIND("(", BooksData[[#This Row],[Availability]]) + 1,
        FIND(" ", BooksData[[#This Row],[Availability]], FIND("(", BooksData[[#This Row],[Availability]])) - FIND("(", BooksData[[#This Row],[Availability]]) - 1),
  0)</f>
        <v>15</v>
      </c>
      <c r="Y1000" s="13" t="str">
        <f>IF(ISNUMBER(SEARCH("In stock", BooksData[[#This Row],[Availability]])), "In Stock", "Out of Stock")</f>
        <v>In Stock</v>
      </c>
      <c r="Z1000" s="13" t="str">
        <f>IF(BooksData[[#This Row],[Stock Count]] &lt; 5, "⚠️ Low", "OK")</f>
        <v>OK</v>
      </c>
      <c r="AA1000" s="14">
        <f>BooksData[[#This Row],[Revenue]]*0.2</f>
        <v>16027.88</v>
      </c>
      <c r="AB1000" s="13" t="str" cm="1">
        <f t="array" ref="AB1000">_xlfn.IFS(BooksData[[#This Row],[Price(USD)]]&lt;10, "Low", BooksData[[#This Row],[Price(USD)]]&lt;20, "Mid", TRUE, "High")</f>
        <v>High</v>
      </c>
      <c r="AC1000" s="13" t="str">
        <f>IF(BooksData[[#This Row],[Total Sales]] &gt; 4000, "Top Seller", "Other")</f>
        <v>Other</v>
      </c>
    </row>
    <row r="1001" spans="1:29" x14ac:dyDescent="0.3">
      <c r="A1001" s="7" t="s">
        <v>1016</v>
      </c>
      <c r="B1001" s="7" t="s">
        <v>2016</v>
      </c>
      <c r="C1001" s="7" t="s">
        <v>2017</v>
      </c>
      <c r="D1001" s="7" t="s">
        <v>2920</v>
      </c>
      <c r="E1001" s="7" t="s">
        <v>2920</v>
      </c>
      <c r="F1001" s="7" t="s">
        <v>2921</v>
      </c>
      <c r="G1001" s="7" t="s">
        <v>2923</v>
      </c>
      <c r="H1001" s="7">
        <v>0</v>
      </c>
      <c r="I1001" s="10" t="s">
        <v>2946</v>
      </c>
      <c r="J1001" s="7" t="s">
        <v>2997</v>
      </c>
      <c r="K1001" s="7" t="s">
        <v>3994</v>
      </c>
      <c r="L1001" s="11" t="s">
        <v>4994</v>
      </c>
      <c r="M1001" s="11" t="s">
        <v>5994</v>
      </c>
      <c r="N1001" s="9">
        <v>1296</v>
      </c>
      <c r="O1001" s="7" t="s">
        <v>6000</v>
      </c>
      <c r="P1001" s="7" t="s">
        <v>6001</v>
      </c>
      <c r="Q1001" s="9">
        <v>1839</v>
      </c>
      <c r="R1001" s="6">
        <v>45756</v>
      </c>
      <c r="S1001" s="8">
        <f>ROUND((VALUE(SUBSTITUTE(SUBSTITUTE(BooksData[[#This Row],[Price (Incl. Tax)]], "Â", ""), "£", "")) *1.3),2)</f>
        <v>14.26</v>
      </c>
      <c r="T1001" s="7" cm="1">
        <f t="array" ref="T1001">_xlfn.SWITCH(I1001, "One",1,"Two",2,"Three",3,"Four",4,"Five",5,"")</f>
        <v>1</v>
      </c>
      <c r="U1001" s="12">
        <f>BooksData[[#This Row],[Price(USD)]]*BooksData[[#This Row],[Total Sales]]</f>
        <v>18480.96</v>
      </c>
      <c r="V1001" s="7" t="str">
        <f>IF(BooksData[[#This Row],[Title]]="","Missing","OK")</f>
        <v>OK</v>
      </c>
      <c r="W1001" s="7" t="str">
        <f ca="1">IF(BooksData[[#This Row],[Last Purchase]] &gt;= TODAY() - 30, "Recent", "Old")</f>
        <v>Old</v>
      </c>
      <c r="X1001" s="7">
        <f>IFERROR(
  --MID(BooksData[[#This Row],[Availability]],
        FIND("(", BooksData[[#This Row],[Availability]]) + 1,
        FIND(" ", BooksData[[#This Row],[Availability]], FIND("(", BooksData[[#This Row],[Availability]])) - FIND("(", BooksData[[#This Row],[Availability]]) - 1),
  0)</f>
        <v>15</v>
      </c>
      <c r="Y1001" s="13" t="str">
        <f>IF(ISNUMBER(SEARCH("In stock", BooksData[[#This Row],[Availability]])), "In Stock", "Out of Stock")</f>
        <v>In Stock</v>
      </c>
      <c r="Z1001" s="13" t="str">
        <f>IF(BooksData[[#This Row],[Stock Count]] &lt; 5, "⚠️ Low", "OK")</f>
        <v>OK</v>
      </c>
      <c r="AA1001" s="14">
        <f>BooksData[[#This Row],[Revenue]]*0.2</f>
        <v>3696.192</v>
      </c>
      <c r="AB1001" s="13" t="str" cm="1">
        <f t="array" ref="AB1001">_xlfn.IFS(BooksData[[#This Row],[Price(USD)]]&lt;10, "Low", BooksData[[#This Row],[Price(USD)]]&lt;20, "Mid", TRUE, "High")</f>
        <v>Mid</v>
      </c>
      <c r="AC1001" s="13" t="str">
        <f>IF(BooksData[[#This Row],[Total Sales]] &gt; 4000, "Top Seller", "Other")</f>
        <v>Other</v>
      </c>
    </row>
  </sheetData>
  <hyperlinks>
    <hyperlink ref="L2" r:id="rId1" xr:uid="{A2D0CFDE-9948-4D8B-8577-6D489B68CF3E}"/>
    <hyperlink ref="M2" r:id="rId2" xr:uid="{7B5A1C93-E409-41AE-A1FC-2BA23BBB7C62}"/>
    <hyperlink ref="L3" r:id="rId3" xr:uid="{CA783574-3AB5-489A-8EB5-A479DC62D259}"/>
    <hyperlink ref="M3" r:id="rId4" xr:uid="{06D0225D-C2B6-4B31-B69B-DD1CA88E4B8A}"/>
    <hyperlink ref="L4" r:id="rId5" xr:uid="{EB6DD803-44AF-4BAE-8888-2220E31A964E}"/>
    <hyperlink ref="M4" r:id="rId6" xr:uid="{6F964650-6168-474A-9976-770FC2D16DF6}"/>
    <hyperlink ref="L5" r:id="rId7" xr:uid="{ED98F510-D588-4A5C-AA0D-7BEC55EB4F5D}"/>
    <hyperlink ref="M5" r:id="rId8" xr:uid="{F77A06DF-47B1-4093-9953-AECC47C918D5}"/>
    <hyperlink ref="L6" r:id="rId9" xr:uid="{868DC9FB-EE79-44E3-A153-57A25348B674}"/>
    <hyperlink ref="M6" r:id="rId10" xr:uid="{2F91F756-D4C8-45B0-A66E-6BA4B1BAF5CC}"/>
    <hyperlink ref="L7" r:id="rId11" xr:uid="{74ABDC57-F481-4F88-B89B-49D7EF1B9F5F}"/>
    <hyperlink ref="M7" r:id="rId12" xr:uid="{5BB001DA-478E-4BA4-BCA6-DE62B427DC6C}"/>
    <hyperlink ref="L8" r:id="rId13" xr:uid="{0AEBA4B9-3F19-4331-BE01-E8EFB0D2ED0B}"/>
    <hyperlink ref="M8" r:id="rId14" xr:uid="{DAB02C2F-6743-4C5F-A541-951BC92EB3D5}"/>
    <hyperlink ref="L9" r:id="rId15" xr:uid="{93C224BD-F9DF-4F41-B282-54B5727F2FD3}"/>
    <hyperlink ref="M9" r:id="rId16" xr:uid="{5B00EA1A-66C5-4D9F-BCBB-D2D9141826A2}"/>
    <hyperlink ref="L10" r:id="rId17" xr:uid="{A1129953-764E-4BF0-8382-B50C1747E9EF}"/>
    <hyperlink ref="M10" r:id="rId18" xr:uid="{3DC7088E-FB57-41E5-97A0-7E736BA81C9E}"/>
    <hyperlink ref="L11" r:id="rId19" xr:uid="{03BE596C-19C7-4F41-BD00-F378B282DDDA}"/>
    <hyperlink ref="M11" r:id="rId20" xr:uid="{9EB88B11-682A-4427-9F90-FB7019255BFB}"/>
    <hyperlink ref="L12" r:id="rId21" xr:uid="{DD89BBB5-A43F-4F99-ACFB-2D1E9C94A4BB}"/>
    <hyperlink ref="M12" r:id="rId22" xr:uid="{5841783D-37AC-4EA0-ADF3-47B15F1B7905}"/>
    <hyperlink ref="L13" r:id="rId23" xr:uid="{4EE4A0A0-D5AD-400F-8993-22E9A8F1D150}"/>
    <hyperlink ref="M13" r:id="rId24" xr:uid="{9255989A-D69E-4F68-935F-F30F237B45BE}"/>
    <hyperlink ref="L14" r:id="rId25" xr:uid="{463B7938-E637-4D09-864C-8305AA78088E}"/>
    <hyperlink ref="M14" r:id="rId26" xr:uid="{CD9D1B11-2A21-4F69-BA35-ED7AB2E794A2}"/>
    <hyperlink ref="L15" r:id="rId27" xr:uid="{2010A469-CFB8-49D4-A5AC-F19AA90382AB}"/>
    <hyperlink ref="M15" r:id="rId28" xr:uid="{DAF34B57-55BC-43B1-B465-D78607027183}"/>
    <hyperlink ref="L16" r:id="rId29" xr:uid="{61EFBA0D-E536-4435-A9F3-B0ADA8CB7805}"/>
    <hyperlink ref="M16" r:id="rId30" xr:uid="{2F14ACB8-D0FB-41A1-86EA-83295D5C254B}"/>
    <hyperlink ref="L17" r:id="rId31" xr:uid="{85BCEA69-F0BA-408A-B36E-1936A0E23371}"/>
    <hyperlink ref="M17" r:id="rId32" xr:uid="{D09BF9AD-BE54-41BA-B6E3-C67D69C0AF77}"/>
    <hyperlink ref="L18" r:id="rId33" xr:uid="{889D5827-AC13-447C-8BA5-26B3A39B7870}"/>
    <hyperlink ref="M18" r:id="rId34" xr:uid="{574D2405-D8B4-4995-9689-7934FBCE73C0}"/>
    <hyperlink ref="L19" r:id="rId35" xr:uid="{4A86550D-5412-45E9-A589-2B95D20B1D31}"/>
    <hyperlink ref="M19" r:id="rId36" xr:uid="{EF3EBB71-B4BE-4C32-BBCF-60652D8156AB}"/>
    <hyperlink ref="L20" r:id="rId37" xr:uid="{316FF11D-BD2F-41FA-81C3-B3EB3A322111}"/>
    <hyperlink ref="M20" r:id="rId38" xr:uid="{F12D3AA5-E068-40D1-99EF-DE0549A17B1C}"/>
    <hyperlink ref="L21" r:id="rId39" xr:uid="{CB49DDF0-9ED8-4166-8B6A-2AB1EB743BBD}"/>
    <hyperlink ref="M21" r:id="rId40" xr:uid="{7995B3B0-FB35-444C-B789-D4FB504E25CA}"/>
    <hyperlink ref="L22" r:id="rId41" xr:uid="{F7F05161-BE80-4C04-AA16-ED8488050E52}"/>
    <hyperlink ref="M22" r:id="rId42" xr:uid="{1C297C4E-155C-4F10-A8CB-CF813036982A}"/>
    <hyperlink ref="L23" r:id="rId43" xr:uid="{3AFBF51B-FB49-435C-81DC-8AB3CEAF9A0E}"/>
    <hyperlink ref="M23" r:id="rId44" xr:uid="{B61CE9ED-78B8-47D7-BDDB-25C5A55371A8}"/>
    <hyperlink ref="L24" r:id="rId45" xr:uid="{51A6FC4C-8759-4AAA-A4F7-A914221C4653}"/>
    <hyperlink ref="M24" r:id="rId46" xr:uid="{CEAEE595-E5CE-490A-A867-28E9241C9B78}"/>
    <hyperlink ref="L25" r:id="rId47" xr:uid="{01BC37D3-6FF6-4977-A13A-FF251B723DA7}"/>
    <hyperlink ref="M25" r:id="rId48" xr:uid="{AF599F17-0E12-4A7F-AFDB-193913BFB333}"/>
    <hyperlink ref="L26" r:id="rId49" xr:uid="{5B1FCDB9-D0D0-4473-84AB-BC29562C6A76}"/>
    <hyperlink ref="M26" r:id="rId50" xr:uid="{7D2E1D8C-E0BC-4C40-A7ED-7BF927C9E1AB}"/>
    <hyperlink ref="L27" r:id="rId51" xr:uid="{3632B3C9-67F6-43BF-8DE4-8D0A45679F72}"/>
    <hyperlink ref="M27" r:id="rId52" xr:uid="{1F7763B1-5E19-47E7-A0D4-2646CA0056EC}"/>
    <hyperlink ref="L28" r:id="rId53" xr:uid="{9C59AC36-FA56-4227-8BAF-7FD226ABAACA}"/>
    <hyperlink ref="M28" r:id="rId54" xr:uid="{04162F50-CC70-4F70-B462-26C67AFAD41F}"/>
    <hyperlink ref="L29" r:id="rId55" xr:uid="{432D0C23-C15B-4530-A6D0-ECFF6B407EE6}"/>
    <hyperlink ref="M29" r:id="rId56" xr:uid="{DC8CE439-BF9A-4AA3-AA4F-4FEFDA4F4488}"/>
    <hyperlink ref="L30" r:id="rId57" xr:uid="{96C5BBC8-58DB-472A-A572-83B0587C9F4F}"/>
    <hyperlink ref="M30" r:id="rId58" xr:uid="{63470379-6A7E-4FDC-955B-6BE491C5B746}"/>
    <hyperlink ref="L31" r:id="rId59" xr:uid="{87FB5F68-94E2-40BF-848B-FBAF5BEF8326}"/>
    <hyperlink ref="M31" r:id="rId60" xr:uid="{D825E57D-0575-4274-AC2C-D29EAACCF511}"/>
    <hyperlink ref="L32" r:id="rId61" xr:uid="{7C37A56C-E731-4536-AA0D-08E66A2984BF}"/>
    <hyperlink ref="M32" r:id="rId62" xr:uid="{9B09DAEA-C202-4274-93FC-F552674FF364}"/>
    <hyperlink ref="L33" r:id="rId63" xr:uid="{727DC3CD-8EA6-40E7-B2E9-89FD52049183}"/>
    <hyperlink ref="M33" r:id="rId64" xr:uid="{0B6E78FC-8675-4657-ADAD-B35686A9CCF2}"/>
    <hyperlink ref="L34" r:id="rId65" xr:uid="{17AAB40A-C323-44A6-9694-9E4C05F81265}"/>
    <hyperlink ref="M34" r:id="rId66" xr:uid="{8D18FBF6-CDA4-4D2E-BD3F-18C92341B971}"/>
    <hyperlink ref="L35" r:id="rId67" xr:uid="{AC052EFB-2B40-4934-9DD3-9D120D12E237}"/>
    <hyperlink ref="M35" r:id="rId68" xr:uid="{074A9AC7-D0CC-4C6B-A64A-27F3FE34A1F0}"/>
    <hyperlink ref="L36" r:id="rId69" xr:uid="{C46BBCC3-6302-4604-A288-F83348320836}"/>
    <hyperlink ref="M36" r:id="rId70" xr:uid="{EE5BA4AA-C749-4290-A7A0-C6DBC1A9DC7D}"/>
    <hyperlink ref="L37" r:id="rId71" xr:uid="{6B239C5A-7B7C-4F89-8678-91D428980714}"/>
    <hyperlink ref="M37" r:id="rId72" xr:uid="{C368F1E7-3442-41A2-B432-6EE40FB8E7F3}"/>
    <hyperlink ref="L38" r:id="rId73" xr:uid="{21F90DC9-E5C0-4EE9-BB19-2674ED8A8557}"/>
    <hyperlink ref="M38" r:id="rId74" xr:uid="{E06597FE-A09E-437F-A90F-DFA606DEC123}"/>
    <hyperlink ref="L39" r:id="rId75" xr:uid="{A235E6BF-31CB-4FCA-9751-EBDFD7D983E9}"/>
    <hyperlink ref="M39" r:id="rId76" xr:uid="{DB0135EB-C411-446C-91F0-CC674351B73D}"/>
    <hyperlink ref="L40" r:id="rId77" xr:uid="{0F81C781-9F7E-4668-A697-EA0C56D657C1}"/>
    <hyperlink ref="M40" r:id="rId78" xr:uid="{5DEC103B-CC56-49C2-B011-1A78C9627FFF}"/>
    <hyperlink ref="L41" r:id="rId79" xr:uid="{D798E29F-96D9-4276-8F49-9BFF34ED2ECC}"/>
    <hyperlink ref="M41" r:id="rId80" xr:uid="{85B56704-60C1-470E-A395-D5BE87A1CCC6}"/>
    <hyperlink ref="L42" r:id="rId81" xr:uid="{4891D01B-04FD-49EB-AD0A-430B00A333FF}"/>
    <hyperlink ref="M42" r:id="rId82" xr:uid="{F6BA5059-FD77-49A5-8C1D-2EA145C6ED68}"/>
    <hyperlink ref="L43" r:id="rId83" xr:uid="{88CC256C-9748-4B55-8887-982B2A1A7431}"/>
    <hyperlink ref="M43" r:id="rId84" xr:uid="{141C84AD-14F3-40FF-9FB1-DCF8BA627E06}"/>
    <hyperlink ref="L44" r:id="rId85" xr:uid="{C53DAEBE-4385-4318-8CC1-C9F1DE0D11C0}"/>
    <hyperlink ref="M44" r:id="rId86" xr:uid="{CFDE8DFD-7000-48D0-9C2A-613988FA558D}"/>
    <hyperlink ref="L45" r:id="rId87" xr:uid="{7B2AA50D-9A5F-47CE-9877-B56D314B7D39}"/>
    <hyperlink ref="M45" r:id="rId88" xr:uid="{268F9749-CD27-40E3-9681-DB7F3CD03F1E}"/>
    <hyperlink ref="L46" r:id="rId89" xr:uid="{9B4283A7-5A7D-485A-924D-0455B8C47968}"/>
    <hyperlink ref="M46" r:id="rId90" xr:uid="{9E52511E-C1C7-47CF-A5A0-09D7EF1ECDA2}"/>
    <hyperlink ref="L47" r:id="rId91" xr:uid="{289AC800-AAF1-4990-8A85-0F6FB8805772}"/>
    <hyperlink ref="M47" r:id="rId92" xr:uid="{0AC6CB7A-5518-48E9-A65C-4E98FFCB87AF}"/>
    <hyperlink ref="L48" r:id="rId93" xr:uid="{201764BC-1140-4784-A00D-F57F5AFE7F55}"/>
    <hyperlink ref="M48" r:id="rId94" xr:uid="{6C9EF2A9-4DEE-4A93-886E-87FDB131EB40}"/>
    <hyperlink ref="L49" r:id="rId95" xr:uid="{C8148E6B-D82F-4A39-B906-A219A99F6261}"/>
    <hyperlink ref="M49" r:id="rId96" xr:uid="{066D6CA5-36EC-4E7B-814C-290E6D403390}"/>
    <hyperlink ref="L50" r:id="rId97" xr:uid="{414F4D12-6BC0-4FC6-8371-B8D71A71D0D5}"/>
    <hyperlink ref="M50" r:id="rId98" xr:uid="{4AB0B55B-7522-46A9-840B-1850CB720E04}"/>
    <hyperlink ref="L51" r:id="rId99" xr:uid="{96DD9C11-4173-4F48-B33E-020F025B231C}"/>
    <hyperlink ref="M51" r:id="rId100" xr:uid="{64C9D648-DEB6-4E20-AAD5-B830FAAFE331}"/>
    <hyperlink ref="L52" r:id="rId101" xr:uid="{13A6749C-A064-457E-9F20-2711AB1FCCC2}"/>
    <hyperlink ref="M52" r:id="rId102" xr:uid="{E5502A5B-3D29-4FB1-AF6D-25123D3046E3}"/>
    <hyperlink ref="L53" r:id="rId103" xr:uid="{0778E1BC-8177-4773-8B71-060396308A3D}"/>
    <hyperlink ref="M53" r:id="rId104" xr:uid="{30028930-F9B2-49E4-9606-755ED132AC99}"/>
    <hyperlink ref="L54" r:id="rId105" xr:uid="{B1EAEABC-C1C9-4083-9AAD-90537A1A36F9}"/>
    <hyperlink ref="M54" r:id="rId106" xr:uid="{193E6E65-91C6-4987-91BB-4961CD92F049}"/>
    <hyperlink ref="L55" r:id="rId107" xr:uid="{18F79081-1BD7-4A58-A0F1-457239987399}"/>
    <hyperlink ref="M55" r:id="rId108" xr:uid="{36E58DB5-7FA3-4A45-A726-9F5F54A65AB0}"/>
    <hyperlink ref="L56" r:id="rId109" xr:uid="{4AB10AED-93D8-433C-859B-5DD687FFB1F9}"/>
    <hyperlink ref="M56" r:id="rId110" xr:uid="{9C1C2741-572B-4FDB-98C5-39A9DEFD902B}"/>
    <hyperlink ref="L57" r:id="rId111" xr:uid="{02B0C280-2B58-46EA-B6E9-BD65A8C5C49D}"/>
    <hyperlink ref="M57" r:id="rId112" xr:uid="{483677B4-49DA-48B8-9728-51D1BFD01E4B}"/>
    <hyperlink ref="L58" r:id="rId113" xr:uid="{6333EF6C-4100-4316-B213-9DA1AB9F00EC}"/>
    <hyperlink ref="M58" r:id="rId114" xr:uid="{32D59CA0-BB88-4F1A-8083-82362C00012B}"/>
    <hyperlink ref="L59" r:id="rId115" xr:uid="{9AE6DCFA-B14D-4DFF-B61E-0C96AFA85FDB}"/>
    <hyperlink ref="M59" r:id="rId116" xr:uid="{BAC52FF6-B60E-4208-8275-53213C539C6A}"/>
    <hyperlink ref="L60" r:id="rId117" xr:uid="{2D1F0640-7464-4AC9-AC68-AB347D082D41}"/>
    <hyperlink ref="M60" r:id="rId118" xr:uid="{7A9BFE2C-5C85-4E6A-81FA-2AA84A378B30}"/>
    <hyperlink ref="L61" r:id="rId119" xr:uid="{9FC16210-1AC6-40ED-821D-FCAD8B735340}"/>
    <hyperlink ref="M61" r:id="rId120" xr:uid="{A89771DA-9CEA-4BE5-B377-E3130BC57634}"/>
    <hyperlink ref="L62" r:id="rId121" xr:uid="{7C42AF94-B7E0-4D78-A5C7-214E2D3092D2}"/>
    <hyperlink ref="M62" r:id="rId122" xr:uid="{A59E1E27-46FE-4177-BEF4-5B2B0BA3BEC9}"/>
    <hyperlink ref="L63" r:id="rId123" xr:uid="{2C26716E-E4E7-4698-843C-9357C5C555C4}"/>
    <hyperlink ref="M63" r:id="rId124" xr:uid="{5F5A6661-3327-4673-A567-9DB079F7289A}"/>
    <hyperlink ref="L64" r:id="rId125" xr:uid="{21499525-CD59-42D6-B4B0-7BB7054E0FC8}"/>
    <hyperlink ref="M64" r:id="rId126" xr:uid="{B15928E0-21A2-4198-B27A-1640425A8171}"/>
    <hyperlink ref="L65" r:id="rId127" xr:uid="{6CEC99B6-9824-4EBB-B7FD-052960F60027}"/>
    <hyperlink ref="M65" r:id="rId128" xr:uid="{F2A49C2F-30A4-4EC9-8129-7002E2CF473A}"/>
    <hyperlink ref="L66" r:id="rId129" xr:uid="{9148C549-6A97-43AF-960E-6E2B281F0744}"/>
    <hyperlink ref="M66" r:id="rId130" xr:uid="{5FD3142D-3466-4CC3-A5C0-46C684B9AC81}"/>
    <hyperlink ref="L67" r:id="rId131" xr:uid="{11709805-DC2F-4802-93A9-EC219EB7C26C}"/>
    <hyperlink ref="M67" r:id="rId132" xr:uid="{66ED3102-35B9-4C9F-BBD9-F6C5F420F3A9}"/>
    <hyperlink ref="L68" r:id="rId133" xr:uid="{34DA9F4D-8D73-4E99-BA04-673443825B31}"/>
    <hyperlink ref="M68" r:id="rId134" xr:uid="{67BE4F16-05AF-4A8F-8C07-2EB9C726B6DA}"/>
    <hyperlink ref="L69" r:id="rId135" xr:uid="{2222A240-DACB-4E08-A2B6-47BED9F2223F}"/>
    <hyperlink ref="M69" r:id="rId136" xr:uid="{D91EB5E8-3560-413C-99BB-AC3349532B86}"/>
    <hyperlink ref="L70" r:id="rId137" xr:uid="{C232B037-D7F6-4F57-88B6-D5FEC38AAD68}"/>
    <hyperlink ref="M70" r:id="rId138" xr:uid="{41C86028-AD71-4A73-AADC-1C2F1FBC036B}"/>
    <hyperlink ref="L71" r:id="rId139" xr:uid="{80E4C7D3-A3AD-4C94-9F6F-ED9AA8208B28}"/>
    <hyperlink ref="M71" r:id="rId140" xr:uid="{24FFF0A3-3491-49BB-B2BD-E5B87C8D91BD}"/>
    <hyperlink ref="L72" r:id="rId141" xr:uid="{51994F9D-3B7D-48FA-A8C9-C410F59B146F}"/>
    <hyperlink ref="M72" r:id="rId142" xr:uid="{583E4F5C-2B0E-4EEF-A31E-BD04FC121868}"/>
    <hyperlink ref="L73" r:id="rId143" xr:uid="{EE8B9477-AC95-483E-B95C-5F59A1C2778B}"/>
    <hyperlink ref="M73" r:id="rId144" xr:uid="{29E92B9B-E95D-4A02-AC56-7C8786B3E967}"/>
    <hyperlink ref="L74" r:id="rId145" xr:uid="{998AFFD8-DF24-4A2C-AF8D-DCAC732FEBEC}"/>
    <hyperlink ref="M74" r:id="rId146" xr:uid="{B3048A89-49A5-4761-947E-EC53088170AC}"/>
    <hyperlink ref="L75" r:id="rId147" xr:uid="{EEAAC99F-86F0-46BA-8CFA-1F3DF225F974}"/>
    <hyperlink ref="M75" r:id="rId148" xr:uid="{1F394734-0545-43CD-803E-1FFDD0571517}"/>
    <hyperlink ref="L76" r:id="rId149" xr:uid="{80C26D64-17D2-484E-90B6-6CF67E00A1CA}"/>
    <hyperlink ref="M76" r:id="rId150" xr:uid="{37C82815-CE6D-4B1A-809E-41F2757614CA}"/>
    <hyperlink ref="L77" r:id="rId151" xr:uid="{E4E9FA92-93BC-4915-84AC-02ABCCA14F1F}"/>
    <hyperlink ref="M77" r:id="rId152" xr:uid="{BE8B2495-58C4-47DE-98E1-71A7347D7849}"/>
    <hyperlink ref="L78" r:id="rId153" xr:uid="{5AB2360B-E4C3-4011-A70A-FD273452A3BE}"/>
    <hyperlink ref="M78" r:id="rId154" xr:uid="{011C0579-2874-4DA2-A5B3-15265FAD240D}"/>
    <hyperlink ref="L79" r:id="rId155" xr:uid="{18A6A0CF-C9EF-45FB-AB8E-A0C3459EAC1D}"/>
    <hyperlink ref="M79" r:id="rId156" xr:uid="{DD706DB9-6DA4-4C27-9204-3458007CEB15}"/>
    <hyperlink ref="L80" r:id="rId157" xr:uid="{2B0C18BF-0967-4E43-9DA4-6F2349B40869}"/>
    <hyperlink ref="M80" r:id="rId158" xr:uid="{D4B8BF09-5447-4259-8F41-D1A69576FD44}"/>
    <hyperlink ref="L81" r:id="rId159" xr:uid="{44135739-3364-48BF-BFB9-C7C4857AFB78}"/>
    <hyperlink ref="M81" r:id="rId160" xr:uid="{F55C9B08-CFA8-4311-84BC-3B5F3BC01E39}"/>
    <hyperlink ref="L82" r:id="rId161" xr:uid="{C9FEA4CE-3EA6-4881-A75D-7F56B53FF808}"/>
    <hyperlink ref="M82" r:id="rId162" xr:uid="{9A68F0B2-D664-4F84-B6DF-510BDFBB3DB9}"/>
    <hyperlink ref="L83" r:id="rId163" xr:uid="{30F48A86-E58C-44FD-9516-A96CCE3BAC5D}"/>
    <hyperlink ref="M83" r:id="rId164" xr:uid="{DBA8DCCA-7288-4335-BBAA-5E470CA865BA}"/>
    <hyperlink ref="L84" r:id="rId165" xr:uid="{4485F384-AA4F-49AE-A371-685181C5E249}"/>
    <hyperlink ref="M84" r:id="rId166" xr:uid="{E2D309DD-DC13-420A-8E5C-F29FC4E1BA24}"/>
    <hyperlink ref="L85" r:id="rId167" xr:uid="{EB37CDC1-7402-43B7-82C5-973ED7B8D6A5}"/>
    <hyperlink ref="M85" r:id="rId168" xr:uid="{85262CFF-5FBA-4589-9F23-4B6CF570B866}"/>
    <hyperlink ref="L86" r:id="rId169" xr:uid="{99570477-C6E4-405F-AA52-915AD13CD719}"/>
    <hyperlink ref="M86" r:id="rId170" xr:uid="{402596A3-ED7A-460F-890E-2E5F0BE6E5BA}"/>
    <hyperlink ref="L87" r:id="rId171" xr:uid="{FA1ED1A4-D42C-4E67-890D-D13C78E46B7A}"/>
    <hyperlink ref="M87" r:id="rId172" xr:uid="{4219CFF6-7A63-40DC-A2FC-1C7F05CDEFE7}"/>
    <hyperlink ref="L88" r:id="rId173" xr:uid="{CDD511DF-CC71-4C82-8357-B7E7F56A80CF}"/>
    <hyperlink ref="M88" r:id="rId174" xr:uid="{CE391725-8DD8-4369-93A9-DA21E1672B3C}"/>
    <hyperlink ref="L89" r:id="rId175" xr:uid="{7DF17AD8-8D24-44B5-9274-4A5CAD3CF62B}"/>
    <hyperlink ref="M89" r:id="rId176" xr:uid="{B79D2A2A-788F-46B5-B2C5-7E1152DE48D2}"/>
    <hyperlink ref="L90" r:id="rId177" xr:uid="{21D66394-10B8-4C8E-A264-998783AA32D9}"/>
    <hyperlink ref="M90" r:id="rId178" xr:uid="{308A7A1A-276E-4F0F-A522-CD1E75AFDCE2}"/>
    <hyperlink ref="L91" r:id="rId179" xr:uid="{BFBC3B86-0CD1-4404-BCD4-DB22333648A3}"/>
    <hyperlink ref="M91" r:id="rId180" xr:uid="{B43F8F16-0E84-491A-97F8-C17103B35644}"/>
    <hyperlink ref="L92" r:id="rId181" xr:uid="{D76F3FFA-E573-4FDA-B10E-7C876C0985A1}"/>
    <hyperlink ref="M92" r:id="rId182" xr:uid="{DF636658-82EA-4C8B-A632-A304181E73A0}"/>
    <hyperlink ref="L93" r:id="rId183" xr:uid="{44DD333C-7DA2-4CA9-AB00-94EB42CF28E0}"/>
    <hyperlink ref="M93" r:id="rId184" xr:uid="{FDE70A34-33BD-4732-B7AE-C6CB1651B868}"/>
    <hyperlink ref="L94" r:id="rId185" xr:uid="{1B4A61B4-C0A3-4A3C-8266-522531304C92}"/>
    <hyperlink ref="M94" r:id="rId186" xr:uid="{111D2E18-E31C-43A4-AF8D-919C733B5538}"/>
    <hyperlink ref="L95" r:id="rId187" xr:uid="{DB8CA2FE-8DE2-4780-A6D6-CDF85800BBDA}"/>
    <hyperlink ref="M95" r:id="rId188" xr:uid="{67F895D3-C96A-4301-B538-85D2C0455756}"/>
    <hyperlink ref="L96" r:id="rId189" xr:uid="{7486E865-1126-4270-9235-AB01BFF15360}"/>
    <hyperlink ref="M96" r:id="rId190" xr:uid="{4031E824-F183-4255-BDF2-26DC95E05804}"/>
    <hyperlink ref="L97" r:id="rId191" xr:uid="{898A9FD1-3C06-4C1B-9FEF-CFB04294988F}"/>
    <hyperlink ref="M97" r:id="rId192" xr:uid="{CECD9E56-794E-4FCB-BC74-75A1BD6F166E}"/>
    <hyperlink ref="L98" r:id="rId193" xr:uid="{BB03A0B5-1C44-4C6F-985A-A789F6D08609}"/>
    <hyperlink ref="M98" r:id="rId194" xr:uid="{B0EFC1A3-7ED0-4B47-88C1-4D6F6240E196}"/>
    <hyperlink ref="L99" r:id="rId195" xr:uid="{949078AF-FD83-495E-9F1B-8D8958517AD7}"/>
    <hyperlink ref="M99" r:id="rId196" xr:uid="{B1078BB5-2583-425F-8DB1-A3EDB51E337B}"/>
    <hyperlink ref="L100" r:id="rId197" xr:uid="{CF2C9BC5-6EB5-4D4A-9364-C8AC3900C4FC}"/>
    <hyperlink ref="M100" r:id="rId198" xr:uid="{535DF193-4362-4490-B092-6F60CEAA687B}"/>
    <hyperlink ref="L101" r:id="rId199" xr:uid="{171718DA-3704-45D7-B9A0-1BD2D7ED5DF9}"/>
    <hyperlink ref="M101" r:id="rId200" xr:uid="{9E8C1C22-2296-4656-B8EF-7A7DA8926E3F}"/>
    <hyperlink ref="L102" r:id="rId201" xr:uid="{F2D6E3D5-44E6-494E-830C-EA4FDEFDB629}"/>
    <hyperlink ref="M102" r:id="rId202" xr:uid="{CF5F702D-EA7B-472D-A3B1-3A99370AE934}"/>
    <hyperlink ref="L103" r:id="rId203" xr:uid="{C35046E1-04D7-44B9-8849-4A59A8D8AA91}"/>
    <hyperlink ref="M103" r:id="rId204" xr:uid="{02F081F1-1233-44E0-BB78-380424DCDE9E}"/>
    <hyperlink ref="L104" r:id="rId205" xr:uid="{CFD8F76F-2823-4539-8BE3-FACCC25313C8}"/>
    <hyperlink ref="M104" r:id="rId206" xr:uid="{9F5C4057-B52B-4100-B2CD-10A7B29D485D}"/>
    <hyperlink ref="L105" r:id="rId207" xr:uid="{1CEA7930-74FD-4C4D-AE28-7EC20FAA688D}"/>
    <hyperlink ref="M105" r:id="rId208" xr:uid="{1AA021EE-4772-41E5-B744-D50907FC5A62}"/>
    <hyperlink ref="L106" r:id="rId209" xr:uid="{7D6E61FF-0C93-4059-93D8-67B904792B10}"/>
    <hyperlink ref="M106" r:id="rId210" xr:uid="{EBA6C877-8A35-49F5-BB41-55D848B66F7E}"/>
    <hyperlink ref="L107" r:id="rId211" xr:uid="{13F679AE-8EB1-491F-84BC-09B6873061DB}"/>
    <hyperlink ref="M107" r:id="rId212" xr:uid="{0F8A04A2-7516-4A8D-8247-6CD5E53C1295}"/>
    <hyperlink ref="L108" r:id="rId213" xr:uid="{89E5B11A-1BC2-4AFF-BD42-5489F89FE6B2}"/>
    <hyperlink ref="M108" r:id="rId214" xr:uid="{0E85562B-CBEC-4331-88B6-F98861217E49}"/>
    <hyperlink ref="L109" r:id="rId215" xr:uid="{28949C39-7592-4930-9D8F-422C8FCC31E7}"/>
    <hyperlink ref="M109" r:id="rId216" xr:uid="{C9DE4417-93A6-4A8A-80C6-46455D33721F}"/>
    <hyperlink ref="L110" r:id="rId217" xr:uid="{8AD61E4A-3F9A-43D3-B0A0-92DD854161E7}"/>
    <hyperlink ref="M110" r:id="rId218" xr:uid="{1C6A10EF-9B52-4A97-A19B-B41F2294F3B7}"/>
    <hyperlink ref="L111" r:id="rId219" xr:uid="{B33F7612-E224-46D6-B8FE-1F94400F791F}"/>
    <hyperlink ref="M111" r:id="rId220" xr:uid="{F3A3A2B3-C782-41B8-97C0-719E40334E4D}"/>
    <hyperlink ref="L112" r:id="rId221" xr:uid="{3250F599-E969-4FD3-9C02-5AC4883DBC69}"/>
    <hyperlink ref="M112" r:id="rId222" xr:uid="{0A2E3857-3A9F-4956-9BD4-9E01D279F265}"/>
    <hyperlink ref="L113" r:id="rId223" xr:uid="{0EA6D64A-3EC0-47A8-B646-CE1824C3C2F3}"/>
    <hyperlink ref="M113" r:id="rId224" xr:uid="{598CA59F-0E94-4831-B7DA-3253213572BD}"/>
    <hyperlink ref="L114" r:id="rId225" xr:uid="{B3CBA3AD-9959-43E1-9DC6-3E68EC93C773}"/>
    <hyperlink ref="M114" r:id="rId226" xr:uid="{E3F99075-7A35-4AAE-8A27-4375825EFD92}"/>
    <hyperlink ref="L115" r:id="rId227" xr:uid="{9EFECA0E-2153-471D-9164-EB705CD12DDF}"/>
    <hyperlink ref="M115" r:id="rId228" xr:uid="{C3960809-0896-45F0-8E1E-02A32DC53C67}"/>
    <hyperlink ref="L116" r:id="rId229" xr:uid="{9C98ACE6-2809-4C0A-AB48-68287AFC1B62}"/>
    <hyperlink ref="M116" r:id="rId230" xr:uid="{00F2CE29-8236-462D-A4D2-052A94E80F64}"/>
    <hyperlink ref="L117" r:id="rId231" xr:uid="{00E87ED0-4D61-48A2-BF58-4CDD17E3C07F}"/>
    <hyperlink ref="M117" r:id="rId232" xr:uid="{944B609F-3A14-4697-AF32-96F95A884C56}"/>
    <hyperlink ref="L118" r:id="rId233" xr:uid="{3EA2186E-5DE3-4497-90EB-3E9C7B8157AF}"/>
    <hyperlink ref="M118" r:id="rId234" xr:uid="{6952D61C-F932-43FC-9D20-325A05696C96}"/>
    <hyperlink ref="L119" r:id="rId235" xr:uid="{98759094-8A13-4421-AEDE-81647814BAFF}"/>
    <hyperlink ref="M119" r:id="rId236" xr:uid="{435DB02D-C9B0-463A-93A4-ED1F9939F3F6}"/>
    <hyperlink ref="L120" r:id="rId237" xr:uid="{05000521-ABD9-40E2-B889-784A216A8320}"/>
    <hyperlink ref="M120" r:id="rId238" xr:uid="{357384AB-FB13-458F-B75E-9624D858DA1A}"/>
    <hyperlink ref="L121" r:id="rId239" xr:uid="{E9CE0977-CF21-407A-B435-AC1756AEA431}"/>
    <hyperlink ref="M121" r:id="rId240" xr:uid="{9F0089B6-D230-4039-8750-8AAB546FF99E}"/>
    <hyperlink ref="L122" r:id="rId241" xr:uid="{0EBFC271-245A-4FC6-B965-91BF5CA19C17}"/>
    <hyperlink ref="M122" r:id="rId242" xr:uid="{57842DB2-E10E-4EF0-B97B-6324CF3775AC}"/>
    <hyperlink ref="L123" r:id="rId243" xr:uid="{13F79CCA-8104-46F3-B651-E711DE176DCF}"/>
    <hyperlink ref="M123" r:id="rId244" xr:uid="{624E686E-AA9E-415B-B50E-285D0CCCB77D}"/>
    <hyperlink ref="L124" r:id="rId245" xr:uid="{C98FAC5C-173E-4A30-AD77-E25DA346224E}"/>
    <hyperlink ref="M124" r:id="rId246" xr:uid="{57979B06-5937-4A0F-A70F-F8E9EB763EA7}"/>
    <hyperlink ref="L125" r:id="rId247" xr:uid="{F490E639-A760-49CA-BEBA-19D114243AEB}"/>
    <hyperlink ref="M125" r:id="rId248" xr:uid="{8261394A-AFE0-409F-86EC-D59FF149E327}"/>
    <hyperlink ref="L126" r:id="rId249" xr:uid="{604D9E78-975F-4164-A3E6-48623992AAFA}"/>
    <hyperlink ref="M126" r:id="rId250" xr:uid="{4483A0D4-D914-4C66-ABB2-1D9B831593E8}"/>
    <hyperlink ref="L127" r:id="rId251" xr:uid="{9D61D6BA-51EE-408D-AC42-8D602B1759A7}"/>
    <hyperlink ref="M127" r:id="rId252" xr:uid="{50E4AD60-C343-4327-BD48-E5406053E208}"/>
    <hyperlink ref="L128" r:id="rId253" xr:uid="{9A9BA414-5A18-4D38-9B3A-80CBA21C03E3}"/>
    <hyperlink ref="M128" r:id="rId254" xr:uid="{C45795CC-F409-44B1-BD40-56FDFC9D7694}"/>
    <hyperlink ref="L129" r:id="rId255" xr:uid="{0B4CD374-B877-4D4C-B407-46C1CD7B4338}"/>
    <hyperlink ref="M129" r:id="rId256" xr:uid="{1E52350B-6570-4109-AE48-1CC5620AE22A}"/>
    <hyperlink ref="L130" r:id="rId257" xr:uid="{1D880B69-F57B-41DD-AA11-1EE676CEFF3E}"/>
    <hyperlink ref="M130" r:id="rId258" xr:uid="{D9A1F5E8-B17E-4D0D-9C9F-E1D4D467E9FB}"/>
    <hyperlink ref="L131" r:id="rId259" xr:uid="{46281D8D-1DA5-4DC7-BB53-F71688848A1D}"/>
    <hyperlink ref="M131" r:id="rId260" xr:uid="{C1819D27-E0C7-4ADF-BDCA-D27783DEF9FA}"/>
    <hyperlink ref="L132" r:id="rId261" xr:uid="{8B58CBEE-6280-47A7-B1A4-574CCEBF8923}"/>
    <hyperlink ref="M132" r:id="rId262" xr:uid="{2E86FAE0-7CAD-4FCD-9773-043A7E7EC469}"/>
    <hyperlink ref="L133" r:id="rId263" xr:uid="{63DF4F98-D2B5-4E10-84A8-0CA6928D485C}"/>
    <hyperlink ref="M133" r:id="rId264" xr:uid="{D7F974D3-7FB7-4F85-9EE7-5C6C13E437DA}"/>
    <hyperlink ref="L134" r:id="rId265" xr:uid="{F8963BD1-B711-4945-9DCB-0CA415DF9289}"/>
    <hyperlink ref="M134" r:id="rId266" xr:uid="{00D58388-48CD-4329-9C54-348543DB5FDC}"/>
    <hyperlink ref="L135" r:id="rId267" xr:uid="{C9FC3BCF-F6DA-4E2D-B3BB-1D34617509FE}"/>
    <hyperlink ref="M135" r:id="rId268" xr:uid="{1BF52499-7A0D-4EE1-97B9-0ED3D533CDFD}"/>
    <hyperlink ref="L136" r:id="rId269" xr:uid="{706CAAE3-35B7-40CA-8DBE-3FC557B236B4}"/>
    <hyperlink ref="M136" r:id="rId270" xr:uid="{FCC9FFCB-A5A3-42DE-BC2D-9460F12E1A30}"/>
    <hyperlink ref="L137" r:id="rId271" xr:uid="{8E3936BE-EF67-4917-A38E-0F9F057FC6A3}"/>
    <hyperlink ref="M137" r:id="rId272" xr:uid="{CA6312F9-3305-40D4-84DC-03CF246F8566}"/>
    <hyperlink ref="L138" r:id="rId273" xr:uid="{B1587B9A-FDD3-4E7B-900E-B7DFE27787B4}"/>
    <hyperlink ref="M138" r:id="rId274" xr:uid="{D369358C-0558-4407-A1AC-7ECF19E3F49C}"/>
    <hyperlink ref="L139" r:id="rId275" xr:uid="{3C3D8732-C39A-462B-98F3-93C1556199CC}"/>
    <hyperlink ref="M139" r:id="rId276" xr:uid="{18700F19-4E92-4897-B779-7DD1BF3D0B17}"/>
    <hyperlink ref="L140" r:id="rId277" xr:uid="{A94855E4-E904-45CD-B9DE-B7EEFD91B10F}"/>
    <hyperlink ref="M140" r:id="rId278" xr:uid="{54535088-4074-4893-A06E-BCA1273F250B}"/>
    <hyperlink ref="L141" r:id="rId279" xr:uid="{AE8E51BB-45EE-44E3-9112-D4DFF8740EC9}"/>
    <hyperlink ref="M141" r:id="rId280" xr:uid="{4F320BFD-2620-4D76-B0AA-B63FA9D17866}"/>
    <hyperlink ref="L142" r:id="rId281" xr:uid="{6271A345-444C-437A-B3C9-EFDF23F305D0}"/>
    <hyperlink ref="M142" r:id="rId282" xr:uid="{7A3509E4-AE5F-4319-A7D1-CBFCDD3BB457}"/>
    <hyperlink ref="L143" r:id="rId283" xr:uid="{17EE5CD4-2919-4E7F-BA9D-9F5DEC5B6513}"/>
    <hyperlink ref="M143" r:id="rId284" xr:uid="{EE05982C-AD16-46B7-8A24-DBC2736C5790}"/>
    <hyperlink ref="L144" r:id="rId285" xr:uid="{43D2B5BB-150F-4749-A7BB-447D1E1D3A59}"/>
    <hyperlink ref="M144" r:id="rId286" xr:uid="{63ACD408-0BAC-4ED3-8346-9180D4DD4BCA}"/>
    <hyperlink ref="L145" r:id="rId287" xr:uid="{B857E7C6-3174-4A4F-A539-0D6BD0E869D9}"/>
    <hyperlink ref="M145" r:id="rId288" xr:uid="{B915D9FA-C289-4AB4-B90E-4916C5DBC749}"/>
    <hyperlink ref="L146" r:id="rId289" xr:uid="{ED8B120F-4C43-458C-872B-76E328CA9613}"/>
    <hyperlink ref="M146" r:id="rId290" xr:uid="{36537B0B-F850-4C61-9A0D-BE6742A0822E}"/>
    <hyperlink ref="L147" r:id="rId291" xr:uid="{BA9C0571-BE8C-47AE-9AB1-2FD87C793C6C}"/>
    <hyperlink ref="M147" r:id="rId292" xr:uid="{2ACB9704-A14F-4A5E-ADB2-7C0976196B72}"/>
    <hyperlink ref="L148" r:id="rId293" xr:uid="{E7B105EE-B20B-4267-AD16-A5829BAF5DCF}"/>
    <hyperlink ref="M148" r:id="rId294" xr:uid="{5972C0E5-2AC5-4B02-83E0-E2589730D43C}"/>
    <hyperlink ref="L149" r:id="rId295" xr:uid="{EFD7B494-D087-4C01-9680-0438973ADF12}"/>
    <hyperlink ref="M149" r:id="rId296" xr:uid="{23A31788-169E-48AB-828E-FCB16AC02ED8}"/>
    <hyperlink ref="L150" r:id="rId297" xr:uid="{DFBA9193-012F-475C-BF59-7F3BF89F19C1}"/>
    <hyperlink ref="M150" r:id="rId298" xr:uid="{A86EC347-058C-4036-8694-B11D20DC965A}"/>
    <hyperlink ref="L151" r:id="rId299" xr:uid="{6A2265C4-C3D9-4E56-8D25-7F320B329073}"/>
    <hyperlink ref="M151" r:id="rId300" xr:uid="{03CBE759-4602-4ACF-ABC4-9C880D1774D0}"/>
    <hyperlink ref="L152" r:id="rId301" xr:uid="{E2F6E327-9753-4C43-AF03-CCFC46340350}"/>
    <hyperlink ref="M152" r:id="rId302" xr:uid="{0094C976-ED27-4552-BC46-468D02415676}"/>
    <hyperlink ref="L153" r:id="rId303" xr:uid="{024C68AF-EAE0-48DF-84F6-5C72744807F9}"/>
    <hyperlink ref="M153" r:id="rId304" xr:uid="{A2CB8ABF-60B4-4BF9-9B80-FF032AF8A6A1}"/>
    <hyperlink ref="L154" r:id="rId305" xr:uid="{33207CE9-EC86-4469-8F2C-63FB9720090F}"/>
    <hyperlink ref="M154" r:id="rId306" xr:uid="{971AE6D2-94C1-4CE8-B50B-43ACC67B8354}"/>
    <hyperlink ref="L155" r:id="rId307" xr:uid="{6F929408-8C93-4FCB-89AE-04B165E4BB7D}"/>
    <hyperlink ref="M155" r:id="rId308" xr:uid="{9B67E4FA-834B-4530-A320-DF834AB45542}"/>
    <hyperlink ref="L156" r:id="rId309" xr:uid="{86B3356C-25DA-44C7-ADF3-AA98D50D9759}"/>
    <hyperlink ref="M156" r:id="rId310" xr:uid="{3093D2B6-5F9B-4064-AA49-FF2304923B21}"/>
    <hyperlink ref="L157" r:id="rId311" xr:uid="{79045B57-33E6-4FF7-8E7C-B3591F03E2FA}"/>
    <hyperlink ref="M157" r:id="rId312" xr:uid="{909F535E-5EC9-41C7-937B-22A516A1118F}"/>
    <hyperlink ref="L158" r:id="rId313" xr:uid="{5C034869-837C-4FE1-BD4F-1972F826B1E7}"/>
    <hyperlink ref="M158" r:id="rId314" xr:uid="{6E8B5D54-1ECA-406C-B99C-F18E5095A15C}"/>
    <hyperlink ref="L159" r:id="rId315" xr:uid="{C94E6E23-3FF8-4800-BCD1-4189155F27C3}"/>
    <hyperlink ref="M159" r:id="rId316" xr:uid="{6B5C053D-3531-4DF8-AA4F-EF4BD5E0A100}"/>
    <hyperlink ref="L160" r:id="rId317" xr:uid="{DC4387D6-17CC-4AC2-9A6D-7D176502BF21}"/>
    <hyperlink ref="M160" r:id="rId318" xr:uid="{541FA370-B0F2-4127-A8D9-482B9E539DDF}"/>
    <hyperlink ref="L161" r:id="rId319" xr:uid="{FC786666-CC17-422E-BD22-9F85C738AC50}"/>
    <hyperlink ref="M161" r:id="rId320" xr:uid="{B8C60D3C-380A-45A9-B503-F3820F3C44C1}"/>
    <hyperlink ref="L162" r:id="rId321" xr:uid="{1DC7C205-A404-4432-8133-5F422C5BCBE4}"/>
    <hyperlink ref="M162" r:id="rId322" xr:uid="{F4C3736A-3453-497D-9DE0-9EDA6CBD3E11}"/>
    <hyperlink ref="L163" r:id="rId323" xr:uid="{A2A7DDED-D4B3-4275-958A-1464F0EE3D0D}"/>
    <hyperlink ref="M163" r:id="rId324" xr:uid="{0303D87A-C8BF-458F-B012-BC0DEF34A6D6}"/>
    <hyperlink ref="L164" r:id="rId325" xr:uid="{7DE36B91-4675-499F-B653-0E86E6633451}"/>
    <hyperlink ref="M164" r:id="rId326" xr:uid="{43929295-A2E7-40EE-A361-FEB9E63A7066}"/>
    <hyperlink ref="L165" r:id="rId327" xr:uid="{1381643F-7F07-49D8-9729-CF582D22E6ED}"/>
    <hyperlink ref="M165" r:id="rId328" xr:uid="{D52B62FA-A8BF-49CD-8917-7E4F2F834146}"/>
    <hyperlink ref="L166" r:id="rId329" xr:uid="{79D00653-9DD6-4C83-A9A9-477BD9F74F33}"/>
    <hyperlink ref="M166" r:id="rId330" xr:uid="{A952FF11-108D-422B-90B2-C615D0E8CB66}"/>
    <hyperlink ref="L167" r:id="rId331" xr:uid="{D57BD49F-3436-48DF-B039-6CD90F5E8631}"/>
    <hyperlink ref="M167" r:id="rId332" xr:uid="{6AA5BA48-756D-432E-865A-ED3ACDAE5207}"/>
    <hyperlink ref="L168" r:id="rId333" xr:uid="{A103B27F-0CE9-4DAC-99FA-FC2B43745A2A}"/>
    <hyperlink ref="M168" r:id="rId334" xr:uid="{9764DD89-91E4-435E-98AD-1FDC36EEB289}"/>
    <hyperlink ref="L169" r:id="rId335" xr:uid="{F980EE85-D453-413D-9D77-BFCD448C4C22}"/>
    <hyperlink ref="M169" r:id="rId336" xr:uid="{C98DCFEF-7BFC-45B2-94FB-BE26DFA4685B}"/>
    <hyperlink ref="L170" r:id="rId337" xr:uid="{819492C1-AE22-4766-93F6-B3A0C62A3218}"/>
    <hyperlink ref="M170" r:id="rId338" xr:uid="{83039CC2-B3EB-4CD1-BF03-5A385DB3E0FA}"/>
    <hyperlink ref="L171" r:id="rId339" xr:uid="{0C289FC7-849A-4150-A416-4B165DCE3165}"/>
    <hyperlink ref="M171" r:id="rId340" xr:uid="{EB261F69-D17E-4CA2-B016-8AC385381270}"/>
    <hyperlink ref="L172" r:id="rId341" xr:uid="{5E008F7F-2389-4EF2-9D7F-B89F50BFBE35}"/>
    <hyperlink ref="M172" r:id="rId342" xr:uid="{E80A004C-CD1B-4024-BAD6-EEB3240EB1EC}"/>
    <hyperlink ref="L173" r:id="rId343" xr:uid="{AC9DB66D-8C25-46FC-85F6-B957258CB1B3}"/>
    <hyperlink ref="M173" r:id="rId344" xr:uid="{EC137D05-AE9B-41CF-AAD6-4752104E9AD9}"/>
    <hyperlink ref="L174" r:id="rId345" xr:uid="{6C455A32-6CE0-4888-9B3C-89432C9C8309}"/>
    <hyperlink ref="M174" r:id="rId346" xr:uid="{7D1AC6BD-4400-4A96-94F4-F406238DB198}"/>
    <hyperlink ref="L175" r:id="rId347" xr:uid="{36D68038-2692-43C8-AB03-618AACCD044D}"/>
    <hyperlink ref="M175" r:id="rId348" xr:uid="{9FAE9B1B-651D-4C4C-9D4C-3F2F2C40C4B1}"/>
    <hyperlink ref="L176" r:id="rId349" xr:uid="{1EF52377-ADC9-4BA9-BF2D-41417532F19A}"/>
    <hyperlink ref="M176" r:id="rId350" xr:uid="{D3503E93-A3A2-4632-A886-2C7172B8265C}"/>
    <hyperlink ref="L177" r:id="rId351" xr:uid="{9ED2CA42-D1C8-4484-BFF5-790AAEE97C7D}"/>
    <hyperlink ref="M177" r:id="rId352" xr:uid="{37088252-21E4-48CA-873E-EEB23D351717}"/>
    <hyperlink ref="L178" r:id="rId353" xr:uid="{ADD2B24B-EAFA-4D59-BD66-C7AA07956C5D}"/>
    <hyperlink ref="M178" r:id="rId354" xr:uid="{B10EF405-1EE7-4B45-9840-DFCE36BAE4AD}"/>
    <hyperlink ref="L179" r:id="rId355" xr:uid="{31F59404-688B-4B17-8303-8405936E9DBE}"/>
    <hyperlink ref="M179" r:id="rId356" xr:uid="{A6DDEF65-C21B-4C99-8DD0-31C35AF85940}"/>
    <hyperlink ref="L180" r:id="rId357" xr:uid="{E69B603D-B26F-4FBA-B46F-CC98301356AF}"/>
    <hyperlink ref="M180" r:id="rId358" xr:uid="{7E1E50A2-D10F-4BEA-B4BB-5AE289D03D11}"/>
    <hyperlink ref="L181" r:id="rId359" xr:uid="{00663F1E-B8F1-475E-94D5-720305707901}"/>
    <hyperlink ref="M181" r:id="rId360" xr:uid="{E52FC809-8C41-40E6-97CF-D2A3C5A003C3}"/>
    <hyperlink ref="L182" r:id="rId361" xr:uid="{E49DAEFC-7F6F-4FB6-B590-6E980C946755}"/>
    <hyperlink ref="M182" r:id="rId362" xr:uid="{58271069-8328-452C-8EB5-497388577D89}"/>
    <hyperlink ref="L183" r:id="rId363" xr:uid="{CD6F6A13-41ED-4630-BC87-6B7A6269518A}"/>
    <hyperlink ref="M183" r:id="rId364" xr:uid="{CC0E2C31-638F-4A9F-A16B-B33D63A623F4}"/>
    <hyperlink ref="L184" r:id="rId365" xr:uid="{44F335BE-242D-4500-BF2E-CCF8DB0E4FCB}"/>
    <hyperlink ref="M184" r:id="rId366" xr:uid="{4F6D74BB-1784-41B7-BCE0-79B6FBF21656}"/>
    <hyperlink ref="L185" r:id="rId367" xr:uid="{98B3E299-09AB-48B4-BED3-033A1760ADE8}"/>
    <hyperlink ref="M185" r:id="rId368" xr:uid="{689F8AE8-F0B4-4483-8497-4954A5381D54}"/>
    <hyperlink ref="L186" r:id="rId369" xr:uid="{61098401-F61B-4C53-83F3-AAD53AFDAF08}"/>
    <hyperlink ref="M186" r:id="rId370" xr:uid="{E8102A12-D1AF-44F0-B2C6-75AFF5762026}"/>
    <hyperlink ref="L187" r:id="rId371" xr:uid="{4E9E3535-20C6-4058-8138-77149E43E18B}"/>
    <hyperlink ref="M187" r:id="rId372" xr:uid="{455BD895-7D6B-47EE-93C9-D56FFDC95E24}"/>
    <hyperlink ref="L188" r:id="rId373" xr:uid="{F135C9FD-E185-42D7-9F9A-935BFEC12A6E}"/>
    <hyperlink ref="M188" r:id="rId374" xr:uid="{13C1CCC2-14BF-44C1-B9FC-AC2979D8C205}"/>
    <hyperlink ref="L189" r:id="rId375" xr:uid="{0D3D6CCC-A131-4D70-9926-47C4E571D638}"/>
    <hyperlink ref="M189" r:id="rId376" xr:uid="{5A4AD5EF-9315-4E14-A342-8308119C2386}"/>
    <hyperlink ref="L190" r:id="rId377" xr:uid="{22EF58F7-C6A5-4FB4-B2C6-E544D5428176}"/>
    <hyperlink ref="M190" r:id="rId378" xr:uid="{DB024BC4-5E84-4BC6-B873-0E14108DE246}"/>
    <hyperlink ref="L191" r:id="rId379" xr:uid="{D0DD6E7F-C79C-4A25-9C71-DB0B892CDBB0}"/>
    <hyperlink ref="M191" r:id="rId380" xr:uid="{0BB5C1D9-69C8-4305-B461-D1AF774E33F6}"/>
    <hyperlink ref="L192" r:id="rId381" xr:uid="{BAFC5C89-9932-4497-BA8D-8D825C34487B}"/>
    <hyperlink ref="M192" r:id="rId382" xr:uid="{64FE903E-58D4-4EFB-A5DF-391B2A04DBF6}"/>
    <hyperlink ref="L193" r:id="rId383" xr:uid="{BC0E0D75-C5FC-4D6C-A139-BD501980B965}"/>
    <hyperlink ref="M193" r:id="rId384" xr:uid="{50DBA63A-C49F-4D6A-831E-9503B510D7C1}"/>
    <hyperlink ref="L194" r:id="rId385" xr:uid="{739E6918-AB43-4CE4-823F-B1DAC16F4511}"/>
    <hyperlink ref="M194" r:id="rId386" xr:uid="{F1F0E442-DA54-4E4B-BD0A-40D383BB5E5A}"/>
    <hyperlink ref="L195" r:id="rId387" xr:uid="{8DDC83EA-C082-4DC7-B01F-1BC130AC16D3}"/>
    <hyperlink ref="M195" r:id="rId388" xr:uid="{F4629F8B-1F07-4C37-89C3-744C6B4BF980}"/>
    <hyperlink ref="L196" r:id="rId389" xr:uid="{2696815A-1304-4B92-A110-C7E104FC6697}"/>
    <hyperlink ref="M196" r:id="rId390" xr:uid="{533C6710-D006-4A99-B627-C915386E6DEF}"/>
    <hyperlink ref="L197" r:id="rId391" xr:uid="{20819A16-2573-4E10-83BB-49F1B3897422}"/>
    <hyperlink ref="M197" r:id="rId392" xr:uid="{6B8FDB6C-689D-4646-B5D5-6B145B7B34E3}"/>
    <hyperlink ref="L198" r:id="rId393" xr:uid="{1608CB72-9880-4CE0-8D5D-CBAD1EEE1229}"/>
    <hyperlink ref="M198" r:id="rId394" xr:uid="{283F8C7D-2B1D-4CC2-B631-40537FAD215E}"/>
    <hyperlink ref="L199" r:id="rId395" xr:uid="{E5D46FAC-236D-4BEA-8024-F71E71B5F824}"/>
    <hyperlink ref="M199" r:id="rId396" xr:uid="{756E2FCE-C364-48B1-8602-E89E92AFE48B}"/>
    <hyperlink ref="L200" r:id="rId397" xr:uid="{9DBDDE77-0F89-4E81-BD24-0A1A8F2DB780}"/>
    <hyperlink ref="M200" r:id="rId398" xr:uid="{258DD39F-D682-4934-9FDB-40CB416FA8B4}"/>
    <hyperlink ref="L201" r:id="rId399" xr:uid="{D84F8080-969F-4863-8A8A-4556BACCE4B6}"/>
    <hyperlink ref="M201" r:id="rId400" xr:uid="{8C51ABC0-907F-4BD4-9F65-E154EA6DEFEA}"/>
    <hyperlink ref="L202" r:id="rId401" xr:uid="{703FA019-7E85-44EA-9093-259C785B5A68}"/>
    <hyperlink ref="M202" r:id="rId402" xr:uid="{DF6B4C4A-6834-403C-AF61-6E57F00C928E}"/>
    <hyperlink ref="L203" r:id="rId403" xr:uid="{5548311B-5A25-495C-B107-C696A2C440E6}"/>
    <hyperlink ref="M203" r:id="rId404" xr:uid="{D3520446-5A61-4E49-A605-B38A32619CA4}"/>
    <hyperlink ref="L204" r:id="rId405" xr:uid="{98EBD51E-DF51-4B89-8704-4EE3FEA9DEFA}"/>
    <hyperlink ref="M204" r:id="rId406" xr:uid="{F71558B7-2D98-46F1-A452-5FFED6E621D3}"/>
    <hyperlink ref="L205" r:id="rId407" xr:uid="{23D0556F-10B8-465F-B1D8-1E12943D2D2A}"/>
    <hyperlink ref="M205" r:id="rId408" xr:uid="{AAC8FD04-2232-401C-84A4-7BB3E029A48B}"/>
    <hyperlink ref="L206" r:id="rId409" xr:uid="{F8708EF4-CC80-4CA7-85C6-1DEBDF6843FB}"/>
    <hyperlink ref="M206" r:id="rId410" xr:uid="{5D793D68-6611-494B-933D-EE7DF275B3E5}"/>
    <hyperlink ref="L207" r:id="rId411" xr:uid="{77CAB03C-0D7F-4E06-8333-19D6796DC452}"/>
    <hyperlink ref="M207" r:id="rId412" xr:uid="{4C6ED283-9323-403A-9EF5-9FDCD9F0A950}"/>
    <hyperlink ref="L208" r:id="rId413" xr:uid="{77D00DAC-4A5C-4415-B406-FA725B473681}"/>
    <hyperlink ref="M208" r:id="rId414" xr:uid="{34FF93E1-D7F8-4B87-B967-62A5E2639623}"/>
    <hyperlink ref="L209" r:id="rId415" xr:uid="{4AFB6607-E9FF-41C9-AC61-C4A600F20559}"/>
    <hyperlink ref="M209" r:id="rId416" xr:uid="{C822C337-6C1D-4BAF-BE04-DDC863AF1B0A}"/>
    <hyperlink ref="L210" r:id="rId417" xr:uid="{46D82662-802D-46A3-8322-88672666D056}"/>
    <hyperlink ref="M210" r:id="rId418" xr:uid="{58E3A75C-2311-47DC-8BA3-CDBED15860BF}"/>
    <hyperlink ref="L211" r:id="rId419" xr:uid="{2E636397-3023-4F95-87DD-6DD25DA5816B}"/>
    <hyperlink ref="M211" r:id="rId420" xr:uid="{B97AA003-3612-4D5B-BF20-6C8DCE7307C5}"/>
    <hyperlink ref="L212" r:id="rId421" xr:uid="{2857C395-DEAA-48A6-B6FE-B45C5DF40077}"/>
    <hyperlink ref="M212" r:id="rId422" xr:uid="{567BE33B-6DC6-4189-8C9D-09003FAB5D7B}"/>
    <hyperlink ref="L213" r:id="rId423" xr:uid="{B302B0A7-17F3-4B9B-AA53-92FD98AFD6B4}"/>
    <hyperlink ref="M213" r:id="rId424" xr:uid="{CA8130F4-8B5A-4B3A-8080-542C53326BA9}"/>
    <hyperlink ref="L214" r:id="rId425" xr:uid="{5F9F3086-B0A8-4F1E-A32F-552C712C53CA}"/>
    <hyperlink ref="M214" r:id="rId426" xr:uid="{7F833E35-41CC-4C26-80F4-7EC6D9A6077A}"/>
    <hyperlink ref="L215" r:id="rId427" xr:uid="{DC81910D-FECD-4B85-8707-27E9F33FA710}"/>
    <hyperlink ref="M215" r:id="rId428" xr:uid="{CF1FEA4D-05A6-4C97-AFC6-81F3B6DD7F4A}"/>
    <hyperlink ref="L216" r:id="rId429" xr:uid="{FC4CBF42-CABD-486C-9900-AAB79A78B0FB}"/>
    <hyperlink ref="M216" r:id="rId430" xr:uid="{7EFAB069-0CFE-4E97-B27D-94C85EAD7E06}"/>
    <hyperlink ref="L217" r:id="rId431" xr:uid="{6174FAAB-12A9-40B4-BBC4-6F2A0509251C}"/>
    <hyperlink ref="M217" r:id="rId432" xr:uid="{4C4E90AB-24AD-4B57-926B-85BA9D37A8F0}"/>
    <hyperlink ref="L218" r:id="rId433" xr:uid="{588745AF-B3C6-46A6-AA34-9DF58DDFB17E}"/>
    <hyperlink ref="M218" r:id="rId434" xr:uid="{C68DC7AD-3DD0-4C59-84B0-F6BDAE5A7C20}"/>
    <hyperlink ref="L219" r:id="rId435" xr:uid="{2BC16B06-1A04-4A17-AE3B-DEA958311BEF}"/>
    <hyperlink ref="M219" r:id="rId436" xr:uid="{FBA2EB9A-9041-4818-BE1B-CD5B50D7E815}"/>
    <hyperlink ref="L220" r:id="rId437" xr:uid="{C912DC02-B2B4-4404-8046-995F4EC7FB89}"/>
    <hyperlink ref="M220" r:id="rId438" xr:uid="{6906CDF2-9C19-425B-9F8E-A18A933AEB64}"/>
    <hyperlink ref="L221" r:id="rId439" xr:uid="{D109B209-0D4B-4402-A9FE-3DD5BB98CF0F}"/>
    <hyperlink ref="M221" r:id="rId440" xr:uid="{520859F4-4B42-413F-B19F-C021A719BB8E}"/>
    <hyperlink ref="L222" r:id="rId441" xr:uid="{F07D8D94-6D8E-46A1-A3A6-DA38B9D8EE9D}"/>
    <hyperlink ref="M222" r:id="rId442" xr:uid="{771C537E-A370-4FBF-9A1D-08498612A00E}"/>
    <hyperlink ref="L223" r:id="rId443" xr:uid="{FED8062E-9924-4F6A-9740-B858A900B891}"/>
    <hyperlink ref="M223" r:id="rId444" xr:uid="{5CF73620-4558-4255-B959-34A5B5AF293B}"/>
    <hyperlink ref="L224" r:id="rId445" xr:uid="{85308DD9-30A8-470B-AA31-6171BBD930B5}"/>
    <hyperlink ref="M224" r:id="rId446" xr:uid="{7D51C6CC-5359-4B73-8A23-8CA6CE47484F}"/>
    <hyperlink ref="L225" r:id="rId447" xr:uid="{8617C961-5328-4909-BBAD-A8525B4ED9AD}"/>
    <hyperlink ref="M225" r:id="rId448" xr:uid="{C3D9DD0A-FDD1-406E-A765-D15F75F8FFEC}"/>
    <hyperlink ref="L226" r:id="rId449" xr:uid="{15709146-1039-4C62-B530-4B287DF8908E}"/>
    <hyperlink ref="M226" r:id="rId450" xr:uid="{EF68F3D1-3CEB-4B7F-9274-DAA6189025E5}"/>
    <hyperlink ref="L227" r:id="rId451" xr:uid="{0CF1A15F-4C41-4029-9F02-048D56AEDC75}"/>
    <hyperlink ref="M227" r:id="rId452" xr:uid="{5C44ACDA-8EE5-4653-B4F5-DB641226F0C6}"/>
    <hyperlink ref="L228" r:id="rId453" xr:uid="{8FDCB64A-7AE7-46F1-B03D-8A2099D5D89E}"/>
    <hyperlink ref="M228" r:id="rId454" xr:uid="{FF3656BD-0B38-4909-BB5B-30672FE3B066}"/>
    <hyperlink ref="L229" r:id="rId455" xr:uid="{36AF58DC-B3E7-47D0-BCB8-8D503422FE14}"/>
    <hyperlink ref="M229" r:id="rId456" xr:uid="{2094428E-F0E7-4A9D-8B27-9B3826DAB1D8}"/>
    <hyperlink ref="L230" r:id="rId457" xr:uid="{F181F6DC-B725-45D2-9605-78BB76A706E4}"/>
    <hyperlink ref="M230" r:id="rId458" xr:uid="{11E679D5-E62A-44FB-A72D-1BFC7654073A}"/>
    <hyperlink ref="L231" r:id="rId459" xr:uid="{75872EBE-8E8F-4765-AACA-99E2A149BC8B}"/>
    <hyperlink ref="M231" r:id="rId460" xr:uid="{A4D5DB15-B541-4D50-B569-0A5783B41684}"/>
    <hyperlink ref="L232" r:id="rId461" xr:uid="{26C46953-43B3-4834-8726-53A905E5E132}"/>
    <hyperlink ref="M232" r:id="rId462" xr:uid="{3C301AA7-DAD3-4F02-8E08-08AFD82370A3}"/>
    <hyperlink ref="L233" r:id="rId463" xr:uid="{B861275B-6E5F-4063-B87D-D7D762006C68}"/>
    <hyperlink ref="M233" r:id="rId464" xr:uid="{6DFBC8D2-11F7-47B5-9315-CBF9435DB615}"/>
    <hyperlink ref="L234" r:id="rId465" xr:uid="{AD0838B6-5715-4D13-AFD6-243DC94BAEE5}"/>
    <hyperlink ref="M234" r:id="rId466" xr:uid="{1B00234C-2BD1-4521-84BB-9E15E9BFF1D8}"/>
    <hyperlink ref="L235" r:id="rId467" xr:uid="{78EE4A29-B734-48B1-B1C1-10B56EA0B806}"/>
    <hyperlink ref="M235" r:id="rId468" xr:uid="{038D6428-0BF5-4F54-8F89-401F649F6673}"/>
    <hyperlink ref="L236" r:id="rId469" xr:uid="{54FF601E-F910-429F-B48D-A6E96DCCF877}"/>
    <hyperlink ref="M236" r:id="rId470" xr:uid="{56A7C346-2547-4EEC-A7CD-C0208F9A4313}"/>
    <hyperlink ref="L237" r:id="rId471" xr:uid="{823E16C4-CADA-40A0-A908-7C706F06AD1D}"/>
    <hyperlink ref="M237" r:id="rId472" xr:uid="{1CFE1E9F-CF25-453C-AB22-DD1C846A274E}"/>
    <hyperlink ref="L238" r:id="rId473" xr:uid="{8D333C2E-2D5D-4465-8AC9-136CF79DA2B2}"/>
    <hyperlink ref="M238" r:id="rId474" xr:uid="{648FB38B-7430-46BA-8005-15C4527A4E75}"/>
    <hyperlink ref="L239" r:id="rId475" xr:uid="{05849CF1-0AFA-42C3-BE05-8968B09798BC}"/>
    <hyperlink ref="M239" r:id="rId476" xr:uid="{7738C4BF-AAB2-4594-AF23-A50E2805AE00}"/>
    <hyperlink ref="L240" r:id="rId477" xr:uid="{25393A20-859E-4F19-93DD-EE3E1CDAF1A4}"/>
    <hyperlink ref="M240" r:id="rId478" xr:uid="{2AF5945B-1410-42D2-BB91-4D04CF710947}"/>
    <hyperlink ref="L241" r:id="rId479" xr:uid="{76E0C458-EE83-4FAE-A184-E9661AA008A3}"/>
    <hyperlink ref="M241" r:id="rId480" xr:uid="{E2CC7850-C71F-4141-A1B0-967AC4545385}"/>
    <hyperlink ref="L242" r:id="rId481" xr:uid="{339BB841-2D27-4B68-8C1B-4D6D211A2695}"/>
    <hyperlink ref="M242" r:id="rId482" xr:uid="{6ED8E250-71E2-455C-A22E-3FAC1D16ADB9}"/>
    <hyperlink ref="L243" r:id="rId483" xr:uid="{E6C329D4-602B-4A82-9F36-348F551EC6C9}"/>
    <hyperlink ref="M243" r:id="rId484" xr:uid="{263A7BB2-F4C1-4869-AC55-E158538EAD08}"/>
    <hyperlink ref="L244" r:id="rId485" xr:uid="{C1E153C8-DAB0-4544-8299-ED9FE064D50A}"/>
    <hyperlink ref="M244" r:id="rId486" xr:uid="{0D3D2CF0-2F55-4CD4-BE6E-B9D10C8F95C7}"/>
    <hyperlink ref="L245" r:id="rId487" xr:uid="{155F5904-CFCC-4707-958B-A843FCA5CC53}"/>
    <hyperlink ref="M245" r:id="rId488" xr:uid="{F1CF1DBF-D7FE-4666-BC05-C4D7E8050141}"/>
    <hyperlink ref="L246" r:id="rId489" xr:uid="{A3D9FA52-1ED6-4CBE-810F-F4F47C648EA7}"/>
    <hyperlink ref="M246" r:id="rId490" xr:uid="{CB337860-03FB-4CD9-8006-15D14FA52965}"/>
    <hyperlink ref="L247" r:id="rId491" xr:uid="{7C2DAE07-5CAA-43A3-9320-AEE41F606D67}"/>
    <hyperlink ref="M247" r:id="rId492" xr:uid="{F83FBA70-B794-40ED-8250-A78A7E875FE6}"/>
    <hyperlink ref="L248" r:id="rId493" xr:uid="{6C875B13-F414-49BE-8535-B1CE5C22A1DB}"/>
    <hyperlink ref="M248" r:id="rId494" xr:uid="{C97804C0-4288-49EF-93DC-8F9A9D1011C4}"/>
    <hyperlink ref="L249" r:id="rId495" xr:uid="{CF48DF84-ECDD-4783-9470-96DBF8A60614}"/>
    <hyperlink ref="M249" r:id="rId496" xr:uid="{A59A6744-F43C-4436-A566-021B0576A16C}"/>
    <hyperlink ref="L250" r:id="rId497" xr:uid="{1C55D27A-0FBF-40FF-9433-DF46C77EAD7F}"/>
    <hyperlink ref="M250" r:id="rId498" xr:uid="{CF8CD60E-6434-4BF6-9429-77A8B72AD1A5}"/>
    <hyperlink ref="L251" r:id="rId499" xr:uid="{C2AA018F-D070-4BEE-AE8B-CDD87BA796AD}"/>
    <hyperlink ref="M251" r:id="rId500" xr:uid="{DB43EEA1-E0D3-4A05-92C1-8F694E47920B}"/>
    <hyperlink ref="L252" r:id="rId501" xr:uid="{4A8155F6-0A96-4947-B764-6BE25BE38C03}"/>
    <hyperlink ref="M252" r:id="rId502" xr:uid="{355189B1-8039-4565-BF07-0B5D3E193169}"/>
    <hyperlink ref="L253" r:id="rId503" xr:uid="{DB3A6CAF-F4EC-4E9F-993B-AF8EF12651B3}"/>
    <hyperlink ref="M253" r:id="rId504" xr:uid="{FD88F3B7-1B6C-4DEA-90CA-3A1024C55C7D}"/>
    <hyperlink ref="L254" r:id="rId505" xr:uid="{CA83AA35-06F0-486D-88C8-57036931D3E5}"/>
    <hyperlink ref="M254" r:id="rId506" xr:uid="{5BDE546D-13D8-4D1A-B136-D759C7F44C43}"/>
    <hyperlink ref="L255" r:id="rId507" xr:uid="{E5539E86-9397-4082-8F32-994C852ECE51}"/>
    <hyperlink ref="M255" r:id="rId508" xr:uid="{6E91A4CE-22C5-4E58-B0C5-0401C3FAAF8B}"/>
    <hyperlink ref="L256" r:id="rId509" xr:uid="{56458FF9-BD5C-43B2-85A4-4F67957373A5}"/>
    <hyperlink ref="M256" r:id="rId510" xr:uid="{9225CADF-D623-488F-B515-3251A783986E}"/>
    <hyperlink ref="L257" r:id="rId511" xr:uid="{4F160E77-93C0-4349-A719-6C733F364A87}"/>
    <hyperlink ref="M257" r:id="rId512" xr:uid="{1B3735D4-D361-49C7-A5DA-9444C0BE7F4B}"/>
    <hyperlink ref="L258" r:id="rId513" xr:uid="{676C7EB1-A42F-4BAD-B14B-F5CDFFDA4DCF}"/>
    <hyperlink ref="M258" r:id="rId514" xr:uid="{CE85FEB7-105C-4EDB-BD81-61EEE46CAAFA}"/>
    <hyperlink ref="L259" r:id="rId515" xr:uid="{3A6D2E43-5D34-4C73-82CA-5F1D8AAA5F41}"/>
    <hyperlink ref="M259" r:id="rId516" xr:uid="{6154F144-EDB5-4CD4-91E1-742F470B6642}"/>
    <hyperlink ref="L260" r:id="rId517" xr:uid="{370AC52C-ECC4-4A02-9044-7D70A51108D2}"/>
    <hyperlink ref="M260" r:id="rId518" xr:uid="{C13C19F9-A129-4FCA-A741-9F9F03DEC562}"/>
    <hyperlink ref="L261" r:id="rId519" xr:uid="{A740CB97-6001-4ED8-B255-541A2C64A674}"/>
    <hyperlink ref="M261" r:id="rId520" xr:uid="{E2C086AA-CF2B-44D6-844D-D87AB969FC87}"/>
    <hyperlink ref="L262" r:id="rId521" xr:uid="{5F62930E-91E4-425F-B34E-6175BEAADD8E}"/>
    <hyperlink ref="M262" r:id="rId522" xr:uid="{7A3270F4-47A2-4C39-AC5A-64C79E38C053}"/>
    <hyperlink ref="L263" r:id="rId523" xr:uid="{5B00A700-5558-40D2-A1E9-97F2B903B5CC}"/>
    <hyperlink ref="M263" r:id="rId524" xr:uid="{5A92E359-DF20-457C-89BB-2A540225D936}"/>
    <hyperlink ref="L264" r:id="rId525" xr:uid="{E675DB4F-AFEC-4A7D-97C8-43336C495ED7}"/>
    <hyperlink ref="M264" r:id="rId526" xr:uid="{575247FA-716D-493E-8B98-BC6BC1981A0F}"/>
    <hyperlink ref="L265" r:id="rId527" xr:uid="{147FD3FD-977B-44F1-8C5D-E7411E4E922E}"/>
    <hyperlink ref="M265" r:id="rId528" xr:uid="{22735C13-6922-4FEE-A334-76206B60967E}"/>
    <hyperlink ref="L266" r:id="rId529" xr:uid="{4670DBD9-1B0C-4FF9-9401-40819734DD38}"/>
    <hyperlink ref="M266" r:id="rId530" xr:uid="{816C198E-98D4-4297-AEE2-D5695D1E7507}"/>
    <hyperlink ref="L267" r:id="rId531" xr:uid="{52FC72F8-E429-4CE5-9180-1B64F313470F}"/>
    <hyperlink ref="M267" r:id="rId532" xr:uid="{DA4DC212-B6D3-494F-9994-FE0DA4D0790D}"/>
    <hyperlink ref="L268" r:id="rId533" xr:uid="{513803C1-DCEE-4165-B2DD-3137672E8CE5}"/>
    <hyperlink ref="M268" r:id="rId534" xr:uid="{08C71F39-8200-4D95-8938-F919882F2B8C}"/>
    <hyperlink ref="L269" r:id="rId535" xr:uid="{5F60F8FC-4834-4375-83C9-3EB98B96CFE5}"/>
    <hyperlink ref="M269" r:id="rId536" xr:uid="{740F3CAC-1914-4C3A-A52E-64E961B96010}"/>
    <hyperlink ref="L270" r:id="rId537" xr:uid="{BD32095B-60DF-4120-8747-DE9B5173A419}"/>
    <hyperlink ref="M270" r:id="rId538" xr:uid="{36D5DA1A-5E81-4BFA-AEC0-DB6C5A703CCD}"/>
    <hyperlink ref="L271" r:id="rId539" xr:uid="{23531AFD-CE96-4CAD-8B78-FFF934839BE0}"/>
    <hyperlink ref="M271" r:id="rId540" xr:uid="{D31C4325-6AB9-4F52-92CB-4F6CB4D8EF14}"/>
    <hyperlink ref="L272" r:id="rId541" xr:uid="{44092B4A-B9FB-45B2-87E8-006BD9358DB2}"/>
    <hyperlink ref="M272" r:id="rId542" xr:uid="{28972ACA-E1E7-4C46-9725-343862DE1443}"/>
    <hyperlink ref="L273" r:id="rId543" xr:uid="{626502EC-8DBB-460A-9D3F-88ADEFCFFF32}"/>
    <hyperlink ref="M273" r:id="rId544" xr:uid="{4A8967C1-FF3F-4C54-8111-EDA16C63A575}"/>
    <hyperlink ref="L274" r:id="rId545" xr:uid="{50B44FE3-7FB2-48D6-A1F0-DA0CF8D4B01D}"/>
    <hyperlink ref="M274" r:id="rId546" xr:uid="{8CBEEAD0-D99A-44EE-9A36-3005330B8D9F}"/>
    <hyperlink ref="L275" r:id="rId547" xr:uid="{274B5EA7-F791-49A8-84EF-5C02D65D70B5}"/>
    <hyperlink ref="M275" r:id="rId548" xr:uid="{E7D1008D-60FD-4765-944F-A86AFEB6FA58}"/>
    <hyperlink ref="L276" r:id="rId549" xr:uid="{C58ABB77-EEB6-4090-A8E4-D88FA9BDAC85}"/>
    <hyperlink ref="M276" r:id="rId550" xr:uid="{D20B96E6-938B-4DE2-A1FF-180157A9F0A1}"/>
    <hyperlink ref="L277" r:id="rId551" xr:uid="{99DFBE19-860E-48CF-82E6-A065ECBC7B48}"/>
    <hyperlink ref="M277" r:id="rId552" xr:uid="{E56C8382-7AB2-46B5-9DEF-3FA2AE495E44}"/>
    <hyperlink ref="L278" r:id="rId553" xr:uid="{9B2CBE81-ACE3-4D68-B443-36F7535CBFBB}"/>
    <hyperlink ref="M278" r:id="rId554" xr:uid="{5CD15378-23BD-4AD3-8524-8C381BA9787E}"/>
    <hyperlink ref="L279" r:id="rId555" xr:uid="{5B074A89-80CA-489D-868F-4BB395C15D0B}"/>
    <hyperlink ref="M279" r:id="rId556" xr:uid="{4B7B8F54-BA5A-4355-8CD6-56833A3862D5}"/>
    <hyperlink ref="L280" r:id="rId557" xr:uid="{80A2BBC9-D17A-411F-8DA0-AEA8FA1A440B}"/>
    <hyperlink ref="M280" r:id="rId558" xr:uid="{110F85BB-0DEF-4DD8-BF3E-9352D920E3C0}"/>
    <hyperlink ref="L281" r:id="rId559" xr:uid="{7493E150-CBA4-4F69-A226-00518ADC19C8}"/>
    <hyperlink ref="M281" r:id="rId560" xr:uid="{7A240BC0-D194-4E2D-A4FF-6FA7444D1133}"/>
    <hyperlink ref="L282" r:id="rId561" xr:uid="{7D1C6CBF-77E1-4DD7-A23E-ACED575B7E1C}"/>
    <hyperlink ref="M282" r:id="rId562" xr:uid="{E91E8598-AF1D-4B18-9F3A-FD4080DF4908}"/>
    <hyperlink ref="L283" r:id="rId563" xr:uid="{758E4CFF-435F-4100-96FD-B89447DB39EF}"/>
    <hyperlink ref="M283" r:id="rId564" xr:uid="{361EE896-F798-4CCE-B98A-5253F54C97B9}"/>
    <hyperlink ref="L284" r:id="rId565" xr:uid="{799DCCB7-B18F-4F4F-8D70-5DD27C530851}"/>
    <hyperlink ref="M284" r:id="rId566" xr:uid="{F1433D8C-7321-4773-A96D-0084DE16088A}"/>
    <hyperlink ref="L285" r:id="rId567" xr:uid="{7C31F989-4A55-4296-91BB-2B89465FBC66}"/>
    <hyperlink ref="M285" r:id="rId568" xr:uid="{D8F29CF7-96AA-46C9-BF41-8D2179E95C77}"/>
    <hyperlink ref="L286" r:id="rId569" xr:uid="{AC8C01B2-DF8B-4BC1-B919-A89DDD84C99F}"/>
    <hyperlink ref="M286" r:id="rId570" xr:uid="{CA0FA7CA-93BF-4E6C-957A-10E7BA0DC1F3}"/>
    <hyperlink ref="L287" r:id="rId571" xr:uid="{9B34FDC4-C703-4E49-A024-F0EED07F3B70}"/>
    <hyperlink ref="M287" r:id="rId572" xr:uid="{80907AAF-C806-403A-A655-7FDE35A4A538}"/>
    <hyperlink ref="L288" r:id="rId573" xr:uid="{51DFCA67-3ABA-4E34-A723-4354338425DB}"/>
    <hyperlink ref="M288" r:id="rId574" xr:uid="{2A513556-4ADA-4D57-83F5-069E295582DD}"/>
    <hyperlink ref="L289" r:id="rId575" xr:uid="{4A09B972-1464-4F24-9C77-8344D28FAA3F}"/>
    <hyperlink ref="M289" r:id="rId576" xr:uid="{351FBD27-FCF7-4478-B50C-DA10BD26C56D}"/>
    <hyperlink ref="L290" r:id="rId577" xr:uid="{8B8682CB-C2A3-437D-88D5-6FC5E00CDFEE}"/>
    <hyperlink ref="M290" r:id="rId578" xr:uid="{A577619E-0591-45CF-A64D-B5EA703806EE}"/>
    <hyperlink ref="L291" r:id="rId579" xr:uid="{F721F1DE-1EBB-4DC6-9DA6-51D95F679D15}"/>
    <hyperlink ref="M291" r:id="rId580" xr:uid="{5757E1C9-12D2-4A69-85AA-FD9E02D71397}"/>
    <hyperlink ref="L292" r:id="rId581" xr:uid="{BBCE7166-F30A-4738-AA37-FA9CB6D28A75}"/>
    <hyperlink ref="M292" r:id="rId582" xr:uid="{0CA320E0-EB71-4C7D-A269-13193AC9275E}"/>
    <hyperlink ref="L293" r:id="rId583" xr:uid="{4B21CC5E-CE81-4F29-9AA7-5B489F014231}"/>
    <hyperlink ref="M293" r:id="rId584" xr:uid="{9DB1C1B4-37D7-4011-8FB1-AB6F11E5C1FC}"/>
    <hyperlink ref="L294" r:id="rId585" xr:uid="{54A8E184-2D85-406A-957C-AE924B7C1CE7}"/>
    <hyperlink ref="M294" r:id="rId586" xr:uid="{0B8935DF-483D-425D-8C93-C6A286659305}"/>
    <hyperlink ref="L295" r:id="rId587" xr:uid="{FE29B114-F007-47B7-9881-56D8C2D5702B}"/>
    <hyperlink ref="M295" r:id="rId588" xr:uid="{EBE11D35-068F-41C9-83B9-CC85B89D7F25}"/>
    <hyperlink ref="L296" r:id="rId589" xr:uid="{32867545-32EE-4B8B-8703-50A143144F8C}"/>
    <hyperlink ref="M296" r:id="rId590" xr:uid="{62DA2D4F-AC0B-4B7E-88CD-B6E801E94353}"/>
    <hyperlink ref="L297" r:id="rId591" xr:uid="{3478AC49-76CE-4B81-A034-023035544C35}"/>
    <hyperlink ref="M297" r:id="rId592" xr:uid="{81C00ED0-2B54-47D7-8C86-FE914158BAA0}"/>
    <hyperlink ref="L298" r:id="rId593" xr:uid="{D14FEFEF-808A-4BA3-8B12-56D6922D613F}"/>
    <hyperlink ref="M298" r:id="rId594" xr:uid="{50155B28-9F62-4C5A-987E-10C44001E29C}"/>
    <hyperlink ref="L299" r:id="rId595" xr:uid="{939EFDD8-D883-487C-8861-5BDF2552BFE7}"/>
    <hyperlink ref="M299" r:id="rId596" xr:uid="{701AE21D-72B9-4195-9FD9-33AB0130AAF1}"/>
    <hyperlink ref="L300" r:id="rId597" xr:uid="{23A14E52-13A8-48EB-9813-9F7A7E9C94A0}"/>
    <hyperlink ref="M300" r:id="rId598" xr:uid="{856655F4-D109-4C5C-BD31-10CBB175A208}"/>
    <hyperlink ref="L301" r:id="rId599" xr:uid="{EF189841-3829-4B3C-A35C-4B063A402777}"/>
    <hyperlink ref="M301" r:id="rId600" xr:uid="{3F4E8F61-9BCB-4D7B-A3B5-B2F6D3C8AB1F}"/>
    <hyperlink ref="L302" r:id="rId601" xr:uid="{AAEFA38B-B9EF-4285-95E4-22824B8F1ADC}"/>
    <hyperlink ref="M302" r:id="rId602" xr:uid="{124E30BA-8DA2-41D9-8A73-AE53660BA45A}"/>
    <hyperlink ref="L303" r:id="rId603" xr:uid="{1194EFDE-88BD-4390-8720-9E2A964BDF01}"/>
    <hyperlink ref="M303" r:id="rId604" xr:uid="{D9339458-5687-43A2-B8A6-03F598BB53AF}"/>
    <hyperlink ref="L304" r:id="rId605" xr:uid="{3824D643-B6C4-49C9-9F36-3938D70324CE}"/>
    <hyperlink ref="M304" r:id="rId606" xr:uid="{89150B0B-DA33-412E-BECA-8E56225B5A8A}"/>
    <hyperlink ref="L305" r:id="rId607" xr:uid="{67501BBA-14BB-421B-AB34-09FE8AA945AD}"/>
    <hyperlink ref="M305" r:id="rId608" xr:uid="{99070B47-A1D3-4D34-88F7-09EC39E0525D}"/>
    <hyperlink ref="L306" r:id="rId609" xr:uid="{A668158B-3D49-4BDF-8E0E-CB7E00C0D576}"/>
    <hyperlink ref="M306" r:id="rId610" xr:uid="{076B1B8B-A3CD-4C44-A0BF-3062EA9ED666}"/>
    <hyperlink ref="L307" r:id="rId611" xr:uid="{51F42A3C-95BD-46B6-BB54-62A9453036ED}"/>
    <hyperlink ref="M307" r:id="rId612" xr:uid="{65E73030-5892-4355-BB84-E57604D2A92C}"/>
    <hyperlink ref="L308" r:id="rId613" xr:uid="{3F6B2540-4C1A-442A-9BF2-61F5E6C5F65E}"/>
    <hyperlink ref="M308" r:id="rId614" xr:uid="{FCBE9587-2F51-4AEF-A9DC-573F67A3D791}"/>
    <hyperlink ref="L309" r:id="rId615" xr:uid="{E49479D4-EEC1-49C7-A003-57C4641D524D}"/>
    <hyperlink ref="M309" r:id="rId616" xr:uid="{67838F4C-6863-4D4B-8462-1EEE0B618CA3}"/>
    <hyperlink ref="L310" r:id="rId617" xr:uid="{43EB1ABF-3ADC-447A-B143-ADC2811401F7}"/>
    <hyperlink ref="M310" r:id="rId618" xr:uid="{B545AD54-9121-476D-9D90-DCD4D8A9237E}"/>
    <hyperlink ref="L311" r:id="rId619" xr:uid="{A2ECB184-EEC3-4832-92E3-8BC3BC255F43}"/>
    <hyperlink ref="M311" r:id="rId620" xr:uid="{ABA8A0E1-C83D-420D-A4F9-5475E8FAFE1A}"/>
    <hyperlink ref="L312" r:id="rId621" xr:uid="{65F6D86F-278E-4D06-8D8C-EDD06B030C97}"/>
    <hyperlink ref="M312" r:id="rId622" xr:uid="{303F6A95-969E-46FC-986F-32CF671E15D3}"/>
    <hyperlink ref="L313" r:id="rId623" xr:uid="{26314B78-AC85-4EBC-A4DC-424E83707B7C}"/>
    <hyperlink ref="M313" r:id="rId624" xr:uid="{67FBBFDB-3189-402A-AA52-ED1E4441DE5F}"/>
    <hyperlink ref="L314" r:id="rId625" xr:uid="{8913777D-3CA0-4BAB-9D92-D9EB0CB01E69}"/>
    <hyperlink ref="M314" r:id="rId626" xr:uid="{DA100493-5284-4104-8AE6-CDF14CA9B0EE}"/>
    <hyperlink ref="L315" r:id="rId627" xr:uid="{BEBB019C-BD0E-4E7E-B854-7FBE88986D40}"/>
    <hyperlink ref="M315" r:id="rId628" xr:uid="{C237EA44-536B-4E50-B10B-A3278B12E9C0}"/>
    <hyperlink ref="L316" r:id="rId629" xr:uid="{15D53C7C-F86F-4A67-9BAC-160F29E08B7C}"/>
    <hyperlink ref="M316" r:id="rId630" xr:uid="{08B946EA-93AE-4096-9393-B7C52A7E9770}"/>
    <hyperlink ref="L317" r:id="rId631" xr:uid="{09A673B9-4802-4A33-8C4B-AA81FB07703F}"/>
    <hyperlink ref="M317" r:id="rId632" xr:uid="{2078F36F-0B7B-4DCB-958C-14296C17D192}"/>
    <hyperlink ref="L318" r:id="rId633" xr:uid="{AD5D2709-1536-4E6A-B74A-DBCDED4C1DA3}"/>
    <hyperlink ref="M318" r:id="rId634" xr:uid="{905DC9C6-3538-47E1-A990-0FD0EB384466}"/>
    <hyperlink ref="L319" r:id="rId635" xr:uid="{11C47864-0E78-4B33-8DD5-1E3717CCB1FB}"/>
    <hyperlink ref="M319" r:id="rId636" xr:uid="{5C40D8B2-B14C-4AE1-AF18-B91623B9A0E7}"/>
    <hyperlink ref="L320" r:id="rId637" xr:uid="{3D655224-E217-416A-A475-E852B560DDCF}"/>
    <hyperlink ref="M320" r:id="rId638" xr:uid="{37E568BB-A97B-4A00-879A-49F46883B6E9}"/>
    <hyperlink ref="L321" r:id="rId639" xr:uid="{D11322F8-B1A7-4D58-BAF6-33AD58D665DA}"/>
    <hyperlink ref="M321" r:id="rId640" xr:uid="{12B5051D-8D1F-4B1A-9BB7-1EC06CCE7AE2}"/>
    <hyperlink ref="L322" r:id="rId641" xr:uid="{72F02669-595F-448C-AEE1-7CCB5CB70EE5}"/>
    <hyperlink ref="M322" r:id="rId642" xr:uid="{216D0FD5-4238-47F2-B496-5164375A99A8}"/>
    <hyperlink ref="L323" r:id="rId643" xr:uid="{CD3712CE-6390-4853-BD3C-755194409140}"/>
    <hyperlink ref="M323" r:id="rId644" xr:uid="{3A59D93D-5AA0-42CE-B622-C93EF685ED7A}"/>
    <hyperlink ref="L324" r:id="rId645" xr:uid="{28B5785E-60A1-4156-9D1B-F6D0E74F3253}"/>
    <hyperlink ref="M324" r:id="rId646" xr:uid="{34232227-7E5F-4C07-9A51-6ADA4DBF15A1}"/>
    <hyperlink ref="L325" r:id="rId647" xr:uid="{CCFE7B6D-E0B9-4FF1-85CC-719F2B7A8F3B}"/>
    <hyperlink ref="M325" r:id="rId648" xr:uid="{A3E13089-ECB9-4C58-81EE-5F8EAA807342}"/>
    <hyperlink ref="L326" r:id="rId649" xr:uid="{A3105A33-B45A-45E0-8D4D-70987231BB96}"/>
    <hyperlink ref="M326" r:id="rId650" xr:uid="{D71F5A4F-4E95-4687-956E-F2AA9512D611}"/>
    <hyperlink ref="L327" r:id="rId651" xr:uid="{703F4D98-5CC6-4E2D-9AD7-7EDD4643986B}"/>
    <hyperlink ref="M327" r:id="rId652" xr:uid="{A8BCF0BC-1E1B-43BD-9651-AD9344F6F263}"/>
    <hyperlink ref="L328" r:id="rId653" xr:uid="{D190CFF9-26CD-48B6-807C-CD20D7ACD87B}"/>
    <hyperlink ref="M328" r:id="rId654" xr:uid="{0D1F3937-F7D2-4E06-9E2C-45A41D466D46}"/>
    <hyperlink ref="L329" r:id="rId655" xr:uid="{D3651421-0991-4A8A-949D-65A097572EC7}"/>
    <hyperlink ref="M329" r:id="rId656" xr:uid="{58DA3732-A1B1-43F9-9FD9-138218461BC3}"/>
    <hyperlink ref="L330" r:id="rId657" xr:uid="{1F2645DF-BC71-47CA-8A54-C8D5F9185522}"/>
    <hyperlink ref="M330" r:id="rId658" xr:uid="{ECB4F481-D825-4D53-B30B-29DCA6D92574}"/>
    <hyperlink ref="L331" r:id="rId659" xr:uid="{D0805855-0F47-48F6-B3CE-B41C2203A5E2}"/>
    <hyperlink ref="M331" r:id="rId660" xr:uid="{BE75867D-D51F-45E4-A618-098D237F3544}"/>
    <hyperlink ref="L332" r:id="rId661" xr:uid="{263F97F9-AFB0-4878-8999-B5996AFF8DD1}"/>
    <hyperlink ref="M332" r:id="rId662" xr:uid="{FCB36170-315A-49DC-98F4-5C6BE854612B}"/>
    <hyperlink ref="L333" r:id="rId663" xr:uid="{60341320-B6DC-4A94-B777-F0C17673009E}"/>
    <hyperlink ref="M333" r:id="rId664" xr:uid="{E01FBA3D-6D07-45D3-AC00-249AC6A5A2A5}"/>
    <hyperlink ref="L334" r:id="rId665" xr:uid="{8A356DCB-2455-4999-A477-4F95A2B55F92}"/>
    <hyperlink ref="M334" r:id="rId666" xr:uid="{6A04949F-0F97-46E7-AAE6-1F349B1C0232}"/>
    <hyperlink ref="L335" r:id="rId667" xr:uid="{35B04D8C-5842-436D-A038-7AED58FDB22F}"/>
    <hyperlink ref="M335" r:id="rId668" xr:uid="{9A0F2D86-D02E-4C60-9CFE-DB8338E210E3}"/>
    <hyperlink ref="L336" r:id="rId669" xr:uid="{692881A9-907F-46C6-B6B3-79C39D9DBB9D}"/>
    <hyperlink ref="M336" r:id="rId670" xr:uid="{697CB609-082A-43C8-8E2F-F9C0060E0D82}"/>
    <hyperlink ref="L337" r:id="rId671" xr:uid="{E1F59DE0-CAA4-45DA-9B7E-6F6D1B8B2E55}"/>
    <hyperlink ref="M337" r:id="rId672" xr:uid="{349B4A32-161C-463D-ACA9-ADD596DE2431}"/>
    <hyperlink ref="L338" r:id="rId673" xr:uid="{31BA923F-8A20-4CA4-AB79-C29D2ECC9E87}"/>
    <hyperlink ref="M338" r:id="rId674" xr:uid="{0BFAE147-0452-4392-9CB0-44BFA6FB4AE6}"/>
    <hyperlink ref="L339" r:id="rId675" xr:uid="{8CC45B63-4802-4463-BBEB-ED446DA0C68B}"/>
    <hyperlink ref="M339" r:id="rId676" xr:uid="{9FE208AF-9A65-4D55-8E7F-7716DDB71EE6}"/>
    <hyperlink ref="L340" r:id="rId677" xr:uid="{2A42FCCA-2DC4-4BE4-A8D7-4644AE259D40}"/>
    <hyperlink ref="M340" r:id="rId678" xr:uid="{47E670CC-85FC-4635-B81B-62BE91188C4B}"/>
    <hyperlink ref="L341" r:id="rId679" xr:uid="{84C9608E-C612-4389-BA99-9E7D4799704E}"/>
    <hyperlink ref="M341" r:id="rId680" xr:uid="{0872A39F-3DBC-494C-92A8-6F31B56401FC}"/>
    <hyperlink ref="L342" r:id="rId681" xr:uid="{BF29939C-103B-470C-AE39-E5BF7628CA8C}"/>
    <hyperlink ref="M342" r:id="rId682" xr:uid="{6692A648-6EF2-4F47-9513-E8EB0FC450E3}"/>
    <hyperlink ref="L343" r:id="rId683" xr:uid="{8BC118C4-7B8A-4D34-A047-2559B7D85CE0}"/>
    <hyperlink ref="M343" r:id="rId684" xr:uid="{721C7344-91F3-49C5-B726-3CD242A22EC0}"/>
    <hyperlink ref="L344" r:id="rId685" xr:uid="{44D2C610-EA81-43E1-AE05-5F75CAE99233}"/>
    <hyperlink ref="M344" r:id="rId686" xr:uid="{6C027136-A9A9-414C-B792-353E15640119}"/>
    <hyperlink ref="L345" r:id="rId687" xr:uid="{1D8FC931-F767-4ED0-B33F-A6B62ECFD13E}"/>
    <hyperlink ref="M345" r:id="rId688" xr:uid="{FFF5725C-DF0A-4A14-AB9E-F80F88DBB4D4}"/>
    <hyperlink ref="L346" r:id="rId689" xr:uid="{135DA04D-4636-40CE-948E-1D39B0F2B0DD}"/>
    <hyperlink ref="M346" r:id="rId690" xr:uid="{EB69D108-CD1F-46EE-94AC-63F8C737E9C6}"/>
    <hyperlink ref="L347" r:id="rId691" xr:uid="{D6F9A115-C1E3-47E7-94B2-26B6333A81FB}"/>
    <hyperlink ref="M347" r:id="rId692" xr:uid="{0D1B723A-3A9E-4568-9820-CEEF59B00F28}"/>
    <hyperlink ref="L348" r:id="rId693" xr:uid="{F1E31A61-3B64-4B0F-836C-4FDE9418088B}"/>
    <hyperlink ref="M348" r:id="rId694" xr:uid="{14FF4EC9-E1FB-439C-9700-F6E521E1266F}"/>
    <hyperlink ref="L349" r:id="rId695" xr:uid="{444D4925-83BE-4E18-8A54-30818DC3252D}"/>
    <hyperlink ref="M349" r:id="rId696" xr:uid="{DD6DC98F-02A4-49F9-A632-9B01A04BABFA}"/>
    <hyperlink ref="L350" r:id="rId697" xr:uid="{301EAFBC-7EC4-497F-A809-36B63D840146}"/>
    <hyperlink ref="M350" r:id="rId698" xr:uid="{FF2D02CF-9026-4102-BE7B-1F9470007F2F}"/>
    <hyperlink ref="L351" r:id="rId699" xr:uid="{43BD46F1-047E-454B-9245-7EE544D5A545}"/>
    <hyperlink ref="M351" r:id="rId700" xr:uid="{5F14A13C-5E19-402C-B1F6-3BC8192DF2E9}"/>
    <hyperlink ref="L352" r:id="rId701" xr:uid="{99E6AD58-5D7D-4075-890F-30149733B7C7}"/>
    <hyperlink ref="M352" r:id="rId702" xr:uid="{C58D66E7-5134-4EFF-8687-EF9D31FC55AB}"/>
    <hyperlink ref="L353" r:id="rId703" xr:uid="{050B62F9-96B0-4FDB-9368-8247AB0470BD}"/>
    <hyperlink ref="M353" r:id="rId704" xr:uid="{8FF0A11A-F6B3-4773-90C7-3B392AAA103C}"/>
    <hyperlink ref="L354" r:id="rId705" xr:uid="{64FDBB36-6176-45A3-9573-75F05EB2443B}"/>
    <hyperlink ref="M354" r:id="rId706" xr:uid="{5A33D996-0D4A-4A45-AEBF-E160BF9472CD}"/>
    <hyperlink ref="L355" r:id="rId707" xr:uid="{6DEB5538-A3EC-405E-AB47-C42E699D2FCA}"/>
    <hyperlink ref="M355" r:id="rId708" xr:uid="{6B3F17C0-C255-4E8F-AD3D-6044A8C0381D}"/>
    <hyperlink ref="L356" r:id="rId709" xr:uid="{8B76B249-74CF-4F31-8AF4-3E1642E8A514}"/>
    <hyperlink ref="M356" r:id="rId710" xr:uid="{60AEC38E-3FCE-4EEE-8F63-7BB431A8FEF9}"/>
    <hyperlink ref="L357" r:id="rId711" xr:uid="{610C05DA-8E17-4C36-BCD7-199D08406663}"/>
    <hyperlink ref="M357" r:id="rId712" xr:uid="{A175D4D2-B301-4322-8224-A5DBD7BAA452}"/>
    <hyperlink ref="L358" r:id="rId713" xr:uid="{1435FD8A-A13C-40A4-A045-2BB3B12EA136}"/>
    <hyperlink ref="M358" r:id="rId714" xr:uid="{0C4A9A69-BFF5-48CA-AE40-E8A478152C25}"/>
    <hyperlink ref="L359" r:id="rId715" xr:uid="{6964EB94-D323-459C-A2DA-CD89E27EAE36}"/>
    <hyperlink ref="M359" r:id="rId716" xr:uid="{7C3C8C75-6917-4ED9-AA6C-34C0F97BBA37}"/>
    <hyperlink ref="L360" r:id="rId717" xr:uid="{DCA6A451-52FD-4402-B628-B49563F89787}"/>
    <hyperlink ref="M360" r:id="rId718" xr:uid="{CE8B2258-FE45-49F3-B5E9-C345045C1987}"/>
    <hyperlink ref="L361" r:id="rId719" xr:uid="{B5240543-1B98-4BC1-85FB-42B4CC25F194}"/>
    <hyperlink ref="M361" r:id="rId720" xr:uid="{AF0DE893-EAFB-4AE7-9981-08A5A79E043C}"/>
    <hyperlink ref="L362" r:id="rId721" xr:uid="{0A479B4E-8F1B-4AF9-A1E5-BC29DF0ADA20}"/>
    <hyperlink ref="M362" r:id="rId722" xr:uid="{E005667C-8969-4544-971C-E72FB891AFF1}"/>
    <hyperlink ref="L363" r:id="rId723" xr:uid="{5B4DE02F-E60B-4372-9852-15F4CC3A7345}"/>
    <hyperlink ref="M363" r:id="rId724" xr:uid="{1316CAAC-3160-4414-AD46-9F7E0B9FBB6B}"/>
    <hyperlink ref="L364" r:id="rId725" xr:uid="{3B7F532E-924B-49AA-8E72-558C60D78786}"/>
    <hyperlink ref="M364" r:id="rId726" xr:uid="{84DE3A41-5DBD-485E-8110-421C51B4B218}"/>
    <hyperlink ref="L365" r:id="rId727" xr:uid="{E36808BE-0C06-4001-A09A-6B921771BEC4}"/>
    <hyperlink ref="M365" r:id="rId728" xr:uid="{66290AEC-C964-499E-A70F-3F11CB79CA17}"/>
    <hyperlink ref="L366" r:id="rId729" xr:uid="{722A4439-2CA9-411A-9366-95A85725E27E}"/>
    <hyperlink ref="M366" r:id="rId730" xr:uid="{11588506-DE60-4CB0-8D69-306678A3B569}"/>
    <hyperlink ref="L367" r:id="rId731" xr:uid="{2156363B-68AF-4901-B159-0B99A57727C1}"/>
    <hyperlink ref="M367" r:id="rId732" xr:uid="{BCEC450C-D7EC-4CE4-ADF3-7F811EAC2D2A}"/>
    <hyperlink ref="L368" r:id="rId733" xr:uid="{C065A1E9-EA8A-4D1C-BDB0-F3AFD8FF5F95}"/>
    <hyperlink ref="M368" r:id="rId734" xr:uid="{6102F5AD-7E39-480D-93AD-0340B414F0C9}"/>
    <hyperlink ref="L369" r:id="rId735" xr:uid="{9AF46E42-B2AF-4BCA-8D4A-6FC18B3882A3}"/>
    <hyperlink ref="M369" r:id="rId736" xr:uid="{5B89D268-4AD1-4979-8F4B-CE5B253FCC9C}"/>
    <hyperlink ref="L370" r:id="rId737" xr:uid="{B89B245D-E1D5-4D0F-9C7C-404348C6E179}"/>
    <hyperlink ref="M370" r:id="rId738" xr:uid="{A45B33CE-4983-448A-9234-2F47B8FB50B5}"/>
    <hyperlink ref="L371" r:id="rId739" xr:uid="{17A45626-B747-4E0D-B921-81476BEB8242}"/>
    <hyperlink ref="M371" r:id="rId740" xr:uid="{1F5E7DC2-A16C-4151-8F77-F5B8FC73D01E}"/>
    <hyperlink ref="L372" r:id="rId741" xr:uid="{AB4FC5DA-D486-4E01-B7DB-D7E6AFC3E866}"/>
    <hyperlink ref="M372" r:id="rId742" xr:uid="{59EA8E14-FEAF-46CE-929A-14B8E914C8C8}"/>
    <hyperlink ref="L373" r:id="rId743" xr:uid="{41074BFC-1428-4927-9E12-BE9623B82499}"/>
    <hyperlink ref="M373" r:id="rId744" xr:uid="{3E2E1CF5-5A2E-4CF7-A510-05BE0331093D}"/>
    <hyperlink ref="L374" r:id="rId745" xr:uid="{28B5134B-3A57-4D56-942F-738E899895DA}"/>
    <hyperlink ref="M374" r:id="rId746" xr:uid="{2F41FC5A-C99C-4984-B85E-2A94B8F01F00}"/>
    <hyperlink ref="L375" r:id="rId747" xr:uid="{23782583-1BEE-4B87-AE7E-7F826B5689DC}"/>
    <hyperlink ref="M375" r:id="rId748" xr:uid="{1AB6A4A5-75A0-46F7-9ACE-53D41214D414}"/>
    <hyperlink ref="L376" r:id="rId749" xr:uid="{8025F2EB-C682-4121-BA87-2B72DB06AD9B}"/>
    <hyperlink ref="M376" r:id="rId750" xr:uid="{47B34EB3-EAFD-4E9B-8CCB-2117A761D1FB}"/>
    <hyperlink ref="L377" r:id="rId751" xr:uid="{FC9C0EA2-F9A0-41D0-A7D3-B7CAF553D8D1}"/>
    <hyperlink ref="M377" r:id="rId752" xr:uid="{F49B3BBE-7C92-4401-A489-ABF407CAC5CA}"/>
    <hyperlink ref="L378" r:id="rId753" xr:uid="{306567EC-9FB1-42D6-8A39-F41956FEB279}"/>
    <hyperlink ref="M378" r:id="rId754" xr:uid="{6C14192A-5790-43FE-99B9-9FF8544A5C08}"/>
    <hyperlink ref="L379" r:id="rId755" xr:uid="{C17A6CC0-E6AC-4F2C-9102-5327F793873B}"/>
    <hyperlink ref="M379" r:id="rId756" xr:uid="{9F93FC87-264B-43C6-9F4D-F758A1AF93CD}"/>
    <hyperlink ref="L380" r:id="rId757" xr:uid="{9FE0F941-1952-4478-85EC-744944C0E73C}"/>
    <hyperlink ref="M380" r:id="rId758" xr:uid="{034A2994-25ED-42D4-B8B6-B9128BF91E20}"/>
    <hyperlink ref="L381" r:id="rId759" xr:uid="{18DF63BC-8F92-41D2-A4A7-01E93A676AAC}"/>
    <hyperlink ref="M381" r:id="rId760" xr:uid="{07F7D104-52DA-4938-97AF-FA9F9AFA8409}"/>
    <hyperlink ref="L382" r:id="rId761" xr:uid="{BA8F57B4-87E2-432F-9114-44B0FBCA673E}"/>
    <hyperlink ref="M382" r:id="rId762" xr:uid="{D38DA5D1-B411-44C7-8246-8234537249C3}"/>
    <hyperlink ref="L383" r:id="rId763" xr:uid="{06D3F837-3670-429F-B8CA-1DCAEA789683}"/>
    <hyperlink ref="M383" r:id="rId764" xr:uid="{2FA4C24D-8C21-470E-ADC2-AACEA5054E1C}"/>
    <hyperlink ref="L384" r:id="rId765" xr:uid="{BA7776F4-1FF2-4599-84E2-09C86429BEAC}"/>
    <hyperlink ref="M384" r:id="rId766" xr:uid="{BA3F275F-22AF-4E77-A5F9-394507274BB5}"/>
    <hyperlink ref="L385" r:id="rId767" xr:uid="{CAD47F83-5A91-40B0-A587-1BCCF3D28AB5}"/>
    <hyperlink ref="M385" r:id="rId768" xr:uid="{2B170D24-A175-4F0C-BF72-A691EB738A93}"/>
    <hyperlink ref="L386" r:id="rId769" xr:uid="{CACA3A83-8468-4C9F-8552-38176AEC5151}"/>
    <hyperlink ref="M386" r:id="rId770" xr:uid="{EF6C630E-4E33-49E3-9E9D-712CDD407A1B}"/>
    <hyperlink ref="L387" r:id="rId771" xr:uid="{AFFBFE86-780E-419C-8FE6-4D716B9021F3}"/>
    <hyperlink ref="M387" r:id="rId772" xr:uid="{0B71C12A-78D4-4478-9A4B-622E21707015}"/>
    <hyperlink ref="L388" r:id="rId773" xr:uid="{A8BD3045-1F74-4AFB-8EAD-4029D946603B}"/>
    <hyperlink ref="M388" r:id="rId774" xr:uid="{EF35C25D-892E-4F13-B42F-2E1CFDB13686}"/>
    <hyperlink ref="L389" r:id="rId775" xr:uid="{F4A386FD-7183-4B73-829E-FD3FF715A21E}"/>
    <hyperlink ref="M389" r:id="rId776" xr:uid="{C6CF5093-B93D-4457-AC0E-EEC08D9B4E2D}"/>
    <hyperlink ref="L390" r:id="rId777" xr:uid="{E3E76F1B-25E7-4669-A43E-D9EFFFC7DF51}"/>
    <hyperlink ref="M390" r:id="rId778" xr:uid="{3B2D6859-F6E0-4450-A002-33243BD61ED9}"/>
    <hyperlink ref="L391" r:id="rId779" xr:uid="{73E27FB4-B488-4DAC-9EE4-EA5E56737199}"/>
    <hyperlink ref="M391" r:id="rId780" xr:uid="{3CAE5995-A8BB-44C8-BAB2-4B9CDC0AC691}"/>
    <hyperlink ref="L392" r:id="rId781" xr:uid="{97AD882C-BEE7-4F05-84F5-E39929830BC0}"/>
    <hyperlink ref="M392" r:id="rId782" xr:uid="{A2B9A877-1CC7-4DB6-91FF-1DE9D04111C6}"/>
    <hyperlink ref="L393" r:id="rId783" xr:uid="{FB4A8468-1544-49C8-B64B-1CB03F810889}"/>
    <hyperlink ref="M393" r:id="rId784" xr:uid="{6B112AC5-DF12-472F-9926-EED6A60FC480}"/>
    <hyperlink ref="L394" r:id="rId785" xr:uid="{19AD8FF0-D17A-4232-A8E7-DD30E6696FAD}"/>
    <hyperlink ref="M394" r:id="rId786" xr:uid="{F710E989-5109-410B-85C0-3EF1B263AD0E}"/>
    <hyperlink ref="L395" r:id="rId787" xr:uid="{42637463-D7B7-4B70-833F-18B35909204C}"/>
    <hyperlink ref="M395" r:id="rId788" xr:uid="{457706CC-520D-47FB-858A-1BEBBACEF8C4}"/>
    <hyperlink ref="L396" r:id="rId789" xr:uid="{E249B51C-3C74-4659-BA2C-CB1908661D08}"/>
    <hyperlink ref="M396" r:id="rId790" xr:uid="{C7B35996-4988-4D88-B3A1-216CB082A3AA}"/>
    <hyperlink ref="L397" r:id="rId791" xr:uid="{7673ADB3-EC88-47FD-9149-888F7C2D4AB1}"/>
    <hyperlink ref="M397" r:id="rId792" xr:uid="{7FD85231-1A9E-4D79-9EED-8A1D37071C83}"/>
    <hyperlink ref="L398" r:id="rId793" xr:uid="{EB0AB529-BD5E-4572-90F4-D63348C60B09}"/>
    <hyperlink ref="M398" r:id="rId794" xr:uid="{655BF76B-6BE2-47B2-B577-C337CA985885}"/>
    <hyperlink ref="L399" r:id="rId795" xr:uid="{E1BFC006-7ADA-44EB-9D4F-19AAF324EAE0}"/>
    <hyperlink ref="M399" r:id="rId796" xr:uid="{C6496A21-A3E5-49BC-A125-1793FF6DBE6E}"/>
    <hyperlink ref="L400" r:id="rId797" xr:uid="{934F061F-1DE8-4C07-94C1-DEFD4891E32B}"/>
    <hyperlink ref="M400" r:id="rId798" xr:uid="{B86873D3-ED10-41CD-86D6-919D926C7978}"/>
    <hyperlink ref="L401" r:id="rId799" xr:uid="{E423A795-057E-45B6-808B-E69E137A8F68}"/>
    <hyperlink ref="M401" r:id="rId800" xr:uid="{8E108BFC-7865-480C-BB76-CBD167607B4F}"/>
    <hyperlink ref="L402" r:id="rId801" xr:uid="{BD7103EB-8B4B-44AB-A831-A5C01FADDEE5}"/>
    <hyperlink ref="M402" r:id="rId802" xr:uid="{0161CE8F-9E8B-4AC7-89E4-801CF8A2DA8C}"/>
    <hyperlink ref="L403" r:id="rId803" xr:uid="{E8EEB041-7AC1-44D7-ACBA-00191FAF1601}"/>
    <hyperlink ref="M403" r:id="rId804" xr:uid="{699645D0-6BC9-42E8-A738-64B46A1C5EAB}"/>
    <hyperlink ref="L404" r:id="rId805" xr:uid="{430A44BA-AA72-4CF1-8F93-163ECF079A78}"/>
    <hyperlink ref="M404" r:id="rId806" xr:uid="{4BE137AC-9EDC-4DD7-B108-5550E506436B}"/>
    <hyperlink ref="L405" r:id="rId807" xr:uid="{C6262D7E-B27A-44CD-A624-1F9C4DE6CB23}"/>
    <hyperlink ref="M405" r:id="rId808" xr:uid="{9B2FDA53-E3D8-49C3-8F58-C0F79CE3150D}"/>
    <hyperlink ref="L406" r:id="rId809" xr:uid="{9311CFE1-E645-4373-86AD-12DCA9C5CB74}"/>
    <hyperlink ref="M406" r:id="rId810" xr:uid="{FA90F1B5-5889-405C-BB0D-83563D45F2AE}"/>
    <hyperlink ref="L407" r:id="rId811" xr:uid="{2C28BF85-730D-47A4-854B-AF02268BEE7B}"/>
    <hyperlink ref="M407" r:id="rId812" xr:uid="{B4889571-62E7-45A9-B453-C2EAFC63CAB3}"/>
    <hyperlink ref="L408" r:id="rId813" xr:uid="{82109900-D7AD-4EA5-AFB8-D9044612D2DA}"/>
    <hyperlink ref="M408" r:id="rId814" xr:uid="{16C43F73-D951-4CD8-A9D4-7C6FA0377B49}"/>
    <hyperlink ref="L409" r:id="rId815" xr:uid="{E6237A13-791C-4874-A624-0FE1929D0587}"/>
    <hyperlink ref="M409" r:id="rId816" xr:uid="{1FEDB817-DF12-4833-BD52-5946D9642C11}"/>
    <hyperlink ref="L410" r:id="rId817" xr:uid="{F5ED3529-DA2D-4E1F-A61B-F67A804C4319}"/>
    <hyperlink ref="M410" r:id="rId818" xr:uid="{699FBB62-D2E9-426E-B129-F4E76ACADCF2}"/>
    <hyperlink ref="L411" r:id="rId819" xr:uid="{06E8A26F-79E4-4C92-984E-9E7395751D9A}"/>
    <hyperlink ref="M411" r:id="rId820" xr:uid="{6FBA2E55-70EC-4A67-B549-E845F881ED10}"/>
    <hyperlink ref="L412" r:id="rId821" xr:uid="{FA2B6A28-9ECC-404A-98FA-8072B84F7425}"/>
    <hyperlink ref="M412" r:id="rId822" xr:uid="{0E09ED9E-152F-4D23-BE73-838654D41F98}"/>
    <hyperlink ref="L413" r:id="rId823" xr:uid="{0EE05E25-5C8D-434D-9E6F-EBA97F701C67}"/>
    <hyperlink ref="M413" r:id="rId824" xr:uid="{A33F4FBD-FCB7-42F8-974D-E4230F18D4E9}"/>
    <hyperlink ref="L414" r:id="rId825" xr:uid="{59BC26A4-F365-4AA2-B8B7-0752927F74C0}"/>
    <hyperlink ref="M414" r:id="rId826" xr:uid="{9690CD21-DF3F-497F-88DA-A899FA8B5BBF}"/>
    <hyperlink ref="L415" r:id="rId827" xr:uid="{040BA9AD-D3DD-4898-AAE4-6B6C5048A623}"/>
    <hyperlink ref="M415" r:id="rId828" xr:uid="{D424F2EF-1BD4-446B-AE21-3DF1DCE9ABA7}"/>
    <hyperlink ref="L416" r:id="rId829" xr:uid="{AEF07AAE-B222-4DFC-ABD2-C32C6E2C0B43}"/>
    <hyperlink ref="M416" r:id="rId830" xr:uid="{7A7C12A7-731E-4EE3-BA7F-928A6BD5D88F}"/>
    <hyperlink ref="L417" r:id="rId831" xr:uid="{59FFB55B-E6F0-48A7-80FF-45FCDB98F99B}"/>
    <hyperlink ref="M417" r:id="rId832" xr:uid="{F31C19FD-C0E1-44E2-B61C-0F5D91E485B4}"/>
    <hyperlink ref="L418" r:id="rId833" xr:uid="{68D6F8ED-FA13-4767-90B4-42B26D7863AF}"/>
    <hyperlink ref="M418" r:id="rId834" xr:uid="{3B7B0D0D-338C-49C8-A104-60D665F5F050}"/>
    <hyperlink ref="L419" r:id="rId835" xr:uid="{09575654-AC42-4AF4-87E2-DE5F52220AC9}"/>
    <hyperlink ref="M419" r:id="rId836" xr:uid="{F5D1EF2C-91D5-4116-B13D-F4A3E9C68353}"/>
    <hyperlink ref="L420" r:id="rId837" xr:uid="{22EECB2A-5E2A-432E-86ED-B30B9AEAEFB7}"/>
    <hyperlink ref="M420" r:id="rId838" xr:uid="{68A5665A-3951-4EE3-A87D-AAAF43A06391}"/>
    <hyperlink ref="L421" r:id="rId839" xr:uid="{2245129A-D678-4C9F-85D2-139EB05FA118}"/>
    <hyperlink ref="M421" r:id="rId840" xr:uid="{0ACC4A04-2B9A-40EB-98C3-66ADD3AF37C0}"/>
    <hyperlink ref="L422" r:id="rId841" xr:uid="{449D2235-A1BC-44D3-8B94-7706F1ACEF22}"/>
    <hyperlink ref="M422" r:id="rId842" xr:uid="{E7FA8D8C-9C0E-41B6-BEA5-D3D427024819}"/>
    <hyperlink ref="L423" r:id="rId843" xr:uid="{8C49828D-6B73-4CEF-9866-BB3BAE00E857}"/>
    <hyperlink ref="M423" r:id="rId844" xr:uid="{10F9656F-0DDA-485D-82DD-046D2337346C}"/>
    <hyperlink ref="L424" r:id="rId845" xr:uid="{98060301-5242-45D2-B815-0D93D70354F5}"/>
    <hyperlink ref="M424" r:id="rId846" xr:uid="{F408EC9A-6446-4106-AED7-132C4AE1A2B6}"/>
    <hyperlink ref="L425" r:id="rId847" xr:uid="{6731EAD8-9F15-4977-B6F7-4D14EBC81C7E}"/>
    <hyperlink ref="M425" r:id="rId848" xr:uid="{AB4F593D-AABA-472C-9402-AB2287910CCC}"/>
    <hyperlink ref="L426" r:id="rId849" xr:uid="{B16A1A03-D00F-430A-9AC2-DC8BC1C2F8A9}"/>
    <hyperlink ref="M426" r:id="rId850" xr:uid="{32228A70-22AD-4BFB-8178-8A74355BFC08}"/>
    <hyperlink ref="L427" r:id="rId851" xr:uid="{AD58B16E-3622-41EF-8683-ECB9D83F3A71}"/>
    <hyperlink ref="M427" r:id="rId852" xr:uid="{6A0BD5A0-B3BC-4E33-B877-4274F89B0554}"/>
    <hyperlink ref="L428" r:id="rId853" xr:uid="{B98B25E0-510D-42F5-9D3B-8175A4BF3246}"/>
    <hyperlink ref="M428" r:id="rId854" xr:uid="{658702FD-65D8-4B08-A1CA-670FDE1741A1}"/>
    <hyperlink ref="L429" r:id="rId855" xr:uid="{76CCE1E0-7565-4630-ACE3-84346185609B}"/>
    <hyperlink ref="M429" r:id="rId856" xr:uid="{00C8F56F-3237-4882-931A-C644D1C43107}"/>
    <hyperlink ref="L430" r:id="rId857" xr:uid="{C495ABE2-0ACB-4A66-A9D3-B5D9AE5EA09B}"/>
    <hyperlink ref="M430" r:id="rId858" xr:uid="{DD5E4E72-7C9F-403B-BF90-1589B736300E}"/>
    <hyperlink ref="L431" r:id="rId859" xr:uid="{F4FFADBB-8B8E-4B4D-84E7-0815115690EE}"/>
    <hyperlink ref="M431" r:id="rId860" xr:uid="{60FC7682-85EC-4DB5-AA33-17C144358FF8}"/>
    <hyperlink ref="L432" r:id="rId861" xr:uid="{ABFCA4AE-D33D-4662-B430-5E7AECD40673}"/>
    <hyperlink ref="M432" r:id="rId862" xr:uid="{7E83954C-7EE0-4294-81D5-43732FF9437C}"/>
    <hyperlink ref="L433" r:id="rId863" xr:uid="{5D3A3ED5-556E-493C-96EC-06B131578369}"/>
    <hyperlink ref="M433" r:id="rId864" xr:uid="{A291D573-9B7D-4B58-9797-C60F00F7FA90}"/>
    <hyperlink ref="L434" r:id="rId865" xr:uid="{2A4696DA-D57C-44C3-9A3E-8BD92FFE8B00}"/>
    <hyperlink ref="M434" r:id="rId866" xr:uid="{E63B1746-A6A1-40E0-8800-B234A488068F}"/>
    <hyperlink ref="L435" r:id="rId867" xr:uid="{A5129622-78A0-4839-B5D0-10F3A45620EC}"/>
    <hyperlink ref="M435" r:id="rId868" xr:uid="{AA2AF7BC-ECE2-4F53-A585-B270215DBDFE}"/>
    <hyperlink ref="L436" r:id="rId869" xr:uid="{0322A225-4057-427F-ABBB-79F486D1FBB1}"/>
    <hyperlink ref="M436" r:id="rId870" xr:uid="{A58F599E-278F-480C-9393-93384DABA718}"/>
    <hyperlink ref="L437" r:id="rId871" xr:uid="{8CCB5611-ADA7-4457-BDAF-D6FD7540A5EF}"/>
    <hyperlink ref="M437" r:id="rId872" xr:uid="{B60D825C-87E5-489F-B88E-00C993945231}"/>
    <hyperlink ref="L438" r:id="rId873" xr:uid="{A3D5564B-F400-479B-A788-F4B80244B122}"/>
    <hyperlink ref="M438" r:id="rId874" xr:uid="{57EFDC1F-0332-447C-9332-24533F6A9F14}"/>
    <hyperlink ref="L439" r:id="rId875" xr:uid="{718BECDD-0329-4EB8-BA4C-1C3ADE941C15}"/>
    <hyperlink ref="M439" r:id="rId876" xr:uid="{8B61F0BA-E3D9-46EB-9FB5-AE619AB37BB4}"/>
    <hyperlink ref="L440" r:id="rId877" xr:uid="{6C34DD31-DE10-494B-A7C2-AC3033A4354E}"/>
    <hyperlink ref="M440" r:id="rId878" xr:uid="{4D40772D-F3A2-4BC9-8E13-FD82A25ABBC7}"/>
    <hyperlink ref="L441" r:id="rId879" xr:uid="{54B31DA7-13A2-41A7-A6C5-D0298ED065C9}"/>
    <hyperlink ref="M441" r:id="rId880" xr:uid="{0C616060-3252-427E-BCA2-5C58BF66A8E9}"/>
    <hyperlink ref="L442" r:id="rId881" xr:uid="{67E38CBB-5FD5-45A3-B7DE-DDCD3C0CDA5F}"/>
    <hyperlink ref="M442" r:id="rId882" xr:uid="{AAFA6981-EEC6-4131-BF15-C3930CB682E0}"/>
    <hyperlink ref="L443" r:id="rId883" xr:uid="{A06F8640-4569-4C7B-97CD-4F014C67A0D5}"/>
    <hyperlink ref="M443" r:id="rId884" xr:uid="{7A4331D8-C945-4715-B4C8-DDFAC53ED304}"/>
    <hyperlink ref="L444" r:id="rId885" xr:uid="{8FE4D6CC-AA28-462D-8D6F-2C7D522588C8}"/>
    <hyperlink ref="M444" r:id="rId886" xr:uid="{CBB8C78A-7349-47EC-B59A-B045766C0B16}"/>
    <hyperlink ref="L445" r:id="rId887" xr:uid="{B89AFD66-0307-4B1B-B748-D63BE9E264D5}"/>
    <hyperlink ref="M445" r:id="rId888" xr:uid="{A7DDC9BD-C7B3-4DA6-8702-C930E89B96C5}"/>
    <hyperlink ref="L446" r:id="rId889" xr:uid="{FC856E98-5216-4C2E-A846-E01DE4143D40}"/>
    <hyperlink ref="M446" r:id="rId890" xr:uid="{30A042D3-4B5A-49B1-988D-EE6C847C1B13}"/>
    <hyperlink ref="L447" r:id="rId891" xr:uid="{09832F37-14E7-47E3-BFD9-9F8192AD4BE0}"/>
    <hyperlink ref="M447" r:id="rId892" xr:uid="{F0DFAD21-CA23-485B-B1EF-65FB1E8DCF4B}"/>
    <hyperlink ref="L448" r:id="rId893" xr:uid="{A38A58A7-80D9-4E31-96A2-BC6188D73E90}"/>
    <hyperlink ref="M448" r:id="rId894" xr:uid="{C6F340A1-CCDD-4A1B-B2D7-27CFFC40A241}"/>
    <hyperlink ref="L449" r:id="rId895" xr:uid="{AF8CD97D-0272-4090-BBA4-1FBC3F4E996D}"/>
    <hyperlink ref="M449" r:id="rId896" xr:uid="{7EA583EE-CD8B-4E13-AD5D-5ABC8112399C}"/>
    <hyperlink ref="L450" r:id="rId897" xr:uid="{05B7C2D3-65BB-4BA4-A908-F47E4A3FB97A}"/>
    <hyperlink ref="M450" r:id="rId898" xr:uid="{FAB65F92-F5A8-4DB1-B0D9-165910F95958}"/>
    <hyperlink ref="L451" r:id="rId899" xr:uid="{304D9E73-87C7-44E4-8507-26253BCB4582}"/>
    <hyperlink ref="M451" r:id="rId900" xr:uid="{49C83101-1E6D-4498-8190-33B629FBF7C8}"/>
    <hyperlink ref="L452" r:id="rId901" xr:uid="{01633486-F66D-4B2B-A16C-E8A0F48CD924}"/>
    <hyperlink ref="M452" r:id="rId902" xr:uid="{9CC3DE26-EE73-470B-9699-A04B0643C6DC}"/>
    <hyperlink ref="L453" r:id="rId903" xr:uid="{88367AD7-110B-413E-A140-A9FB27EF91D2}"/>
    <hyperlink ref="M453" r:id="rId904" xr:uid="{8BAC6169-559E-4074-A113-E7D066430875}"/>
    <hyperlink ref="L454" r:id="rId905" xr:uid="{84060FED-296A-42B6-8061-472DDC0D8E8A}"/>
    <hyperlink ref="M454" r:id="rId906" xr:uid="{DF9FED61-C6D8-40A5-9F7D-02082E8B9D2F}"/>
    <hyperlink ref="L455" r:id="rId907" xr:uid="{3AFA96AE-87A8-4F25-9956-494E25A009F2}"/>
    <hyperlink ref="M455" r:id="rId908" xr:uid="{182BF108-4DE4-4EB4-8BED-C8A9C223FFD1}"/>
    <hyperlink ref="L456" r:id="rId909" xr:uid="{BC7EB23F-B219-4723-A9EB-78AA468F0655}"/>
    <hyperlink ref="M456" r:id="rId910" xr:uid="{AFB4BA0A-015C-42CF-BAD2-0B291EDAEF26}"/>
    <hyperlink ref="L457" r:id="rId911" xr:uid="{D04D76A5-0129-4289-B11F-38AA67B8B50B}"/>
    <hyperlink ref="M457" r:id="rId912" xr:uid="{EC5DF485-020A-4D38-AA48-3BDB645796B7}"/>
    <hyperlink ref="L458" r:id="rId913" xr:uid="{52B672A2-3F4B-4334-909D-911E64CD01CB}"/>
    <hyperlink ref="M458" r:id="rId914" xr:uid="{29578229-C35D-4147-B030-B305C9FF88DE}"/>
    <hyperlink ref="L459" r:id="rId915" xr:uid="{B4BC3DF6-1CCA-41FC-8B1F-F01540C6D345}"/>
    <hyperlink ref="M459" r:id="rId916" xr:uid="{44CD49BF-04F2-4072-BDAE-26D26C4854F7}"/>
    <hyperlink ref="L460" r:id="rId917" xr:uid="{AE8AC8AF-2BFA-4F09-829D-240A4C40AEAD}"/>
    <hyperlink ref="M460" r:id="rId918" xr:uid="{1404AB4D-6880-48CB-87C8-347511E6E842}"/>
    <hyperlink ref="L461" r:id="rId919" xr:uid="{3D3FC91A-50B5-426D-8F1B-DCD7F40B69CB}"/>
    <hyperlink ref="M461" r:id="rId920" xr:uid="{811710AA-B696-41B9-BF69-54301AA40B12}"/>
    <hyperlink ref="L462" r:id="rId921" xr:uid="{378A4F25-49F0-461C-86FD-60DD490BC7FE}"/>
    <hyperlink ref="M462" r:id="rId922" xr:uid="{2EAD6745-AA15-4DF4-8C0E-0C8A09823E80}"/>
    <hyperlink ref="L463" r:id="rId923" xr:uid="{11A6AFBC-C321-443F-A189-5B2B59940DA8}"/>
    <hyperlink ref="M463" r:id="rId924" xr:uid="{D4D17DE7-C8D5-4443-9B5B-BFFAE0CF92DD}"/>
    <hyperlink ref="L464" r:id="rId925" xr:uid="{10E42A3E-C595-4966-AF41-34F1AB409E64}"/>
    <hyperlink ref="M464" r:id="rId926" xr:uid="{DA43E2E9-93B6-4BEC-A4F0-3ECD2253C885}"/>
    <hyperlink ref="L465" r:id="rId927" xr:uid="{A43C2824-00A5-48D8-AFFC-5F6E90797755}"/>
    <hyperlink ref="M465" r:id="rId928" xr:uid="{7EDA4F4C-0C58-49D3-8D82-A5C95BA12D43}"/>
    <hyperlink ref="L466" r:id="rId929" xr:uid="{1412D835-CF75-4B25-B36C-FFA478CC7645}"/>
    <hyperlink ref="M466" r:id="rId930" xr:uid="{A38AF4E4-770B-4AA9-B75D-5EA2106D68E1}"/>
    <hyperlink ref="L467" r:id="rId931" xr:uid="{F7B4BC4C-0AD0-4CB6-BF13-F05D43E16A87}"/>
    <hyperlink ref="M467" r:id="rId932" xr:uid="{4E6504EC-4214-4796-9562-F1B9C220EFFD}"/>
    <hyperlink ref="L468" r:id="rId933" xr:uid="{7FFB3662-D200-4280-8816-91E53E9DC4F1}"/>
    <hyperlink ref="M468" r:id="rId934" xr:uid="{F6169225-F298-47C1-9146-BAD1BA586329}"/>
    <hyperlink ref="L469" r:id="rId935" xr:uid="{6E7936B6-746F-40C8-98B6-13C88777A7E2}"/>
    <hyperlink ref="M469" r:id="rId936" xr:uid="{FE2809C4-EA56-44BF-8A9A-6FAE108F0FCC}"/>
    <hyperlink ref="L470" r:id="rId937" xr:uid="{5FF9F92A-D773-4150-99CC-A90594E2F369}"/>
    <hyperlink ref="M470" r:id="rId938" xr:uid="{81007617-AF86-4665-BBA3-8ED3D3B0B627}"/>
    <hyperlink ref="L471" r:id="rId939" xr:uid="{32AB92C8-C66D-4243-B0E3-FA53F028094A}"/>
    <hyperlink ref="M471" r:id="rId940" xr:uid="{F01DAC7F-0B2B-4C56-BEBC-89AD4B8614AD}"/>
    <hyperlink ref="L472" r:id="rId941" xr:uid="{674DBAE4-F33F-4504-8737-0C89952DF013}"/>
    <hyperlink ref="M472" r:id="rId942" xr:uid="{768D337E-6DA8-404F-86A0-BFD1E49D3475}"/>
    <hyperlink ref="L473" r:id="rId943" xr:uid="{50138C93-2995-4B5D-86BA-6CABDE0D4776}"/>
    <hyperlink ref="M473" r:id="rId944" xr:uid="{A3B4B36D-9ABF-425B-B6CA-8D07231C6690}"/>
    <hyperlink ref="L474" r:id="rId945" xr:uid="{D25F1E12-F8CA-43CC-8BCF-763E6D4F63BC}"/>
    <hyperlink ref="M474" r:id="rId946" xr:uid="{F52C3293-E1E5-4DA8-9716-8C2CCA5B08D1}"/>
    <hyperlink ref="L475" r:id="rId947" xr:uid="{881CB4E4-9F37-4230-9A3A-A6D38A5F237F}"/>
    <hyperlink ref="M475" r:id="rId948" xr:uid="{276B9A0F-22A7-423D-9B1B-A49FFE8D8DFA}"/>
    <hyperlink ref="L476" r:id="rId949" xr:uid="{C832A5C5-F64E-48AF-BD1D-F16D09BA399C}"/>
    <hyperlink ref="M476" r:id="rId950" xr:uid="{53592CFF-A675-4406-B42D-033273A79B3E}"/>
    <hyperlink ref="L477" r:id="rId951" xr:uid="{B20A7EB1-B5B6-471F-BE50-FB52DC2DC348}"/>
    <hyperlink ref="M477" r:id="rId952" xr:uid="{0FC7EB33-028C-4975-8158-FA786ABEA09C}"/>
    <hyperlink ref="L478" r:id="rId953" xr:uid="{9FAC16F1-1E15-4DD1-BC39-9C8E9EDCF3EB}"/>
    <hyperlink ref="M478" r:id="rId954" xr:uid="{A7E26C4C-C265-4299-96BC-B426E1711FB4}"/>
    <hyperlink ref="L479" r:id="rId955" xr:uid="{9F3F9F40-AA5D-4FAA-8A3D-9698BB0E5E47}"/>
    <hyperlink ref="M479" r:id="rId956" xr:uid="{DA0FCAEE-314B-40DD-A281-534C27D8C18B}"/>
    <hyperlink ref="L480" r:id="rId957" xr:uid="{62CDC63C-7998-4621-BA25-7785DCFE03A5}"/>
    <hyperlink ref="M480" r:id="rId958" xr:uid="{7E25B49B-6E0B-4CC8-A0EF-2E2600EF668A}"/>
    <hyperlink ref="L481" r:id="rId959" xr:uid="{D58DEAB0-E250-4115-BB9D-81BD4A1EB468}"/>
    <hyperlink ref="M481" r:id="rId960" xr:uid="{B5E370BF-C85E-4303-83AD-9DF869ACDD60}"/>
    <hyperlink ref="L482" r:id="rId961" xr:uid="{B6B74178-8DE5-4200-8D49-B857DA1FFF49}"/>
    <hyperlink ref="M482" r:id="rId962" xr:uid="{F7ADA278-FED7-4533-A0CE-6BDB1DD858EC}"/>
    <hyperlink ref="L483" r:id="rId963" xr:uid="{0C5B8A49-FC88-499F-B803-5470F5767BD0}"/>
    <hyperlink ref="M483" r:id="rId964" xr:uid="{EE3D9881-70DA-42B3-A6BF-5C100A0F3D8A}"/>
    <hyperlink ref="L484" r:id="rId965" xr:uid="{AAA3991D-524D-459E-B178-D22FA8293381}"/>
    <hyperlink ref="M484" r:id="rId966" xr:uid="{4F2F9472-A5E3-4093-BBE9-73823553D943}"/>
    <hyperlink ref="L485" r:id="rId967" xr:uid="{F46F9355-4415-45BE-857F-4358977605FA}"/>
    <hyperlink ref="M485" r:id="rId968" xr:uid="{25687C0B-1CDC-4192-968D-70A00D156091}"/>
    <hyperlink ref="L486" r:id="rId969" xr:uid="{795526D8-2978-47B7-90CE-9AD0E9BBEE79}"/>
    <hyperlink ref="M486" r:id="rId970" xr:uid="{AD7AF011-45E4-4383-BBED-DA24F1EC5969}"/>
    <hyperlink ref="L487" r:id="rId971" xr:uid="{5899DD42-AA5C-4500-83D9-B86EDB010546}"/>
    <hyperlink ref="M487" r:id="rId972" xr:uid="{7BE87B0B-7E61-4CAB-84DC-D8D90F52B460}"/>
    <hyperlink ref="L488" r:id="rId973" xr:uid="{E2A8D4F2-F6EB-4040-8BC8-ACB3D11A5991}"/>
    <hyperlink ref="M488" r:id="rId974" xr:uid="{6C1FEE7E-8DF8-427F-8698-B993FAAB5DA8}"/>
    <hyperlink ref="L489" r:id="rId975" xr:uid="{8DC92102-D0C3-4768-AA62-93A2B6693924}"/>
    <hyperlink ref="M489" r:id="rId976" xr:uid="{78A41384-A4B5-485C-86EE-67AAC0669B8B}"/>
    <hyperlink ref="L490" r:id="rId977" xr:uid="{8D7FEB9D-C410-46E4-87F9-1B95D8717A1B}"/>
    <hyperlink ref="M490" r:id="rId978" xr:uid="{EEED2E8A-9A6C-4DE0-80C6-FB48208A485E}"/>
    <hyperlink ref="L491" r:id="rId979" xr:uid="{25508002-FA36-41FC-BE56-272B64B5DE42}"/>
    <hyperlink ref="M491" r:id="rId980" xr:uid="{73C17EED-C0E7-4765-BFF6-1CCD922FA5C9}"/>
    <hyperlink ref="L492" r:id="rId981" xr:uid="{3DCC11EF-2B2F-491A-8C8B-109EF903F950}"/>
    <hyperlink ref="M492" r:id="rId982" xr:uid="{F9126122-8A13-4FF8-A7BC-A527599062C8}"/>
    <hyperlink ref="L493" r:id="rId983" xr:uid="{0E11A72A-4C6B-48CA-B697-FD046CEB2CD6}"/>
    <hyperlink ref="M493" r:id="rId984" xr:uid="{5A2312C2-E4DF-4684-94EE-251DEAEC4A58}"/>
    <hyperlink ref="L494" r:id="rId985" xr:uid="{7BCA7148-4C26-4E30-9BCB-89ACB1609F42}"/>
    <hyperlink ref="M494" r:id="rId986" xr:uid="{367ECAB3-EA0B-4BEC-9E4A-2E4D0807F512}"/>
    <hyperlink ref="L495" r:id="rId987" xr:uid="{EB003981-EC1D-4625-9234-94B4C59503AF}"/>
    <hyperlink ref="M495" r:id="rId988" xr:uid="{4B229E86-65AC-41CA-A8DC-C4DF21AEBE72}"/>
    <hyperlink ref="L496" r:id="rId989" xr:uid="{BAF4DC58-4D3E-4A85-9908-3BD077D69202}"/>
    <hyperlink ref="M496" r:id="rId990" xr:uid="{A098436F-CC0F-4C71-9DA5-BE5347896E1E}"/>
    <hyperlink ref="L497" r:id="rId991" xr:uid="{E1432B4E-964A-43A9-91CD-79CDC1F3F821}"/>
    <hyperlink ref="M497" r:id="rId992" xr:uid="{274F1A55-97C8-4054-B3BF-EB6D930E2AB6}"/>
    <hyperlink ref="L498" r:id="rId993" xr:uid="{E0E9F625-0039-470B-9099-A15E140556A8}"/>
    <hyperlink ref="M498" r:id="rId994" xr:uid="{FDD3A9BC-D8C6-4558-846B-95B087F97D5E}"/>
    <hyperlink ref="L499" r:id="rId995" xr:uid="{F13BBBA9-1ABE-4864-9A7E-FB55F451E67A}"/>
    <hyperlink ref="M499" r:id="rId996" xr:uid="{FFB06DAF-87D3-4327-8724-CFC7AA61139A}"/>
    <hyperlink ref="L500" r:id="rId997" xr:uid="{E62F43D6-360F-4CBB-84E6-7B97EAEE7DB1}"/>
    <hyperlink ref="M500" r:id="rId998" xr:uid="{0B27757F-46EE-46E4-AE24-C39760A358B3}"/>
    <hyperlink ref="L501" r:id="rId999" xr:uid="{1CF77DAC-0C07-4EFF-8FE0-40A19291D178}"/>
    <hyperlink ref="M501" r:id="rId1000" xr:uid="{B79A3E36-C60C-46E5-9EC3-0CD5D7555A79}"/>
    <hyperlink ref="L502" r:id="rId1001" xr:uid="{04924FED-F33C-41E5-B903-AA79E85DF6CA}"/>
    <hyperlink ref="M502" r:id="rId1002" xr:uid="{0B585C5A-30DA-421E-BED3-DDFC8783AAB5}"/>
    <hyperlink ref="L503" r:id="rId1003" xr:uid="{D76A0D38-7C0C-4EF2-9C29-C1D4A8B2A5B8}"/>
    <hyperlink ref="M503" r:id="rId1004" xr:uid="{FCEB7435-2834-49F1-95B2-C6C5FA0699C6}"/>
    <hyperlink ref="L504" r:id="rId1005" xr:uid="{5A694643-6193-4694-8089-22D2D1F2F75B}"/>
    <hyperlink ref="M504" r:id="rId1006" xr:uid="{217AB045-ABFE-4F2F-BA94-C22BE046B193}"/>
    <hyperlink ref="L505" r:id="rId1007" xr:uid="{C67B2D17-88B7-4A17-AC20-C6391853CB30}"/>
    <hyperlink ref="M505" r:id="rId1008" xr:uid="{BEB62537-1CFE-4CA6-9245-643C84A7C01B}"/>
    <hyperlink ref="L506" r:id="rId1009" xr:uid="{5640E3BF-C6B3-4EC1-A6E0-FFFCE5955C0B}"/>
    <hyperlink ref="M506" r:id="rId1010" xr:uid="{D5174ECF-5989-478F-9834-BE51224F9551}"/>
    <hyperlink ref="L507" r:id="rId1011" xr:uid="{CAF8E271-FB00-42D9-AA1D-33A7A1ADB19B}"/>
    <hyperlink ref="M507" r:id="rId1012" xr:uid="{4A8C31DD-6591-49BC-B2E2-D0D8BD8D8C7B}"/>
    <hyperlink ref="L508" r:id="rId1013" xr:uid="{00ECD462-A2DA-4804-B889-828FE62C510F}"/>
    <hyperlink ref="M508" r:id="rId1014" xr:uid="{568E222A-947C-401B-A8DD-1D3BCBD21611}"/>
    <hyperlink ref="L509" r:id="rId1015" xr:uid="{8AD77E86-7C1E-496D-A7D8-FD10B72891A4}"/>
    <hyperlink ref="M509" r:id="rId1016" xr:uid="{3D84C515-28D6-4B4F-9BC7-7D3782CBD955}"/>
    <hyperlink ref="L510" r:id="rId1017" xr:uid="{3DAE5B24-9060-4840-A634-5DA9C284D6A0}"/>
    <hyperlink ref="M510" r:id="rId1018" xr:uid="{B1470D53-5A64-4CE5-A8BB-0B781B3F7B79}"/>
    <hyperlink ref="L511" r:id="rId1019" xr:uid="{213AAD1E-5619-4DFB-9D22-749C4ECD4F70}"/>
    <hyperlink ref="M511" r:id="rId1020" xr:uid="{19171D08-0CB8-41A8-996B-49AC814ED4FC}"/>
    <hyperlink ref="L512" r:id="rId1021" xr:uid="{803C2914-7AFB-41E7-A4BF-EF5CF9883739}"/>
    <hyperlink ref="M512" r:id="rId1022" xr:uid="{7A14787A-2ED4-4984-8516-2990DD704F84}"/>
    <hyperlink ref="L513" r:id="rId1023" xr:uid="{29DCC544-7A58-4270-B5FA-20907067303F}"/>
    <hyperlink ref="M513" r:id="rId1024" xr:uid="{72BCCC32-BD6C-47CF-A793-28243146E6B6}"/>
    <hyperlink ref="L514" r:id="rId1025" xr:uid="{548BDBE2-1389-4AC9-AA09-09FD3DEA91C3}"/>
    <hyperlink ref="M514" r:id="rId1026" xr:uid="{1730AA0F-6466-4CB7-86DD-4445055B2DCA}"/>
    <hyperlink ref="L515" r:id="rId1027" xr:uid="{751C6315-4DF1-47D7-95B0-D67C86049AA9}"/>
    <hyperlink ref="M515" r:id="rId1028" xr:uid="{F6943BDF-3939-4157-8B3A-101A8D4FB4C0}"/>
    <hyperlink ref="L516" r:id="rId1029" xr:uid="{20C84DDC-4040-4DB2-BCF9-667EAE34C294}"/>
    <hyperlink ref="M516" r:id="rId1030" xr:uid="{B704D1B1-BB1A-4B62-88CB-03B83D69D066}"/>
    <hyperlink ref="L517" r:id="rId1031" xr:uid="{5E2F2B11-16FB-4871-A9C2-9289311B9F66}"/>
    <hyperlink ref="M517" r:id="rId1032" xr:uid="{CEB7F806-AE61-465F-947F-6005218D7765}"/>
    <hyperlink ref="L518" r:id="rId1033" xr:uid="{A3BEC349-EA54-405E-8EEF-DE0FD6AFE126}"/>
    <hyperlink ref="M518" r:id="rId1034" xr:uid="{F1FBE0E5-519E-451B-A624-33605A7E02C0}"/>
    <hyperlink ref="L519" r:id="rId1035" xr:uid="{E09B9C39-3209-4FE1-B602-4CB11966BCA4}"/>
    <hyperlink ref="M519" r:id="rId1036" xr:uid="{5930035E-C9AE-4F16-A2D8-130414040AC8}"/>
    <hyperlink ref="L520" r:id="rId1037" xr:uid="{680962BD-B7D5-4517-997E-03428799CC3C}"/>
    <hyperlink ref="M520" r:id="rId1038" xr:uid="{F17E722A-AA37-4E5B-894A-96E8EF280A76}"/>
    <hyperlink ref="L521" r:id="rId1039" xr:uid="{8CBBBF73-4112-43D7-A5C8-29AA752C4480}"/>
    <hyperlink ref="M521" r:id="rId1040" xr:uid="{7E53AA0B-D9D1-40C4-960C-78DF94A72D05}"/>
    <hyperlink ref="L522" r:id="rId1041" xr:uid="{7880DE4F-01F6-44D2-8519-2E9B2AD24AF7}"/>
    <hyperlink ref="M522" r:id="rId1042" xr:uid="{64E20374-C911-41D4-BE83-73ED372DE174}"/>
    <hyperlink ref="L523" r:id="rId1043" xr:uid="{65724A57-8B2C-4B62-A8C8-43C1A83C0FF2}"/>
    <hyperlink ref="M523" r:id="rId1044" xr:uid="{96E7BD23-36AB-45D6-9990-D1E5D26FFEE8}"/>
    <hyperlink ref="L524" r:id="rId1045" xr:uid="{DAA04A26-3366-444D-B4B3-C3091B0EC774}"/>
    <hyperlink ref="M524" r:id="rId1046" xr:uid="{088AEF55-811A-475D-AEC6-0D89ED07991C}"/>
    <hyperlink ref="L525" r:id="rId1047" xr:uid="{B0B672EF-932C-48F8-8D40-4347926A66D9}"/>
    <hyperlink ref="M525" r:id="rId1048" xr:uid="{DD447051-72A9-4A7E-BC38-D1AA7E6948DA}"/>
    <hyperlink ref="L526" r:id="rId1049" xr:uid="{E70AAD04-9BD1-4E81-8685-429E917A1369}"/>
    <hyperlink ref="M526" r:id="rId1050" xr:uid="{0703687C-A3B2-4B75-9990-E0A01EE60443}"/>
    <hyperlink ref="L527" r:id="rId1051" xr:uid="{70780F9D-E4FB-49CF-BCD1-6AD250B30492}"/>
    <hyperlink ref="M527" r:id="rId1052" xr:uid="{9F65BC6B-ADFD-4A54-81A8-FF4C2C5F6C07}"/>
    <hyperlink ref="L528" r:id="rId1053" xr:uid="{E1454871-F8D2-4D50-BAED-63F83E6B7F71}"/>
    <hyperlink ref="M528" r:id="rId1054" xr:uid="{F73B82AB-4DAB-44C2-AFAC-1F9AC8A3678F}"/>
    <hyperlink ref="L529" r:id="rId1055" xr:uid="{DD043E6E-3C51-46F6-BAE4-3B42EB72398C}"/>
    <hyperlink ref="M529" r:id="rId1056" xr:uid="{24EE5B60-23F7-44EB-9D7C-FA0590BE34E5}"/>
    <hyperlink ref="L530" r:id="rId1057" xr:uid="{710816D2-61A7-4F48-B098-9A603AD952AA}"/>
    <hyperlink ref="M530" r:id="rId1058" xr:uid="{D544DE16-67F2-4061-BC19-A378A55B0D09}"/>
    <hyperlink ref="L531" r:id="rId1059" xr:uid="{CC1BFACB-8F78-4B83-90AB-F31BF51E10F3}"/>
    <hyperlink ref="M531" r:id="rId1060" xr:uid="{567EFFBA-1ECC-4001-9EDF-76F993352406}"/>
    <hyperlink ref="L532" r:id="rId1061" xr:uid="{CA956950-3EFC-420E-8D25-D28AA72DB0FF}"/>
    <hyperlink ref="M532" r:id="rId1062" xr:uid="{D587C258-5EEA-4ACD-B852-B34E8349748F}"/>
    <hyperlink ref="L533" r:id="rId1063" xr:uid="{D2B578EA-65D5-47CC-AFD9-3BEAB0C3D24C}"/>
    <hyperlink ref="M533" r:id="rId1064" xr:uid="{9E600A43-5CD1-45FD-B05B-5550DDD0DC26}"/>
    <hyperlink ref="L534" r:id="rId1065" xr:uid="{AD049402-4327-49D0-9EA8-D1D7E8F0E7E9}"/>
    <hyperlink ref="M534" r:id="rId1066" xr:uid="{91D8DA05-3C28-4688-B5FC-DA8825953795}"/>
    <hyperlink ref="L535" r:id="rId1067" xr:uid="{E806010F-489D-426F-B57A-C577C36B54F4}"/>
    <hyperlink ref="M535" r:id="rId1068" xr:uid="{6C4BC5C0-4F91-4F5D-9850-5CAD44A394FC}"/>
    <hyperlink ref="L536" r:id="rId1069" xr:uid="{5537FBC5-BEB7-4E20-A6FD-899DCB11A371}"/>
    <hyperlink ref="M536" r:id="rId1070" xr:uid="{A33AF28D-E846-4037-85A8-D78BE8C14790}"/>
    <hyperlink ref="L537" r:id="rId1071" xr:uid="{44F19B8F-FC75-403A-816C-F417AD868FE0}"/>
    <hyperlink ref="M537" r:id="rId1072" xr:uid="{A6DAB42B-B332-40D3-BF82-31F43E92C09E}"/>
    <hyperlink ref="L538" r:id="rId1073" xr:uid="{CCC246EE-0080-4F13-82F1-628E1B32AE9A}"/>
    <hyperlink ref="M538" r:id="rId1074" xr:uid="{CB0AD536-FFE9-4233-B722-2E1C5F870619}"/>
    <hyperlink ref="L539" r:id="rId1075" xr:uid="{C377B760-050A-4059-8C59-2A6864C8367C}"/>
    <hyperlink ref="M539" r:id="rId1076" xr:uid="{9C1C1FF8-C6AA-4D56-9434-B18E68BDEC4A}"/>
    <hyperlink ref="L540" r:id="rId1077" xr:uid="{6613A03E-1651-48D7-9C7B-960DA1709B45}"/>
    <hyperlink ref="M540" r:id="rId1078" xr:uid="{C99DE274-7EB9-47DD-BAC0-1484BE771F8A}"/>
    <hyperlink ref="L541" r:id="rId1079" xr:uid="{547BEA99-B4CD-4BEB-8522-A881F1DB64FC}"/>
    <hyperlink ref="M541" r:id="rId1080" xr:uid="{27467D2E-9598-457E-AA62-3E759A7FC51B}"/>
    <hyperlink ref="L542" r:id="rId1081" xr:uid="{C5F30265-EC5F-43F4-BBAE-E818E50E6E31}"/>
    <hyperlink ref="M542" r:id="rId1082" xr:uid="{1848B2B0-5125-4D21-A0ED-1CECA9E37037}"/>
    <hyperlink ref="L543" r:id="rId1083" xr:uid="{A60F21FA-732A-4290-B804-64FC9DD79FDD}"/>
    <hyperlink ref="M543" r:id="rId1084" xr:uid="{EDDED13A-C504-4830-BF9D-D5E7A86A9B53}"/>
    <hyperlink ref="L544" r:id="rId1085" xr:uid="{A06C3BCD-5F16-43B4-B11E-2F53AA523555}"/>
    <hyperlink ref="M544" r:id="rId1086" xr:uid="{B39A2508-3D9C-473B-90A2-164679EDFB02}"/>
    <hyperlink ref="L545" r:id="rId1087" xr:uid="{0A8DA550-F4F2-43F9-BBF8-07703DA162FE}"/>
    <hyperlink ref="M545" r:id="rId1088" xr:uid="{BE737BDB-DE01-4050-88B7-06CDACA3F552}"/>
    <hyperlink ref="L546" r:id="rId1089" xr:uid="{EC4C752D-05AA-4C92-8021-165786ACFD24}"/>
    <hyperlink ref="M546" r:id="rId1090" xr:uid="{A7A8C2DC-1E0A-4512-8542-DF78CC730CC3}"/>
    <hyperlink ref="L547" r:id="rId1091" xr:uid="{AEE74260-897F-49A7-B0B0-DC9A786711E9}"/>
    <hyperlink ref="M547" r:id="rId1092" xr:uid="{70E4A99B-74F4-455A-8268-9CB4B17ED7B4}"/>
    <hyperlink ref="L548" r:id="rId1093" xr:uid="{CABE3D49-F1F8-4D16-9901-466FC26FFBEC}"/>
    <hyperlink ref="M548" r:id="rId1094" xr:uid="{E4BDCD51-4724-48E6-A5A9-C757C328A92A}"/>
    <hyperlink ref="L549" r:id="rId1095" xr:uid="{8A73100E-E7AB-440A-A31D-4AD29E4785D3}"/>
    <hyperlink ref="M549" r:id="rId1096" xr:uid="{EED53612-5AC3-4D18-8CAD-A8193CCDFAB7}"/>
    <hyperlink ref="L550" r:id="rId1097" xr:uid="{56CEC88C-4F68-4D88-9AE4-8BA6ED19233B}"/>
    <hyperlink ref="M550" r:id="rId1098" xr:uid="{79A65064-FFD2-4513-AB84-505C81DBEC66}"/>
    <hyperlink ref="L551" r:id="rId1099" xr:uid="{1D6449C1-FFB5-409D-988E-3A73415D3428}"/>
    <hyperlink ref="M551" r:id="rId1100" xr:uid="{F556E737-CA54-4322-ABC4-6F93BAE02EE0}"/>
    <hyperlink ref="L552" r:id="rId1101" xr:uid="{BF36064A-3663-4E0D-9C76-4F10D40EAFEA}"/>
    <hyperlink ref="M552" r:id="rId1102" xr:uid="{630001A5-3760-4522-B6B3-603FBE5E7F8B}"/>
    <hyperlink ref="L553" r:id="rId1103" xr:uid="{E028A649-2D22-435F-B0EC-8FE5B069BD92}"/>
    <hyperlink ref="M553" r:id="rId1104" xr:uid="{6094A471-8460-4636-AE03-9DFE14E29E58}"/>
    <hyperlink ref="L554" r:id="rId1105" xr:uid="{9BCAB360-AA14-4751-84D4-22233220AB9B}"/>
    <hyperlink ref="M554" r:id="rId1106" xr:uid="{531CD9B4-2C56-4F3C-A699-8E362A5490EC}"/>
    <hyperlink ref="L555" r:id="rId1107" xr:uid="{E5044105-DB52-4883-8C8F-B45055A371F2}"/>
    <hyperlink ref="M555" r:id="rId1108" xr:uid="{1E2D7561-CFD0-40FF-95AE-D44E6D3CC75E}"/>
    <hyperlink ref="L556" r:id="rId1109" xr:uid="{18B11642-C8CD-454E-B5C2-AF12CA9A5306}"/>
    <hyperlink ref="M556" r:id="rId1110" xr:uid="{43DDFA81-786A-4CB6-BFE9-757894D5B3DA}"/>
    <hyperlink ref="L557" r:id="rId1111" xr:uid="{DED06DA4-5E6E-43F3-8E5E-24FBEE4D5064}"/>
    <hyperlink ref="M557" r:id="rId1112" xr:uid="{36A1946F-0F2C-4F1E-A4DC-CA22A9147D18}"/>
    <hyperlink ref="L558" r:id="rId1113" xr:uid="{D903FCF4-C1E8-4685-B311-70D73FD9E71E}"/>
    <hyperlink ref="M558" r:id="rId1114" xr:uid="{8A228C67-994A-4355-871D-8B76FA2685B6}"/>
    <hyperlink ref="L559" r:id="rId1115" xr:uid="{A41F72F5-B244-4D9B-9DCE-12C1F31EAF17}"/>
    <hyperlink ref="M559" r:id="rId1116" xr:uid="{5BDBB6F8-4093-43F9-BBD7-9CC1BAC299A5}"/>
    <hyperlink ref="L560" r:id="rId1117" xr:uid="{6004BCE4-AA3A-488B-BD36-EF4F7AF1174C}"/>
    <hyperlink ref="M560" r:id="rId1118" xr:uid="{5CE11ED3-67A7-4D76-B785-661B3E1DA8C8}"/>
    <hyperlink ref="L561" r:id="rId1119" xr:uid="{1D4F66E0-0796-4B4D-B3BE-D20A5A2B315A}"/>
    <hyperlink ref="M561" r:id="rId1120" xr:uid="{D996853F-9967-42AF-AD6C-F70E18BBD592}"/>
    <hyperlink ref="L562" r:id="rId1121" xr:uid="{2CC513FC-D7A0-4BAE-83B9-9B56942BF8F5}"/>
    <hyperlink ref="M562" r:id="rId1122" xr:uid="{2AB96E11-D40B-4751-AA7E-9B3073946E11}"/>
    <hyperlink ref="L563" r:id="rId1123" xr:uid="{4691CC03-E6E7-4D2A-9945-8D2F0D86B09C}"/>
    <hyperlink ref="M563" r:id="rId1124" xr:uid="{910EEF72-1646-4B9B-BB68-630FDD8558D2}"/>
    <hyperlink ref="L564" r:id="rId1125" xr:uid="{ACF63E2F-C9EE-4653-8AE2-BD1C5DFBA52B}"/>
    <hyperlink ref="M564" r:id="rId1126" xr:uid="{E61546FA-1104-4EBB-8B1D-614455C93131}"/>
    <hyperlink ref="L565" r:id="rId1127" xr:uid="{D6A4D83A-7656-4B2A-AC0E-A808829DB344}"/>
    <hyperlink ref="M565" r:id="rId1128" xr:uid="{10E345D9-F80E-47A7-9635-E2461C57049D}"/>
    <hyperlink ref="L566" r:id="rId1129" xr:uid="{09E4394A-ACD9-4552-B14D-070F5469ADEB}"/>
    <hyperlink ref="M566" r:id="rId1130" xr:uid="{28122F6F-B520-44D1-ABAB-83CE1AA12E09}"/>
    <hyperlink ref="L567" r:id="rId1131" xr:uid="{086241B1-1DB0-4C67-937C-840EFEE047BA}"/>
    <hyperlink ref="M567" r:id="rId1132" xr:uid="{A9D68F61-F3BF-42BD-8AE2-DB76A9FBB8CE}"/>
    <hyperlink ref="L568" r:id="rId1133" xr:uid="{080FFC4B-EDBC-41DA-B00C-72542C107CE3}"/>
    <hyperlink ref="M568" r:id="rId1134" xr:uid="{FC5220F7-51C9-4BAA-8C31-DA8B57883873}"/>
    <hyperlink ref="L569" r:id="rId1135" xr:uid="{AA32E6EF-AF1A-47B4-AF23-F7D21D3ADE28}"/>
    <hyperlink ref="M569" r:id="rId1136" xr:uid="{654B877C-A0D4-4103-B10C-43598FE5CB99}"/>
    <hyperlink ref="L570" r:id="rId1137" xr:uid="{09951B71-01DA-4B30-9F06-2D9A17D28FFF}"/>
    <hyperlink ref="M570" r:id="rId1138" xr:uid="{0E88F562-3180-46AF-87F6-92B3ED068A98}"/>
    <hyperlink ref="L571" r:id="rId1139" xr:uid="{EC79CD9F-8DB2-442F-9150-7AA0CCFAFBCC}"/>
    <hyperlink ref="M571" r:id="rId1140" xr:uid="{37AB634A-A59F-4C78-91DC-45C790B6030B}"/>
    <hyperlink ref="L572" r:id="rId1141" xr:uid="{A13B49B9-36A9-4886-8648-9D795B3B5E2D}"/>
    <hyperlink ref="M572" r:id="rId1142" xr:uid="{EE7846DC-0885-4EE9-AD8D-FB862E4EF3FD}"/>
    <hyperlink ref="L573" r:id="rId1143" xr:uid="{9EE56BEA-6545-456E-A75C-7DF6D1060028}"/>
    <hyperlink ref="M573" r:id="rId1144" xr:uid="{DC5A4C40-2927-47C0-9ED2-2CBCCEC06E04}"/>
    <hyperlink ref="L574" r:id="rId1145" xr:uid="{ED362D33-FA13-45D3-A664-A1A57B430B6A}"/>
    <hyperlink ref="M574" r:id="rId1146" xr:uid="{5DB3BBD7-4289-4B0A-812F-9268B1E328A6}"/>
    <hyperlink ref="L575" r:id="rId1147" xr:uid="{D4EACAE4-FA88-41FC-A248-BB8358E40901}"/>
    <hyperlink ref="M575" r:id="rId1148" xr:uid="{8C9BFA50-DE02-4B01-8388-2EDE111FC7DB}"/>
    <hyperlink ref="L576" r:id="rId1149" xr:uid="{A14FAF1B-B943-4EB7-B74D-1371059D8EDB}"/>
    <hyperlink ref="M576" r:id="rId1150" xr:uid="{4DD98B89-6714-463A-8280-356676061325}"/>
    <hyperlink ref="L577" r:id="rId1151" xr:uid="{7C309B3C-DAF7-4EB1-BF4A-2D90C7627D59}"/>
    <hyperlink ref="M577" r:id="rId1152" xr:uid="{EE776B82-21C3-4D83-B5B3-997CFCDFF66D}"/>
    <hyperlink ref="L578" r:id="rId1153" xr:uid="{5E62249D-40BC-4CB3-AC60-79972B7C0CFE}"/>
    <hyperlink ref="M578" r:id="rId1154" xr:uid="{2F4295A9-8B7C-4447-B3A7-CD07E154EFC6}"/>
    <hyperlink ref="L579" r:id="rId1155" xr:uid="{387DA82E-BCE3-43C0-89BE-18FEC6321F6B}"/>
    <hyperlink ref="M579" r:id="rId1156" xr:uid="{450DCAFD-9FBF-4AE2-9E0A-380255C315E0}"/>
    <hyperlink ref="L580" r:id="rId1157" xr:uid="{9AFBF65A-8476-4ED1-921A-11AC5E76AB25}"/>
    <hyperlink ref="M580" r:id="rId1158" xr:uid="{C81E4534-ED02-4A28-A3BB-BBADAFBE37BC}"/>
    <hyperlink ref="L581" r:id="rId1159" xr:uid="{2860EC24-8935-4C94-AEA7-3FC3C1D3D614}"/>
    <hyperlink ref="M581" r:id="rId1160" xr:uid="{BC870C5F-14FC-45C3-B77B-CF866FFCDDB7}"/>
    <hyperlink ref="L582" r:id="rId1161" xr:uid="{324A2608-23F0-44F5-933D-0CB4B9173C8C}"/>
    <hyperlink ref="M582" r:id="rId1162" xr:uid="{0688B645-B69C-490B-BC56-0E3B5B201982}"/>
    <hyperlink ref="L583" r:id="rId1163" xr:uid="{E6895619-4AFC-46D9-AEBA-32656C247EF5}"/>
    <hyperlink ref="M583" r:id="rId1164" xr:uid="{973BFCB9-5E1C-43F5-AD93-AAE621EB53E5}"/>
    <hyperlink ref="L584" r:id="rId1165" xr:uid="{B1AE4686-01E4-41D9-8140-408F4133960D}"/>
    <hyperlink ref="M584" r:id="rId1166" xr:uid="{7D9B33F7-11F6-46C1-BBBC-48D86BA1B1AE}"/>
    <hyperlink ref="L585" r:id="rId1167" xr:uid="{A653E426-4BF6-4853-81AC-44B8BCDB9BCC}"/>
    <hyperlink ref="M585" r:id="rId1168" xr:uid="{286B6783-3B50-4F7E-8197-A7C7FBEBDA71}"/>
    <hyperlink ref="L586" r:id="rId1169" xr:uid="{B144D9BD-C3AA-499D-941D-C27CC399E9A5}"/>
    <hyperlink ref="M586" r:id="rId1170" xr:uid="{08BD19F5-73AC-4F09-AAE4-0C519490DA0E}"/>
    <hyperlink ref="L587" r:id="rId1171" xr:uid="{E09E2B3C-5A97-40DE-9623-A9BAC103D1CE}"/>
    <hyperlink ref="M587" r:id="rId1172" xr:uid="{1A480F0F-3196-4F2D-92B7-DAF2BB7E1B09}"/>
    <hyperlink ref="L588" r:id="rId1173" xr:uid="{D1A09CD0-8317-4C2F-8C86-2C0D34AD91F5}"/>
    <hyperlink ref="M588" r:id="rId1174" xr:uid="{FEC371CF-2664-4DFC-AB23-62CA3EB5CAD0}"/>
    <hyperlink ref="L589" r:id="rId1175" xr:uid="{CC6CA629-81A9-4D49-8642-17BB279A5DAE}"/>
    <hyperlink ref="M589" r:id="rId1176" xr:uid="{C9C0509B-C11D-4230-8E8E-E7F2CC463C58}"/>
    <hyperlink ref="L590" r:id="rId1177" xr:uid="{F034AF06-C5D1-447D-910B-8327646F8C63}"/>
    <hyperlink ref="M590" r:id="rId1178" xr:uid="{2A809829-FAEE-4D71-B834-5DBF8D686728}"/>
    <hyperlink ref="L591" r:id="rId1179" xr:uid="{1102BC79-FAFD-48C2-8B97-A3767CDA85DE}"/>
    <hyperlink ref="M591" r:id="rId1180" xr:uid="{05BAC5CA-8616-47B1-8313-D581943953E5}"/>
    <hyperlink ref="L592" r:id="rId1181" xr:uid="{5D79CE7B-AE41-4F43-80E8-C95F628DDA03}"/>
    <hyperlink ref="M592" r:id="rId1182" xr:uid="{1C3E1B41-915D-4520-957D-678562B79F69}"/>
    <hyperlink ref="L593" r:id="rId1183" xr:uid="{9DDD2FFB-1AD8-452D-84C3-CE7FDD525131}"/>
    <hyperlink ref="M593" r:id="rId1184" xr:uid="{EF36B3C4-2126-4330-9966-334E0C7EED24}"/>
    <hyperlink ref="L594" r:id="rId1185" xr:uid="{857BE19D-95B9-4D6E-89BD-ECCF50DAA3C2}"/>
    <hyperlink ref="M594" r:id="rId1186" xr:uid="{69E3501D-AF44-46FA-BE8B-2D7DF49BFFA5}"/>
    <hyperlink ref="L595" r:id="rId1187" xr:uid="{1FED6AC7-4D9B-46D6-B7AF-552FC29751F0}"/>
    <hyperlink ref="M595" r:id="rId1188" xr:uid="{A6A33243-9F63-4D19-9D46-3B336509340E}"/>
    <hyperlink ref="L596" r:id="rId1189" xr:uid="{70636BA3-B96C-41EC-9D67-4C8574E91DD3}"/>
    <hyperlink ref="M596" r:id="rId1190" xr:uid="{35D96C20-3898-4A80-8832-3132F0519BE6}"/>
    <hyperlink ref="L597" r:id="rId1191" xr:uid="{18EEDA9C-610F-4E96-B3D4-E09DA0E5CF48}"/>
    <hyperlink ref="M597" r:id="rId1192" xr:uid="{138678D9-64AC-41A6-A61F-B36DB7D00CC9}"/>
    <hyperlink ref="L598" r:id="rId1193" xr:uid="{5D5CEF92-15B5-445F-A8CF-2A8EB6C2CD74}"/>
    <hyperlink ref="M598" r:id="rId1194" xr:uid="{954522D7-536C-46F9-AC7B-570E0A3130CE}"/>
    <hyperlink ref="L599" r:id="rId1195" xr:uid="{5E5AFAB5-2BC8-48A3-91E8-D9D212CCFBF4}"/>
    <hyperlink ref="M599" r:id="rId1196" xr:uid="{25A1663F-846D-494E-B6E8-B3346708CC23}"/>
    <hyperlink ref="L600" r:id="rId1197" xr:uid="{B8A5EEA1-28C3-44E8-83DA-365AFEBFBD14}"/>
    <hyperlink ref="M600" r:id="rId1198" xr:uid="{8D7C9D87-F59D-49F6-8A83-4F48789BB7B9}"/>
    <hyperlink ref="L601" r:id="rId1199" xr:uid="{57D27EBA-C889-4E5D-B95C-CB4B81A58F36}"/>
    <hyperlink ref="M601" r:id="rId1200" xr:uid="{CFE619E4-1CFD-4467-B665-2DB576F3B207}"/>
    <hyperlink ref="L602" r:id="rId1201" xr:uid="{713A8C35-902D-4F1B-A731-7972622307E5}"/>
    <hyperlink ref="M602" r:id="rId1202" xr:uid="{8CD3CD48-D51F-4EFE-BD19-76FCDF98DA78}"/>
    <hyperlink ref="L603" r:id="rId1203" xr:uid="{11EF559C-9C2D-4610-8F73-9D51B115CD77}"/>
    <hyperlink ref="M603" r:id="rId1204" xr:uid="{31D51F66-D047-492F-9087-0D021668A88A}"/>
    <hyperlink ref="L604" r:id="rId1205" xr:uid="{E6AB4E9A-B58D-4617-ABE1-913736DB0665}"/>
    <hyperlink ref="M604" r:id="rId1206" xr:uid="{7EB9A5F6-E6CC-49BD-BECC-CBB526B28DCF}"/>
    <hyperlink ref="L605" r:id="rId1207" xr:uid="{BDE31DCB-D2FE-40D1-992E-DA9F7B0B6F6A}"/>
    <hyperlink ref="M605" r:id="rId1208" xr:uid="{B8CDE37D-466A-48E0-A721-EC5BC9B8B64F}"/>
    <hyperlink ref="L606" r:id="rId1209" xr:uid="{8F093869-AF4D-447A-A05A-09BFE6D6DC61}"/>
    <hyperlink ref="M606" r:id="rId1210" xr:uid="{B03CB32D-D2E9-4005-A742-7232E790BE61}"/>
    <hyperlink ref="L607" r:id="rId1211" xr:uid="{9893E4AE-5E5C-41B6-A4D1-B4994B937E0A}"/>
    <hyperlink ref="M607" r:id="rId1212" xr:uid="{DA46BDBB-B4D1-493E-8649-21B9438DF76A}"/>
    <hyperlink ref="L608" r:id="rId1213" xr:uid="{17C22869-BBA2-4C3D-80AD-C251C8407620}"/>
    <hyperlink ref="M608" r:id="rId1214" xr:uid="{7B3CFAF2-07EB-4C0D-B02B-49467A597726}"/>
    <hyperlink ref="L609" r:id="rId1215" xr:uid="{12C01700-EB5F-49B2-BA86-0014C767608B}"/>
    <hyperlink ref="M609" r:id="rId1216" xr:uid="{D88087FF-26D9-4FAE-BF1F-87DD4F3A565A}"/>
    <hyperlink ref="L610" r:id="rId1217" xr:uid="{1752E052-31FC-4910-83BF-CE8C196E43CD}"/>
    <hyperlink ref="M610" r:id="rId1218" xr:uid="{BC95764D-F7C0-4E16-9A3F-1D1347B9190F}"/>
    <hyperlink ref="L611" r:id="rId1219" xr:uid="{35189238-4630-4B02-BF7D-E4997C84283D}"/>
    <hyperlink ref="M611" r:id="rId1220" xr:uid="{6EEAB90E-46E1-4528-B1A1-6778F6D4BBD1}"/>
    <hyperlink ref="L612" r:id="rId1221" xr:uid="{0C2BF51D-7635-4F1E-9660-D27B03189E41}"/>
    <hyperlink ref="M612" r:id="rId1222" xr:uid="{F79749B0-857D-4DE8-84B1-D54338412DB0}"/>
    <hyperlink ref="L613" r:id="rId1223" xr:uid="{F263E21C-E122-4C44-91EE-BA9199F87C6F}"/>
    <hyperlink ref="M613" r:id="rId1224" xr:uid="{1E43AAE2-2268-4BEB-90D3-E0A17E9BDED8}"/>
    <hyperlink ref="L614" r:id="rId1225" xr:uid="{C41C6949-9985-4EF5-A289-6266B1FE89A9}"/>
    <hyperlink ref="M614" r:id="rId1226" xr:uid="{263E1BB2-94BA-4682-BC1C-E6809B4E42BD}"/>
    <hyperlink ref="L615" r:id="rId1227" xr:uid="{18220D14-912E-455D-970B-9AA688C515D8}"/>
    <hyperlink ref="M615" r:id="rId1228" xr:uid="{98B627B4-9C06-40C8-B371-2C8CBD967F05}"/>
    <hyperlink ref="L616" r:id="rId1229" xr:uid="{0D70AAA9-BBBE-4C54-B79D-39E49FA4F000}"/>
    <hyperlink ref="M616" r:id="rId1230" xr:uid="{B5835B01-0A53-45D4-8B50-DBB1202559C5}"/>
    <hyperlink ref="L617" r:id="rId1231" xr:uid="{06F19A6F-077C-478D-AE8F-48D38BA47117}"/>
    <hyperlink ref="M617" r:id="rId1232" xr:uid="{D440AA7B-5923-46E9-9739-8B186D547577}"/>
    <hyperlink ref="L618" r:id="rId1233" xr:uid="{CC88FB68-1DDD-4147-8FF8-C7F36B2535E7}"/>
    <hyperlink ref="M618" r:id="rId1234" xr:uid="{91E7F31D-0E60-472C-B721-DD85F8A3C237}"/>
    <hyperlink ref="L619" r:id="rId1235" xr:uid="{E2D6B0CE-EE5D-42C0-AA75-28D73458C3B6}"/>
    <hyperlink ref="M619" r:id="rId1236" xr:uid="{8419C747-B323-46D1-BB88-99B4BF4D7098}"/>
    <hyperlink ref="L620" r:id="rId1237" xr:uid="{1D97463C-BDCE-4167-AB55-374E2D15785C}"/>
    <hyperlink ref="M620" r:id="rId1238" xr:uid="{E1F4A1AC-F49B-43F1-AFD8-D52BA03FB93B}"/>
    <hyperlink ref="L621" r:id="rId1239" xr:uid="{1979EE02-1FD9-45B7-B91A-63F81B7FAEC9}"/>
    <hyperlink ref="M621" r:id="rId1240" xr:uid="{3FB7E691-DA59-44C5-AA06-A3350B4AB93F}"/>
    <hyperlink ref="L622" r:id="rId1241" xr:uid="{334FB465-372D-46D8-A003-F42FEF78D8E4}"/>
    <hyperlink ref="M622" r:id="rId1242" xr:uid="{0EE031E3-A6D3-4D76-A31A-D95F27519576}"/>
    <hyperlink ref="L623" r:id="rId1243" xr:uid="{F3CFDA87-5B16-40B2-90B5-181268D89F48}"/>
    <hyperlink ref="M623" r:id="rId1244" xr:uid="{BFD71255-E027-4259-B821-525DCECC3439}"/>
    <hyperlink ref="L624" r:id="rId1245" xr:uid="{94414FAB-D6F6-49D2-B31D-7C50D7B6950A}"/>
    <hyperlink ref="M624" r:id="rId1246" xr:uid="{BD623DFC-E8B5-4774-AE73-CAE4839A19E2}"/>
    <hyperlink ref="L625" r:id="rId1247" xr:uid="{235C52A6-F72F-481C-9A3B-A933A3EDE53B}"/>
    <hyperlink ref="M625" r:id="rId1248" xr:uid="{9B5DD237-6B98-4B29-9033-F1862DBB083A}"/>
    <hyperlink ref="L626" r:id="rId1249" xr:uid="{CA59FDD2-A42B-475E-8F15-A2C6282FAFFE}"/>
    <hyperlink ref="M626" r:id="rId1250" xr:uid="{C4BA1C0C-0DC1-44C6-A00D-B4F2B1F5B344}"/>
    <hyperlink ref="L627" r:id="rId1251" xr:uid="{1C830DEC-58D9-4C52-839C-F0F35A72D4BF}"/>
    <hyperlink ref="M627" r:id="rId1252" xr:uid="{3E1F25F5-536D-4FF2-BE82-6C9EB8D875D5}"/>
    <hyperlink ref="L628" r:id="rId1253" xr:uid="{7AD7CD5F-55B3-45C2-A9DE-78E7D8EE6A6E}"/>
    <hyperlink ref="M628" r:id="rId1254" xr:uid="{D86A7696-12D7-45BF-BCD2-FC6B30D8EF92}"/>
    <hyperlink ref="L629" r:id="rId1255" xr:uid="{F22AB155-416B-4525-8C3C-26A22A6E37A4}"/>
    <hyperlink ref="M629" r:id="rId1256" xr:uid="{CD1C6E90-6366-42B2-891D-5DD5D9655FFC}"/>
    <hyperlink ref="L630" r:id="rId1257" xr:uid="{5955EE9D-D864-404B-8BB8-A9F45F46F9F8}"/>
    <hyperlink ref="M630" r:id="rId1258" xr:uid="{2282F86E-A42F-423B-923E-BF062D22DE5E}"/>
    <hyperlink ref="L631" r:id="rId1259" xr:uid="{6D877565-A8C6-47FB-A1AD-F06E03F0FA04}"/>
    <hyperlink ref="M631" r:id="rId1260" xr:uid="{A7E08D21-95EC-4D17-A9E2-3C051E5EE24F}"/>
    <hyperlink ref="L632" r:id="rId1261" xr:uid="{C7F987DE-E16B-43EA-BBCE-F3735CF69ABC}"/>
    <hyperlink ref="M632" r:id="rId1262" xr:uid="{9B3461CA-8178-4624-9B2B-1DC322D65649}"/>
    <hyperlink ref="L633" r:id="rId1263" xr:uid="{93C80B47-6AE3-44DC-BD99-451E12F6B4A3}"/>
    <hyperlink ref="M633" r:id="rId1264" xr:uid="{5C12F8D9-73F5-47D8-A2EC-A278CEEB4AAE}"/>
    <hyperlink ref="L634" r:id="rId1265" xr:uid="{5666E40A-84D7-4AF4-81D7-BC68F6DD1401}"/>
    <hyperlink ref="M634" r:id="rId1266" xr:uid="{DA00D77D-C967-4C24-8AAE-CB24128A2D2E}"/>
    <hyperlink ref="L635" r:id="rId1267" xr:uid="{3065C6CE-ACB8-4353-8A48-1EDC21BEF943}"/>
    <hyperlink ref="M635" r:id="rId1268" xr:uid="{EFDA2E8C-221D-4F00-8637-BCD242196B0B}"/>
    <hyperlink ref="L636" r:id="rId1269" xr:uid="{A02B357A-B955-419C-A97A-B231D8FC85A5}"/>
    <hyperlink ref="M636" r:id="rId1270" xr:uid="{6261DE42-56CC-4DC1-A937-E09A45626CD9}"/>
    <hyperlink ref="L637" r:id="rId1271" xr:uid="{BF236849-0D58-4B8C-8674-71E7DED73B21}"/>
    <hyperlink ref="M637" r:id="rId1272" xr:uid="{3ACE0FDF-8BC6-4BD6-A34A-09CB536BC592}"/>
    <hyperlink ref="L638" r:id="rId1273" xr:uid="{281E1C7D-0001-43FA-AE9C-21792EFAA2E7}"/>
    <hyperlink ref="M638" r:id="rId1274" xr:uid="{77CB1CC0-BCC6-4EF8-9752-84020A234E3A}"/>
    <hyperlink ref="L639" r:id="rId1275" xr:uid="{0E780C49-A094-4A63-B2AF-FC30DE8382F6}"/>
    <hyperlink ref="M639" r:id="rId1276" xr:uid="{E570D328-4C74-465C-936F-B1C4FAD565DB}"/>
    <hyperlink ref="L640" r:id="rId1277" xr:uid="{DA2B2FF1-33A0-4594-950D-2EC6E7005123}"/>
    <hyperlink ref="M640" r:id="rId1278" xr:uid="{AE14AA94-CFCE-4BC3-96DF-E6A4B4C16DF2}"/>
    <hyperlink ref="L641" r:id="rId1279" xr:uid="{49C84D97-A13A-4BDA-A4AA-E9587821BF36}"/>
    <hyperlink ref="M641" r:id="rId1280" xr:uid="{1877EECA-3CA6-4089-819A-C3319E5900C4}"/>
    <hyperlink ref="L642" r:id="rId1281" xr:uid="{4A258B27-A216-44FC-A389-CE7B57119370}"/>
    <hyperlink ref="M642" r:id="rId1282" xr:uid="{5A62D3C9-B6BA-49CE-B720-808EE2698E44}"/>
    <hyperlink ref="L643" r:id="rId1283" xr:uid="{E1C46865-9D75-4B15-8BCD-5FB3F47D055A}"/>
    <hyperlink ref="M643" r:id="rId1284" xr:uid="{1754E82E-81B6-474C-BC64-8641BA830950}"/>
    <hyperlink ref="L644" r:id="rId1285" xr:uid="{4BF3BAB3-2E07-48EE-B25A-ECB75C666FF2}"/>
    <hyperlink ref="M644" r:id="rId1286" xr:uid="{3167ED93-0F28-4206-B209-AC95548BC3DE}"/>
    <hyperlink ref="L645" r:id="rId1287" xr:uid="{008F2D24-9BF1-489A-834D-EE0839DF9DAE}"/>
    <hyperlink ref="M645" r:id="rId1288" xr:uid="{972B5521-7B57-423A-B7D0-998C2E19723D}"/>
    <hyperlink ref="L646" r:id="rId1289" xr:uid="{0771EC4A-B22A-4C4A-9F52-350B29F9A943}"/>
    <hyperlink ref="M646" r:id="rId1290" xr:uid="{1F76E669-722C-4B9F-9D33-C280C174FF82}"/>
    <hyperlink ref="L647" r:id="rId1291" xr:uid="{39EBC93A-1937-4C78-BAB5-9C5FB2BAFC0A}"/>
    <hyperlink ref="M647" r:id="rId1292" xr:uid="{2CDCDFB6-4B35-452C-9F24-12FEF09F2C30}"/>
    <hyperlink ref="L648" r:id="rId1293" xr:uid="{EE75E1A7-A3A6-4629-8C6A-0B1420339043}"/>
    <hyperlink ref="M648" r:id="rId1294" xr:uid="{1B2E3C1E-9C4A-4ABC-979B-36A824B3B26A}"/>
    <hyperlink ref="L649" r:id="rId1295" xr:uid="{280EA356-2563-4547-AC65-69AB5417EE13}"/>
    <hyperlink ref="M649" r:id="rId1296" xr:uid="{34745FF6-BE8A-454C-B5E8-48E058935C4F}"/>
    <hyperlink ref="L650" r:id="rId1297" xr:uid="{947C5776-03DF-419B-80FA-E64AC83D7A5B}"/>
    <hyperlink ref="M650" r:id="rId1298" xr:uid="{9D7F9797-6058-44D5-964E-023BA552DE77}"/>
    <hyperlink ref="L651" r:id="rId1299" xr:uid="{7D7557A2-1289-48AB-8691-9116B96EBB47}"/>
    <hyperlink ref="M651" r:id="rId1300" xr:uid="{3A7882E2-290B-4E14-A6BC-C4EC8768F898}"/>
    <hyperlink ref="L652" r:id="rId1301" xr:uid="{C6F82F7D-E208-4B98-AF8B-572384210675}"/>
    <hyperlink ref="M652" r:id="rId1302" xr:uid="{1864F906-23E2-4405-ABA1-796E3C939385}"/>
    <hyperlink ref="L653" r:id="rId1303" xr:uid="{0AF0318E-297A-4681-9EEB-2258A4A71739}"/>
    <hyperlink ref="M653" r:id="rId1304" xr:uid="{2309A461-9CEE-48E6-B476-C4456D104A04}"/>
    <hyperlink ref="L654" r:id="rId1305" xr:uid="{71D86431-AFB8-4804-831E-10A5CFFCA527}"/>
    <hyperlink ref="M654" r:id="rId1306" xr:uid="{4FF21545-1B0B-4FFD-9DFB-DAA04668CC43}"/>
    <hyperlink ref="L655" r:id="rId1307" xr:uid="{50ECEEC3-78A9-40CC-85A0-FB8875FF3354}"/>
    <hyperlink ref="M655" r:id="rId1308" xr:uid="{06CBB34D-771A-4051-A987-91F1D24E5F1F}"/>
    <hyperlink ref="L656" r:id="rId1309" xr:uid="{41FD0B8F-C390-4BD8-82CB-681153702627}"/>
    <hyperlink ref="M656" r:id="rId1310" xr:uid="{7636FA4F-997F-4008-A6D9-BD875A49273E}"/>
    <hyperlink ref="L657" r:id="rId1311" xr:uid="{037AC674-1441-453C-A218-3CB73B90EC9A}"/>
    <hyperlink ref="M657" r:id="rId1312" xr:uid="{D4AFBE34-C95A-471B-AC0F-387E79DD43E0}"/>
    <hyperlink ref="L658" r:id="rId1313" xr:uid="{F0817163-0193-452C-9F60-02ECE4FFE61E}"/>
    <hyperlink ref="M658" r:id="rId1314" xr:uid="{C047DD39-2924-4A32-BDF0-39AFC1976C43}"/>
    <hyperlink ref="L659" r:id="rId1315" xr:uid="{B9052DF1-43A1-4B2B-B64F-E6979F08EFF5}"/>
    <hyperlink ref="M659" r:id="rId1316" xr:uid="{6642641A-17E6-45E4-95D0-CB2F1F45B708}"/>
    <hyperlink ref="L660" r:id="rId1317" xr:uid="{9B7AB7A5-0795-473C-9054-1824CBB6E321}"/>
    <hyperlink ref="M660" r:id="rId1318" xr:uid="{0A64256C-5A57-4138-82D4-3EE011A09BF9}"/>
    <hyperlink ref="L661" r:id="rId1319" xr:uid="{30582EEF-CEC4-451D-B5B5-7E26A1D5A5E7}"/>
    <hyperlink ref="M661" r:id="rId1320" xr:uid="{BE4AA2F9-9408-496C-A693-61643E4093E2}"/>
    <hyperlink ref="L662" r:id="rId1321" xr:uid="{B25C6CC4-8772-459C-8CAE-C6DD19CDE743}"/>
    <hyperlink ref="M662" r:id="rId1322" xr:uid="{E54CB174-8836-4ACA-973B-20E172627259}"/>
    <hyperlink ref="L663" r:id="rId1323" xr:uid="{FFB07A46-565F-4010-8AE9-9D33DA24C025}"/>
    <hyperlink ref="M663" r:id="rId1324" xr:uid="{004E24DC-B87F-4CCD-8CB0-C218F9B93A30}"/>
    <hyperlink ref="L664" r:id="rId1325" xr:uid="{9E9F65B4-5A6D-4B33-A9E9-54A20DDB586C}"/>
    <hyperlink ref="M664" r:id="rId1326" xr:uid="{9E366DA2-D8A9-4F86-9F95-305F2C474A0B}"/>
    <hyperlink ref="L665" r:id="rId1327" xr:uid="{59DE104B-4277-419A-AF1C-B218CFF36D17}"/>
    <hyperlink ref="M665" r:id="rId1328" xr:uid="{9538D1D6-D9A9-4DDA-9F6F-A00A42788B29}"/>
    <hyperlink ref="L666" r:id="rId1329" xr:uid="{365F459A-62BE-4473-BD0D-9DEF77217BE3}"/>
    <hyperlink ref="M666" r:id="rId1330" xr:uid="{11E2A5E6-E98C-4604-AED9-820E83395E97}"/>
    <hyperlink ref="L667" r:id="rId1331" xr:uid="{53806C93-1392-47D7-A2EC-C380368CCEFF}"/>
    <hyperlink ref="M667" r:id="rId1332" xr:uid="{FBDDFF85-2B47-4B28-ADA1-E2988AED4156}"/>
    <hyperlink ref="L668" r:id="rId1333" xr:uid="{C6BB1D73-565B-4260-A8D3-E4EEA9A78E58}"/>
    <hyperlink ref="M668" r:id="rId1334" xr:uid="{C5DC1667-D49D-43B4-A60A-9116E542BDC3}"/>
    <hyperlink ref="L669" r:id="rId1335" xr:uid="{54DA852F-06F8-49D6-BBEC-63399DE41B7E}"/>
    <hyperlink ref="M669" r:id="rId1336" xr:uid="{8BA0F255-1153-4753-AC50-534DF13B8C9B}"/>
    <hyperlink ref="L670" r:id="rId1337" xr:uid="{D9012D0D-7B97-4C21-99BD-2E20EBED9479}"/>
    <hyperlink ref="M670" r:id="rId1338" xr:uid="{7A780032-1D48-4C5B-AAE3-94CFEFE12170}"/>
    <hyperlink ref="L671" r:id="rId1339" xr:uid="{B2C3C678-052A-4B75-83D3-14D40E659C51}"/>
    <hyperlink ref="M671" r:id="rId1340" xr:uid="{64D0A0BF-D5AF-4A95-B626-54165A0A3D49}"/>
    <hyperlink ref="L672" r:id="rId1341" xr:uid="{F5EB124D-9446-416E-86E6-B0D6F5F58622}"/>
    <hyperlink ref="M672" r:id="rId1342" xr:uid="{CD79D4A8-CEA2-456B-B93B-F650926E215D}"/>
    <hyperlink ref="L673" r:id="rId1343" xr:uid="{5F7055DB-AC14-44FE-A3FB-4F52BBF5A0BF}"/>
    <hyperlink ref="M673" r:id="rId1344" xr:uid="{C5CD5A05-6EEE-4CF1-A291-CC351CC9D03F}"/>
    <hyperlink ref="L674" r:id="rId1345" xr:uid="{9E3A2A87-5DF1-49AA-8D6C-97F84EB0BC7B}"/>
    <hyperlink ref="M674" r:id="rId1346" xr:uid="{A379CB75-1656-4D2F-843A-EABE15A04AF6}"/>
    <hyperlink ref="L675" r:id="rId1347" xr:uid="{E4F38443-8D5B-4A10-BF1D-FB32C201E2A4}"/>
    <hyperlink ref="M675" r:id="rId1348" xr:uid="{85D7DA40-943E-411C-AD3F-B42B33EA22F3}"/>
    <hyperlink ref="L676" r:id="rId1349" xr:uid="{E3286A93-7993-44B9-B738-D537C272A8E6}"/>
    <hyperlink ref="M676" r:id="rId1350" xr:uid="{FD386B59-784C-4A6D-B8A1-4F2CC4477BF9}"/>
    <hyperlink ref="L677" r:id="rId1351" xr:uid="{4826D057-B4FE-4AE7-8E56-3AD758AC7A36}"/>
    <hyperlink ref="M677" r:id="rId1352" xr:uid="{2F18BED6-8D3F-44E8-8CCA-1C1B59122257}"/>
    <hyperlink ref="L678" r:id="rId1353" xr:uid="{8B1AD4E0-B925-41AC-9129-12D25F311E23}"/>
    <hyperlink ref="M678" r:id="rId1354" xr:uid="{0CA1ED2F-1583-4BF9-9C91-8094AE7B6FC9}"/>
    <hyperlink ref="L679" r:id="rId1355" xr:uid="{7F62869C-85B9-43C3-826D-9E1531A15563}"/>
    <hyperlink ref="M679" r:id="rId1356" xr:uid="{4EE71F45-B2E4-4634-B3C7-86B42245E2B4}"/>
    <hyperlink ref="L680" r:id="rId1357" xr:uid="{6E6A279F-E6FA-4B5C-919B-F9318F8218EA}"/>
    <hyperlink ref="M680" r:id="rId1358" xr:uid="{E06120C9-A4AF-4000-9C3B-583BD4EB1BCE}"/>
    <hyperlink ref="L681" r:id="rId1359" xr:uid="{8F7FF32F-1488-4F73-B77F-0EE0C21E2920}"/>
    <hyperlink ref="M681" r:id="rId1360" xr:uid="{E9F74BD7-8418-479D-A09A-BFB68ADB24D6}"/>
    <hyperlink ref="L682" r:id="rId1361" xr:uid="{CE5AAB35-3DA3-428F-AD77-7394842265CD}"/>
    <hyperlink ref="M682" r:id="rId1362" xr:uid="{3C6E4D0A-ED5E-40F9-807F-CD109B079DB2}"/>
    <hyperlink ref="L683" r:id="rId1363" xr:uid="{9E1E46AD-4DAF-4D04-BF25-CB280B93BFE4}"/>
    <hyperlink ref="M683" r:id="rId1364" xr:uid="{410EB3B0-6D7F-492E-AACD-C08205B70AFE}"/>
    <hyperlink ref="L684" r:id="rId1365" xr:uid="{5186D59B-D3FC-4CD4-811D-08125C0D4590}"/>
    <hyperlink ref="M684" r:id="rId1366" xr:uid="{6F6B41B8-D839-4BC1-8EB5-549663D58F9F}"/>
    <hyperlink ref="L685" r:id="rId1367" xr:uid="{A870E1FB-321B-482C-8FE4-1E868B73D8DA}"/>
    <hyperlink ref="M685" r:id="rId1368" xr:uid="{7039B3A9-9CAF-446C-8F7B-766B2CC1406E}"/>
    <hyperlink ref="L686" r:id="rId1369" xr:uid="{3824EB52-541E-456F-BD60-8E47F2027519}"/>
    <hyperlink ref="M686" r:id="rId1370" xr:uid="{FB46458B-F54F-4314-8D88-19785AF8B636}"/>
    <hyperlink ref="L687" r:id="rId1371" xr:uid="{A974C4B6-0C38-4D0D-87F9-EDCF9F2B5F69}"/>
    <hyperlink ref="M687" r:id="rId1372" xr:uid="{A72B1D9C-15A2-4D2D-8611-B231799918AC}"/>
    <hyperlink ref="L688" r:id="rId1373" xr:uid="{9DD4748A-7341-4E1E-BE18-A23A093427D3}"/>
    <hyperlink ref="M688" r:id="rId1374" xr:uid="{947D5D86-E558-4EAB-9A6D-FF4667CC0787}"/>
    <hyperlink ref="L689" r:id="rId1375" xr:uid="{6A07B55D-C99B-4041-AC41-03C842DCCB7A}"/>
    <hyperlink ref="M689" r:id="rId1376" xr:uid="{82760C51-3DAA-471F-8B55-F38A73D5A39A}"/>
    <hyperlink ref="L690" r:id="rId1377" xr:uid="{CA4CB609-0122-4A96-8818-BF97A3BFB4E6}"/>
    <hyperlink ref="M690" r:id="rId1378" xr:uid="{C76220C1-3F59-41AF-AA9D-323ECD25455B}"/>
    <hyperlink ref="L691" r:id="rId1379" xr:uid="{29A5F312-9C79-4E63-8709-B49D942C90B5}"/>
    <hyperlink ref="M691" r:id="rId1380" xr:uid="{43ACFDC5-5152-42DE-B96D-28349AAA40E8}"/>
    <hyperlink ref="L692" r:id="rId1381" xr:uid="{B5FA819C-10C4-40A0-8770-54FA686D0469}"/>
    <hyperlink ref="M692" r:id="rId1382" xr:uid="{F65BC5F9-0336-4138-B11B-4E3315B18F61}"/>
    <hyperlink ref="L693" r:id="rId1383" xr:uid="{07034A50-8A93-4E10-8AFF-BFC1BA7B642E}"/>
    <hyperlink ref="M693" r:id="rId1384" xr:uid="{654CE202-C787-46AB-9750-2293FDEF1FEA}"/>
    <hyperlink ref="L694" r:id="rId1385" xr:uid="{D70EFF0E-9143-445F-AD92-34A3C8E39DF5}"/>
    <hyperlink ref="M694" r:id="rId1386" xr:uid="{52620E8A-F02B-4BEF-8553-1394E92A9C70}"/>
    <hyperlink ref="L695" r:id="rId1387" xr:uid="{6ED10E96-7F95-41DA-A3FD-652B069F8388}"/>
    <hyperlink ref="M695" r:id="rId1388" xr:uid="{B627F35D-5C04-42ED-820F-DF224F5460E7}"/>
    <hyperlink ref="L696" r:id="rId1389" xr:uid="{98647644-98B6-4014-8659-AD0639778AFC}"/>
    <hyperlink ref="M696" r:id="rId1390" xr:uid="{4D04D311-70F2-455B-812C-74192A5918C0}"/>
    <hyperlink ref="L697" r:id="rId1391" xr:uid="{C94B697D-D83E-481D-ABC6-0EA67D780AB8}"/>
    <hyperlink ref="M697" r:id="rId1392" xr:uid="{352E6664-5055-46BC-A894-EB1DCB8E50FA}"/>
    <hyperlink ref="L698" r:id="rId1393" xr:uid="{0F4E8D07-5A16-49C6-B9FC-5156E083F3DC}"/>
    <hyperlink ref="M698" r:id="rId1394" xr:uid="{44AEE79C-BEBE-4CDD-A2B6-1E0246BD0D99}"/>
    <hyperlink ref="L699" r:id="rId1395" xr:uid="{39C3ECAA-FAB0-411F-8C9C-D300448589B8}"/>
    <hyperlink ref="M699" r:id="rId1396" xr:uid="{2915505F-D7F5-49A8-9411-B74CCD255482}"/>
    <hyperlink ref="L700" r:id="rId1397" xr:uid="{840E99D1-51CE-46E2-899C-43BA5862D0EB}"/>
    <hyperlink ref="M700" r:id="rId1398" xr:uid="{BD19937F-FB92-43CE-8DED-48E849D49F09}"/>
    <hyperlink ref="L701" r:id="rId1399" xr:uid="{58060F72-EC24-469B-B171-6C6EBD1F10EE}"/>
    <hyperlink ref="M701" r:id="rId1400" xr:uid="{E227E793-448C-4B9C-8221-44F671599B81}"/>
    <hyperlink ref="L702" r:id="rId1401" xr:uid="{DB08058F-BECC-49F2-84EC-82042EBC4E2B}"/>
    <hyperlink ref="M702" r:id="rId1402" xr:uid="{C38AD8DC-253A-41D8-A2CB-B2221E0C0C15}"/>
    <hyperlink ref="L703" r:id="rId1403" xr:uid="{54721746-7B3E-4A49-8C17-8DE8C3FB5BA7}"/>
    <hyperlink ref="M703" r:id="rId1404" xr:uid="{4ECF9942-9917-4C48-B155-F9843D25653B}"/>
    <hyperlink ref="L704" r:id="rId1405" xr:uid="{5F27F9A2-78D2-4BE6-A238-F85ED29F5E99}"/>
    <hyperlink ref="M704" r:id="rId1406" xr:uid="{13C0A98B-B849-4D2E-A1A6-5C36743EBCA7}"/>
    <hyperlink ref="L705" r:id="rId1407" xr:uid="{734316EF-E09E-4E06-B72F-32B1930E9CF9}"/>
    <hyperlink ref="M705" r:id="rId1408" xr:uid="{50A8014A-7F8C-4080-B67E-EC85E7DA0ECC}"/>
    <hyperlink ref="L706" r:id="rId1409" xr:uid="{7AC9DBA7-6DAE-47DF-B28E-99D0BB38C7C5}"/>
    <hyperlink ref="M706" r:id="rId1410" xr:uid="{92082B5F-2897-4B01-97B1-A378A50EF434}"/>
    <hyperlink ref="L707" r:id="rId1411" xr:uid="{FFAFC07B-B9AA-484D-9349-FC73AD40600D}"/>
    <hyperlink ref="M707" r:id="rId1412" xr:uid="{B1E18C9F-0B49-41AC-AE9B-03B7002614EC}"/>
    <hyperlink ref="L708" r:id="rId1413" xr:uid="{F42C2D92-F26C-424E-BB41-CAADF0DC99EB}"/>
    <hyperlink ref="M708" r:id="rId1414" xr:uid="{D902AF04-504E-49AE-9BD3-5971BE259DE3}"/>
    <hyperlink ref="L709" r:id="rId1415" xr:uid="{1D8E87C6-B932-4922-A1C6-F69027DF2A46}"/>
    <hyperlink ref="M709" r:id="rId1416" xr:uid="{0B7209C8-C83A-4EBF-8F84-559104BAC11B}"/>
    <hyperlink ref="L710" r:id="rId1417" xr:uid="{FEBDBF8F-3A12-4FD6-B9AA-CE7F60186E6E}"/>
    <hyperlink ref="M710" r:id="rId1418" xr:uid="{C3E51DD9-676B-4956-A88D-16F5B149F2B0}"/>
    <hyperlink ref="L711" r:id="rId1419" xr:uid="{BFD272B5-910D-4C6C-8B78-5541C6D0F44E}"/>
    <hyperlink ref="M711" r:id="rId1420" xr:uid="{BF8835B4-D9BD-43CE-BAD5-017E79079905}"/>
    <hyperlink ref="L712" r:id="rId1421" xr:uid="{3711200C-CAC1-4A1A-AFDD-F334531DE328}"/>
    <hyperlink ref="M712" r:id="rId1422" xr:uid="{50D2F287-F956-4F87-980A-9AFFBBAE7A30}"/>
    <hyperlink ref="L713" r:id="rId1423" xr:uid="{5763A742-1C06-4309-B777-6CC0E383D27C}"/>
    <hyperlink ref="M713" r:id="rId1424" xr:uid="{F2D053B9-64BD-4CFA-9552-4CC511A1B8DA}"/>
    <hyperlink ref="L714" r:id="rId1425" xr:uid="{AD065A9D-8DB1-45A1-967D-22A69F6064E0}"/>
    <hyperlink ref="M714" r:id="rId1426" xr:uid="{BE140FF6-F877-471B-A1FB-4CB4705281A5}"/>
    <hyperlink ref="L715" r:id="rId1427" xr:uid="{6BC7B42C-49A9-4FB3-9BA4-9B8ED21BADEF}"/>
    <hyperlink ref="M715" r:id="rId1428" xr:uid="{2221DD01-9CAE-48B0-8666-1CB6527A65A3}"/>
    <hyperlink ref="L716" r:id="rId1429" xr:uid="{DB917C8D-3742-4CD3-BE4A-4E3048FD40E9}"/>
    <hyperlink ref="M716" r:id="rId1430" xr:uid="{00523D40-A8F5-45E1-8BF6-6579FAF7C9C4}"/>
    <hyperlink ref="L717" r:id="rId1431" xr:uid="{D2A28D31-339E-4FC3-B505-1B43F9B46C73}"/>
    <hyperlink ref="M717" r:id="rId1432" xr:uid="{5C965315-6D27-40BF-9F59-C04AB91F644D}"/>
    <hyperlink ref="L718" r:id="rId1433" xr:uid="{8A804256-2B02-4B6A-A459-5198AF8BDDC6}"/>
    <hyperlink ref="M718" r:id="rId1434" xr:uid="{BF515852-6969-4371-B6DC-6CB73FE3A09F}"/>
    <hyperlink ref="L719" r:id="rId1435" xr:uid="{0F6190B4-FEF6-4BF3-8B16-857929490AC2}"/>
    <hyperlink ref="M719" r:id="rId1436" xr:uid="{F940E6FA-DAE0-4BE0-8968-A7F20717BA4A}"/>
    <hyperlink ref="L720" r:id="rId1437" xr:uid="{735AE3B6-9D7A-4748-A645-00DB37FC3A55}"/>
    <hyperlink ref="M720" r:id="rId1438" xr:uid="{AA3F3AF1-1F3A-4124-A9B8-9FB96DF92D43}"/>
    <hyperlink ref="L721" r:id="rId1439" xr:uid="{E8AE592F-66BF-42C2-AE6F-79E1BCA00D1C}"/>
    <hyperlink ref="M721" r:id="rId1440" xr:uid="{65266AD3-FA09-4CF7-A6F0-A72528396C92}"/>
    <hyperlink ref="L722" r:id="rId1441" xr:uid="{3796D254-47BF-4EF2-A313-32C4378C8187}"/>
    <hyperlink ref="M722" r:id="rId1442" xr:uid="{401DD0E3-373D-472A-8EDA-7111B5ABBCD3}"/>
    <hyperlink ref="L723" r:id="rId1443" xr:uid="{7886AE30-1AE9-4B3D-91E1-3C076CAD5BA5}"/>
    <hyperlink ref="M723" r:id="rId1444" xr:uid="{7B6FD442-9C87-48C5-BA6F-FFEE3BEBC39B}"/>
    <hyperlink ref="L724" r:id="rId1445" xr:uid="{854C7131-806E-4A76-B2DE-194329FAED36}"/>
    <hyperlink ref="M724" r:id="rId1446" xr:uid="{5E00AAD1-69E1-41D6-A587-233074C126D6}"/>
    <hyperlink ref="L725" r:id="rId1447" xr:uid="{3BC9C86B-4BB4-48D9-A292-00A468846A3C}"/>
    <hyperlink ref="M725" r:id="rId1448" xr:uid="{F9C926AA-1CD7-4118-8715-B736E726EB3A}"/>
    <hyperlink ref="L726" r:id="rId1449" xr:uid="{AFD06EA4-18F5-487B-9C22-A708D028E9DB}"/>
    <hyperlink ref="M726" r:id="rId1450" xr:uid="{0CF1A568-15BD-4C7D-9138-C251C982FC95}"/>
    <hyperlink ref="L727" r:id="rId1451" xr:uid="{D655FB87-54FA-4FFC-9C9F-99E5F69D8C6F}"/>
    <hyperlink ref="M727" r:id="rId1452" xr:uid="{B958553A-7A93-4C86-9A03-53A34145CED2}"/>
    <hyperlink ref="L728" r:id="rId1453" xr:uid="{3EBB8323-718F-47A6-8900-8076D9FC4A74}"/>
    <hyperlink ref="M728" r:id="rId1454" xr:uid="{6E0FEECE-3187-4AE8-9675-2D2BB81C12CB}"/>
    <hyperlink ref="L729" r:id="rId1455" xr:uid="{58F8BD67-F164-4BA6-8870-6D26CE518ABD}"/>
    <hyperlink ref="M729" r:id="rId1456" xr:uid="{BB8530D8-D1A7-4003-A2A9-BAE7A2D754BA}"/>
    <hyperlink ref="L730" r:id="rId1457" xr:uid="{0D683338-91CE-41B7-BA37-C8A6520F573C}"/>
    <hyperlink ref="M730" r:id="rId1458" xr:uid="{AE2233B0-1740-45BE-91F8-6466E959635F}"/>
    <hyperlink ref="L731" r:id="rId1459" xr:uid="{1B4584D4-7FD4-4EDE-B2C5-CA47D92B793B}"/>
    <hyperlink ref="M731" r:id="rId1460" xr:uid="{63A79575-9C86-4D89-8609-C5F296CF7DC5}"/>
    <hyperlink ref="L732" r:id="rId1461" xr:uid="{0B70533D-5EB4-4A89-B8BC-C122163354F1}"/>
    <hyperlink ref="M732" r:id="rId1462" xr:uid="{3BFA7AE1-DFCB-4C1F-B06B-4B7781B1C1B8}"/>
    <hyperlink ref="L733" r:id="rId1463" xr:uid="{EA823325-8B89-4151-BCF5-F3C07B021555}"/>
    <hyperlink ref="M733" r:id="rId1464" xr:uid="{8FF3D8F0-D361-4904-BCA4-4221F4E63625}"/>
    <hyperlink ref="L734" r:id="rId1465" xr:uid="{81DDB2C5-BB43-482F-B625-596F7B3075FD}"/>
    <hyperlink ref="M734" r:id="rId1466" xr:uid="{3AE52DC8-329A-4F39-BB52-CC6DB8C3B156}"/>
    <hyperlink ref="L735" r:id="rId1467" xr:uid="{47AFE920-0B5A-4761-B117-13AC7B364DA4}"/>
    <hyperlink ref="M735" r:id="rId1468" xr:uid="{53818B54-5FBA-40B5-8A4A-189D7665092F}"/>
    <hyperlink ref="L736" r:id="rId1469" xr:uid="{163A4DC7-C352-4308-97EC-1E099D61FE99}"/>
    <hyperlink ref="M736" r:id="rId1470" xr:uid="{7B9AB1F4-B9EF-4BC2-9F10-F258D02A4E5C}"/>
    <hyperlink ref="L737" r:id="rId1471" xr:uid="{B946CE4C-4068-4B88-B3E8-5F02DD12944A}"/>
    <hyperlink ref="M737" r:id="rId1472" xr:uid="{52481C57-2EC1-41F3-9EA9-6FED70E2026F}"/>
    <hyperlink ref="L738" r:id="rId1473" xr:uid="{B6C620BA-EA02-44E8-B606-5C719A5D15CE}"/>
    <hyperlink ref="M738" r:id="rId1474" xr:uid="{84425BC6-4EAE-4752-8003-81C6C89030C7}"/>
    <hyperlink ref="L739" r:id="rId1475" xr:uid="{CDD6198E-5C7A-404B-ACBE-D681E3B7E53A}"/>
    <hyperlink ref="M739" r:id="rId1476" xr:uid="{79E1F0B3-3164-4682-9360-BEE2548C23BD}"/>
    <hyperlink ref="L740" r:id="rId1477" xr:uid="{DB8EC7D3-7787-4346-8401-1741A0F8A5FD}"/>
    <hyperlink ref="M740" r:id="rId1478" xr:uid="{86DC6EA1-EB77-47DD-98ED-20AE6DC21431}"/>
    <hyperlink ref="L741" r:id="rId1479" xr:uid="{13F737A9-FA60-4849-B968-0465F9837FA1}"/>
    <hyperlink ref="M741" r:id="rId1480" xr:uid="{3A068B7A-054A-41EA-AA98-CB834E9BFF7F}"/>
    <hyperlink ref="L742" r:id="rId1481" xr:uid="{8A5972A7-6F98-4FE6-B85D-64DFD0ABB516}"/>
    <hyperlink ref="M742" r:id="rId1482" xr:uid="{65BF561F-65A6-4471-BA8E-D1AF30BDDB1A}"/>
    <hyperlink ref="L743" r:id="rId1483" xr:uid="{616FC99C-7755-426D-98C9-051451491560}"/>
    <hyperlink ref="M743" r:id="rId1484" xr:uid="{A4683823-F3AF-4C1B-A8BF-10B6CE96C709}"/>
    <hyperlink ref="L744" r:id="rId1485" xr:uid="{AEB43438-C6C4-48E3-A8D6-EA9A4351DF32}"/>
    <hyperlink ref="M744" r:id="rId1486" xr:uid="{09CB5E84-171A-4FE9-82B5-A095C39E5E9A}"/>
    <hyperlink ref="L745" r:id="rId1487" xr:uid="{E1240CC5-A9AE-4D0B-8BD0-D0700AE806A5}"/>
    <hyperlink ref="M745" r:id="rId1488" xr:uid="{EFE1CD3D-BF88-43F4-8C34-CB1DCCBD3C13}"/>
    <hyperlink ref="L746" r:id="rId1489" xr:uid="{8E0A1782-4315-41EE-A618-E06D4B98609B}"/>
    <hyperlink ref="M746" r:id="rId1490" xr:uid="{8FFBC6A1-5871-40AF-8D28-E768E5E31809}"/>
    <hyperlink ref="L747" r:id="rId1491" xr:uid="{4927AB6C-591D-46A2-B98E-61EE25D312DF}"/>
    <hyperlink ref="M747" r:id="rId1492" xr:uid="{553B9A8F-3DAC-4E77-93A9-06ACDA33C66E}"/>
    <hyperlink ref="L748" r:id="rId1493" xr:uid="{060A3D8A-3666-4461-B112-483CB1CFF702}"/>
    <hyperlink ref="M748" r:id="rId1494" xr:uid="{16F6981B-D179-44EC-B31A-420A476C460D}"/>
    <hyperlink ref="L749" r:id="rId1495" xr:uid="{238F8123-5C9B-42F9-A8F5-173867D4351D}"/>
    <hyperlink ref="M749" r:id="rId1496" xr:uid="{B6870AA1-43FD-4B5A-A447-49E434D1D6B6}"/>
    <hyperlink ref="L750" r:id="rId1497" xr:uid="{EE60436B-5EE2-48EF-BC21-CD12F612091D}"/>
    <hyperlink ref="M750" r:id="rId1498" xr:uid="{3BEA75B4-6980-4B89-A764-DD354A876AD7}"/>
    <hyperlink ref="L751" r:id="rId1499" xr:uid="{63101DC4-DC39-4D4E-9EBE-7F9A0065CA11}"/>
    <hyperlink ref="M751" r:id="rId1500" xr:uid="{FF5656C5-AA1A-414B-9184-1D91C8DA9A89}"/>
    <hyperlink ref="L752" r:id="rId1501" xr:uid="{DAE23608-72D6-4BEB-9C08-CA11457EAD4C}"/>
    <hyperlink ref="M752" r:id="rId1502" xr:uid="{307FE0F3-8DA7-446A-856F-8037617826DB}"/>
    <hyperlink ref="L753" r:id="rId1503" xr:uid="{582BE086-216B-4E12-A4FE-4868577AF555}"/>
    <hyperlink ref="M753" r:id="rId1504" xr:uid="{543ABBB6-42A6-4B05-BA6B-AB0F841484FE}"/>
    <hyperlink ref="L754" r:id="rId1505" xr:uid="{55F65EF9-AFB1-4CF3-A323-C0662C3D4946}"/>
    <hyperlink ref="M754" r:id="rId1506" xr:uid="{A945B721-1150-448B-AA40-4DE77EE74F58}"/>
    <hyperlink ref="L755" r:id="rId1507" xr:uid="{87566EC1-3A20-4996-86C8-583DBF3BEA4F}"/>
    <hyperlink ref="M755" r:id="rId1508" xr:uid="{6A8597FD-F51F-4944-AD6C-5795F124C739}"/>
    <hyperlink ref="L756" r:id="rId1509" xr:uid="{88F1D487-3B0F-41FF-95F9-2B84A4319092}"/>
    <hyperlink ref="M756" r:id="rId1510" xr:uid="{AEC7E1CD-9F26-4B3B-A71C-CD1591A6611D}"/>
    <hyperlink ref="L757" r:id="rId1511" xr:uid="{39D6D7D3-71D4-46A2-9389-2BA3562EA315}"/>
    <hyperlink ref="M757" r:id="rId1512" xr:uid="{5E5F2834-4D30-4456-99CF-80F54745D024}"/>
    <hyperlink ref="L758" r:id="rId1513" xr:uid="{3C8CA56A-2EB2-487D-9C8F-174B171FE9DE}"/>
    <hyperlink ref="M758" r:id="rId1514" xr:uid="{D6276159-7172-474F-B7AC-4436DCFAB7E2}"/>
    <hyperlink ref="L759" r:id="rId1515" xr:uid="{7D6B978C-CAB0-4FBA-9F13-355195E85089}"/>
    <hyperlink ref="M759" r:id="rId1516" xr:uid="{B02DE4CD-DC45-4505-BBDB-24F4D25B4A17}"/>
    <hyperlink ref="L760" r:id="rId1517" xr:uid="{DA54FD2F-D81A-4F8C-9387-C0F0E6F737CE}"/>
    <hyperlink ref="M760" r:id="rId1518" xr:uid="{5690E2E6-432A-4C8D-8777-87627F917E4E}"/>
    <hyperlink ref="L761" r:id="rId1519" xr:uid="{3AEE7011-0E23-421D-A9FA-14390EB96EFA}"/>
    <hyperlink ref="M761" r:id="rId1520" xr:uid="{E45DA41E-834F-4645-970B-7B72DE583106}"/>
    <hyperlink ref="L762" r:id="rId1521" xr:uid="{CE7CC07A-C1D0-48D6-9FC4-D44DF12FC014}"/>
    <hyperlink ref="M762" r:id="rId1522" xr:uid="{EFE1F805-5373-484A-9B25-DC6813E6AA69}"/>
    <hyperlink ref="L763" r:id="rId1523" xr:uid="{7EF0790A-34D9-4AC8-87B9-3680B1C29481}"/>
    <hyperlink ref="M763" r:id="rId1524" xr:uid="{49BD4919-B90D-47AF-AB2F-0234990349A6}"/>
    <hyperlink ref="L764" r:id="rId1525" xr:uid="{C0A77B0F-E93F-4BAE-87F1-891AE85E59BE}"/>
    <hyperlink ref="M764" r:id="rId1526" xr:uid="{C5BAC46B-5A79-4035-8D21-55D3833F28E2}"/>
    <hyperlink ref="L765" r:id="rId1527" xr:uid="{EBB464E3-4624-4CEF-91A9-A77239A02A18}"/>
    <hyperlink ref="M765" r:id="rId1528" xr:uid="{3F942425-86F8-4D82-BF74-DC8455D78093}"/>
    <hyperlink ref="L766" r:id="rId1529" xr:uid="{91CE5CD9-F97E-4F8A-8915-498840089DED}"/>
    <hyperlink ref="M766" r:id="rId1530" xr:uid="{D968630A-E211-4554-A6DA-B1D2F33E1FD6}"/>
    <hyperlink ref="L767" r:id="rId1531" xr:uid="{9B021822-96AA-46BE-9469-D451EA0CC9D6}"/>
    <hyperlink ref="M767" r:id="rId1532" xr:uid="{39614FA7-9179-46C3-8F4E-93C214F688B1}"/>
    <hyperlink ref="L768" r:id="rId1533" xr:uid="{F989B13B-6837-426B-B702-73E179FB0CB1}"/>
    <hyperlink ref="M768" r:id="rId1534" xr:uid="{5B9D2902-1AB2-4109-A545-032ADC199391}"/>
    <hyperlink ref="L769" r:id="rId1535" xr:uid="{90BD4B2B-CE6A-4161-9DC1-D1C675A344EE}"/>
    <hyperlink ref="M769" r:id="rId1536" xr:uid="{523EDAF3-5A44-499B-A901-C194F34B9B6C}"/>
    <hyperlink ref="L770" r:id="rId1537" xr:uid="{103AC749-7467-4359-8B36-A14B034F60ED}"/>
    <hyperlink ref="M770" r:id="rId1538" xr:uid="{828160D7-9DB4-4283-A630-C19F941ED6E6}"/>
    <hyperlink ref="L771" r:id="rId1539" xr:uid="{223C75AE-36C5-4AE6-BB22-4A97244EDC46}"/>
    <hyperlink ref="M771" r:id="rId1540" xr:uid="{F15B5979-093E-4F04-ABFE-7F03E890E90C}"/>
    <hyperlink ref="L772" r:id="rId1541" xr:uid="{004BD3BB-FDA5-404B-A306-33BD36D1F5D8}"/>
    <hyperlink ref="M772" r:id="rId1542" xr:uid="{207A2A53-A8B3-42D3-9357-0D25C2098CA9}"/>
    <hyperlink ref="L773" r:id="rId1543" xr:uid="{B4E28ED6-E971-46FB-8C3D-1800BD170D2D}"/>
    <hyperlink ref="M773" r:id="rId1544" xr:uid="{F6EBF1ED-7453-46E7-BB0D-6B7C4BB221A5}"/>
    <hyperlink ref="L774" r:id="rId1545" xr:uid="{E458B7EE-258E-4849-ABD8-FB7D0943D037}"/>
    <hyperlink ref="M774" r:id="rId1546" xr:uid="{77D3F2B3-5D27-4419-AF3D-6E35761AC2CB}"/>
    <hyperlink ref="L775" r:id="rId1547" xr:uid="{C19D1325-03BC-49BC-802B-DB2AF32034B0}"/>
    <hyperlink ref="M775" r:id="rId1548" xr:uid="{148609C7-89FD-4063-8BF9-84AB0F9EC86D}"/>
    <hyperlink ref="L776" r:id="rId1549" xr:uid="{404A76BC-A085-4560-9AD9-9CDB34341AD3}"/>
    <hyperlink ref="M776" r:id="rId1550" xr:uid="{454CBB1B-7064-4BC0-8343-27504E54AC83}"/>
    <hyperlink ref="L777" r:id="rId1551" xr:uid="{27416EC5-FC06-4A88-81DF-F95F0175100C}"/>
    <hyperlink ref="M777" r:id="rId1552" xr:uid="{601D3357-0CAE-4F8B-8AC3-4E42ADF2F164}"/>
    <hyperlink ref="L778" r:id="rId1553" xr:uid="{0F362166-F82B-4168-9F71-55878A6C0741}"/>
    <hyperlink ref="M778" r:id="rId1554" xr:uid="{A335C25B-9446-4EB2-AF9B-B90C202B63F7}"/>
    <hyperlink ref="L779" r:id="rId1555" xr:uid="{304CC06E-DB69-41BE-81B5-A64887C9E829}"/>
    <hyperlink ref="M779" r:id="rId1556" xr:uid="{C9AE726F-18BB-4073-B79E-3E32ACF53D67}"/>
    <hyperlink ref="L780" r:id="rId1557" xr:uid="{4922BF1A-ACE5-4C95-A74F-C5FA658D55B9}"/>
    <hyperlink ref="M780" r:id="rId1558" xr:uid="{65494C6C-508F-45CE-9569-A70CD2900B5A}"/>
    <hyperlink ref="L781" r:id="rId1559" xr:uid="{47BD0876-33CA-486D-AAEA-42750DE8CDB5}"/>
    <hyperlink ref="M781" r:id="rId1560" xr:uid="{5936529E-60D6-4578-B100-CB4DDC4C8995}"/>
    <hyperlink ref="L782" r:id="rId1561" xr:uid="{72206488-A852-40D2-A7C3-F04C56EA1BAD}"/>
    <hyperlink ref="M782" r:id="rId1562" xr:uid="{9E1A0330-359F-4853-868C-13A1F3997C4D}"/>
    <hyperlink ref="L783" r:id="rId1563" xr:uid="{2F1F09B5-6FCF-408F-BF97-9C8D071870A1}"/>
    <hyperlink ref="M783" r:id="rId1564" xr:uid="{252A8E0D-39BA-426D-A083-778EC2580FC0}"/>
    <hyperlink ref="L784" r:id="rId1565" xr:uid="{9D04024C-F79B-4567-B5C0-DD791AFFB25D}"/>
    <hyperlink ref="M784" r:id="rId1566" xr:uid="{0DAFC028-2B0B-45C4-A1CF-F94F622C53F6}"/>
    <hyperlink ref="L785" r:id="rId1567" xr:uid="{0FB84380-7C9B-4A49-8A57-12C1621846F2}"/>
    <hyperlink ref="M785" r:id="rId1568" xr:uid="{E203BA02-79B9-4DAC-A181-2A17517BA3B1}"/>
    <hyperlink ref="L786" r:id="rId1569" xr:uid="{7AD0C28E-087A-4A0F-BDA9-148D8CF98F7E}"/>
    <hyperlink ref="M786" r:id="rId1570" xr:uid="{8B472B6E-CF5F-420C-A139-9D3089D6699E}"/>
    <hyperlink ref="L787" r:id="rId1571" xr:uid="{57518631-4270-44A8-A3C1-0FD9391E21D1}"/>
    <hyperlink ref="M787" r:id="rId1572" xr:uid="{544ADBED-E632-4427-A2EA-CC465BD07B87}"/>
    <hyperlink ref="L788" r:id="rId1573" xr:uid="{7FB24632-4A3A-4637-B39A-5CBA6A6D4482}"/>
    <hyperlink ref="M788" r:id="rId1574" xr:uid="{87FB67A9-A693-450C-A514-70E947E00E26}"/>
    <hyperlink ref="L789" r:id="rId1575" xr:uid="{553B71FA-9DAE-4628-AF14-37F4ACD9534D}"/>
    <hyperlink ref="M789" r:id="rId1576" xr:uid="{D57398FC-9118-4023-83F9-16B6739BAEE2}"/>
    <hyperlink ref="L790" r:id="rId1577" xr:uid="{B0CDADED-B229-408D-BCBC-A6F7A26B776F}"/>
    <hyperlink ref="M790" r:id="rId1578" xr:uid="{81C53F8F-27EF-4432-917D-F16F5AE2590F}"/>
    <hyperlink ref="L791" r:id="rId1579" xr:uid="{CC448558-3747-4BA1-9CA4-BCCD68002E70}"/>
    <hyperlink ref="M791" r:id="rId1580" xr:uid="{315FCB1E-D29A-43BC-A975-6A612F4530E4}"/>
    <hyperlink ref="L792" r:id="rId1581" xr:uid="{C5AB09B3-92F3-4A8C-AF14-97C38DDF9C34}"/>
    <hyperlink ref="M792" r:id="rId1582" xr:uid="{79C26712-94D2-4A25-9DA5-38C535B42F44}"/>
    <hyperlink ref="L793" r:id="rId1583" xr:uid="{DCE80FF5-0618-4073-BD5C-ECD000A7B2A3}"/>
    <hyperlink ref="M793" r:id="rId1584" xr:uid="{4F1495BA-0E2D-49A8-B5C3-CA73E0C29371}"/>
    <hyperlink ref="L794" r:id="rId1585" xr:uid="{9BB81A5A-C938-45D0-B980-7879EDE6B2B3}"/>
    <hyperlink ref="M794" r:id="rId1586" xr:uid="{73A684A3-FD5C-4AC6-B81C-25B2393E6FF8}"/>
    <hyperlink ref="L795" r:id="rId1587" xr:uid="{CF3D48B6-0B56-4099-8CE2-E8F7D39027F4}"/>
    <hyperlink ref="M795" r:id="rId1588" xr:uid="{0EF3B1AF-EC8A-4BE2-94B5-A76F63CFF861}"/>
    <hyperlink ref="L796" r:id="rId1589" xr:uid="{A0524A04-B455-40FB-8D2C-E63F62C408D5}"/>
    <hyperlink ref="M796" r:id="rId1590" xr:uid="{7C8383DA-B52B-4365-8D5D-7FDFA1E1D202}"/>
    <hyperlink ref="L797" r:id="rId1591" xr:uid="{814160C9-6759-4E1E-907E-321ACF6812A2}"/>
    <hyperlink ref="M797" r:id="rId1592" xr:uid="{CCEF18D2-7F83-4433-A44C-272AD0C90E41}"/>
    <hyperlink ref="L798" r:id="rId1593" xr:uid="{CB451C04-7FD6-479C-8ADC-75C889AC5026}"/>
    <hyperlink ref="M798" r:id="rId1594" xr:uid="{24A4FF96-CFFD-4AFE-B99C-206A4174FBBF}"/>
    <hyperlink ref="L799" r:id="rId1595" xr:uid="{0C6682E1-DB22-43D3-82DB-C4CB756F5D20}"/>
    <hyperlink ref="M799" r:id="rId1596" xr:uid="{40FF2240-D44B-4B63-9D56-2C2294776D74}"/>
    <hyperlink ref="L800" r:id="rId1597" xr:uid="{F8E2FF62-8C9D-4A08-9300-1A2D3145916B}"/>
    <hyperlink ref="M800" r:id="rId1598" xr:uid="{96BB2970-3653-4BDB-8056-5C5E9BF71F75}"/>
    <hyperlink ref="L801" r:id="rId1599" xr:uid="{79A758E3-8F01-4AEC-A040-5FB8760BF54B}"/>
    <hyperlink ref="M801" r:id="rId1600" xr:uid="{D682AFE4-8C16-4ED0-8CCD-F9C21E4B2494}"/>
    <hyperlink ref="L802" r:id="rId1601" xr:uid="{A272E084-6905-4C90-997C-4ECED4EBE3CD}"/>
    <hyperlink ref="M802" r:id="rId1602" xr:uid="{2FB77470-253E-40B3-869F-5612BD71E7CD}"/>
    <hyperlink ref="L803" r:id="rId1603" xr:uid="{8BC8272A-7605-4587-B26D-64A24A1F699E}"/>
    <hyperlink ref="M803" r:id="rId1604" xr:uid="{0A7C6F73-0452-4269-BC97-7BEFE457CF25}"/>
    <hyperlink ref="L804" r:id="rId1605" xr:uid="{CAFB0648-C925-4B59-9F3C-35AEF884ED46}"/>
    <hyperlink ref="M804" r:id="rId1606" xr:uid="{AD362A32-17A5-4D9D-9B62-CAB639D5A849}"/>
    <hyperlink ref="L805" r:id="rId1607" xr:uid="{0E04B3B5-2540-49A6-A796-AC517E9A6168}"/>
    <hyperlink ref="M805" r:id="rId1608" xr:uid="{F8079E0E-E003-4E06-9813-D72E8676D547}"/>
    <hyperlink ref="L806" r:id="rId1609" xr:uid="{81C29A46-D097-4282-A4DD-10C29A835673}"/>
    <hyperlink ref="M806" r:id="rId1610" xr:uid="{C72A8B9E-1D3E-488D-8ED6-71F01ABB3572}"/>
    <hyperlink ref="L807" r:id="rId1611" xr:uid="{7FF4B26F-39CB-4193-9AF2-12488EAE11DA}"/>
    <hyperlink ref="M807" r:id="rId1612" xr:uid="{29265442-04E7-4858-9F4F-28A50EB88F1E}"/>
    <hyperlink ref="L808" r:id="rId1613" xr:uid="{2C27839C-F3B2-4030-86C1-E1A047D5A55A}"/>
    <hyperlink ref="M808" r:id="rId1614" xr:uid="{9AFA41A7-8169-46AA-9C4D-958C5FD8E443}"/>
    <hyperlink ref="L809" r:id="rId1615" xr:uid="{F9D13D98-3358-43F8-9CEF-C21FE12AA2EC}"/>
    <hyperlink ref="M809" r:id="rId1616" xr:uid="{E3EE20AF-1312-4FBD-96A2-BC3B59D58F32}"/>
    <hyperlink ref="L810" r:id="rId1617" xr:uid="{E198C69A-EF4E-452D-B87B-2E5F23E8CABB}"/>
    <hyperlink ref="M810" r:id="rId1618" xr:uid="{5C59298E-D293-4465-A190-E30B25A41B66}"/>
    <hyperlink ref="L811" r:id="rId1619" xr:uid="{BEA0334F-5B04-4874-91A1-45B4A005639A}"/>
    <hyperlink ref="M811" r:id="rId1620" xr:uid="{AC45ADCB-3828-458B-882D-E607B14BAE45}"/>
    <hyperlink ref="L812" r:id="rId1621" xr:uid="{97561A20-3AB9-4AC2-9164-F0D322411AFD}"/>
    <hyperlink ref="M812" r:id="rId1622" xr:uid="{BD40611B-1F46-41E2-B498-CE7048988B39}"/>
    <hyperlink ref="L813" r:id="rId1623" xr:uid="{C345B945-C4E7-481E-B7E0-0629D1D38BD4}"/>
    <hyperlink ref="M813" r:id="rId1624" xr:uid="{1DBC3E58-6F68-4AF0-BE7E-88BFFEC5E056}"/>
    <hyperlink ref="L814" r:id="rId1625" xr:uid="{A60E7A5C-CADA-42CF-B4C7-5A5DEB574FB3}"/>
    <hyperlink ref="M814" r:id="rId1626" xr:uid="{4FAFE627-A12A-417C-A330-C984C65AB95B}"/>
    <hyperlink ref="L815" r:id="rId1627" xr:uid="{22F71D67-60FB-4C23-A556-A94F7D42A4BF}"/>
    <hyperlink ref="M815" r:id="rId1628" xr:uid="{5C54EAD7-5CD2-41F3-B4DA-178AA3CB8E25}"/>
    <hyperlink ref="L816" r:id="rId1629" xr:uid="{8C4F1203-BC17-44F9-9CC5-480ACE7A4C48}"/>
    <hyperlink ref="M816" r:id="rId1630" xr:uid="{EF0A652C-B0CF-4E23-BBD5-F43DE4D499EC}"/>
    <hyperlink ref="L817" r:id="rId1631" xr:uid="{8CF7544C-3B4E-47AF-9BD0-694EA3CAA285}"/>
    <hyperlink ref="M817" r:id="rId1632" xr:uid="{54D82981-AEE5-4A32-B0D5-B24247BA5A57}"/>
    <hyperlink ref="L818" r:id="rId1633" xr:uid="{902A6D90-5B0C-4D2C-9260-9E5C9BE70A86}"/>
    <hyperlink ref="M818" r:id="rId1634" xr:uid="{5BF4F4B2-02F8-44DF-8C06-BD41E48DF36D}"/>
    <hyperlink ref="L819" r:id="rId1635" xr:uid="{C1010441-7D7C-402C-88BE-97F6DB9ACCFF}"/>
    <hyperlink ref="M819" r:id="rId1636" xr:uid="{32E08D98-1125-44A8-B35E-51620E3AE22B}"/>
    <hyperlink ref="L820" r:id="rId1637" xr:uid="{9A558CE3-31C6-48E8-8090-634E3FAFD83D}"/>
    <hyperlink ref="M820" r:id="rId1638" xr:uid="{4FE8D240-C5A0-40B3-BF9C-BAA1316B6924}"/>
    <hyperlink ref="L821" r:id="rId1639" xr:uid="{064BF6B2-03FB-4849-B345-BDE016A537D5}"/>
    <hyperlink ref="M821" r:id="rId1640" xr:uid="{679C4A64-570D-4A76-AE90-1EA5744AC577}"/>
    <hyperlink ref="L822" r:id="rId1641" xr:uid="{B94278A2-F3DF-4834-8410-C40EB6681D40}"/>
    <hyperlink ref="M822" r:id="rId1642" xr:uid="{8D090C0A-30DD-4CCB-A973-9BF051F1BB76}"/>
    <hyperlink ref="L823" r:id="rId1643" xr:uid="{9F63B5F4-4F5C-4918-81B1-D9FE83C25857}"/>
    <hyperlink ref="M823" r:id="rId1644" xr:uid="{760BA7FD-BCFC-4F3F-A815-3363F5F99C2F}"/>
    <hyperlink ref="L824" r:id="rId1645" xr:uid="{2FBDC939-A81C-419F-AFBF-982FE619128C}"/>
    <hyperlink ref="M824" r:id="rId1646" xr:uid="{60553334-F5C8-4B8E-9BFB-89C73196FB83}"/>
    <hyperlink ref="L825" r:id="rId1647" xr:uid="{69B2171C-BB48-47B1-BE3A-6AA60B1E7305}"/>
    <hyperlink ref="M825" r:id="rId1648" xr:uid="{E3970A3C-6B85-4B42-9AE3-7F14ECB42A5D}"/>
    <hyperlink ref="L826" r:id="rId1649" xr:uid="{1B80B53A-1CA6-4EF3-ACF0-38C0E53A2D30}"/>
    <hyperlink ref="M826" r:id="rId1650" xr:uid="{C9467977-5016-499F-A3C0-0BEEABB25E29}"/>
    <hyperlink ref="L827" r:id="rId1651" xr:uid="{A9756E37-D43F-4B05-87B0-8CEADC8E287C}"/>
    <hyperlink ref="M827" r:id="rId1652" xr:uid="{A8366964-8FB7-4E1D-B050-9ECD61FE0B1B}"/>
    <hyperlink ref="L828" r:id="rId1653" xr:uid="{EA0644F9-D6E7-4578-8789-50E6D975AF5C}"/>
    <hyperlink ref="M828" r:id="rId1654" xr:uid="{3ED6EEEE-0FAB-42DA-BDB7-C163C0EDA17C}"/>
    <hyperlink ref="L829" r:id="rId1655" xr:uid="{E5F2C279-69C0-413C-9FC9-026148CCB499}"/>
    <hyperlink ref="M829" r:id="rId1656" xr:uid="{7100CAD5-B473-413D-A553-651B90A8B005}"/>
    <hyperlink ref="L830" r:id="rId1657" xr:uid="{3298D7DA-4A83-4DE8-9274-F4C7C4CC273B}"/>
    <hyperlink ref="M830" r:id="rId1658" xr:uid="{75BC3EF5-3EF6-48C4-B750-C29FDA938ABE}"/>
    <hyperlink ref="L831" r:id="rId1659" xr:uid="{6630B17A-DEA4-46CF-A32D-5F48138FB9A6}"/>
    <hyperlink ref="M831" r:id="rId1660" xr:uid="{6C4FC26F-BDEB-4C02-95CF-C11AF4179EB5}"/>
    <hyperlink ref="L832" r:id="rId1661" xr:uid="{3496426E-F7AD-4976-B360-283B9F8F8D22}"/>
    <hyperlink ref="M832" r:id="rId1662" xr:uid="{80CE75B7-79E5-4C40-8991-8A9807A50AB3}"/>
    <hyperlink ref="L833" r:id="rId1663" xr:uid="{70F775D2-21D1-4D1D-8552-DD1E49C7AADE}"/>
    <hyperlink ref="M833" r:id="rId1664" xr:uid="{A444408A-C5A5-4FE3-AEED-B10F5889F23B}"/>
    <hyperlink ref="L834" r:id="rId1665" xr:uid="{8CCB31D1-B8CC-4324-B769-F638308F0458}"/>
    <hyperlink ref="M834" r:id="rId1666" xr:uid="{84AC399E-30CB-499D-97E0-2DB14A4F108C}"/>
    <hyperlink ref="L835" r:id="rId1667" xr:uid="{D33E32AF-2EF8-4519-B063-4BC2FEB02B40}"/>
    <hyperlink ref="M835" r:id="rId1668" xr:uid="{06DF98BE-1BDA-43E5-8086-224D94ABA674}"/>
    <hyperlink ref="L836" r:id="rId1669" xr:uid="{49B519D2-8C94-4EB1-A943-1EEEBCAC35AB}"/>
    <hyperlink ref="M836" r:id="rId1670" xr:uid="{342596E5-E8A2-4015-872B-DFC65683BE6A}"/>
    <hyperlink ref="L837" r:id="rId1671" xr:uid="{7C0BE51B-F015-40F1-A5FF-696EBE7CD5A5}"/>
    <hyperlink ref="M837" r:id="rId1672" xr:uid="{CB1A99C6-24F1-42C5-A135-EF20651DD5D8}"/>
    <hyperlink ref="L838" r:id="rId1673" xr:uid="{D100A58E-8402-44A2-A656-D9D213BFB385}"/>
    <hyperlink ref="M838" r:id="rId1674" xr:uid="{039BA0B9-C994-474B-B691-05669AFF63EC}"/>
    <hyperlink ref="L839" r:id="rId1675" xr:uid="{AE66D8F9-D383-4E32-8D36-2A50498AA003}"/>
    <hyperlink ref="M839" r:id="rId1676" xr:uid="{4A3563A7-2D9C-464A-99B3-E1E9F56B235A}"/>
    <hyperlink ref="L840" r:id="rId1677" xr:uid="{93551511-F0CB-4C53-91C3-2D982F27D09E}"/>
    <hyperlink ref="M840" r:id="rId1678" xr:uid="{19D0B3EB-CBBD-49C5-9162-E340E253288A}"/>
    <hyperlink ref="L841" r:id="rId1679" xr:uid="{1BDF1FA8-849C-4872-A61E-24D989EC7A5C}"/>
    <hyperlink ref="M841" r:id="rId1680" xr:uid="{3EF1A7AE-A979-4559-88FD-DE153E41C73A}"/>
    <hyperlink ref="L842" r:id="rId1681" xr:uid="{DFB7E383-7487-4EF0-B6F6-71F8D4B809DE}"/>
    <hyperlink ref="M842" r:id="rId1682" xr:uid="{B9CFF823-C4D2-4CF1-A6CF-3CC593F33A98}"/>
    <hyperlink ref="L843" r:id="rId1683" xr:uid="{A32EF6E4-E395-45A7-B0F4-8D51B67A66CB}"/>
    <hyperlink ref="M843" r:id="rId1684" xr:uid="{7399F6B4-3E51-4B70-B691-3B070C4B3516}"/>
    <hyperlink ref="L844" r:id="rId1685" xr:uid="{BD65F757-9DB5-417C-89B5-D63D9225BF58}"/>
    <hyperlink ref="M844" r:id="rId1686" xr:uid="{54702EBF-43A9-4885-B9C3-0CB45628B085}"/>
    <hyperlink ref="L845" r:id="rId1687" xr:uid="{95BC4112-E6ED-45EA-B88F-5745FDA7836B}"/>
    <hyperlink ref="M845" r:id="rId1688" xr:uid="{D42B7B90-BFF9-4483-98C0-98800FE2A240}"/>
    <hyperlink ref="L846" r:id="rId1689" xr:uid="{36B6A774-383C-4CE9-B737-E048DC5AF8A6}"/>
    <hyperlink ref="M846" r:id="rId1690" xr:uid="{6874A184-E5AE-430F-AF64-C75805E7F403}"/>
    <hyperlink ref="L847" r:id="rId1691" xr:uid="{4401205B-88DC-4177-8303-DDAA4857011C}"/>
    <hyperlink ref="M847" r:id="rId1692" xr:uid="{C1437F75-1E45-40E3-A2FB-9433204AEC50}"/>
    <hyperlink ref="L848" r:id="rId1693" xr:uid="{F7EE90ED-91E8-48E9-BF65-92097468C4B1}"/>
    <hyperlink ref="M848" r:id="rId1694" xr:uid="{3F889FB5-A9AF-4B37-A0CC-7E7A36A3F326}"/>
    <hyperlink ref="L849" r:id="rId1695" xr:uid="{766DA05D-70D7-4E56-BF32-3BCC10502EEC}"/>
    <hyperlink ref="M849" r:id="rId1696" xr:uid="{B44CE8A8-BE6B-4A81-8DC3-EAB5B54AE2B4}"/>
    <hyperlink ref="L850" r:id="rId1697" xr:uid="{C91F3C0C-9396-4AA8-B41D-1B5E57366547}"/>
    <hyperlink ref="M850" r:id="rId1698" xr:uid="{B92EFF77-9713-4AE0-8BC2-DC078CF0773F}"/>
    <hyperlink ref="L851" r:id="rId1699" xr:uid="{1BCF5AD0-A842-43DF-845F-17B01504A5CA}"/>
    <hyperlink ref="M851" r:id="rId1700" xr:uid="{0EC9A6B2-4A9C-46B8-B5B7-D9BA683F5C0D}"/>
    <hyperlink ref="L852" r:id="rId1701" xr:uid="{A45BEB94-8E9D-4A4C-B8B9-476A851E1DBE}"/>
    <hyperlink ref="M852" r:id="rId1702" xr:uid="{3CAAE74F-9818-4D72-B328-1B951026EA04}"/>
    <hyperlink ref="L853" r:id="rId1703" xr:uid="{A40EA59D-EA1C-4D92-B8D5-BCD6EC4C3531}"/>
    <hyperlink ref="M853" r:id="rId1704" xr:uid="{C60035B6-B533-4C83-8DD1-0C4A6B28BBE6}"/>
    <hyperlink ref="L854" r:id="rId1705" xr:uid="{2D1FBAF2-0C21-4D89-B909-9BD24A88C551}"/>
    <hyperlink ref="M854" r:id="rId1706" xr:uid="{A55A9597-52D6-43E6-941C-9B31AC5B03AF}"/>
    <hyperlink ref="L855" r:id="rId1707" xr:uid="{CEEACBE2-83BE-4266-9AD3-9BD26C1208C6}"/>
    <hyperlink ref="M855" r:id="rId1708" xr:uid="{B1584B88-6007-4AD1-8807-17DA4DFBA8FC}"/>
    <hyperlink ref="L856" r:id="rId1709" xr:uid="{B0F8ADFE-5970-4347-B377-9FDB3D840DFD}"/>
    <hyperlink ref="M856" r:id="rId1710" xr:uid="{22BAF3C7-D682-4593-AE31-892E4DDC10C6}"/>
    <hyperlink ref="L857" r:id="rId1711" xr:uid="{D2C70775-AA59-4C70-9E71-EBE6A27C6FA8}"/>
    <hyperlink ref="M857" r:id="rId1712" xr:uid="{221E44C0-D520-45C1-AF22-800708E05ECF}"/>
    <hyperlink ref="L858" r:id="rId1713" xr:uid="{3D3F29FA-EE43-41EF-B4CF-8727C204DB0D}"/>
    <hyperlink ref="M858" r:id="rId1714" xr:uid="{A476B4B8-7281-455C-9CE5-0C92EAEC4411}"/>
    <hyperlink ref="L859" r:id="rId1715" xr:uid="{995A49BB-861C-4B72-9C60-F0B12FD8A94B}"/>
    <hyperlink ref="M859" r:id="rId1716" xr:uid="{12E3A0E8-393D-43B7-981D-860841010A86}"/>
    <hyperlink ref="L860" r:id="rId1717" xr:uid="{39E77CD5-63EC-4AE2-9D40-8995B77917EB}"/>
    <hyperlink ref="M860" r:id="rId1718" xr:uid="{A4DCD8CB-7DEA-43CA-8B8E-73AB51371BA6}"/>
    <hyperlink ref="L861" r:id="rId1719" xr:uid="{C580801D-C8E1-42EE-90B5-B8E0B6A9617B}"/>
    <hyperlink ref="M861" r:id="rId1720" xr:uid="{2862EBD3-E8C6-4DCF-B82F-B83C14A4A9CB}"/>
    <hyperlink ref="L862" r:id="rId1721" xr:uid="{ACB1A2A1-901D-4E13-B9B1-ACE1EF9CB53E}"/>
    <hyperlink ref="M862" r:id="rId1722" xr:uid="{6E9AA160-B5E1-4299-AD63-593EED42E84A}"/>
    <hyperlink ref="L863" r:id="rId1723" xr:uid="{D860169C-9827-4BBF-BD5E-E353E703450D}"/>
    <hyperlink ref="M863" r:id="rId1724" xr:uid="{DF672F8D-261C-4B4C-99EE-708125DBF0A1}"/>
    <hyperlink ref="L864" r:id="rId1725" xr:uid="{5A30FD6F-EB0F-4178-A5C3-E64DA946AC69}"/>
    <hyperlink ref="M864" r:id="rId1726" xr:uid="{EB006B1B-476D-490D-BF2D-FB03B47958ED}"/>
    <hyperlink ref="L865" r:id="rId1727" xr:uid="{069CF3EA-F149-4728-986B-F1CA8A96F9BB}"/>
    <hyperlink ref="M865" r:id="rId1728" xr:uid="{AF9ED522-F9D6-4541-B118-D10AD1146404}"/>
    <hyperlink ref="L866" r:id="rId1729" xr:uid="{5A9EF015-BCBF-4EF0-B0BE-D6A42484BEEC}"/>
    <hyperlink ref="M866" r:id="rId1730" xr:uid="{51C26C88-557C-43AB-B31D-BA9C103CC3EE}"/>
    <hyperlink ref="L867" r:id="rId1731" xr:uid="{9B6AB872-1198-4792-8A51-DF06D1E695F5}"/>
    <hyperlink ref="M867" r:id="rId1732" xr:uid="{06B8562F-8847-4B77-B2A8-6670F96CC723}"/>
    <hyperlink ref="L868" r:id="rId1733" xr:uid="{B17256BB-545B-41EB-88CF-AB1AA698548D}"/>
    <hyperlink ref="M868" r:id="rId1734" xr:uid="{5664A4F1-BDF9-4831-9DF8-BC603D9B7B99}"/>
    <hyperlink ref="L869" r:id="rId1735" xr:uid="{A859E5F8-6EE1-4208-9E95-049702503C2F}"/>
    <hyperlink ref="M869" r:id="rId1736" xr:uid="{8072FC88-993E-401B-9D1F-DA7D68DAF31D}"/>
    <hyperlink ref="L870" r:id="rId1737" xr:uid="{085B4C9F-AB0D-4511-AFD1-64B335CCB10F}"/>
    <hyperlink ref="M870" r:id="rId1738" xr:uid="{B228BE15-6404-4C7E-A767-EBC823127F7B}"/>
    <hyperlink ref="L871" r:id="rId1739" xr:uid="{C2665941-9B6C-42E3-AC6F-BACDF7AFD3AA}"/>
    <hyperlink ref="M871" r:id="rId1740" xr:uid="{AEE9E000-A4CC-4766-A743-0ECC54C19AEA}"/>
    <hyperlink ref="L872" r:id="rId1741" xr:uid="{3EE6D5AE-699E-4AC5-A967-1BFECE248FBC}"/>
    <hyperlink ref="M872" r:id="rId1742" xr:uid="{BB4E5D4A-573C-464B-9355-D3016CA6164E}"/>
    <hyperlink ref="L873" r:id="rId1743" xr:uid="{D1BB2017-3719-495B-B1CE-C23426879AD8}"/>
    <hyperlink ref="M873" r:id="rId1744" xr:uid="{95236A63-1EE5-4114-93CB-0CD6AFA3AA82}"/>
    <hyperlink ref="L874" r:id="rId1745" xr:uid="{4850CA38-983D-4EBD-B9E0-F5D6FD27D33C}"/>
    <hyperlink ref="M874" r:id="rId1746" xr:uid="{9FF55698-53C4-4BE0-A39B-99F364F3877C}"/>
    <hyperlink ref="L875" r:id="rId1747" xr:uid="{6E513275-70FC-4316-BE99-0A94DAFBCD46}"/>
    <hyperlink ref="M875" r:id="rId1748" xr:uid="{CC75DE2F-62EA-4690-B5AA-F1A22D02587E}"/>
    <hyperlink ref="L876" r:id="rId1749" xr:uid="{5855E287-11D1-4EA3-B658-142DE8D52CE0}"/>
    <hyperlink ref="M876" r:id="rId1750" xr:uid="{3354A4A3-ECE0-49AF-9F59-B6EFAD572314}"/>
    <hyperlink ref="L877" r:id="rId1751" xr:uid="{AF5E4390-F470-4E0A-BF5D-54B9ACF21C5F}"/>
    <hyperlink ref="M877" r:id="rId1752" xr:uid="{FADC737E-003C-4AD1-99D6-37C350D981F1}"/>
    <hyperlink ref="L878" r:id="rId1753" xr:uid="{FF5E10A8-B5E3-43FF-BA5D-CB97459FE7B0}"/>
    <hyperlink ref="M878" r:id="rId1754" xr:uid="{32EE1AB2-74A1-40A0-B88C-29228C777FBB}"/>
    <hyperlink ref="L879" r:id="rId1755" xr:uid="{6865B037-8619-421E-8216-BA1CFEE3DC9D}"/>
    <hyperlink ref="M879" r:id="rId1756" xr:uid="{96A80522-65DF-4426-A316-0716CFB8BBE3}"/>
    <hyperlink ref="L880" r:id="rId1757" xr:uid="{68E43DFE-D7E5-44A6-B187-433EBEE84893}"/>
    <hyperlink ref="M880" r:id="rId1758" xr:uid="{79560FE5-9692-4CD4-B257-D9C7B77E2107}"/>
    <hyperlink ref="L881" r:id="rId1759" xr:uid="{FC11C1BA-AA39-4F69-8764-17C4035D8C8B}"/>
    <hyperlink ref="M881" r:id="rId1760" xr:uid="{B75939EB-B87F-424A-8854-B436252E8E05}"/>
    <hyperlink ref="L882" r:id="rId1761" xr:uid="{AEA49BF1-F6C0-449D-B2C9-B844C91BD2DA}"/>
    <hyperlink ref="M882" r:id="rId1762" xr:uid="{91DA359E-8EF7-4B18-9C25-A8DD0E2B5997}"/>
    <hyperlink ref="L883" r:id="rId1763" xr:uid="{EB4E04FE-DD85-4148-8322-0BC295FC36C1}"/>
    <hyperlink ref="M883" r:id="rId1764" xr:uid="{3EE4DBA9-DC38-43E6-A4BE-6EC8075507A0}"/>
    <hyperlink ref="L884" r:id="rId1765" xr:uid="{96A45034-EDCD-4FAA-A209-C6E20B82525F}"/>
    <hyperlink ref="M884" r:id="rId1766" xr:uid="{544EF1B2-B6D5-4B90-934A-2963308414B6}"/>
    <hyperlink ref="L885" r:id="rId1767" xr:uid="{F5742F66-927C-47DE-A341-136DA779B187}"/>
    <hyperlink ref="M885" r:id="rId1768" xr:uid="{15C6D2CA-A35A-45ED-8C3C-64B788B44020}"/>
    <hyperlink ref="L886" r:id="rId1769" xr:uid="{570C6381-C921-4E7C-AE2F-71C99A498AF3}"/>
    <hyperlink ref="M886" r:id="rId1770" xr:uid="{CC6EB8A3-9598-48AF-ABB5-EA0BC5A00FB0}"/>
    <hyperlink ref="L887" r:id="rId1771" xr:uid="{9D050D50-238F-4DB0-BD57-DD088DC29E93}"/>
    <hyperlink ref="M887" r:id="rId1772" xr:uid="{4B74BC28-FAEE-45E1-A647-AC0A92E73DB4}"/>
    <hyperlink ref="L888" r:id="rId1773" xr:uid="{266D78CA-A3BE-4246-A30D-815FBDB436AB}"/>
    <hyperlink ref="M888" r:id="rId1774" xr:uid="{5CCF9242-419A-4125-8663-807F329A0D3D}"/>
    <hyperlink ref="L889" r:id="rId1775" xr:uid="{15F911A5-BB9F-4824-9D14-97100CFBD7DA}"/>
    <hyperlink ref="M889" r:id="rId1776" xr:uid="{626E8C0D-E211-4B62-ABDD-D7E25BDC0DFC}"/>
    <hyperlink ref="L890" r:id="rId1777" xr:uid="{902A9FA4-13A6-4580-8B52-01CDC2394960}"/>
    <hyperlink ref="M890" r:id="rId1778" xr:uid="{174DF0AA-0125-4015-8622-789F1382D467}"/>
    <hyperlink ref="L891" r:id="rId1779" xr:uid="{D587E12E-789D-48F7-A6AB-F79601ADCED7}"/>
    <hyperlink ref="M891" r:id="rId1780" xr:uid="{8B541CC6-B5AD-42AC-8B1D-1BE59186197D}"/>
    <hyperlink ref="L892" r:id="rId1781" xr:uid="{A5E107FC-B6A0-4C4B-B169-628F7087B9DD}"/>
    <hyperlink ref="M892" r:id="rId1782" xr:uid="{60476468-38A8-49EE-B5BC-7FF7EE545A57}"/>
    <hyperlink ref="L893" r:id="rId1783" xr:uid="{2A7B632C-BBC0-4D16-BD70-0695E0AFD863}"/>
    <hyperlink ref="M893" r:id="rId1784" xr:uid="{38E9447D-8A4D-40A4-949E-B4815247B97D}"/>
    <hyperlink ref="L894" r:id="rId1785" xr:uid="{8B7848B5-4EAE-47AE-A406-93ABDF11375D}"/>
    <hyperlink ref="M894" r:id="rId1786" xr:uid="{C74CEC0A-196D-4864-9F36-397337A93029}"/>
    <hyperlink ref="L895" r:id="rId1787" xr:uid="{D61BA21E-EFE7-44AD-8FB6-F54D5458628C}"/>
    <hyperlink ref="M895" r:id="rId1788" xr:uid="{6FCC96EC-655B-492E-ACD0-7A1E9D64B886}"/>
    <hyperlink ref="L896" r:id="rId1789" xr:uid="{641C2AA9-1C27-4A20-9B2F-AC799D64BDA7}"/>
    <hyperlink ref="M896" r:id="rId1790" xr:uid="{6805C5BE-DAD3-4BDB-8714-F0A380D60C63}"/>
    <hyperlink ref="L897" r:id="rId1791" xr:uid="{F53ED0D4-E928-41FC-B44E-ECB8EFB1A0F4}"/>
    <hyperlink ref="M897" r:id="rId1792" xr:uid="{478D553F-133F-4A89-BEFA-909950059EDC}"/>
    <hyperlink ref="L898" r:id="rId1793" xr:uid="{62C0A119-6FEC-4D08-BFA0-EBA054C911D9}"/>
    <hyperlink ref="M898" r:id="rId1794" xr:uid="{618B4781-52E0-48AF-B52A-6928F2FDCE86}"/>
    <hyperlink ref="L899" r:id="rId1795" xr:uid="{A89D47A3-B0C3-4593-A2E3-86C2CA48C0CE}"/>
    <hyperlink ref="M899" r:id="rId1796" xr:uid="{DE288D0A-7CA2-43F2-A0A3-22EB876BFB26}"/>
    <hyperlink ref="L900" r:id="rId1797" xr:uid="{8C763968-D09F-447B-8BDD-CE16CC927330}"/>
    <hyperlink ref="M900" r:id="rId1798" xr:uid="{696771E2-01E2-434C-8BFF-45E8FA36C1A7}"/>
    <hyperlink ref="L901" r:id="rId1799" xr:uid="{117BBB49-D559-478D-BE62-BFCBE095EF70}"/>
    <hyperlink ref="M901" r:id="rId1800" xr:uid="{10F17587-7640-43CA-A99C-4E6FBC4EF6B3}"/>
    <hyperlink ref="L902" r:id="rId1801" xr:uid="{B4B8449C-6432-4CCC-AC52-C00AD5AA53A8}"/>
    <hyperlink ref="M902" r:id="rId1802" xr:uid="{9671C476-3505-416B-8EAA-2DF23D261030}"/>
    <hyperlink ref="L903" r:id="rId1803" xr:uid="{5BE2575E-3FF5-4F20-8C38-01B1EF984A99}"/>
    <hyperlink ref="M903" r:id="rId1804" xr:uid="{3C0BE52C-FAD3-4EBD-897A-EBCAE71A1661}"/>
    <hyperlink ref="L904" r:id="rId1805" xr:uid="{3F7FADA2-B3D1-4A6F-8A7E-1FC574E55E02}"/>
    <hyperlink ref="M904" r:id="rId1806" xr:uid="{AB5AE60D-3065-4828-90C8-3FD6C2CD8047}"/>
    <hyperlink ref="L905" r:id="rId1807" xr:uid="{82D766EA-C3FE-4741-8733-802D5069DEEC}"/>
    <hyperlink ref="M905" r:id="rId1808" xr:uid="{66A6614B-094D-439C-AFB2-67220EECA68E}"/>
    <hyperlink ref="L906" r:id="rId1809" xr:uid="{89182918-8BC0-4409-A474-DA956B7444D9}"/>
    <hyperlink ref="M906" r:id="rId1810" xr:uid="{40B930AE-0DF5-4308-A657-8DD224FB90C6}"/>
    <hyperlink ref="L907" r:id="rId1811" xr:uid="{DC24C09E-1AED-4CD8-A2B8-295170C9A523}"/>
    <hyperlink ref="M907" r:id="rId1812" xr:uid="{C95AE77E-6980-4B21-9439-CB65EA121726}"/>
    <hyperlink ref="L908" r:id="rId1813" xr:uid="{F12B59BF-4C71-4826-BA2B-D22774CB4CF0}"/>
    <hyperlink ref="M908" r:id="rId1814" xr:uid="{D06A72AE-2B64-4E50-8710-EE2C1A68CD4C}"/>
    <hyperlink ref="L909" r:id="rId1815" xr:uid="{59D1F50B-BA22-4029-8BCE-575ABCEE0F53}"/>
    <hyperlink ref="M909" r:id="rId1816" xr:uid="{5FB375B7-F220-4CFA-8B80-F0D096B22338}"/>
    <hyperlink ref="L910" r:id="rId1817" xr:uid="{7C02A785-2B72-4BF5-8FC4-A7C6E2DFFDD2}"/>
    <hyperlink ref="M910" r:id="rId1818" xr:uid="{47D7BEFC-4767-4844-9461-8007B6052A54}"/>
    <hyperlink ref="L911" r:id="rId1819" xr:uid="{B921C0E0-0F76-465E-B30D-48E02D11C0FA}"/>
    <hyperlink ref="M911" r:id="rId1820" xr:uid="{9278E3DE-3552-4B20-8FBD-C9E23A36225C}"/>
    <hyperlink ref="L912" r:id="rId1821" xr:uid="{AA2C789A-E649-4762-9778-3536E4336CE3}"/>
    <hyperlink ref="M912" r:id="rId1822" xr:uid="{53D22468-158F-42A2-8F99-72370CE9335C}"/>
    <hyperlink ref="L913" r:id="rId1823" xr:uid="{85BFE9FD-513C-47FF-87AF-71518E0BF412}"/>
    <hyperlink ref="M913" r:id="rId1824" xr:uid="{0A530605-2DB9-414E-9C57-A24731C9F2EB}"/>
    <hyperlink ref="L914" r:id="rId1825" xr:uid="{7AA8EF30-D720-44C9-91CE-0871EC7B1654}"/>
    <hyperlink ref="M914" r:id="rId1826" xr:uid="{9D30DBEB-8D0C-4FE3-B5D8-6A98AED747B6}"/>
    <hyperlink ref="L915" r:id="rId1827" xr:uid="{C5FC6709-D4BE-497F-8E1F-0EC5FF921092}"/>
    <hyperlink ref="M915" r:id="rId1828" xr:uid="{4BB1D00A-E254-457B-B79E-FB580344850C}"/>
    <hyperlink ref="L916" r:id="rId1829" xr:uid="{EEDC9B7F-4D45-4E40-ABB6-4FC8615E636F}"/>
    <hyperlink ref="M916" r:id="rId1830" xr:uid="{1A3365FA-022C-4AFE-8C95-48B1F3E442C8}"/>
    <hyperlink ref="L917" r:id="rId1831" xr:uid="{42CCAC4F-8B4B-40B2-9C9A-36B154231BE7}"/>
    <hyperlink ref="M917" r:id="rId1832" xr:uid="{1B9FC7EA-70B5-4B48-B7EE-DE74FA6C01BF}"/>
    <hyperlink ref="L918" r:id="rId1833" xr:uid="{B6F82A64-8B4F-44A0-B057-9CB042DEB432}"/>
    <hyperlink ref="M918" r:id="rId1834" xr:uid="{12F1F8A7-6A33-43EA-88AA-60B03D33EA63}"/>
    <hyperlink ref="L919" r:id="rId1835" xr:uid="{B57BE1A9-F502-4865-A012-8BD9ADD45370}"/>
    <hyperlink ref="M919" r:id="rId1836" xr:uid="{21775543-9B08-4AF2-8A7B-8AC9332D4D30}"/>
    <hyperlink ref="L920" r:id="rId1837" xr:uid="{7E57025B-A279-4786-AADF-ED42A6B9655B}"/>
    <hyperlink ref="M920" r:id="rId1838" xr:uid="{E7889279-E60C-437B-9140-126B3590DE98}"/>
    <hyperlink ref="L921" r:id="rId1839" xr:uid="{F3C9F3B8-DAC8-4656-B59A-53887FD9A10D}"/>
    <hyperlink ref="M921" r:id="rId1840" xr:uid="{F9294F59-C811-46A4-9BA7-B60A85AE1B05}"/>
    <hyperlink ref="L922" r:id="rId1841" xr:uid="{F6A5B436-25AE-42C5-B6DE-5390320C466B}"/>
    <hyperlink ref="M922" r:id="rId1842" xr:uid="{A1E8EC01-F2DF-4CBF-BBBC-9A548AEBE56A}"/>
    <hyperlink ref="L923" r:id="rId1843" xr:uid="{B9018CC3-2D7E-484D-9E14-6AC35E42F52E}"/>
    <hyperlink ref="M923" r:id="rId1844" xr:uid="{629F5B95-CDAB-4227-91CE-8E69D02BE809}"/>
    <hyperlink ref="L924" r:id="rId1845" xr:uid="{2ECF22B3-882E-44F7-B2E9-0B3DB316B4B1}"/>
    <hyperlink ref="M924" r:id="rId1846" xr:uid="{40568D96-D595-46E0-80DC-251D29BAE4A3}"/>
    <hyperlink ref="L925" r:id="rId1847" xr:uid="{0D4ED12D-DC86-414E-91E3-825D08939A3D}"/>
    <hyperlink ref="M925" r:id="rId1848" xr:uid="{DD3E0C76-AC84-4283-A915-88C274A577CA}"/>
    <hyperlink ref="L926" r:id="rId1849" xr:uid="{42D8569A-1539-4010-8E14-3590E78A5C2B}"/>
    <hyperlink ref="M926" r:id="rId1850" xr:uid="{53014EFC-002C-4F9C-8857-FCECD29D753C}"/>
    <hyperlink ref="L927" r:id="rId1851" xr:uid="{34125993-BF0E-49B4-B2C7-F0CC8747C6C7}"/>
    <hyperlink ref="M927" r:id="rId1852" xr:uid="{6876FD49-587B-4DF9-B0F1-C95445C8BD8D}"/>
    <hyperlink ref="L928" r:id="rId1853" xr:uid="{9250C4BD-6868-4E2E-AF0E-3C46C315EB46}"/>
    <hyperlink ref="M928" r:id="rId1854" xr:uid="{31DD535D-9725-4091-B388-B74F3438C81B}"/>
    <hyperlink ref="L929" r:id="rId1855" xr:uid="{C04B590D-C697-4C1E-A575-10E595C6F505}"/>
    <hyperlink ref="M929" r:id="rId1856" xr:uid="{8D71B320-1F8B-45C5-8C34-B5B836F0788A}"/>
    <hyperlink ref="L930" r:id="rId1857" xr:uid="{9E4E6D8C-C64B-40C7-87D5-161A2DB7521F}"/>
    <hyperlink ref="M930" r:id="rId1858" xr:uid="{7B2B22A0-D4DC-460A-B1E4-47953CA871D7}"/>
    <hyperlink ref="L931" r:id="rId1859" xr:uid="{5556A05D-8E07-46AA-BF68-84A1CC2FC43C}"/>
    <hyperlink ref="M931" r:id="rId1860" xr:uid="{6B6F853F-7C95-48E2-A2AF-A591B6A8D65E}"/>
    <hyperlink ref="L932" r:id="rId1861" xr:uid="{4402E042-30CF-4347-8988-FA1BA5E67A20}"/>
    <hyperlink ref="M932" r:id="rId1862" xr:uid="{4A511B9F-18CD-4DF8-8F35-1F93B58B8DDA}"/>
    <hyperlink ref="L933" r:id="rId1863" xr:uid="{512696E5-AE13-4531-AA90-441BB6C6D75F}"/>
    <hyperlink ref="M933" r:id="rId1864" xr:uid="{4B46C4C8-E6B4-4447-A84B-76FAD935A54D}"/>
    <hyperlink ref="L934" r:id="rId1865" xr:uid="{CFF49578-13E5-4F13-9F83-DF486811138A}"/>
    <hyperlink ref="M934" r:id="rId1866" xr:uid="{DE0C023A-8EC7-4F29-820B-3584D3756E5C}"/>
    <hyperlink ref="L935" r:id="rId1867" xr:uid="{2DF383CE-3693-40A7-9B59-553579F4DB88}"/>
    <hyperlink ref="M935" r:id="rId1868" xr:uid="{2DC26A59-9717-4D68-B644-FE9BC3CAA5D5}"/>
    <hyperlink ref="L936" r:id="rId1869" xr:uid="{5F75BF24-98FD-4E3E-B810-F14C7748F10A}"/>
    <hyperlink ref="M936" r:id="rId1870" xr:uid="{9125DBD4-06B5-408D-9069-F9A23B3E288C}"/>
    <hyperlink ref="L937" r:id="rId1871" xr:uid="{4DDCB8D0-BF2A-4A45-8E56-4CC83E378378}"/>
    <hyperlink ref="M937" r:id="rId1872" xr:uid="{A29AF483-D4D6-4675-9E49-081A3808AD0E}"/>
    <hyperlink ref="L938" r:id="rId1873" xr:uid="{8EAD974E-419F-45E1-8A00-3F7200B0DB11}"/>
    <hyperlink ref="M938" r:id="rId1874" xr:uid="{C5F8E335-57F5-42D0-BD1C-298D67A3DD95}"/>
    <hyperlink ref="L939" r:id="rId1875" xr:uid="{E9F11249-F670-4602-BC43-B29E27BE6E6A}"/>
    <hyperlink ref="M939" r:id="rId1876" xr:uid="{0BF8A6C3-F566-43E9-B914-A576FB185E3A}"/>
    <hyperlink ref="L940" r:id="rId1877" xr:uid="{A9AC55C2-7505-4485-A37C-9FAF6DAD68FB}"/>
    <hyperlink ref="M940" r:id="rId1878" xr:uid="{2F59A281-4015-46CA-B7C0-307F7240B4CC}"/>
    <hyperlink ref="L941" r:id="rId1879" xr:uid="{79434ED1-E808-4FD2-8222-04E88D7A7AF2}"/>
    <hyperlink ref="M941" r:id="rId1880" xr:uid="{CC80FA80-3A97-4EFB-8E75-BA5D14647A8D}"/>
    <hyperlink ref="L942" r:id="rId1881" xr:uid="{7C5565F1-40D2-4E25-9EF4-800EF658AD02}"/>
    <hyperlink ref="M942" r:id="rId1882" xr:uid="{A7F46CAE-7B7D-40A9-A4F4-69B6B21D787A}"/>
    <hyperlink ref="L943" r:id="rId1883" xr:uid="{CD57592E-37F8-400C-8F90-6A2E6DB0422F}"/>
    <hyperlink ref="M943" r:id="rId1884" xr:uid="{950BC1B9-7FE0-411C-8DA3-EE1598764A7C}"/>
    <hyperlink ref="L944" r:id="rId1885" xr:uid="{5F16A4B5-B61D-4999-B48F-3806224251E1}"/>
    <hyperlink ref="M944" r:id="rId1886" xr:uid="{C951076E-8658-4CF0-A71F-9816FBAC2229}"/>
    <hyperlink ref="L945" r:id="rId1887" xr:uid="{D345CA8D-E19C-463A-BE11-3758926A89BF}"/>
    <hyperlink ref="M945" r:id="rId1888" xr:uid="{EBC33630-67D7-4E3F-9570-79FD940B51C1}"/>
    <hyperlink ref="L946" r:id="rId1889" xr:uid="{7ACFFA17-E154-4E22-9A69-0440C2710D3B}"/>
    <hyperlink ref="M946" r:id="rId1890" xr:uid="{03DC6F2B-2382-45E2-8B78-7AC872408596}"/>
    <hyperlink ref="L947" r:id="rId1891" xr:uid="{CAFF4C6C-C543-4584-8ACC-73AA94FD9504}"/>
    <hyperlink ref="M947" r:id="rId1892" xr:uid="{8742D4BF-7E42-442A-8A00-D46CB8F283DC}"/>
    <hyperlink ref="L948" r:id="rId1893" xr:uid="{89899A80-AFDB-47BB-86AB-C3DB1F0D8B51}"/>
    <hyperlink ref="M948" r:id="rId1894" xr:uid="{2721B9AD-AA08-42AC-B274-F28CBE1C5A33}"/>
    <hyperlink ref="L949" r:id="rId1895" xr:uid="{B6C73F8A-0318-4448-A750-E45710342CED}"/>
    <hyperlink ref="M949" r:id="rId1896" xr:uid="{2BC44894-7FB8-4CA3-A42F-7F844DC11A4A}"/>
    <hyperlink ref="L950" r:id="rId1897" xr:uid="{49871FEA-703D-42A6-844A-1284C0ADC8F0}"/>
    <hyperlink ref="M950" r:id="rId1898" xr:uid="{F09D36A8-A1B1-4F40-84FD-89E959668976}"/>
    <hyperlink ref="L951" r:id="rId1899" xr:uid="{72012E0B-2EAB-4425-A4B2-1AA915413EE3}"/>
    <hyperlink ref="M951" r:id="rId1900" xr:uid="{272A0BE6-9038-4F9F-981D-56B6B7489780}"/>
    <hyperlink ref="L952" r:id="rId1901" xr:uid="{13E8B230-075A-47C8-B8F8-AEE328DB79AE}"/>
    <hyperlink ref="M952" r:id="rId1902" xr:uid="{7830E498-D423-49B8-93BE-74F64BBFE361}"/>
    <hyperlink ref="L953" r:id="rId1903" xr:uid="{E86E3462-26D0-4CAF-B0C6-35381323C92E}"/>
    <hyperlink ref="M953" r:id="rId1904" xr:uid="{4CD1B53C-255A-4742-806A-6FDD47D6723B}"/>
    <hyperlink ref="L954" r:id="rId1905" xr:uid="{C024CC04-B5C1-4C37-87E4-C8E92C8D8B93}"/>
    <hyperlink ref="M954" r:id="rId1906" xr:uid="{71E95834-5A76-4B07-8B69-1BEF877E97A8}"/>
    <hyperlink ref="L955" r:id="rId1907" xr:uid="{345B77FE-55F8-4038-9ED3-8E75D816F1A3}"/>
    <hyperlink ref="M955" r:id="rId1908" xr:uid="{C3659913-4543-4041-9112-ED9F5855A580}"/>
    <hyperlink ref="L956" r:id="rId1909" xr:uid="{23170AD8-8E9D-4CD7-B97E-573DFC054D87}"/>
    <hyperlink ref="M956" r:id="rId1910" xr:uid="{479936AD-8750-4EE7-B061-9DD2F26624A0}"/>
    <hyperlink ref="L957" r:id="rId1911" xr:uid="{E89ACD82-BAC6-4238-861B-B9F7FCB93624}"/>
    <hyperlink ref="M957" r:id="rId1912" xr:uid="{A884CB47-9900-440F-9CE0-B4480DD53CF1}"/>
    <hyperlink ref="L958" r:id="rId1913" xr:uid="{9D1D0D55-D56D-4EEE-A257-8C448B81A22E}"/>
    <hyperlink ref="M958" r:id="rId1914" xr:uid="{D30431D2-CAA4-4057-BB57-5C5547C57F4B}"/>
    <hyperlink ref="L959" r:id="rId1915" xr:uid="{1F1ABA8B-A9D3-47F3-B892-E62FBA75BBA0}"/>
    <hyperlink ref="M959" r:id="rId1916" xr:uid="{1380ABC1-39C1-4C1B-B300-9EBFCF9A66FD}"/>
    <hyperlink ref="L960" r:id="rId1917" xr:uid="{BB08F36D-9B8C-4258-A880-F038200F0CDA}"/>
    <hyperlink ref="M960" r:id="rId1918" xr:uid="{0EA15910-6192-4EF6-B605-165906C3AB1D}"/>
    <hyperlink ref="L961" r:id="rId1919" xr:uid="{A89CC69D-1131-4AA0-BF5D-634E31F1528B}"/>
    <hyperlink ref="M961" r:id="rId1920" xr:uid="{FCE8EB61-BC0E-4B17-A607-602BE65858EA}"/>
    <hyperlink ref="L962" r:id="rId1921" xr:uid="{FA0B47AC-283F-4F87-A1D8-136EACB457E0}"/>
    <hyperlink ref="M962" r:id="rId1922" xr:uid="{ABF5E5DC-4D28-424F-8C88-00C47212C6D9}"/>
    <hyperlink ref="L963" r:id="rId1923" xr:uid="{F3001EFC-21F0-45DF-A611-37C9B60866E1}"/>
    <hyperlink ref="M963" r:id="rId1924" xr:uid="{99FC5B46-BEC3-439A-B6EC-AA89CD9725ED}"/>
    <hyperlink ref="L964" r:id="rId1925" xr:uid="{74E12331-8BD8-477F-8C2A-42ECFB4A47D2}"/>
    <hyperlink ref="M964" r:id="rId1926" xr:uid="{7917FB3A-261C-4EC5-BF50-3B6D6FEF47A4}"/>
    <hyperlink ref="L965" r:id="rId1927" xr:uid="{D6B71B67-64D1-49D2-8319-0289A9CBE04E}"/>
    <hyperlink ref="M965" r:id="rId1928" xr:uid="{0F651385-48F3-490F-862F-8198DEB2A4AE}"/>
    <hyperlink ref="L966" r:id="rId1929" xr:uid="{420FC13F-62B9-4E45-BB40-FC2F39A782D2}"/>
    <hyperlink ref="M966" r:id="rId1930" xr:uid="{3661DF9C-B7F0-4792-B5FC-9F514F261843}"/>
    <hyperlink ref="L967" r:id="rId1931" xr:uid="{E18318AC-DE3A-4168-A477-06C00A1F20DB}"/>
    <hyperlink ref="M967" r:id="rId1932" xr:uid="{82B7E7B0-1D9E-454E-A646-AE666197EB66}"/>
    <hyperlink ref="L968" r:id="rId1933" xr:uid="{252D0CF3-E97A-4D6F-A530-B190D4567D32}"/>
    <hyperlink ref="M968" r:id="rId1934" xr:uid="{243136A2-D9C7-42D0-B493-8BAE231BA6D9}"/>
    <hyperlink ref="L969" r:id="rId1935" xr:uid="{30E917E8-F685-4FF0-85EB-EDE855DCFF19}"/>
    <hyperlink ref="M969" r:id="rId1936" xr:uid="{1D8B919A-C023-4F0B-BA7D-7F43F65257BA}"/>
    <hyperlink ref="L970" r:id="rId1937" xr:uid="{62294C47-1BBA-484C-8956-CD202BE01E34}"/>
    <hyperlink ref="M970" r:id="rId1938" xr:uid="{0E3048C7-73DF-47F9-9F08-D9B516D1D655}"/>
    <hyperlink ref="L971" r:id="rId1939" xr:uid="{67102F42-A106-460C-8721-FF1DE4047244}"/>
    <hyperlink ref="M971" r:id="rId1940" xr:uid="{7B30999A-CCA2-46AA-B10E-4F0512391CDB}"/>
    <hyperlink ref="L972" r:id="rId1941" xr:uid="{2805C257-B1BA-4DC8-8F64-FF4CD7C7938C}"/>
    <hyperlink ref="M972" r:id="rId1942" xr:uid="{8FF5B6F2-8247-4539-9671-F701550E9321}"/>
    <hyperlink ref="L973" r:id="rId1943" xr:uid="{83F0C7C9-D1A5-45C2-9995-B3CE4C05D4D2}"/>
    <hyperlink ref="M973" r:id="rId1944" xr:uid="{4DA12B75-3FF3-430E-B45A-E160A2AFB070}"/>
    <hyperlink ref="L974" r:id="rId1945" xr:uid="{79493C11-279D-4F85-9BF6-279EEBCDA01A}"/>
    <hyperlink ref="M974" r:id="rId1946" xr:uid="{5EB29C84-0F6A-45A8-B6C4-E4A24D56B2AD}"/>
    <hyperlink ref="L975" r:id="rId1947" xr:uid="{24EEB8DD-3CDE-4B14-B038-1EF2469599E7}"/>
    <hyperlink ref="M975" r:id="rId1948" xr:uid="{2B543EB7-9FD3-431C-90C7-EE7C1CD352F9}"/>
    <hyperlink ref="L976" r:id="rId1949" xr:uid="{DC148781-4F8E-4974-B22A-2C59CEB796C1}"/>
    <hyperlink ref="M976" r:id="rId1950" xr:uid="{D8870FD1-2514-43F5-97D4-1A6826EC2A2F}"/>
    <hyperlink ref="L977" r:id="rId1951" xr:uid="{CD6A7D6D-BD52-4F06-B2E2-582A33522150}"/>
    <hyperlink ref="M977" r:id="rId1952" xr:uid="{D7D51EB9-A944-472B-8904-AFF8D9B28918}"/>
    <hyperlink ref="L978" r:id="rId1953" xr:uid="{A83F8954-D27E-446D-A176-6724CAA76769}"/>
    <hyperlink ref="M978" r:id="rId1954" xr:uid="{06370F18-61B9-4952-BAA9-0E6C22F861CD}"/>
    <hyperlink ref="L979" r:id="rId1955" xr:uid="{041BA43A-7636-4132-86FA-BC587BA3F007}"/>
    <hyperlink ref="M979" r:id="rId1956" xr:uid="{49FAAFA2-C407-40B5-848F-143C5DA8728E}"/>
    <hyperlink ref="L980" r:id="rId1957" xr:uid="{3D90183F-AE42-4C7A-87A3-9CD06F791BA5}"/>
    <hyperlink ref="M980" r:id="rId1958" xr:uid="{755FC36B-77C8-4B1A-9230-928EEB26174D}"/>
    <hyperlink ref="L981" r:id="rId1959" xr:uid="{203CC246-80DB-4014-9BDC-80C39F97E4C4}"/>
    <hyperlink ref="M981" r:id="rId1960" xr:uid="{C47758D6-221B-49BA-9275-5438AF9E2D8C}"/>
    <hyperlink ref="L982" r:id="rId1961" xr:uid="{5B0D97B6-216A-446E-8F5D-C942F990629B}"/>
    <hyperlink ref="M982" r:id="rId1962" xr:uid="{1F4C72CA-E34D-4F61-9882-0EDD6B7AC1A7}"/>
    <hyperlink ref="L983" r:id="rId1963" xr:uid="{41EC4D62-ACE3-459C-9A8E-3EF77EA8EB6A}"/>
    <hyperlink ref="M983" r:id="rId1964" xr:uid="{64CE8445-9F82-4718-84DC-A3B91F8EC057}"/>
    <hyperlink ref="L984" r:id="rId1965" xr:uid="{7F50FEE5-D715-4BB0-B8A1-A22C1A741A6B}"/>
    <hyperlink ref="M984" r:id="rId1966" xr:uid="{28712DE9-91EB-404C-8626-050AC3E8E6DD}"/>
    <hyperlink ref="L985" r:id="rId1967" xr:uid="{6445BCE1-5B25-44A9-8302-3753A7795052}"/>
    <hyperlink ref="M985" r:id="rId1968" xr:uid="{52F22075-671F-493F-A806-6EEBE5BF9B92}"/>
    <hyperlink ref="L986" r:id="rId1969" xr:uid="{12FCD58A-0AE9-462B-AE13-A1BED14F8CA7}"/>
    <hyperlink ref="M986" r:id="rId1970" xr:uid="{058ED4BD-AC5F-4E4F-A091-82DD523B7544}"/>
    <hyperlink ref="L987" r:id="rId1971" xr:uid="{DC318C4E-8096-4897-9ADA-CF4ABF0A425A}"/>
    <hyperlink ref="M987" r:id="rId1972" xr:uid="{2C828C3F-4337-4B46-9B57-D1B5BBFF4A7F}"/>
    <hyperlink ref="L988" r:id="rId1973" xr:uid="{668C0044-553A-4B94-87EF-002E7D9BA6E7}"/>
    <hyperlink ref="M988" r:id="rId1974" xr:uid="{57C03288-E873-492C-A0E9-7D97DD3EA05B}"/>
    <hyperlink ref="L989" r:id="rId1975" xr:uid="{2F0D5DDB-6614-4B07-8AF4-A33B21C8516F}"/>
    <hyperlink ref="M989" r:id="rId1976" xr:uid="{0C7654D4-8D77-477A-AAE6-0DBD34369372}"/>
    <hyperlink ref="L990" r:id="rId1977" xr:uid="{6E8D2995-9CB3-4E6F-A212-5E664E89D517}"/>
    <hyperlink ref="M990" r:id="rId1978" xr:uid="{31C325AC-CF04-456D-8222-93CCE6FDE154}"/>
    <hyperlink ref="L991" r:id="rId1979" xr:uid="{B75BD4ED-32E4-4FC8-A000-B7394B7EDB1B}"/>
    <hyperlink ref="M991" r:id="rId1980" xr:uid="{111CA32F-F8A3-4C1D-BCD6-49CB8687AD37}"/>
    <hyperlink ref="L992" r:id="rId1981" xr:uid="{50E2A4FC-AAFD-4E50-8EC8-7D523E4E1F2D}"/>
    <hyperlink ref="M992" r:id="rId1982" xr:uid="{F1FFCF29-8C1E-40A9-A7D2-AE2E9B1F1417}"/>
    <hyperlink ref="L993" r:id="rId1983" xr:uid="{591B217C-19FB-484D-97FC-39DE137B766D}"/>
    <hyperlink ref="M993" r:id="rId1984" xr:uid="{C4A0FABF-14BA-4F44-AA05-F8A9B081D88C}"/>
    <hyperlink ref="L994" r:id="rId1985" xr:uid="{D903D72D-FABF-4BA3-AFAE-245E8DD9E29E}"/>
    <hyperlink ref="M994" r:id="rId1986" xr:uid="{0FE02074-08B9-430B-9811-5B90BC1730C1}"/>
    <hyperlink ref="L995" r:id="rId1987" xr:uid="{2CADD2B8-EFA2-48B1-8B8A-772033AF8647}"/>
    <hyperlink ref="M995" r:id="rId1988" xr:uid="{8F238663-6385-4696-975C-184E7E9489DF}"/>
    <hyperlink ref="L996" r:id="rId1989" xr:uid="{78E722E9-7217-401E-B575-7B94F6BF7963}"/>
    <hyperlink ref="M996" r:id="rId1990" xr:uid="{8E5E713C-F937-4605-89B8-F71BBA7815AC}"/>
    <hyperlink ref="L997" r:id="rId1991" xr:uid="{0D752C52-C9D8-43A2-A191-48B58E70D7B8}"/>
    <hyperlink ref="M997" r:id="rId1992" xr:uid="{2BB38FC9-0372-47A0-A36A-7FA4E01FD6E2}"/>
    <hyperlink ref="L998" r:id="rId1993" xr:uid="{0ABC92A0-0FE1-4DD5-B95C-AED308A94BCA}"/>
    <hyperlink ref="M998" r:id="rId1994" xr:uid="{906243A7-0D2A-4FE0-AB8D-7FDDE0195202}"/>
    <hyperlink ref="L999" r:id="rId1995" xr:uid="{DB6BD6F4-67D0-43CE-992B-D8F5508307C3}"/>
    <hyperlink ref="M999" r:id="rId1996" xr:uid="{ACDA8B0D-DB9E-488A-9F2F-9A862CCE6399}"/>
    <hyperlink ref="L1000" r:id="rId1997" xr:uid="{A17A2216-DF42-41F6-A74A-C8805D07855C}"/>
    <hyperlink ref="M1000" r:id="rId1998" xr:uid="{27B4B673-C5AE-48CB-B382-E3A0A067E44E}"/>
    <hyperlink ref="L1001" r:id="rId1999" xr:uid="{2E954C4F-D60F-4485-84AB-90AD9F0180B3}"/>
    <hyperlink ref="M1001" r:id="rId2000" xr:uid="{C50E4B82-050F-45BF-86EF-72F00622B427}"/>
  </hyperlinks>
  <pageMargins left="0.7" right="0.7" top="0.75" bottom="0.75" header="0.3" footer="0.3"/>
  <tableParts count="1">
    <tablePart r:id="rId200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5EF43-D689-4BCF-8276-BCD75720C092}">
  <dimension ref="A3:P228"/>
  <sheetViews>
    <sheetView showGridLines="0" zoomScale="85" zoomScaleNormal="85" workbookViewId="0"/>
  </sheetViews>
  <sheetFormatPr defaultRowHeight="14.4" x14ac:dyDescent="0.3"/>
  <cols>
    <col min="1" max="1" width="18.21875" bestFit="1" customWidth="1"/>
    <col min="2" max="2" width="16.77734375" bestFit="1" customWidth="1"/>
    <col min="3" max="3" width="15.33203125" bestFit="1" customWidth="1"/>
    <col min="5" max="5" width="16.88671875" bestFit="1" customWidth="1"/>
    <col min="6" max="6" width="20.21875" bestFit="1" customWidth="1"/>
    <col min="7" max="7" width="21.88671875" bestFit="1" customWidth="1"/>
    <col min="8" max="8" width="14.88671875" bestFit="1" customWidth="1"/>
    <col min="9" max="9" width="85.5546875" bestFit="1" customWidth="1"/>
    <col min="10" max="10" width="31.21875" bestFit="1" customWidth="1"/>
    <col min="11" max="11" width="14.88671875" bestFit="1" customWidth="1"/>
    <col min="12" max="13" width="16" bestFit="1" customWidth="1"/>
    <col min="14" max="14" width="15.5546875" bestFit="1" customWidth="1"/>
    <col min="15" max="15" width="13.44140625" bestFit="1" customWidth="1"/>
    <col min="16" max="16" width="17.33203125" bestFit="1" customWidth="1"/>
    <col min="17" max="17" width="22.77734375" bestFit="1" customWidth="1"/>
    <col min="18" max="18" width="20.77734375" bestFit="1" customWidth="1"/>
    <col min="19" max="19" width="15.5546875" bestFit="1" customWidth="1"/>
    <col min="20" max="22" width="12.88671875" bestFit="1" customWidth="1"/>
    <col min="23" max="23" width="14.21875" bestFit="1" customWidth="1"/>
    <col min="24" max="24" width="12.88671875" bestFit="1" customWidth="1"/>
    <col min="25" max="25" width="22.77734375" bestFit="1" customWidth="1"/>
    <col min="26" max="26" width="20.77734375" bestFit="1" customWidth="1"/>
  </cols>
  <sheetData>
    <row r="3" spans="1:16" ht="15" thickBot="1" x14ac:dyDescent="0.35"/>
    <row r="4" spans="1:16" ht="26.4" thickBot="1" x14ac:dyDescent="0.55000000000000004">
      <c r="E4" s="22" t="s">
        <v>6030</v>
      </c>
      <c r="F4" s="23"/>
      <c r="G4" s="23"/>
      <c r="H4" s="23"/>
      <c r="I4" s="23"/>
      <c r="J4" s="23"/>
      <c r="K4" s="23"/>
      <c r="L4" s="24"/>
    </row>
    <row r="5" spans="1:16" ht="26.4" thickBot="1" x14ac:dyDescent="0.55000000000000004">
      <c r="A5" s="48" t="s">
        <v>6007</v>
      </c>
      <c r="B5" s="49"/>
      <c r="C5" s="50"/>
      <c r="E5" s="57" t="s">
        <v>6027</v>
      </c>
      <c r="F5" s="57" t="s">
        <v>6029</v>
      </c>
      <c r="G5" s="63"/>
      <c r="H5" s="74"/>
      <c r="I5" s="74"/>
      <c r="J5" s="74"/>
      <c r="K5" s="74"/>
      <c r="L5" s="52"/>
    </row>
    <row r="6" spans="1:16" ht="15" thickBot="1" x14ac:dyDescent="0.35">
      <c r="A6" s="51" t="s">
        <v>6007</v>
      </c>
      <c r="B6" s="52" t="s">
        <v>6037</v>
      </c>
      <c r="C6" s="35"/>
      <c r="E6" s="57" t="s">
        <v>15</v>
      </c>
      <c r="F6" s="63" t="s">
        <v>5998</v>
      </c>
      <c r="G6" s="74" t="s">
        <v>5999</v>
      </c>
      <c r="H6" s="74" t="s">
        <v>6000</v>
      </c>
      <c r="I6" s="74" t="s">
        <v>5997</v>
      </c>
      <c r="J6" s="74" t="s">
        <v>5995</v>
      </c>
      <c r="K6" s="52" t="s">
        <v>5996</v>
      </c>
      <c r="L6" s="69" t="s">
        <v>6014</v>
      </c>
    </row>
    <row r="7" spans="1:16" ht="15" thickBot="1" x14ac:dyDescent="0.35">
      <c r="A7" s="31"/>
      <c r="B7" s="29"/>
      <c r="C7" s="32"/>
      <c r="E7" s="38" t="s">
        <v>6001</v>
      </c>
      <c r="F7" s="70">
        <v>10632152.589999996</v>
      </c>
      <c r="G7" s="71">
        <v>10268298.249999994</v>
      </c>
      <c r="H7" s="71">
        <v>11772022.600000003</v>
      </c>
      <c r="I7" s="71">
        <v>9462813.9800000004</v>
      </c>
      <c r="J7" s="71">
        <v>10232419.939999996</v>
      </c>
      <c r="K7" s="71">
        <v>8945110.3400000036</v>
      </c>
      <c r="L7" s="54">
        <v>61312817.699999988</v>
      </c>
    </row>
    <row r="8" spans="1:16" ht="15" thickBot="1" x14ac:dyDescent="0.35">
      <c r="A8" s="57" t="s">
        <v>6038</v>
      </c>
      <c r="B8" s="63" t="s">
        <v>6015</v>
      </c>
      <c r="C8" s="52" t="s">
        <v>6027</v>
      </c>
      <c r="E8" s="68" t="s">
        <v>6002</v>
      </c>
      <c r="F8" s="72">
        <v>8676682.3499999996</v>
      </c>
      <c r="G8" s="17">
        <v>11769255.660000002</v>
      </c>
      <c r="H8" s="17">
        <v>7776011.6099999994</v>
      </c>
      <c r="I8" s="17">
        <v>7548712.3299999982</v>
      </c>
      <c r="J8" s="17">
        <v>10109853.759999996</v>
      </c>
      <c r="K8" s="17">
        <v>10023121.439999999</v>
      </c>
      <c r="L8" s="18">
        <v>55903637.149999999</v>
      </c>
    </row>
    <row r="9" spans="1:16" ht="15" thickBot="1" x14ac:dyDescent="0.35">
      <c r="A9" s="58" t="s">
        <v>2964</v>
      </c>
      <c r="B9" s="53">
        <v>26679</v>
      </c>
      <c r="C9" s="54">
        <v>1402353.24</v>
      </c>
      <c r="E9" s="58" t="s">
        <v>6014</v>
      </c>
      <c r="F9" s="73">
        <v>19308834.939999998</v>
      </c>
      <c r="G9" s="19">
        <v>22037553.909999996</v>
      </c>
      <c r="H9" s="19">
        <v>19548034.210000001</v>
      </c>
      <c r="I9" s="19">
        <v>17011526.309999999</v>
      </c>
      <c r="J9" s="19">
        <v>20342273.699999992</v>
      </c>
      <c r="K9" s="19">
        <v>18968231.780000001</v>
      </c>
      <c r="L9" s="20">
        <v>117216454.84999999</v>
      </c>
    </row>
    <row r="10" spans="1:16" ht="15" thickBot="1" x14ac:dyDescent="0.35">
      <c r="A10" s="59" t="s">
        <v>5998</v>
      </c>
      <c r="B10" s="55">
        <v>10803</v>
      </c>
      <c r="C10" s="18">
        <v>690597.73999999987</v>
      </c>
    </row>
    <row r="11" spans="1:16" ht="26.4" thickBot="1" x14ac:dyDescent="0.55000000000000004">
      <c r="A11" s="60" t="s">
        <v>6000</v>
      </c>
      <c r="B11" s="55">
        <v>2248</v>
      </c>
      <c r="C11" s="18">
        <v>43139.12</v>
      </c>
      <c r="E11" s="22" t="s">
        <v>6019</v>
      </c>
      <c r="F11" s="23"/>
      <c r="G11" s="24"/>
      <c r="I11" s="22" t="s">
        <v>6028</v>
      </c>
      <c r="J11" s="24"/>
      <c r="L11" s="40" t="s">
        <v>6036</v>
      </c>
      <c r="M11" s="41"/>
      <c r="O11" s="40" t="s">
        <v>6057</v>
      </c>
      <c r="P11" s="41"/>
    </row>
    <row r="12" spans="1:16" ht="26.4" thickBot="1" x14ac:dyDescent="0.55000000000000004">
      <c r="A12" s="60" t="s">
        <v>5995</v>
      </c>
      <c r="B12" s="55">
        <v>8728</v>
      </c>
      <c r="C12" s="18">
        <v>348781.6</v>
      </c>
      <c r="E12" s="75" t="s">
        <v>6038</v>
      </c>
      <c r="F12" s="36" t="s">
        <v>6017</v>
      </c>
      <c r="G12" s="37" t="s">
        <v>6018</v>
      </c>
      <c r="I12" s="75" t="s">
        <v>6039</v>
      </c>
      <c r="J12" s="39" t="s">
        <v>6027</v>
      </c>
      <c r="L12" s="42" t="s">
        <v>6035</v>
      </c>
      <c r="M12" s="43"/>
      <c r="O12" s="42" t="s">
        <v>6035</v>
      </c>
      <c r="P12" s="43"/>
    </row>
    <row r="13" spans="1:16" ht="15" thickBot="1" x14ac:dyDescent="0.35">
      <c r="A13" s="61" t="s">
        <v>5996</v>
      </c>
      <c r="B13" s="55">
        <v>4900</v>
      </c>
      <c r="C13" s="18">
        <v>319834.78000000003</v>
      </c>
      <c r="E13" s="25" t="s">
        <v>2986</v>
      </c>
      <c r="F13" s="26">
        <v>17.059999999999999</v>
      </c>
      <c r="G13" s="27">
        <v>2</v>
      </c>
      <c r="I13" s="67" t="s">
        <v>6022</v>
      </c>
      <c r="J13" s="65">
        <v>21863097.340000011</v>
      </c>
      <c r="L13" s="30" t="s">
        <v>6040</v>
      </c>
      <c r="M13" s="44" t="s">
        <v>6027</v>
      </c>
      <c r="O13" s="57" t="s">
        <v>6040</v>
      </c>
      <c r="P13" s="69" t="s">
        <v>6027</v>
      </c>
    </row>
    <row r="14" spans="1:16" ht="15" thickBot="1" x14ac:dyDescent="0.35">
      <c r="A14" s="58" t="s">
        <v>2975</v>
      </c>
      <c r="B14" s="55">
        <v>2414</v>
      </c>
      <c r="C14" s="18">
        <v>48207.579999999994</v>
      </c>
      <c r="E14" s="25" t="s">
        <v>2964</v>
      </c>
      <c r="F14" s="26">
        <v>46.535671641791041</v>
      </c>
      <c r="G14" s="27">
        <v>2.7611940298507465</v>
      </c>
      <c r="I14" s="67" t="s">
        <v>6023</v>
      </c>
      <c r="J14" s="65">
        <v>19508885.499999996</v>
      </c>
      <c r="L14" s="33" t="s">
        <v>2961</v>
      </c>
      <c r="M14" s="45">
        <v>18687064.710000001</v>
      </c>
      <c r="O14" s="38" t="s">
        <v>2961</v>
      </c>
      <c r="P14" s="64">
        <v>18687064.710000001</v>
      </c>
    </row>
    <row r="15" spans="1:16" ht="15" thickBot="1" x14ac:dyDescent="0.35">
      <c r="A15" s="62" t="s">
        <v>5998</v>
      </c>
      <c r="B15" s="55">
        <v>2414</v>
      </c>
      <c r="C15" s="18">
        <v>48207.579999999994</v>
      </c>
      <c r="E15" s="25" t="s">
        <v>2975</v>
      </c>
      <c r="F15" s="26">
        <v>19.97</v>
      </c>
      <c r="G15" s="27">
        <v>5</v>
      </c>
      <c r="I15" s="67" t="s">
        <v>6025</v>
      </c>
      <c r="J15" s="65">
        <v>18977479.859999992</v>
      </c>
      <c r="L15" s="33" t="s">
        <v>2959</v>
      </c>
      <c r="M15" s="45">
        <v>11214164</v>
      </c>
      <c r="O15" s="67" t="s">
        <v>2959</v>
      </c>
      <c r="P15" s="65">
        <v>11214164</v>
      </c>
    </row>
    <row r="16" spans="1:16" ht="15" thickBot="1" x14ac:dyDescent="0.35">
      <c r="A16" s="58" t="s">
        <v>2973</v>
      </c>
      <c r="B16" s="55">
        <v>2569</v>
      </c>
      <c r="C16" s="18">
        <v>197170.75</v>
      </c>
      <c r="E16" s="25" t="s">
        <v>2971</v>
      </c>
      <c r="F16" s="26">
        <v>50.076250000000009</v>
      </c>
      <c r="G16" s="27">
        <v>3.625</v>
      </c>
      <c r="I16" s="67" t="s">
        <v>6021</v>
      </c>
      <c r="J16" s="65">
        <v>17727820.669999994</v>
      </c>
      <c r="L16" s="33" t="s">
        <v>2951</v>
      </c>
      <c r="M16" s="45">
        <v>8965909.6999999974</v>
      </c>
      <c r="O16" s="67" t="s">
        <v>2951</v>
      </c>
      <c r="P16" s="65">
        <v>8965909.6999999974</v>
      </c>
    </row>
    <row r="17" spans="1:16" ht="15" thickBot="1" x14ac:dyDescent="0.35">
      <c r="A17" s="62" t="s">
        <v>5997</v>
      </c>
      <c r="B17" s="55">
        <v>2569</v>
      </c>
      <c r="C17" s="18">
        <v>197170.75</v>
      </c>
      <c r="E17" s="25" t="s">
        <v>2973</v>
      </c>
      <c r="F17" s="26">
        <v>48.168888888888887</v>
      </c>
      <c r="G17" s="27">
        <v>3</v>
      </c>
      <c r="I17" s="67" t="s">
        <v>6024</v>
      </c>
      <c r="J17" s="65">
        <v>17696881.739999991</v>
      </c>
      <c r="L17" s="33" t="s">
        <v>2964</v>
      </c>
      <c r="M17" s="45">
        <v>7888781.0300000003</v>
      </c>
      <c r="O17" s="67" t="s">
        <v>2964</v>
      </c>
      <c r="P17" s="65">
        <v>7888781.0300000003</v>
      </c>
    </row>
    <row r="18" spans="1:16" ht="15" thickBot="1" x14ac:dyDescent="0.35">
      <c r="A18" s="58" t="s">
        <v>2981</v>
      </c>
      <c r="B18" s="55">
        <v>7014</v>
      </c>
      <c r="C18" s="18">
        <v>306190.28000000003</v>
      </c>
      <c r="E18" s="25" t="s">
        <v>2982</v>
      </c>
      <c r="F18" s="26">
        <v>43.763999999999996</v>
      </c>
      <c r="G18" s="27">
        <v>2.2000000000000002</v>
      </c>
      <c r="I18" s="67" t="s">
        <v>6020</v>
      </c>
      <c r="J18" s="65">
        <v>13092921.489999995</v>
      </c>
      <c r="L18" s="33" t="s">
        <v>2956</v>
      </c>
      <c r="M18" s="45">
        <v>7431427.870000001</v>
      </c>
      <c r="O18" s="67" t="s">
        <v>2956</v>
      </c>
      <c r="P18" s="65">
        <v>7431427.870000001</v>
      </c>
    </row>
    <row r="19" spans="1:16" ht="15" thickBot="1" x14ac:dyDescent="0.35">
      <c r="A19" s="59" t="s">
        <v>5995</v>
      </c>
      <c r="B19" s="55">
        <v>2440</v>
      </c>
      <c r="C19" s="18">
        <v>142349.6</v>
      </c>
      <c r="E19" s="25" t="s">
        <v>2981</v>
      </c>
      <c r="F19" s="26">
        <v>42.198333333333331</v>
      </c>
      <c r="G19" s="27">
        <v>2.9166666666666665</v>
      </c>
      <c r="I19" s="68" t="s">
        <v>6026</v>
      </c>
      <c r="J19" s="65">
        <v>8349368.2499999963</v>
      </c>
      <c r="L19" s="33" t="s">
        <v>2965</v>
      </c>
      <c r="M19" s="45">
        <v>6951012.6099999994</v>
      </c>
      <c r="O19" s="67" t="s">
        <v>2965</v>
      </c>
      <c r="P19" s="65">
        <v>6951012.6099999994</v>
      </c>
    </row>
    <row r="20" spans="1:16" ht="15" thickBot="1" x14ac:dyDescent="0.35">
      <c r="A20" s="61" t="s">
        <v>5996</v>
      </c>
      <c r="B20" s="55">
        <v>4574</v>
      </c>
      <c r="C20" s="18">
        <v>163840.68</v>
      </c>
      <c r="E20" s="25" t="s">
        <v>2957</v>
      </c>
      <c r="F20" s="26">
        <v>42.429655172413788</v>
      </c>
      <c r="G20" s="27">
        <v>2.6206896551724137</v>
      </c>
      <c r="I20" s="68" t="s">
        <v>6014</v>
      </c>
      <c r="J20" s="66">
        <v>117216454.84999999</v>
      </c>
      <c r="L20" s="33" t="s">
        <v>2967</v>
      </c>
      <c r="M20" s="45">
        <v>5347732.87</v>
      </c>
      <c r="O20" s="67" t="s">
        <v>2967</v>
      </c>
      <c r="P20" s="65">
        <v>5347732.87</v>
      </c>
    </row>
    <row r="21" spans="1:16" ht="15" thickBot="1" x14ac:dyDescent="0.35">
      <c r="A21" s="58" t="s">
        <v>2957</v>
      </c>
      <c r="B21" s="55">
        <v>11778</v>
      </c>
      <c r="C21" s="18">
        <v>485608.26</v>
      </c>
      <c r="E21" s="25" t="s">
        <v>2989</v>
      </c>
      <c r="F21" s="26">
        <v>55.24666666666667</v>
      </c>
      <c r="G21" s="27">
        <v>2.6666666666666665</v>
      </c>
      <c r="L21" s="33" t="s">
        <v>2954</v>
      </c>
      <c r="M21" s="45">
        <v>3848441.5599999987</v>
      </c>
      <c r="O21" s="67" t="s">
        <v>2954</v>
      </c>
      <c r="P21" s="65">
        <v>3848441.5599999987</v>
      </c>
    </row>
    <row r="22" spans="1:16" ht="26.4" thickBot="1" x14ac:dyDescent="0.55000000000000004">
      <c r="A22" s="59" t="s">
        <v>5998</v>
      </c>
      <c r="B22" s="55">
        <v>2640</v>
      </c>
      <c r="C22" s="18">
        <v>128779.2</v>
      </c>
      <c r="E22" s="25" t="s">
        <v>2980</v>
      </c>
      <c r="F22" s="26">
        <v>44.699999999999996</v>
      </c>
      <c r="G22" s="27">
        <v>4.166666666666667</v>
      </c>
      <c r="I22" s="22" t="s">
        <v>6016</v>
      </c>
      <c r="J22" s="24"/>
      <c r="L22" s="33" t="s">
        <v>2957</v>
      </c>
      <c r="M22" s="45">
        <v>3463136.66</v>
      </c>
      <c r="O22" s="67" t="s">
        <v>2957</v>
      </c>
      <c r="P22" s="65">
        <v>3463136.66</v>
      </c>
    </row>
    <row r="23" spans="1:16" ht="15" thickBot="1" x14ac:dyDescent="0.35">
      <c r="A23" s="60" t="s">
        <v>5999</v>
      </c>
      <c r="B23" s="55">
        <v>4332</v>
      </c>
      <c r="C23" s="18">
        <v>202521</v>
      </c>
      <c r="E23" s="25" t="s">
        <v>2952</v>
      </c>
      <c r="F23" s="26">
        <v>47.509473684210526</v>
      </c>
      <c r="G23" s="27">
        <v>2.4736842105263159</v>
      </c>
      <c r="I23" s="75" t="s">
        <v>14</v>
      </c>
      <c r="J23" s="39" t="s">
        <v>6015</v>
      </c>
      <c r="L23" s="33" t="s">
        <v>2979</v>
      </c>
      <c r="M23" s="45">
        <v>3296733.71</v>
      </c>
      <c r="O23" s="68" t="s">
        <v>2979</v>
      </c>
      <c r="P23" s="65">
        <v>3296733.71</v>
      </c>
    </row>
    <row r="24" spans="1:16" ht="15" thickBot="1" x14ac:dyDescent="0.35">
      <c r="A24" s="60" t="s">
        <v>6000</v>
      </c>
      <c r="B24" s="55">
        <v>126</v>
      </c>
      <c r="C24" s="18">
        <v>1740.0600000000002</v>
      </c>
      <c r="E24" s="25" t="s">
        <v>2984</v>
      </c>
      <c r="F24" s="26">
        <v>47.06</v>
      </c>
      <c r="G24" s="27">
        <v>2.3333333333333335</v>
      </c>
      <c r="I24" s="25" t="s">
        <v>5999</v>
      </c>
      <c r="J24" s="28">
        <v>459613</v>
      </c>
      <c r="L24" s="33" t="s">
        <v>2949</v>
      </c>
      <c r="M24" s="45">
        <v>3286186.6900000013</v>
      </c>
      <c r="O24" s="58" t="s">
        <v>6014</v>
      </c>
      <c r="P24" s="66">
        <v>77094404.720000014</v>
      </c>
    </row>
    <row r="25" spans="1:16" ht="15" thickBot="1" x14ac:dyDescent="0.35">
      <c r="A25" s="61" t="s">
        <v>5996</v>
      </c>
      <c r="B25" s="55">
        <v>4680</v>
      </c>
      <c r="C25" s="18">
        <v>152568</v>
      </c>
      <c r="E25" s="25" t="s">
        <v>2997</v>
      </c>
      <c r="F25" s="26">
        <v>14.26</v>
      </c>
      <c r="G25" s="27">
        <v>1</v>
      </c>
      <c r="I25" s="25" t="s">
        <v>6000</v>
      </c>
      <c r="J25" s="28">
        <v>451594</v>
      </c>
      <c r="L25" s="33" t="s">
        <v>2950</v>
      </c>
      <c r="M25" s="45">
        <v>2627779.7699999996</v>
      </c>
    </row>
    <row r="26" spans="1:16" ht="26.4" thickBot="1" x14ac:dyDescent="0.55000000000000004">
      <c r="A26" s="58" t="s">
        <v>2980</v>
      </c>
      <c r="B26" s="55">
        <v>5367</v>
      </c>
      <c r="C26" s="18">
        <v>138438.12</v>
      </c>
      <c r="E26" s="25" t="s">
        <v>2995</v>
      </c>
      <c r="F26" s="26">
        <v>47.55</v>
      </c>
      <c r="G26" s="27">
        <v>1</v>
      </c>
      <c r="I26" s="25" t="s">
        <v>5995</v>
      </c>
      <c r="J26" s="28">
        <v>430534</v>
      </c>
      <c r="L26" s="33" t="s">
        <v>2978</v>
      </c>
      <c r="M26" s="45">
        <v>2455114.8199999994</v>
      </c>
      <c r="O26" s="102" t="s">
        <v>6059</v>
      </c>
      <c r="P26" s="103"/>
    </row>
    <row r="27" spans="1:16" ht="26.4" thickBot="1" x14ac:dyDescent="0.55000000000000004">
      <c r="A27" s="59" t="s">
        <v>6000</v>
      </c>
      <c r="B27" s="55">
        <v>4020</v>
      </c>
      <c r="C27" s="18">
        <v>106972.2</v>
      </c>
      <c r="E27" s="25" t="s">
        <v>2961</v>
      </c>
      <c r="F27" s="26">
        <v>44.711052631578958</v>
      </c>
      <c r="G27" s="27">
        <v>2.8355263157894739</v>
      </c>
      <c r="I27" s="25" t="s">
        <v>5996</v>
      </c>
      <c r="J27" s="28">
        <v>423081</v>
      </c>
      <c r="L27" s="33" t="s">
        <v>2955</v>
      </c>
      <c r="M27" s="45">
        <v>2109941.73</v>
      </c>
      <c r="O27" s="101" t="s">
        <v>6058</v>
      </c>
      <c r="P27" s="104"/>
    </row>
    <row r="28" spans="1:16" ht="15" thickBot="1" x14ac:dyDescent="0.35">
      <c r="A28" s="61" t="s">
        <v>5997</v>
      </c>
      <c r="B28" s="55">
        <v>1347</v>
      </c>
      <c r="C28" s="18">
        <v>31465.919999999998</v>
      </c>
      <c r="E28" s="25" t="s">
        <v>2996</v>
      </c>
      <c r="F28" s="26">
        <v>24.95</v>
      </c>
      <c r="G28" s="27">
        <v>5</v>
      </c>
      <c r="I28" s="25" t="s">
        <v>5998</v>
      </c>
      <c r="J28" s="28">
        <v>422507</v>
      </c>
      <c r="L28" s="33" t="s">
        <v>2952</v>
      </c>
      <c r="M28" s="45">
        <v>2108043.02</v>
      </c>
      <c r="O28" s="57" t="s">
        <v>6013</v>
      </c>
      <c r="P28" s="69" t="s">
        <v>6015</v>
      </c>
    </row>
    <row r="29" spans="1:16" ht="15" thickBot="1" x14ac:dyDescent="0.35">
      <c r="A29" s="58" t="s">
        <v>2952</v>
      </c>
      <c r="B29" s="55">
        <v>9025</v>
      </c>
      <c r="C29" s="18">
        <v>315332.03000000003</v>
      </c>
      <c r="E29" s="25" t="s">
        <v>2965</v>
      </c>
      <c r="F29" s="26">
        <v>51.472708333333337</v>
      </c>
      <c r="G29" s="27">
        <v>3.0833333333333335</v>
      </c>
      <c r="I29" s="25" t="s">
        <v>5997</v>
      </c>
      <c r="J29" s="28">
        <v>376649</v>
      </c>
      <c r="L29" s="33" t="s">
        <v>2977</v>
      </c>
      <c r="M29" s="45">
        <v>1979857.61</v>
      </c>
      <c r="O29" s="38" t="s">
        <v>6020</v>
      </c>
      <c r="P29" s="105">
        <v>23540</v>
      </c>
    </row>
    <row r="30" spans="1:16" ht="15" thickBot="1" x14ac:dyDescent="0.35">
      <c r="A30" s="59" t="s">
        <v>5999</v>
      </c>
      <c r="B30" s="55">
        <v>966</v>
      </c>
      <c r="C30" s="18">
        <v>48164.76</v>
      </c>
      <c r="E30" s="25" t="s">
        <v>2956</v>
      </c>
      <c r="F30" s="26">
        <v>46.886307692307703</v>
      </c>
      <c r="G30" s="27">
        <v>3.1846153846153844</v>
      </c>
      <c r="I30" s="68" t="s">
        <v>6014</v>
      </c>
      <c r="J30" s="77">
        <v>2563978</v>
      </c>
      <c r="L30" s="33" t="s">
        <v>2969</v>
      </c>
      <c r="M30" s="45">
        <v>1926038.72</v>
      </c>
      <c r="O30" s="67" t="s">
        <v>6021</v>
      </c>
      <c r="P30" s="76">
        <v>27629</v>
      </c>
    </row>
    <row r="31" spans="1:16" ht="15" thickBot="1" x14ac:dyDescent="0.35">
      <c r="A31" s="60" t="s">
        <v>6000</v>
      </c>
      <c r="B31" s="55">
        <v>4007</v>
      </c>
      <c r="C31" s="18">
        <v>110719.54999999999</v>
      </c>
      <c r="E31" s="25" t="s">
        <v>2979</v>
      </c>
      <c r="F31" s="26">
        <v>40.839666666666659</v>
      </c>
      <c r="G31" s="27">
        <v>2.9</v>
      </c>
      <c r="L31" s="33" t="s">
        <v>2960</v>
      </c>
      <c r="M31" s="45">
        <v>1826341.8499999999</v>
      </c>
      <c r="O31" s="67" t="s">
        <v>6022</v>
      </c>
      <c r="P31" s="76">
        <v>46595</v>
      </c>
    </row>
    <row r="32" spans="1:16" ht="15" thickBot="1" x14ac:dyDescent="0.35">
      <c r="A32" s="61" t="s">
        <v>5997</v>
      </c>
      <c r="B32" s="55">
        <v>4052</v>
      </c>
      <c r="C32" s="18">
        <v>156447.72</v>
      </c>
      <c r="E32" s="25" t="s">
        <v>2993</v>
      </c>
      <c r="F32" s="26">
        <v>66.887500000000003</v>
      </c>
      <c r="G32" s="27">
        <v>3.75</v>
      </c>
      <c r="I32" s="57" t="s">
        <v>6013</v>
      </c>
      <c r="J32" s="69" t="s">
        <v>6018</v>
      </c>
      <c r="L32" s="33" t="s">
        <v>2968</v>
      </c>
      <c r="M32" s="45">
        <v>1689311.8699999999</v>
      </c>
      <c r="O32" s="67" t="s">
        <v>6023</v>
      </c>
      <c r="P32" s="76">
        <v>17153</v>
      </c>
    </row>
    <row r="33" spans="1:16" ht="15" thickBot="1" x14ac:dyDescent="0.35">
      <c r="A33" s="58" t="s">
        <v>2995</v>
      </c>
      <c r="B33" s="55">
        <v>3173</v>
      </c>
      <c r="C33" s="18">
        <v>150876.15</v>
      </c>
      <c r="E33" s="25" t="s">
        <v>2988</v>
      </c>
      <c r="F33" s="26">
        <v>29.68</v>
      </c>
      <c r="G33" s="27">
        <v>3</v>
      </c>
      <c r="I33" s="38" t="s">
        <v>82</v>
      </c>
      <c r="J33" s="78">
        <v>5</v>
      </c>
      <c r="L33" s="33" t="s">
        <v>2962</v>
      </c>
      <c r="M33" s="45">
        <v>1653749.09</v>
      </c>
      <c r="O33" s="67" t="s">
        <v>6024</v>
      </c>
      <c r="P33" s="76">
        <v>18420</v>
      </c>
    </row>
    <row r="34" spans="1:16" ht="15" thickBot="1" x14ac:dyDescent="0.35">
      <c r="A34" s="62" t="s">
        <v>5995</v>
      </c>
      <c r="B34" s="55">
        <v>3173</v>
      </c>
      <c r="C34" s="18">
        <v>150876.15</v>
      </c>
      <c r="E34" s="25" t="s">
        <v>2950</v>
      </c>
      <c r="F34" s="26">
        <v>43.738461538461529</v>
      </c>
      <c r="G34" s="27">
        <v>3.2307692307692308</v>
      </c>
      <c r="I34" s="67" t="s">
        <v>1010</v>
      </c>
      <c r="J34" s="79">
        <v>5</v>
      </c>
      <c r="L34" s="33" t="s">
        <v>2976</v>
      </c>
      <c r="M34" s="45">
        <v>1558974.37</v>
      </c>
      <c r="O34" s="67" t="s">
        <v>6025</v>
      </c>
      <c r="P34" s="76">
        <v>22812</v>
      </c>
    </row>
    <row r="35" spans="1:16" ht="15" thickBot="1" x14ac:dyDescent="0.35">
      <c r="A35" s="58" t="s">
        <v>2961</v>
      </c>
      <c r="B35" s="55">
        <v>96076</v>
      </c>
      <c r="C35" s="18">
        <v>4231668.41</v>
      </c>
      <c r="E35" s="25" t="s">
        <v>2978</v>
      </c>
      <c r="F35" s="26">
        <v>48.48333333333332</v>
      </c>
      <c r="G35" s="27">
        <v>2.9444444444444446</v>
      </c>
      <c r="I35" s="67" t="s">
        <v>87</v>
      </c>
      <c r="J35" s="79">
        <v>5</v>
      </c>
      <c r="L35" s="33" t="s">
        <v>2953</v>
      </c>
      <c r="M35" s="45">
        <v>1366445.9500000002</v>
      </c>
      <c r="O35" s="68" t="s">
        <v>6026</v>
      </c>
      <c r="P35" s="76">
        <v>13147</v>
      </c>
    </row>
    <row r="36" spans="1:16" ht="15" thickBot="1" x14ac:dyDescent="0.35">
      <c r="A36" s="59" t="s">
        <v>5998</v>
      </c>
      <c r="B36" s="55">
        <v>13950</v>
      </c>
      <c r="C36" s="18">
        <v>614733.94999999995</v>
      </c>
      <c r="E36" s="25" t="s">
        <v>2977</v>
      </c>
      <c r="F36" s="26">
        <v>46.735294117647065</v>
      </c>
      <c r="G36" s="27">
        <v>2.7058823529411766</v>
      </c>
      <c r="I36" s="67" t="s">
        <v>1001</v>
      </c>
      <c r="J36" s="79">
        <v>5</v>
      </c>
      <c r="L36" s="33" t="s">
        <v>2948</v>
      </c>
      <c r="M36" s="45">
        <v>1236354.1499999999</v>
      </c>
      <c r="O36" s="58" t="s">
        <v>6014</v>
      </c>
      <c r="P36" s="77">
        <v>169296</v>
      </c>
    </row>
    <row r="37" spans="1:16" x14ac:dyDescent="0.3">
      <c r="A37" s="60" t="s">
        <v>5999</v>
      </c>
      <c r="B37" s="55">
        <v>18515</v>
      </c>
      <c r="C37" s="18">
        <v>891509.07000000007</v>
      </c>
      <c r="E37" s="25" t="s">
        <v>2976</v>
      </c>
      <c r="F37" s="26">
        <v>43.552</v>
      </c>
      <c r="G37" s="27">
        <v>3.4</v>
      </c>
      <c r="I37" s="67" t="s">
        <v>475</v>
      </c>
      <c r="J37" s="79">
        <v>5</v>
      </c>
      <c r="L37" s="33" t="s">
        <v>2981</v>
      </c>
      <c r="M37" s="45">
        <v>1212604.47</v>
      </c>
    </row>
    <row r="38" spans="1:16" x14ac:dyDescent="0.3">
      <c r="A38" s="60" t="s">
        <v>6000</v>
      </c>
      <c r="B38" s="55">
        <v>17617</v>
      </c>
      <c r="C38" s="18">
        <v>720810.83000000007</v>
      </c>
      <c r="E38" s="25" t="s">
        <v>2960</v>
      </c>
      <c r="F38" s="26">
        <v>46.33</v>
      </c>
      <c r="G38" s="27">
        <v>3.1538461538461537</v>
      </c>
      <c r="I38" s="67" t="s">
        <v>28</v>
      </c>
      <c r="J38" s="79">
        <v>5</v>
      </c>
      <c r="L38" s="33" t="s">
        <v>2983</v>
      </c>
      <c r="M38" s="45">
        <v>1127869.3599999999</v>
      </c>
    </row>
    <row r="39" spans="1:16" x14ac:dyDescent="0.3">
      <c r="A39" s="60" t="s">
        <v>5997</v>
      </c>
      <c r="B39" s="55">
        <v>17606</v>
      </c>
      <c r="C39" s="18">
        <v>579406.79</v>
      </c>
      <c r="E39" s="25" t="s">
        <v>2949</v>
      </c>
      <c r="F39" s="26">
        <v>41.235312500000006</v>
      </c>
      <c r="G39" s="27">
        <v>2.9375</v>
      </c>
      <c r="I39" s="67" t="s">
        <v>839</v>
      </c>
      <c r="J39" s="79">
        <v>5</v>
      </c>
      <c r="L39" s="33" t="s">
        <v>2966</v>
      </c>
      <c r="M39" s="45">
        <v>1116429.3500000001</v>
      </c>
    </row>
    <row r="40" spans="1:16" x14ac:dyDescent="0.3">
      <c r="A40" s="60" t="s">
        <v>5995</v>
      </c>
      <c r="B40" s="55">
        <v>15725</v>
      </c>
      <c r="C40" s="18">
        <v>851612.21</v>
      </c>
      <c r="E40" s="25" t="s">
        <v>2966</v>
      </c>
      <c r="F40" s="26">
        <v>60.301666666666677</v>
      </c>
      <c r="G40" s="27">
        <v>3.1666666666666665</v>
      </c>
      <c r="I40" s="67" t="s">
        <v>1009</v>
      </c>
      <c r="J40" s="79">
        <v>5</v>
      </c>
      <c r="L40" s="33" t="s">
        <v>2973</v>
      </c>
      <c r="M40" s="45">
        <v>900221.32000000007</v>
      </c>
    </row>
    <row r="41" spans="1:16" ht="15" thickBot="1" x14ac:dyDescent="0.35">
      <c r="A41" s="61" t="s">
        <v>5996</v>
      </c>
      <c r="B41" s="55">
        <v>12663</v>
      </c>
      <c r="C41" s="18">
        <v>573595.55999999994</v>
      </c>
      <c r="E41" s="25" t="s">
        <v>2959</v>
      </c>
      <c r="F41" s="26">
        <v>44.538727272727272</v>
      </c>
      <c r="G41" s="27">
        <v>2.8818181818181818</v>
      </c>
      <c r="I41" s="67" t="s">
        <v>985</v>
      </c>
      <c r="J41" s="79">
        <v>5</v>
      </c>
      <c r="L41" s="33" t="s">
        <v>2972</v>
      </c>
      <c r="M41" s="45">
        <v>899695.92</v>
      </c>
    </row>
    <row r="42" spans="1:16" ht="15" thickBot="1" x14ac:dyDescent="0.35">
      <c r="A42" s="58" t="s">
        <v>2965</v>
      </c>
      <c r="B42" s="55">
        <v>19657</v>
      </c>
      <c r="C42" s="18">
        <v>1178742.8900000001</v>
      </c>
      <c r="E42" s="25" t="s">
        <v>2992</v>
      </c>
      <c r="F42" s="26">
        <v>71.25</v>
      </c>
      <c r="G42" s="27">
        <v>5</v>
      </c>
      <c r="I42" s="67" t="s">
        <v>63</v>
      </c>
      <c r="J42" s="79">
        <v>5</v>
      </c>
      <c r="L42" s="33" t="s">
        <v>2993</v>
      </c>
      <c r="M42" s="45">
        <v>887941.52000000014</v>
      </c>
    </row>
    <row r="43" spans="1:16" x14ac:dyDescent="0.3">
      <c r="A43" s="59" t="s">
        <v>5998</v>
      </c>
      <c r="B43" s="55">
        <v>3463</v>
      </c>
      <c r="C43" s="18">
        <v>201053.15</v>
      </c>
      <c r="E43" s="25" t="s">
        <v>2970</v>
      </c>
      <c r="F43" s="26">
        <v>20.02</v>
      </c>
      <c r="G43" s="27">
        <v>1</v>
      </c>
      <c r="I43" s="67" t="s">
        <v>844</v>
      </c>
      <c r="J43" s="79">
        <v>5</v>
      </c>
      <c r="L43" s="33" t="s">
        <v>2985</v>
      </c>
      <c r="M43" s="45">
        <v>878365.90999999992</v>
      </c>
    </row>
    <row r="44" spans="1:16" x14ac:dyDescent="0.3">
      <c r="A44" s="60" t="s">
        <v>5999</v>
      </c>
      <c r="B44" s="55">
        <v>7273</v>
      </c>
      <c r="C44" s="18">
        <v>426270.97000000003</v>
      </c>
      <c r="E44" s="25" t="s">
        <v>2974</v>
      </c>
      <c r="F44" s="26">
        <v>48.56</v>
      </c>
      <c r="G44" s="27">
        <v>2</v>
      </c>
      <c r="I44" s="67" t="s">
        <v>206</v>
      </c>
      <c r="J44" s="79">
        <v>5</v>
      </c>
      <c r="L44" s="33" t="s">
        <v>2971</v>
      </c>
      <c r="M44" s="45">
        <v>857819.16</v>
      </c>
    </row>
    <row r="45" spans="1:16" x14ac:dyDescent="0.3">
      <c r="A45" s="60" t="s">
        <v>6000</v>
      </c>
      <c r="B45" s="55">
        <v>2160</v>
      </c>
      <c r="C45" s="18">
        <v>147291.96</v>
      </c>
      <c r="E45" s="25" t="s">
        <v>2953</v>
      </c>
      <c r="F45" s="26">
        <v>43.625454545454545</v>
      </c>
      <c r="G45" s="27">
        <v>2.3636363636363638</v>
      </c>
      <c r="I45" s="67" t="s">
        <v>552</v>
      </c>
      <c r="J45" s="79">
        <v>5</v>
      </c>
      <c r="L45" s="33" t="s">
        <v>2987</v>
      </c>
      <c r="M45" s="45">
        <v>837712.52</v>
      </c>
    </row>
    <row r="46" spans="1:16" x14ac:dyDescent="0.3">
      <c r="A46" s="60" t="s">
        <v>5995</v>
      </c>
      <c r="B46" s="55">
        <v>4718</v>
      </c>
      <c r="C46" s="18">
        <v>321201.44</v>
      </c>
      <c r="E46" s="25" t="s">
        <v>2969</v>
      </c>
      <c r="F46" s="26">
        <v>46.76736842105263</v>
      </c>
      <c r="G46" s="27">
        <v>3.5263157894736841</v>
      </c>
      <c r="I46" s="67" t="s">
        <v>872</v>
      </c>
      <c r="J46" s="79">
        <v>5</v>
      </c>
      <c r="L46" s="33" t="s">
        <v>2982</v>
      </c>
      <c r="M46" s="45">
        <v>800464.55999999994</v>
      </c>
    </row>
    <row r="47" spans="1:16" ht="15" thickBot="1" x14ac:dyDescent="0.35">
      <c r="A47" s="61" t="s">
        <v>5996</v>
      </c>
      <c r="B47" s="55">
        <v>2043</v>
      </c>
      <c r="C47" s="18">
        <v>82925.37000000001</v>
      </c>
      <c r="E47" s="25" t="s">
        <v>2994</v>
      </c>
      <c r="F47" s="26">
        <v>69.7</v>
      </c>
      <c r="G47" s="27">
        <v>2.3333333333333335</v>
      </c>
      <c r="I47" s="67" t="s">
        <v>348</v>
      </c>
      <c r="J47" s="79">
        <v>5</v>
      </c>
      <c r="L47" s="33" t="s">
        <v>2958</v>
      </c>
      <c r="M47" s="45">
        <v>786441.0199999999</v>
      </c>
    </row>
    <row r="48" spans="1:16" ht="15" thickBot="1" x14ac:dyDescent="0.35">
      <c r="A48" s="58" t="s">
        <v>2956</v>
      </c>
      <c r="B48" s="55">
        <v>24570</v>
      </c>
      <c r="C48" s="18">
        <v>1278365.8500000001</v>
      </c>
      <c r="E48" s="25" t="s">
        <v>2972</v>
      </c>
      <c r="F48" s="26">
        <v>44.484285714285711</v>
      </c>
      <c r="G48" s="27">
        <v>1.7142857142857142</v>
      </c>
      <c r="I48" s="68" t="s">
        <v>876</v>
      </c>
      <c r="J48" s="79">
        <v>5</v>
      </c>
      <c r="L48" s="33" t="s">
        <v>2989</v>
      </c>
      <c r="M48" s="45">
        <v>637405.80000000005</v>
      </c>
    </row>
    <row r="49" spans="1:13" ht="15" thickBot="1" x14ac:dyDescent="0.35">
      <c r="A49" s="59" t="s">
        <v>5998</v>
      </c>
      <c r="B49" s="55">
        <v>4491</v>
      </c>
      <c r="C49" s="18">
        <v>155164.04999999999</v>
      </c>
      <c r="E49" s="25" t="s">
        <v>2958</v>
      </c>
      <c r="F49" s="26">
        <v>42.33857142857142</v>
      </c>
      <c r="G49" s="27">
        <v>3.1428571428571428</v>
      </c>
      <c r="I49" s="58" t="s">
        <v>6014</v>
      </c>
      <c r="J49" s="80">
        <v>5</v>
      </c>
      <c r="L49" s="33" t="s">
        <v>2963</v>
      </c>
      <c r="M49" s="45">
        <v>606687.63000000012</v>
      </c>
    </row>
    <row r="50" spans="1:13" x14ac:dyDescent="0.3">
      <c r="A50" s="60" t="s">
        <v>5999</v>
      </c>
      <c r="B50" s="55">
        <v>3154</v>
      </c>
      <c r="C50" s="18">
        <v>114931.76</v>
      </c>
      <c r="E50" s="25" t="s">
        <v>2954</v>
      </c>
      <c r="F50" s="26">
        <v>44.113999999999997</v>
      </c>
      <c r="G50" s="27">
        <v>2.6285714285714286</v>
      </c>
      <c r="L50" s="33" t="s">
        <v>2994</v>
      </c>
      <c r="M50" s="45">
        <v>499024.39</v>
      </c>
    </row>
    <row r="51" spans="1:13" x14ac:dyDescent="0.3">
      <c r="A51" s="60" t="s">
        <v>6000</v>
      </c>
      <c r="B51" s="55">
        <v>3248</v>
      </c>
      <c r="C51" s="18">
        <v>247172.8</v>
      </c>
      <c r="E51" s="25" t="s">
        <v>2968</v>
      </c>
      <c r="F51" s="26">
        <v>43.015714285714282</v>
      </c>
      <c r="G51" s="27">
        <v>2.9285714285714284</v>
      </c>
      <c r="L51" s="33" t="s">
        <v>2984</v>
      </c>
      <c r="M51" s="45">
        <v>468472.37</v>
      </c>
    </row>
    <row r="52" spans="1:13" x14ac:dyDescent="0.3">
      <c r="A52" s="60" t="s">
        <v>5997</v>
      </c>
      <c r="B52" s="55">
        <v>3375</v>
      </c>
      <c r="C52" s="18">
        <v>220436.13</v>
      </c>
      <c r="E52" s="25" t="s">
        <v>2962</v>
      </c>
      <c r="F52" s="26">
        <v>43.944374999999994</v>
      </c>
      <c r="G52" s="27">
        <v>2.25</v>
      </c>
      <c r="L52" s="33" t="s">
        <v>2980</v>
      </c>
      <c r="M52" s="45">
        <v>464061.53999999992</v>
      </c>
    </row>
    <row r="53" spans="1:13" x14ac:dyDescent="0.3">
      <c r="A53" s="60" t="s">
        <v>5995</v>
      </c>
      <c r="B53" s="55">
        <v>2753</v>
      </c>
      <c r="C53" s="18">
        <v>182767.25000000003</v>
      </c>
      <c r="E53" s="25" t="s">
        <v>2987</v>
      </c>
      <c r="F53" s="26">
        <v>52.807999999999993</v>
      </c>
      <c r="G53" s="27">
        <v>2.6</v>
      </c>
      <c r="L53" s="33" t="s">
        <v>2974</v>
      </c>
      <c r="M53" s="45">
        <v>228814.72</v>
      </c>
    </row>
    <row r="54" spans="1:13" ht="15" thickBot="1" x14ac:dyDescent="0.35">
      <c r="A54" s="61" t="s">
        <v>5996</v>
      </c>
      <c r="B54" s="55">
        <v>7549</v>
      </c>
      <c r="C54" s="18">
        <v>357893.86000000004</v>
      </c>
      <c r="E54" s="25" t="s">
        <v>2951</v>
      </c>
      <c r="F54" s="26">
        <v>44.944133333333326</v>
      </c>
      <c r="G54" s="27">
        <v>2.9733333333333332</v>
      </c>
      <c r="L54" s="33" t="s">
        <v>2990</v>
      </c>
      <c r="M54" s="45">
        <v>203679.38</v>
      </c>
    </row>
    <row r="55" spans="1:13" ht="15" thickBot="1" x14ac:dyDescent="0.35">
      <c r="A55" s="58" t="s">
        <v>2979</v>
      </c>
      <c r="B55" s="55">
        <v>7967</v>
      </c>
      <c r="C55" s="18">
        <v>345038.69</v>
      </c>
      <c r="E55" s="25" t="s">
        <v>2991</v>
      </c>
      <c r="F55" s="26">
        <v>46.64</v>
      </c>
      <c r="G55" s="27">
        <v>1</v>
      </c>
      <c r="L55" s="33" t="s">
        <v>2988</v>
      </c>
      <c r="M55" s="45">
        <v>201518.22</v>
      </c>
    </row>
    <row r="56" spans="1:13" x14ac:dyDescent="0.3">
      <c r="A56" s="59" t="s">
        <v>6000</v>
      </c>
      <c r="B56" s="55">
        <v>3834</v>
      </c>
      <c r="C56" s="18">
        <v>193233.6</v>
      </c>
      <c r="E56" s="25" t="s">
        <v>2985</v>
      </c>
      <c r="F56" s="26">
        <v>45.62833333333333</v>
      </c>
      <c r="G56" s="27">
        <v>3.3333333333333335</v>
      </c>
      <c r="L56" s="33" t="s">
        <v>2995</v>
      </c>
      <c r="M56" s="45">
        <v>150876.15</v>
      </c>
    </row>
    <row r="57" spans="1:13" ht="15" thickBot="1" x14ac:dyDescent="0.35">
      <c r="A57" s="61" t="s">
        <v>5997</v>
      </c>
      <c r="B57" s="55">
        <v>4133</v>
      </c>
      <c r="C57" s="18">
        <v>151805.09</v>
      </c>
      <c r="E57" s="25" t="s">
        <v>2963</v>
      </c>
      <c r="F57" s="26">
        <v>53.515999999999998</v>
      </c>
      <c r="G57" s="27">
        <v>3</v>
      </c>
      <c r="L57" s="33" t="s">
        <v>2992</v>
      </c>
      <c r="M57" s="45">
        <v>142927.5</v>
      </c>
    </row>
    <row r="58" spans="1:13" ht="15" thickBot="1" x14ac:dyDescent="0.35">
      <c r="A58" s="58" t="s">
        <v>2993</v>
      </c>
      <c r="B58" s="55">
        <v>1963</v>
      </c>
      <c r="C58" s="18">
        <v>126849.06000000001</v>
      </c>
      <c r="E58" s="25" t="s">
        <v>2990</v>
      </c>
      <c r="F58" s="26">
        <v>75.83</v>
      </c>
      <c r="G58" s="27">
        <v>3</v>
      </c>
      <c r="L58" s="33" t="s">
        <v>2970</v>
      </c>
      <c r="M58" s="45">
        <v>98378.28</v>
      </c>
    </row>
    <row r="59" spans="1:13" ht="15" thickBot="1" x14ac:dyDescent="0.35">
      <c r="A59" s="62" t="s">
        <v>5999</v>
      </c>
      <c r="B59" s="55">
        <v>1963</v>
      </c>
      <c r="C59" s="18">
        <v>126849.06000000001</v>
      </c>
      <c r="E59" s="25" t="s">
        <v>2983</v>
      </c>
      <c r="F59" s="26">
        <v>40.864545454545457</v>
      </c>
      <c r="G59" s="27">
        <v>2.7272727272727271</v>
      </c>
      <c r="L59" s="33" t="s">
        <v>2996</v>
      </c>
      <c r="M59" s="45">
        <v>80139.399999999994</v>
      </c>
    </row>
    <row r="60" spans="1:13" ht="15" thickBot="1" x14ac:dyDescent="0.35">
      <c r="A60" s="58" t="s">
        <v>2950</v>
      </c>
      <c r="B60" s="55">
        <v>17442</v>
      </c>
      <c r="C60" s="18">
        <v>731403.36</v>
      </c>
      <c r="E60" s="25" t="s">
        <v>2948</v>
      </c>
      <c r="F60" s="26">
        <v>51.731818181818177</v>
      </c>
      <c r="G60" s="27">
        <v>2.7272727272727271</v>
      </c>
      <c r="L60" s="33" t="s">
        <v>2991</v>
      </c>
      <c r="M60" s="45">
        <v>74390.8</v>
      </c>
    </row>
    <row r="61" spans="1:13" x14ac:dyDescent="0.3">
      <c r="A61" s="59" t="s">
        <v>5999</v>
      </c>
      <c r="B61" s="55">
        <v>1957</v>
      </c>
      <c r="C61" s="18">
        <v>90726.52</v>
      </c>
      <c r="E61" s="25" t="s">
        <v>2955</v>
      </c>
      <c r="F61" s="26">
        <v>47.829999999999991</v>
      </c>
      <c r="G61" s="27">
        <v>3.1176470588235294</v>
      </c>
      <c r="L61" s="33" t="s">
        <v>2986</v>
      </c>
      <c r="M61" s="45">
        <v>69280.659999999989</v>
      </c>
    </row>
    <row r="62" spans="1:13" x14ac:dyDescent="0.3">
      <c r="A62" s="60" t="s">
        <v>6000</v>
      </c>
      <c r="B62" s="55">
        <v>4779</v>
      </c>
      <c r="C62" s="18">
        <v>107336.34000000001</v>
      </c>
      <c r="E62" s="25" t="s">
        <v>2967</v>
      </c>
      <c r="F62" s="26">
        <v>46.085000000000001</v>
      </c>
      <c r="G62" s="27">
        <v>3.2962962962962963</v>
      </c>
      <c r="L62" s="33" t="s">
        <v>2975</v>
      </c>
      <c r="M62" s="45">
        <v>48207.579999999994</v>
      </c>
    </row>
    <row r="63" spans="1:13" ht="15" thickBot="1" x14ac:dyDescent="0.35">
      <c r="A63" s="60" t="s">
        <v>5995</v>
      </c>
      <c r="B63" s="55">
        <v>6893</v>
      </c>
      <c r="C63" s="18">
        <v>386158.69999999995</v>
      </c>
      <c r="E63" s="68" t="s">
        <v>6014</v>
      </c>
      <c r="F63" s="73">
        <v>45.591960000000071</v>
      </c>
      <c r="G63" s="21">
        <v>2.923</v>
      </c>
      <c r="L63" s="33" t="s">
        <v>2997</v>
      </c>
      <c r="M63" s="45">
        <v>18480.96</v>
      </c>
    </row>
    <row r="64" spans="1:13" ht="15" thickBot="1" x14ac:dyDescent="0.35">
      <c r="A64" s="61" t="s">
        <v>5996</v>
      </c>
      <c r="B64" s="55">
        <v>3813</v>
      </c>
      <c r="C64" s="18">
        <v>147181.80000000002</v>
      </c>
      <c r="L64" s="34" t="s">
        <v>6014</v>
      </c>
      <c r="M64" s="46">
        <v>117216454.85000001</v>
      </c>
    </row>
    <row r="65" spans="1:3" ht="15" thickBot="1" x14ac:dyDescent="0.35">
      <c r="A65" s="58" t="s">
        <v>2978</v>
      </c>
      <c r="B65" s="55">
        <v>6351</v>
      </c>
      <c r="C65" s="18">
        <v>272447.13</v>
      </c>
    </row>
    <row r="66" spans="1:3" x14ac:dyDescent="0.3">
      <c r="A66" s="59" t="s">
        <v>5998</v>
      </c>
      <c r="B66" s="55">
        <v>2273</v>
      </c>
      <c r="C66" s="18">
        <v>156876.60999999999</v>
      </c>
    </row>
    <row r="67" spans="1:3" ht="15" thickBot="1" x14ac:dyDescent="0.35">
      <c r="A67" s="61" t="s">
        <v>6000</v>
      </c>
      <c r="B67" s="55">
        <v>4078</v>
      </c>
      <c r="C67" s="18">
        <v>115570.52</v>
      </c>
    </row>
    <row r="68" spans="1:3" ht="15" thickBot="1" x14ac:dyDescent="0.35">
      <c r="A68" s="58" t="s">
        <v>2977</v>
      </c>
      <c r="B68" s="55">
        <v>5399</v>
      </c>
      <c r="C68" s="18">
        <v>313468.21999999997</v>
      </c>
    </row>
    <row r="69" spans="1:3" x14ac:dyDescent="0.3">
      <c r="A69" s="59" t="s">
        <v>5998</v>
      </c>
      <c r="B69" s="55">
        <v>5023</v>
      </c>
      <c r="C69" s="18">
        <v>302030.3</v>
      </c>
    </row>
    <row r="70" spans="1:3" ht="15" thickBot="1" x14ac:dyDescent="0.35">
      <c r="A70" s="61" t="s">
        <v>5995</v>
      </c>
      <c r="B70" s="55">
        <v>376</v>
      </c>
      <c r="C70" s="18">
        <v>11437.92</v>
      </c>
    </row>
    <row r="71" spans="1:3" ht="15" thickBot="1" x14ac:dyDescent="0.35">
      <c r="A71" s="58" t="s">
        <v>2976</v>
      </c>
      <c r="B71" s="55">
        <v>7236</v>
      </c>
      <c r="C71" s="18">
        <v>321374.19</v>
      </c>
    </row>
    <row r="72" spans="1:3" x14ac:dyDescent="0.3">
      <c r="A72" s="59" t="s">
        <v>5997</v>
      </c>
      <c r="B72" s="55">
        <v>3347</v>
      </c>
      <c r="C72" s="18">
        <v>190042.66</v>
      </c>
    </row>
    <row r="73" spans="1:3" ht="15" thickBot="1" x14ac:dyDescent="0.35">
      <c r="A73" s="61" t="s">
        <v>5996</v>
      </c>
      <c r="B73" s="55">
        <v>3889</v>
      </c>
      <c r="C73" s="18">
        <v>131331.53</v>
      </c>
    </row>
    <row r="74" spans="1:3" ht="15" thickBot="1" x14ac:dyDescent="0.35">
      <c r="A74" s="58" t="s">
        <v>2960</v>
      </c>
      <c r="B74" s="55">
        <v>13993</v>
      </c>
      <c r="C74" s="18">
        <v>754865.81</v>
      </c>
    </row>
    <row r="75" spans="1:3" x14ac:dyDescent="0.3">
      <c r="A75" s="59" t="s">
        <v>5998</v>
      </c>
      <c r="B75" s="55">
        <v>9470</v>
      </c>
      <c r="C75" s="18">
        <v>585297.26</v>
      </c>
    </row>
    <row r="76" spans="1:3" x14ac:dyDescent="0.3">
      <c r="A76" s="60" t="s">
        <v>6000</v>
      </c>
      <c r="B76" s="55">
        <v>63</v>
      </c>
      <c r="C76" s="18">
        <v>2586.1499999999996</v>
      </c>
    </row>
    <row r="77" spans="1:3" ht="15" thickBot="1" x14ac:dyDescent="0.35">
      <c r="A77" s="61" t="s">
        <v>5996</v>
      </c>
      <c r="B77" s="55">
        <v>4460</v>
      </c>
      <c r="C77" s="18">
        <v>166982.39999999999</v>
      </c>
    </row>
    <row r="78" spans="1:3" ht="15" thickBot="1" x14ac:dyDescent="0.35">
      <c r="A78" s="58" t="s">
        <v>2949</v>
      </c>
      <c r="B78" s="55">
        <v>9404</v>
      </c>
      <c r="C78" s="18">
        <v>329961.99</v>
      </c>
    </row>
    <row r="79" spans="1:3" x14ac:dyDescent="0.3">
      <c r="A79" s="59" t="s">
        <v>5999</v>
      </c>
      <c r="B79" s="55">
        <v>2328</v>
      </c>
      <c r="C79" s="18">
        <v>82504.319999999992</v>
      </c>
    </row>
    <row r="80" spans="1:3" x14ac:dyDescent="0.3">
      <c r="A80" s="60" t="s">
        <v>6000</v>
      </c>
      <c r="B80" s="55">
        <v>397</v>
      </c>
      <c r="C80" s="18">
        <v>9338.34</v>
      </c>
    </row>
    <row r="81" spans="1:3" x14ac:dyDescent="0.3">
      <c r="A81" s="60" t="s">
        <v>5997</v>
      </c>
      <c r="B81" s="55">
        <v>817</v>
      </c>
      <c r="C81" s="18">
        <v>60008.65</v>
      </c>
    </row>
    <row r="82" spans="1:3" ht="15" thickBot="1" x14ac:dyDescent="0.35">
      <c r="A82" s="60" t="s">
        <v>5995</v>
      </c>
      <c r="B82" s="55">
        <v>1813</v>
      </c>
      <c r="C82" s="18">
        <v>54335.61</v>
      </c>
    </row>
    <row r="83" spans="1:3" ht="15" thickBot="1" x14ac:dyDescent="0.35">
      <c r="A83" s="61" t="s">
        <v>5996</v>
      </c>
      <c r="B83" s="55">
        <v>4049</v>
      </c>
      <c r="C83" s="18">
        <v>123775.07</v>
      </c>
    </row>
    <row r="84" spans="1:3" ht="15" thickBot="1" x14ac:dyDescent="0.35">
      <c r="A84" s="58" t="s">
        <v>2966</v>
      </c>
      <c r="B84" s="55">
        <v>6699</v>
      </c>
      <c r="C84" s="18">
        <v>390619.57999999996</v>
      </c>
    </row>
    <row r="85" spans="1:3" x14ac:dyDescent="0.3">
      <c r="A85" s="59" t="s">
        <v>5999</v>
      </c>
      <c r="B85" s="55">
        <v>2932</v>
      </c>
      <c r="C85" s="18">
        <v>212892.52</v>
      </c>
    </row>
    <row r="86" spans="1:3" ht="15" thickBot="1" x14ac:dyDescent="0.35">
      <c r="A86" s="61" t="s">
        <v>5995</v>
      </c>
      <c r="B86" s="55">
        <v>3767</v>
      </c>
      <c r="C86" s="18">
        <v>177727.06</v>
      </c>
    </row>
    <row r="87" spans="1:3" ht="15" thickBot="1" x14ac:dyDescent="0.35">
      <c r="A87" s="58" t="s">
        <v>2959</v>
      </c>
      <c r="B87" s="55">
        <v>26894</v>
      </c>
      <c r="C87" s="18">
        <v>1071521.42</v>
      </c>
    </row>
    <row r="88" spans="1:3" x14ac:dyDescent="0.3">
      <c r="A88" s="59" t="s">
        <v>5998</v>
      </c>
      <c r="B88" s="55">
        <v>1373</v>
      </c>
      <c r="C88" s="18">
        <v>67469.22</v>
      </c>
    </row>
    <row r="89" spans="1:3" x14ac:dyDescent="0.3">
      <c r="A89" s="60" t="s">
        <v>5999</v>
      </c>
      <c r="B89" s="55">
        <v>9197</v>
      </c>
      <c r="C89" s="18">
        <v>302766.44</v>
      </c>
    </row>
    <row r="90" spans="1:3" x14ac:dyDescent="0.3">
      <c r="A90" s="60" t="s">
        <v>6000</v>
      </c>
      <c r="B90" s="55">
        <v>8219</v>
      </c>
      <c r="C90" s="18">
        <v>260869.04</v>
      </c>
    </row>
    <row r="91" spans="1:3" x14ac:dyDescent="0.3">
      <c r="A91" s="60" t="s">
        <v>5997</v>
      </c>
      <c r="B91" s="55">
        <v>2189</v>
      </c>
      <c r="C91" s="18">
        <v>161000.94999999998</v>
      </c>
    </row>
    <row r="92" spans="1:3" x14ac:dyDescent="0.3">
      <c r="A92" s="60" t="s">
        <v>5995</v>
      </c>
      <c r="B92" s="55">
        <v>4593</v>
      </c>
      <c r="C92" s="18">
        <v>249767.34000000003</v>
      </c>
    </row>
    <row r="93" spans="1:3" ht="15" thickBot="1" x14ac:dyDescent="0.35">
      <c r="A93" s="61" t="s">
        <v>5996</v>
      </c>
      <c r="B93" s="55">
        <v>1323</v>
      </c>
      <c r="C93" s="18">
        <v>29648.43</v>
      </c>
    </row>
    <row r="94" spans="1:3" ht="15" thickBot="1" x14ac:dyDescent="0.35">
      <c r="A94" s="58" t="s">
        <v>2974</v>
      </c>
      <c r="B94" s="55">
        <v>4712</v>
      </c>
      <c r="C94" s="18">
        <v>228814.72</v>
      </c>
    </row>
    <row r="95" spans="1:3" ht="15" thickBot="1" x14ac:dyDescent="0.35">
      <c r="A95" s="62" t="s">
        <v>6000</v>
      </c>
      <c r="B95" s="55">
        <v>4712</v>
      </c>
      <c r="C95" s="18">
        <v>228814.72</v>
      </c>
    </row>
    <row r="96" spans="1:3" ht="15" thickBot="1" x14ac:dyDescent="0.35">
      <c r="A96" s="58" t="s">
        <v>2953</v>
      </c>
      <c r="B96" s="55">
        <v>1080</v>
      </c>
      <c r="C96" s="18">
        <v>66171.600000000006</v>
      </c>
    </row>
    <row r="97" spans="1:3" ht="15" thickBot="1" x14ac:dyDescent="0.35">
      <c r="A97" s="62" t="s">
        <v>5997</v>
      </c>
      <c r="B97" s="55">
        <v>1080</v>
      </c>
      <c r="C97" s="18">
        <v>66171.600000000006</v>
      </c>
    </row>
    <row r="98" spans="1:3" ht="15" thickBot="1" x14ac:dyDescent="0.35">
      <c r="A98" s="58" t="s">
        <v>2972</v>
      </c>
      <c r="B98" s="55">
        <v>4881</v>
      </c>
      <c r="C98" s="18">
        <v>357045.15</v>
      </c>
    </row>
    <row r="99" spans="1:3" ht="15" thickBot="1" x14ac:dyDescent="0.35">
      <c r="A99" s="62" t="s">
        <v>5995</v>
      </c>
      <c r="B99" s="55">
        <v>4881</v>
      </c>
      <c r="C99" s="18">
        <v>357045.15</v>
      </c>
    </row>
    <row r="100" spans="1:3" ht="15" thickBot="1" x14ac:dyDescent="0.35">
      <c r="A100" s="58" t="s">
        <v>2954</v>
      </c>
      <c r="B100" s="55">
        <v>11729</v>
      </c>
      <c r="C100" s="18">
        <v>592673.11</v>
      </c>
    </row>
    <row r="101" spans="1:3" x14ac:dyDescent="0.3">
      <c r="A101" s="59" t="s">
        <v>5998</v>
      </c>
      <c r="B101" s="55">
        <v>4289</v>
      </c>
      <c r="C101" s="18">
        <v>198537.81</v>
      </c>
    </row>
    <row r="102" spans="1:3" x14ac:dyDescent="0.3">
      <c r="A102" s="60" t="s">
        <v>6000</v>
      </c>
      <c r="B102" s="55">
        <v>1854</v>
      </c>
      <c r="C102" s="18">
        <v>136009.44</v>
      </c>
    </row>
    <row r="103" spans="1:3" x14ac:dyDescent="0.3">
      <c r="A103" s="60" t="s">
        <v>5997</v>
      </c>
      <c r="B103" s="55">
        <v>1697</v>
      </c>
      <c r="C103" s="18">
        <v>35229.72</v>
      </c>
    </row>
    <row r="104" spans="1:3" ht="15" thickBot="1" x14ac:dyDescent="0.35">
      <c r="A104" s="61" t="s">
        <v>5996</v>
      </c>
      <c r="B104" s="55">
        <v>3889</v>
      </c>
      <c r="C104" s="18">
        <v>222896.14</v>
      </c>
    </row>
    <row r="105" spans="1:3" ht="15" thickBot="1" x14ac:dyDescent="0.35">
      <c r="A105" s="58" t="s">
        <v>2962</v>
      </c>
      <c r="B105" s="55">
        <v>2275</v>
      </c>
      <c r="C105" s="18">
        <v>131622.37</v>
      </c>
    </row>
    <row r="106" spans="1:3" x14ac:dyDescent="0.3">
      <c r="A106" s="59" t="s">
        <v>6000</v>
      </c>
      <c r="B106" s="55">
        <v>737</v>
      </c>
      <c r="C106" s="18">
        <v>34174.689999999995</v>
      </c>
    </row>
    <row r="107" spans="1:3" ht="15" thickBot="1" x14ac:dyDescent="0.35">
      <c r="A107" s="61" t="s">
        <v>5995</v>
      </c>
      <c r="B107" s="55">
        <v>1538</v>
      </c>
      <c r="C107" s="18">
        <v>97447.679999999993</v>
      </c>
    </row>
    <row r="108" spans="1:3" ht="15" thickBot="1" x14ac:dyDescent="0.35">
      <c r="A108" s="58" t="s">
        <v>2987</v>
      </c>
      <c r="B108" s="55">
        <v>8170</v>
      </c>
      <c r="C108" s="18">
        <v>524410.31999999995</v>
      </c>
    </row>
    <row r="109" spans="1:3" x14ac:dyDescent="0.3">
      <c r="A109" s="59" t="s">
        <v>6000</v>
      </c>
      <c r="B109" s="55">
        <v>4462</v>
      </c>
      <c r="C109" s="18">
        <v>302523.59999999998</v>
      </c>
    </row>
    <row r="110" spans="1:3" ht="15" thickBot="1" x14ac:dyDescent="0.35">
      <c r="A110" s="61" t="s">
        <v>5996</v>
      </c>
      <c r="B110" s="55">
        <v>3708</v>
      </c>
      <c r="C110" s="18">
        <v>221886.72</v>
      </c>
    </row>
    <row r="111" spans="1:3" ht="15" thickBot="1" x14ac:dyDescent="0.35">
      <c r="A111" s="58" t="s">
        <v>2951</v>
      </c>
      <c r="B111" s="55">
        <v>25650</v>
      </c>
      <c r="C111" s="18">
        <v>1206572.29</v>
      </c>
    </row>
    <row r="112" spans="1:3" x14ac:dyDescent="0.3">
      <c r="A112" s="59" t="s">
        <v>5998</v>
      </c>
      <c r="B112" s="55">
        <v>2836</v>
      </c>
      <c r="C112" s="18">
        <v>134653.28</v>
      </c>
    </row>
    <row r="113" spans="1:3" x14ac:dyDescent="0.3">
      <c r="A113" s="60" t="s">
        <v>5999</v>
      </c>
      <c r="B113" s="55">
        <v>5761</v>
      </c>
      <c r="C113" s="18">
        <v>376506.51</v>
      </c>
    </row>
    <row r="114" spans="1:3" x14ac:dyDescent="0.3">
      <c r="A114" s="60" t="s">
        <v>6000</v>
      </c>
      <c r="B114" s="55">
        <v>6066</v>
      </c>
      <c r="C114" s="18">
        <v>252034.09</v>
      </c>
    </row>
    <row r="115" spans="1:3" x14ac:dyDescent="0.3">
      <c r="A115" s="60" t="s">
        <v>5997</v>
      </c>
      <c r="B115" s="55">
        <v>4472</v>
      </c>
      <c r="C115" s="18">
        <v>205845.36000000002</v>
      </c>
    </row>
    <row r="116" spans="1:3" x14ac:dyDescent="0.3">
      <c r="A116" s="60" t="s">
        <v>5995</v>
      </c>
      <c r="B116" s="55">
        <v>3339</v>
      </c>
      <c r="C116" s="18">
        <v>75969.930000000008</v>
      </c>
    </row>
    <row r="117" spans="1:3" ht="15" thickBot="1" x14ac:dyDescent="0.35">
      <c r="A117" s="61" t="s">
        <v>5996</v>
      </c>
      <c r="B117" s="55">
        <v>3176</v>
      </c>
      <c r="C117" s="18">
        <v>161563.12</v>
      </c>
    </row>
    <row r="118" spans="1:3" ht="15" thickBot="1" x14ac:dyDescent="0.35">
      <c r="A118" s="58" t="s">
        <v>2991</v>
      </c>
      <c r="B118" s="55">
        <v>1595</v>
      </c>
      <c r="C118" s="18">
        <v>74390.8</v>
      </c>
    </row>
    <row r="119" spans="1:3" ht="15" thickBot="1" x14ac:dyDescent="0.35">
      <c r="A119" s="62" t="s">
        <v>5996</v>
      </c>
      <c r="B119" s="55">
        <v>1595</v>
      </c>
      <c r="C119" s="18">
        <v>74390.8</v>
      </c>
    </row>
    <row r="120" spans="1:3" ht="15" thickBot="1" x14ac:dyDescent="0.35">
      <c r="A120" s="58" t="s">
        <v>2963</v>
      </c>
      <c r="B120" s="55">
        <v>7405</v>
      </c>
      <c r="C120" s="18">
        <v>431988.63</v>
      </c>
    </row>
    <row r="121" spans="1:3" x14ac:dyDescent="0.3">
      <c r="A121" s="59" t="s">
        <v>6000</v>
      </c>
      <c r="B121" s="55">
        <v>3503</v>
      </c>
      <c r="C121" s="18">
        <v>204189.87</v>
      </c>
    </row>
    <row r="122" spans="1:3" ht="15" thickBot="1" x14ac:dyDescent="0.35">
      <c r="A122" s="61" t="s">
        <v>5995</v>
      </c>
      <c r="B122" s="55">
        <v>3902</v>
      </c>
      <c r="C122" s="18">
        <v>227798.76</v>
      </c>
    </row>
    <row r="123" spans="1:3" ht="15" thickBot="1" x14ac:dyDescent="0.35">
      <c r="A123" s="58" t="s">
        <v>2983</v>
      </c>
      <c r="B123" s="55">
        <v>6259</v>
      </c>
      <c r="C123" s="18">
        <v>206627.96000000002</v>
      </c>
    </row>
    <row r="124" spans="1:3" x14ac:dyDescent="0.3">
      <c r="A124" s="59" t="s">
        <v>5997</v>
      </c>
      <c r="B124" s="55">
        <v>2046</v>
      </c>
      <c r="C124" s="18">
        <v>34147.740000000005</v>
      </c>
    </row>
    <row r="125" spans="1:3" ht="15" thickBot="1" x14ac:dyDescent="0.35">
      <c r="A125" s="61" t="s">
        <v>5996</v>
      </c>
      <c r="B125" s="55">
        <v>4213</v>
      </c>
      <c r="C125" s="18">
        <v>172480.22</v>
      </c>
    </row>
    <row r="126" spans="1:3" ht="15" thickBot="1" x14ac:dyDescent="0.35">
      <c r="A126" s="58" t="s">
        <v>2948</v>
      </c>
      <c r="B126" s="55">
        <v>2155</v>
      </c>
      <c r="C126" s="18">
        <v>125253.16</v>
      </c>
    </row>
    <row r="127" spans="1:3" x14ac:dyDescent="0.3">
      <c r="A127" s="59" t="s">
        <v>5999</v>
      </c>
      <c r="B127" s="55">
        <v>1193</v>
      </c>
      <c r="C127" s="18">
        <v>68764.52</v>
      </c>
    </row>
    <row r="128" spans="1:3" ht="15" thickBot="1" x14ac:dyDescent="0.35">
      <c r="A128" s="61" t="s">
        <v>5995</v>
      </c>
      <c r="B128" s="55">
        <v>962</v>
      </c>
      <c r="C128" s="18">
        <v>56488.639999999999</v>
      </c>
    </row>
    <row r="129" spans="1:3" ht="15" thickBot="1" x14ac:dyDescent="0.35">
      <c r="A129" s="58" t="s">
        <v>2955</v>
      </c>
      <c r="B129" s="55">
        <v>10723</v>
      </c>
      <c r="C129" s="18">
        <v>702771.49</v>
      </c>
    </row>
    <row r="130" spans="1:3" x14ac:dyDescent="0.3">
      <c r="A130" s="59" t="s">
        <v>5999</v>
      </c>
      <c r="B130" s="55">
        <v>6801</v>
      </c>
      <c r="C130" s="18">
        <v>455528.61</v>
      </c>
    </row>
    <row r="131" spans="1:3" ht="15" thickBot="1" x14ac:dyDescent="0.35">
      <c r="A131" s="61" t="s">
        <v>6000</v>
      </c>
      <c r="B131" s="55">
        <v>3922</v>
      </c>
      <c r="C131" s="18">
        <v>247242.88</v>
      </c>
    </row>
    <row r="132" spans="1:3" ht="15" thickBot="1" x14ac:dyDescent="0.35">
      <c r="A132" s="58" t="s">
        <v>2967</v>
      </c>
      <c r="B132" s="55">
        <v>17691</v>
      </c>
      <c r="C132" s="18">
        <v>784117.60000000009</v>
      </c>
    </row>
    <row r="133" spans="1:3" x14ac:dyDescent="0.3">
      <c r="A133" s="59" t="s">
        <v>5998</v>
      </c>
      <c r="B133" s="55">
        <v>1272</v>
      </c>
      <c r="C133" s="18">
        <v>67517.759999999995</v>
      </c>
    </row>
    <row r="134" spans="1:3" x14ac:dyDescent="0.3">
      <c r="A134" s="60" t="s">
        <v>5999</v>
      </c>
      <c r="B134" s="55">
        <v>2297</v>
      </c>
      <c r="C134" s="18">
        <v>166187.94999999998</v>
      </c>
    </row>
    <row r="135" spans="1:3" x14ac:dyDescent="0.3">
      <c r="A135" s="60" t="s">
        <v>6000</v>
      </c>
      <c r="B135" s="55">
        <v>4982</v>
      </c>
      <c r="C135" s="18">
        <v>125947.82</v>
      </c>
    </row>
    <row r="136" spans="1:3" x14ac:dyDescent="0.3">
      <c r="A136" s="60" t="s">
        <v>5997</v>
      </c>
      <c r="B136" s="55">
        <v>4950</v>
      </c>
      <c r="C136" s="18">
        <v>183023.01</v>
      </c>
    </row>
    <row r="137" spans="1:3" x14ac:dyDescent="0.3">
      <c r="A137" s="60" t="s">
        <v>5995</v>
      </c>
      <c r="B137" s="55">
        <v>2368</v>
      </c>
      <c r="C137" s="18">
        <v>170401.28</v>
      </c>
    </row>
    <row r="138" spans="1:3" ht="15" thickBot="1" x14ac:dyDescent="0.35">
      <c r="A138" s="61" t="s">
        <v>5996</v>
      </c>
      <c r="B138" s="55">
        <v>1822</v>
      </c>
      <c r="C138" s="18">
        <v>71039.78</v>
      </c>
    </row>
    <row r="139" spans="1:3" ht="15" thickBot="1" x14ac:dyDescent="0.35">
      <c r="A139" s="58" t="s">
        <v>6014</v>
      </c>
      <c r="B139" s="56">
        <v>415995</v>
      </c>
      <c r="C139" s="20">
        <v>19822962.210000005</v>
      </c>
    </row>
    <row r="182" ht="15" thickBot="1" x14ac:dyDescent="0.35"/>
    <row r="227" ht="15" thickBot="1" x14ac:dyDescent="0.35"/>
    <row r="228" ht="15" thickBot="1" x14ac:dyDescent="0.35"/>
  </sheetData>
  <mergeCells count="11">
    <mergeCell ref="O27:P27"/>
    <mergeCell ref="O26:P26"/>
    <mergeCell ref="L12:M12"/>
    <mergeCell ref="L11:M11"/>
    <mergeCell ref="A5:C5"/>
    <mergeCell ref="O11:P11"/>
    <mergeCell ref="O12:P12"/>
    <mergeCell ref="I22:J22"/>
    <mergeCell ref="E11:G11"/>
    <mergeCell ref="I11:J11"/>
    <mergeCell ref="E4:L4"/>
  </mergeCells>
  <conditionalFormatting pivot="1" sqref="J24:J29">
    <cfRule type="colorScale" priority="2">
      <colorScale>
        <cfvo type="min"/>
        <cfvo type="percentile" val="50"/>
        <cfvo type="max"/>
        <color rgb="FF63BE7B"/>
        <color rgb="FFFFEB84"/>
        <color rgb="FFF8696B"/>
      </colorScale>
    </cfRule>
  </conditionalFormatting>
  <conditionalFormatting pivot="1" sqref="J13 J14 J15 J16 J17 J18 J19">
    <cfRule type="colorScale" priority="1">
      <colorScale>
        <cfvo type="min"/>
        <cfvo type="max"/>
        <color rgb="FFFCFCFF"/>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DB18-45A3-4471-8FB7-AFA2894DAB75}">
  <dimension ref="A2:B136"/>
  <sheetViews>
    <sheetView showGridLines="0" zoomScale="85" zoomScaleNormal="85" workbookViewId="0"/>
  </sheetViews>
  <sheetFormatPr defaultRowHeight="14.4" x14ac:dyDescent="0.3"/>
  <cols>
    <col min="1" max="1" width="90" bestFit="1" customWidth="1"/>
    <col min="2" max="2" width="23" bestFit="1" customWidth="1"/>
  </cols>
  <sheetData>
    <row r="2" spans="1:2" ht="29.4" thickBot="1" x14ac:dyDescent="0.6">
      <c r="A2" s="47" t="s">
        <v>6033</v>
      </c>
      <c r="B2" s="47"/>
    </row>
    <row r="3" spans="1:2" ht="18.600000000000001" thickBot="1" x14ac:dyDescent="0.4">
      <c r="A3" s="81" t="s">
        <v>6009</v>
      </c>
      <c r="B3" s="58">
        <v>5</v>
      </c>
    </row>
    <row r="4" spans="1:2" ht="15" thickBot="1" x14ac:dyDescent="0.35">
      <c r="A4" s="36"/>
      <c r="B4" s="39"/>
    </row>
    <row r="5" spans="1:2" ht="18.600000000000001" thickBot="1" x14ac:dyDescent="0.4">
      <c r="A5" s="82" t="s">
        <v>6034</v>
      </c>
      <c r="B5" s="83" t="s">
        <v>6031</v>
      </c>
    </row>
    <row r="6" spans="1:2" ht="15" thickBot="1" x14ac:dyDescent="0.35">
      <c r="A6" s="58" t="s">
        <v>683</v>
      </c>
      <c r="B6" s="78">
        <v>5</v>
      </c>
    </row>
    <row r="7" spans="1:2" ht="15" thickBot="1" x14ac:dyDescent="0.35">
      <c r="A7" s="62" t="s">
        <v>2964</v>
      </c>
      <c r="B7" s="79">
        <v>5</v>
      </c>
    </row>
    <row r="8" spans="1:2" ht="15" thickBot="1" x14ac:dyDescent="0.35">
      <c r="A8" s="58" t="s">
        <v>732</v>
      </c>
      <c r="B8" s="79">
        <v>5</v>
      </c>
    </row>
    <row r="9" spans="1:2" ht="15" thickBot="1" x14ac:dyDescent="0.35">
      <c r="A9" s="62" t="s">
        <v>2965</v>
      </c>
      <c r="B9" s="79">
        <v>5</v>
      </c>
    </row>
    <row r="10" spans="1:2" ht="15" thickBot="1" x14ac:dyDescent="0.35">
      <c r="A10" s="58" t="s">
        <v>682</v>
      </c>
      <c r="B10" s="79">
        <v>5</v>
      </c>
    </row>
    <row r="11" spans="1:2" ht="15" thickBot="1" x14ac:dyDescent="0.35">
      <c r="A11" s="62" t="s">
        <v>2964</v>
      </c>
      <c r="B11" s="79">
        <v>5</v>
      </c>
    </row>
    <row r="12" spans="1:2" ht="15" thickBot="1" x14ac:dyDescent="0.35">
      <c r="A12" s="58" t="s">
        <v>208</v>
      </c>
      <c r="B12" s="79">
        <v>5</v>
      </c>
    </row>
    <row r="13" spans="1:2" ht="15" thickBot="1" x14ac:dyDescent="0.35">
      <c r="A13" s="62" t="s">
        <v>2954</v>
      </c>
      <c r="B13" s="79">
        <v>5</v>
      </c>
    </row>
    <row r="14" spans="1:2" ht="15" thickBot="1" x14ac:dyDescent="0.35">
      <c r="A14" s="58" t="s">
        <v>571</v>
      </c>
      <c r="B14" s="79">
        <v>5</v>
      </c>
    </row>
    <row r="15" spans="1:2" ht="15" thickBot="1" x14ac:dyDescent="0.35">
      <c r="A15" s="62" t="s">
        <v>2961</v>
      </c>
      <c r="B15" s="79">
        <v>5</v>
      </c>
    </row>
    <row r="16" spans="1:2" ht="15" thickBot="1" x14ac:dyDescent="0.35">
      <c r="A16" s="58" t="s">
        <v>917</v>
      </c>
      <c r="B16" s="79">
        <v>5</v>
      </c>
    </row>
    <row r="17" spans="1:2" ht="15" thickBot="1" x14ac:dyDescent="0.35">
      <c r="A17" s="62" t="s">
        <v>2978</v>
      </c>
      <c r="B17" s="79">
        <v>5</v>
      </c>
    </row>
    <row r="18" spans="1:2" ht="15" thickBot="1" x14ac:dyDescent="0.35">
      <c r="A18" s="58" t="s">
        <v>798</v>
      </c>
      <c r="B18" s="79">
        <v>5</v>
      </c>
    </row>
    <row r="19" spans="1:2" ht="15" thickBot="1" x14ac:dyDescent="0.35">
      <c r="A19" s="62" t="s">
        <v>2967</v>
      </c>
      <c r="B19" s="79">
        <v>5</v>
      </c>
    </row>
    <row r="20" spans="1:2" ht="15" thickBot="1" x14ac:dyDescent="0.35">
      <c r="A20" s="58" t="s">
        <v>867</v>
      </c>
      <c r="B20" s="79">
        <v>5</v>
      </c>
    </row>
    <row r="21" spans="1:2" ht="15" thickBot="1" x14ac:dyDescent="0.35">
      <c r="A21" s="62" t="s">
        <v>2973</v>
      </c>
      <c r="B21" s="79">
        <v>5</v>
      </c>
    </row>
    <row r="22" spans="1:2" ht="15" thickBot="1" x14ac:dyDescent="0.35">
      <c r="A22" s="58" t="s">
        <v>570</v>
      </c>
      <c r="B22" s="79">
        <v>5</v>
      </c>
    </row>
    <row r="23" spans="1:2" ht="15" thickBot="1" x14ac:dyDescent="0.35">
      <c r="A23" s="62" t="s">
        <v>2961</v>
      </c>
      <c r="B23" s="79">
        <v>5</v>
      </c>
    </row>
    <row r="24" spans="1:2" ht="15" thickBot="1" x14ac:dyDescent="0.35">
      <c r="A24" s="58" t="s">
        <v>846</v>
      </c>
      <c r="B24" s="79">
        <v>5</v>
      </c>
    </row>
    <row r="25" spans="1:2" ht="15" thickBot="1" x14ac:dyDescent="0.35">
      <c r="A25" s="62" t="s">
        <v>2969</v>
      </c>
      <c r="B25" s="79">
        <v>5</v>
      </c>
    </row>
    <row r="26" spans="1:2" ht="15" thickBot="1" x14ac:dyDescent="0.35">
      <c r="A26" s="58" t="s">
        <v>187</v>
      </c>
      <c r="B26" s="79">
        <v>5</v>
      </c>
    </row>
    <row r="27" spans="1:2" ht="15" thickBot="1" x14ac:dyDescent="0.35">
      <c r="A27" s="62" t="s">
        <v>2953</v>
      </c>
      <c r="B27" s="79">
        <v>5</v>
      </c>
    </row>
    <row r="28" spans="1:2" ht="15" thickBot="1" x14ac:dyDescent="0.35">
      <c r="A28" s="58" t="s">
        <v>416</v>
      </c>
      <c r="B28" s="79">
        <v>5</v>
      </c>
    </row>
    <row r="29" spans="1:2" ht="15" thickBot="1" x14ac:dyDescent="0.35">
      <c r="A29" s="62" t="s">
        <v>2959</v>
      </c>
      <c r="B29" s="79">
        <v>5</v>
      </c>
    </row>
    <row r="30" spans="1:2" ht="15" thickBot="1" x14ac:dyDescent="0.35">
      <c r="A30" s="58" t="s">
        <v>131</v>
      </c>
      <c r="B30" s="79">
        <v>5</v>
      </c>
    </row>
    <row r="31" spans="1:2" ht="15" thickBot="1" x14ac:dyDescent="0.35">
      <c r="A31" s="62" t="s">
        <v>2951</v>
      </c>
      <c r="B31" s="79">
        <v>5</v>
      </c>
    </row>
    <row r="32" spans="1:2" ht="15" thickBot="1" x14ac:dyDescent="0.35">
      <c r="A32" s="58" t="s">
        <v>290</v>
      </c>
      <c r="B32" s="79">
        <v>5</v>
      </c>
    </row>
    <row r="33" spans="1:2" ht="15" thickBot="1" x14ac:dyDescent="0.35">
      <c r="A33" s="62" t="s">
        <v>2956</v>
      </c>
      <c r="B33" s="79">
        <v>5</v>
      </c>
    </row>
    <row r="34" spans="1:2" ht="15" thickBot="1" x14ac:dyDescent="0.35">
      <c r="A34" s="58" t="s">
        <v>893</v>
      </c>
      <c r="B34" s="79">
        <v>5</v>
      </c>
    </row>
    <row r="35" spans="1:2" ht="15" thickBot="1" x14ac:dyDescent="0.35">
      <c r="A35" s="62" t="s">
        <v>2977</v>
      </c>
      <c r="B35" s="79">
        <v>5</v>
      </c>
    </row>
    <row r="36" spans="1:2" ht="15" thickBot="1" x14ac:dyDescent="0.35">
      <c r="A36" s="58" t="s">
        <v>569</v>
      </c>
      <c r="B36" s="79">
        <v>5</v>
      </c>
    </row>
    <row r="37" spans="1:2" ht="15" thickBot="1" x14ac:dyDescent="0.35">
      <c r="A37" s="62" t="s">
        <v>2961</v>
      </c>
      <c r="B37" s="79">
        <v>5</v>
      </c>
    </row>
    <row r="38" spans="1:2" ht="15" thickBot="1" x14ac:dyDescent="0.35">
      <c r="A38" s="58" t="s">
        <v>681</v>
      </c>
      <c r="B38" s="79">
        <v>5</v>
      </c>
    </row>
    <row r="39" spans="1:2" ht="15" thickBot="1" x14ac:dyDescent="0.35">
      <c r="A39" s="62" t="s">
        <v>2964</v>
      </c>
      <c r="B39" s="79">
        <v>5</v>
      </c>
    </row>
    <row r="40" spans="1:2" ht="15" thickBot="1" x14ac:dyDescent="0.35">
      <c r="A40" s="58" t="s">
        <v>680</v>
      </c>
      <c r="B40" s="79">
        <v>5</v>
      </c>
    </row>
    <row r="41" spans="1:2" ht="15" thickBot="1" x14ac:dyDescent="0.35">
      <c r="A41" s="62" t="s">
        <v>2964</v>
      </c>
      <c r="B41" s="79">
        <v>5</v>
      </c>
    </row>
    <row r="42" spans="1:2" ht="15" thickBot="1" x14ac:dyDescent="0.35">
      <c r="A42" s="58" t="s">
        <v>568</v>
      </c>
      <c r="B42" s="79">
        <v>5</v>
      </c>
    </row>
    <row r="43" spans="1:2" ht="15" thickBot="1" x14ac:dyDescent="0.35">
      <c r="A43" s="62" t="s">
        <v>2961</v>
      </c>
      <c r="B43" s="79">
        <v>5</v>
      </c>
    </row>
    <row r="44" spans="1:2" ht="15" thickBot="1" x14ac:dyDescent="0.35">
      <c r="A44" s="58" t="s">
        <v>627</v>
      </c>
      <c r="B44" s="79">
        <v>5</v>
      </c>
    </row>
    <row r="45" spans="1:2" ht="15" thickBot="1" x14ac:dyDescent="0.35">
      <c r="A45" s="62" t="s">
        <v>2962</v>
      </c>
      <c r="B45" s="79">
        <v>5</v>
      </c>
    </row>
    <row r="46" spans="1:2" ht="15" thickBot="1" x14ac:dyDescent="0.35">
      <c r="A46" s="58" t="s">
        <v>130</v>
      </c>
      <c r="B46" s="79">
        <v>5</v>
      </c>
    </row>
    <row r="47" spans="1:2" ht="15" thickBot="1" x14ac:dyDescent="0.35">
      <c r="A47" s="62" t="s">
        <v>2951</v>
      </c>
      <c r="B47" s="79">
        <v>5</v>
      </c>
    </row>
    <row r="48" spans="1:2" ht="15" thickBot="1" x14ac:dyDescent="0.35">
      <c r="A48" s="58" t="s">
        <v>567</v>
      </c>
      <c r="B48" s="79">
        <v>5</v>
      </c>
    </row>
    <row r="49" spans="1:2" ht="15" thickBot="1" x14ac:dyDescent="0.35">
      <c r="A49" s="62" t="s">
        <v>2961</v>
      </c>
      <c r="B49" s="79">
        <v>5</v>
      </c>
    </row>
    <row r="50" spans="1:2" ht="15" thickBot="1" x14ac:dyDescent="0.35">
      <c r="A50" s="58" t="s">
        <v>566</v>
      </c>
      <c r="B50" s="79">
        <v>5</v>
      </c>
    </row>
    <row r="51" spans="1:2" ht="15" thickBot="1" x14ac:dyDescent="0.35">
      <c r="A51" s="62" t="s">
        <v>2961</v>
      </c>
      <c r="B51" s="79">
        <v>5</v>
      </c>
    </row>
    <row r="52" spans="1:2" ht="15" thickBot="1" x14ac:dyDescent="0.35">
      <c r="A52" s="58" t="s">
        <v>565</v>
      </c>
      <c r="B52" s="79">
        <v>5</v>
      </c>
    </row>
    <row r="53" spans="1:2" ht="15" thickBot="1" x14ac:dyDescent="0.35">
      <c r="A53" s="62" t="s">
        <v>2961</v>
      </c>
      <c r="B53" s="79">
        <v>5</v>
      </c>
    </row>
    <row r="54" spans="1:2" ht="15" thickBot="1" x14ac:dyDescent="0.35">
      <c r="A54" s="58" t="s">
        <v>797</v>
      </c>
      <c r="B54" s="79">
        <v>5</v>
      </c>
    </row>
    <row r="55" spans="1:2" ht="15" thickBot="1" x14ac:dyDescent="0.35">
      <c r="A55" s="62" t="s">
        <v>2967</v>
      </c>
      <c r="B55" s="79">
        <v>5</v>
      </c>
    </row>
    <row r="56" spans="1:2" ht="15" thickBot="1" x14ac:dyDescent="0.35">
      <c r="A56" s="58" t="s">
        <v>796</v>
      </c>
      <c r="B56" s="79">
        <v>5</v>
      </c>
    </row>
    <row r="57" spans="1:2" ht="15" thickBot="1" x14ac:dyDescent="0.35">
      <c r="A57" s="62" t="s">
        <v>2967</v>
      </c>
      <c r="B57" s="79">
        <v>5</v>
      </c>
    </row>
    <row r="58" spans="1:2" ht="15" thickBot="1" x14ac:dyDescent="0.35">
      <c r="A58" s="58" t="s">
        <v>980</v>
      </c>
      <c r="B58" s="79">
        <v>5</v>
      </c>
    </row>
    <row r="59" spans="1:2" ht="15" thickBot="1" x14ac:dyDescent="0.35">
      <c r="A59" s="62" t="s">
        <v>2983</v>
      </c>
      <c r="B59" s="79">
        <v>5</v>
      </c>
    </row>
    <row r="60" spans="1:2" ht="15" thickBot="1" x14ac:dyDescent="0.35">
      <c r="A60" s="58" t="s">
        <v>289</v>
      </c>
      <c r="B60" s="79">
        <v>5</v>
      </c>
    </row>
    <row r="61" spans="1:2" ht="15" thickBot="1" x14ac:dyDescent="0.35">
      <c r="A61" s="62" t="s">
        <v>2956</v>
      </c>
      <c r="B61" s="79">
        <v>5</v>
      </c>
    </row>
    <row r="62" spans="1:2" ht="15" thickBot="1" x14ac:dyDescent="0.35">
      <c r="A62" s="58" t="s">
        <v>993</v>
      </c>
      <c r="B62" s="79">
        <v>5</v>
      </c>
    </row>
    <row r="63" spans="1:2" ht="15" thickBot="1" x14ac:dyDescent="0.35">
      <c r="A63" s="62" t="s">
        <v>2986</v>
      </c>
      <c r="B63" s="79">
        <v>5</v>
      </c>
    </row>
    <row r="64" spans="1:2" ht="15" thickBot="1" x14ac:dyDescent="0.35">
      <c r="A64" s="58" t="s">
        <v>795</v>
      </c>
      <c r="B64" s="79">
        <v>5</v>
      </c>
    </row>
    <row r="65" spans="1:2" ht="15" thickBot="1" x14ac:dyDescent="0.35">
      <c r="A65" s="62" t="s">
        <v>2967</v>
      </c>
      <c r="B65" s="79">
        <v>5</v>
      </c>
    </row>
    <row r="66" spans="1:2" ht="15" thickBot="1" x14ac:dyDescent="0.35">
      <c r="A66" s="58" t="s">
        <v>324</v>
      </c>
      <c r="B66" s="79">
        <v>5</v>
      </c>
    </row>
    <row r="67" spans="1:2" ht="15" thickBot="1" x14ac:dyDescent="0.35">
      <c r="A67" s="62" t="s">
        <v>2957</v>
      </c>
      <c r="B67" s="79">
        <v>5</v>
      </c>
    </row>
    <row r="68" spans="1:2" ht="15" thickBot="1" x14ac:dyDescent="0.35">
      <c r="A68" s="58" t="s">
        <v>945</v>
      </c>
      <c r="B68" s="79">
        <v>5</v>
      </c>
    </row>
    <row r="69" spans="1:2" ht="15" thickBot="1" x14ac:dyDescent="0.35">
      <c r="A69" s="62" t="s">
        <v>2979</v>
      </c>
      <c r="B69" s="79">
        <v>5</v>
      </c>
    </row>
    <row r="70" spans="1:2" ht="15" thickBot="1" x14ac:dyDescent="0.35">
      <c r="A70" s="58" t="s">
        <v>415</v>
      </c>
      <c r="B70" s="79">
        <v>5</v>
      </c>
    </row>
    <row r="71" spans="1:2" ht="15" thickBot="1" x14ac:dyDescent="0.35">
      <c r="A71" s="62" t="s">
        <v>2959</v>
      </c>
      <c r="B71" s="79">
        <v>5</v>
      </c>
    </row>
    <row r="72" spans="1:2" ht="15" thickBot="1" x14ac:dyDescent="0.35">
      <c r="A72" s="58" t="s">
        <v>823</v>
      </c>
      <c r="B72" s="79">
        <v>5</v>
      </c>
    </row>
    <row r="73" spans="1:2" ht="15" thickBot="1" x14ac:dyDescent="0.35">
      <c r="A73" s="62" t="s">
        <v>2968</v>
      </c>
      <c r="B73" s="79">
        <v>5</v>
      </c>
    </row>
    <row r="74" spans="1:2" ht="15" thickBot="1" x14ac:dyDescent="0.35">
      <c r="A74" s="58" t="s">
        <v>892</v>
      </c>
      <c r="B74" s="79">
        <v>5</v>
      </c>
    </row>
    <row r="75" spans="1:2" ht="15" thickBot="1" x14ac:dyDescent="0.35">
      <c r="A75" s="62" t="s">
        <v>2977</v>
      </c>
      <c r="B75" s="79">
        <v>5</v>
      </c>
    </row>
    <row r="76" spans="1:2" ht="15" thickBot="1" x14ac:dyDescent="0.35">
      <c r="A76" s="58" t="s">
        <v>564</v>
      </c>
      <c r="B76" s="79">
        <v>5</v>
      </c>
    </row>
    <row r="77" spans="1:2" ht="15" thickBot="1" x14ac:dyDescent="0.35">
      <c r="A77" s="62" t="s">
        <v>2961</v>
      </c>
      <c r="B77" s="79">
        <v>5</v>
      </c>
    </row>
    <row r="78" spans="1:2" ht="15" thickBot="1" x14ac:dyDescent="0.35">
      <c r="A78" s="58" t="s">
        <v>563</v>
      </c>
      <c r="B78" s="79">
        <v>5</v>
      </c>
    </row>
    <row r="79" spans="1:2" ht="15" thickBot="1" x14ac:dyDescent="0.35">
      <c r="A79" s="62" t="s">
        <v>2961</v>
      </c>
      <c r="B79" s="79">
        <v>5</v>
      </c>
    </row>
    <row r="80" spans="1:2" ht="15" thickBot="1" x14ac:dyDescent="0.35">
      <c r="A80" s="58" t="s">
        <v>288</v>
      </c>
      <c r="B80" s="79">
        <v>5</v>
      </c>
    </row>
    <row r="81" spans="1:2" ht="15" thickBot="1" x14ac:dyDescent="0.35">
      <c r="A81" s="62" t="s">
        <v>2956</v>
      </c>
      <c r="B81" s="79">
        <v>5</v>
      </c>
    </row>
    <row r="82" spans="1:2" ht="15" thickBot="1" x14ac:dyDescent="0.35">
      <c r="A82" s="58" t="s">
        <v>414</v>
      </c>
      <c r="B82" s="79">
        <v>5</v>
      </c>
    </row>
    <row r="83" spans="1:2" ht="15" thickBot="1" x14ac:dyDescent="0.35">
      <c r="A83" s="62" t="s">
        <v>2959</v>
      </c>
      <c r="B83" s="79">
        <v>5</v>
      </c>
    </row>
    <row r="84" spans="1:2" ht="15" thickBot="1" x14ac:dyDescent="0.35">
      <c r="A84" s="58" t="s">
        <v>794</v>
      </c>
      <c r="B84" s="79">
        <v>5</v>
      </c>
    </row>
    <row r="85" spans="1:2" ht="15" thickBot="1" x14ac:dyDescent="0.35">
      <c r="A85" s="62" t="s">
        <v>2967</v>
      </c>
      <c r="B85" s="79">
        <v>5</v>
      </c>
    </row>
    <row r="86" spans="1:2" ht="15" thickBot="1" x14ac:dyDescent="0.35">
      <c r="A86" s="58" t="s">
        <v>731</v>
      </c>
      <c r="B86" s="79">
        <v>5</v>
      </c>
    </row>
    <row r="87" spans="1:2" ht="15" thickBot="1" x14ac:dyDescent="0.35">
      <c r="A87" s="62" t="s">
        <v>2965</v>
      </c>
      <c r="B87" s="79">
        <v>5</v>
      </c>
    </row>
    <row r="88" spans="1:2" ht="15" thickBot="1" x14ac:dyDescent="0.35">
      <c r="A88" s="58" t="s">
        <v>562</v>
      </c>
      <c r="B88" s="79">
        <v>5</v>
      </c>
    </row>
    <row r="89" spans="1:2" ht="15" thickBot="1" x14ac:dyDescent="0.35">
      <c r="A89" s="62" t="s">
        <v>2961</v>
      </c>
      <c r="B89" s="79">
        <v>5</v>
      </c>
    </row>
    <row r="90" spans="1:2" ht="15" thickBot="1" x14ac:dyDescent="0.35">
      <c r="A90" s="58" t="s">
        <v>845</v>
      </c>
      <c r="B90" s="79">
        <v>5</v>
      </c>
    </row>
    <row r="91" spans="1:2" ht="15" thickBot="1" x14ac:dyDescent="0.35">
      <c r="A91" s="62" t="s">
        <v>2969</v>
      </c>
      <c r="B91" s="79">
        <v>5</v>
      </c>
    </row>
    <row r="92" spans="1:2" ht="15" thickBot="1" x14ac:dyDescent="0.35">
      <c r="A92" s="58" t="s">
        <v>793</v>
      </c>
      <c r="B92" s="79">
        <v>5</v>
      </c>
    </row>
    <row r="93" spans="1:2" ht="15" thickBot="1" x14ac:dyDescent="0.35">
      <c r="A93" s="62" t="s">
        <v>2967</v>
      </c>
      <c r="B93" s="79">
        <v>5</v>
      </c>
    </row>
    <row r="94" spans="1:2" ht="15" thickBot="1" x14ac:dyDescent="0.35">
      <c r="A94" s="58" t="s">
        <v>561</v>
      </c>
      <c r="B94" s="79">
        <v>5</v>
      </c>
    </row>
    <row r="95" spans="1:2" ht="15" thickBot="1" x14ac:dyDescent="0.35">
      <c r="A95" s="62" t="s">
        <v>2961</v>
      </c>
      <c r="B95" s="79">
        <v>5</v>
      </c>
    </row>
    <row r="96" spans="1:2" ht="15" thickBot="1" x14ac:dyDescent="0.35">
      <c r="A96" s="58" t="s">
        <v>287</v>
      </c>
      <c r="B96" s="79">
        <v>5</v>
      </c>
    </row>
    <row r="97" spans="1:2" ht="15" thickBot="1" x14ac:dyDescent="0.35">
      <c r="A97" s="62" t="s">
        <v>2956</v>
      </c>
      <c r="B97" s="79">
        <v>5</v>
      </c>
    </row>
    <row r="98" spans="1:2" ht="15" thickBot="1" x14ac:dyDescent="0.35">
      <c r="A98" s="58" t="s">
        <v>730</v>
      </c>
      <c r="B98" s="79">
        <v>5</v>
      </c>
    </row>
    <row r="99" spans="1:2" ht="15" thickBot="1" x14ac:dyDescent="0.35">
      <c r="A99" s="62" t="s">
        <v>2965</v>
      </c>
      <c r="B99" s="79">
        <v>5</v>
      </c>
    </row>
    <row r="100" spans="1:2" ht="15" thickBot="1" x14ac:dyDescent="0.35">
      <c r="A100" s="58" t="s">
        <v>560</v>
      </c>
      <c r="B100" s="79">
        <v>5</v>
      </c>
    </row>
    <row r="101" spans="1:2" ht="15" thickBot="1" x14ac:dyDescent="0.35">
      <c r="A101" s="62" t="s">
        <v>2961</v>
      </c>
      <c r="B101" s="79">
        <v>5</v>
      </c>
    </row>
    <row r="102" spans="1:2" ht="15" thickBot="1" x14ac:dyDescent="0.35">
      <c r="A102" s="58" t="s">
        <v>286</v>
      </c>
      <c r="B102" s="79">
        <v>5</v>
      </c>
    </row>
    <row r="103" spans="1:2" ht="15" thickBot="1" x14ac:dyDescent="0.35">
      <c r="A103" s="62" t="s">
        <v>2956</v>
      </c>
      <c r="B103" s="79">
        <v>5</v>
      </c>
    </row>
    <row r="104" spans="1:2" ht="15" thickBot="1" x14ac:dyDescent="0.35">
      <c r="A104" s="58" t="s">
        <v>822</v>
      </c>
      <c r="B104" s="79">
        <v>5</v>
      </c>
    </row>
    <row r="105" spans="1:2" ht="15" thickBot="1" x14ac:dyDescent="0.35">
      <c r="A105" s="62" t="s">
        <v>2968</v>
      </c>
      <c r="B105" s="79">
        <v>5</v>
      </c>
    </row>
    <row r="106" spans="1:2" ht="15" thickBot="1" x14ac:dyDescent="0.35">
      <c r="A106" s="58" t="s">
        <v>916</v>
      </c>
      <c r="B106" s="79">
        <v>5</v>
      </c>
    </row>
    <row r="107" spans="1:2" ht="15" thickBot="1" x14ac:dyDescent="0.35">
      <c r="A107" s="62" t="s">
        <v>2978</v>
      </c>
      <c r="B107" s="79">
        <v>5</v>
      </c>
    </row>
    <row r="108" spans="1:2" ht="15" thickBot="1" x14ac:dyDescent="0.35">
      <c r="A108" s="58" t="s">
        <v>285</v>
      </c>
      <c r="B108" s="79">
        <v>5</v>
      </c>
    </row>
    <row r="109" spans="1:2" ht="15" thickBot="1" x14ac:dyDescent="0.35">
      <c r="A109" s="62" t="s">
        <v>2956</v>
      </c>
      <c r="B109" s="79">
        <v>5</v>
      </c>
    </row>
    <row r="110" spans="1:2" ht="15" thickBot="1" x14ac:dyDescent="0.35">
      <c r="A110" s="58" t="s">
        <v>915</v>
      </c>
      <c r="B110" s="79">
        <v>5</v>
      </c>
    </row>
    <row r="111" spans="1:2" ht="15" thickBot="1" x14ac:dyDescent="0.35">
      <c r="A111" s="62" t="s">
        <v>2978</v>
      </c>
      <c r="B111" s="79">
        <v>5</v>
      </c>
    </row>
    <row r="112" spans="1:2" ht="15" thickBot="1" x14ac:dyDescent="0.35">
      <c r="A112" s="58" t="s">
        <v>163</v>
      </c>
      <c r="B112" s="79">
        <v>5</v>
      </c>
    </row>
    <row r="113" spans="1:2" ht="15" thickBot="1" x14ac:dyDescent="0.35">
      <c r="A113" s="62" t="s">
        <v>2952</v>
      </c>
      <c r="B113" s="79">
        <v>5</v>
      </c>
    </row>
    <row r="114" spans="1:2" ht="15" thickBot="1" x14ac:dyDescent="0.35">
      <c r="A114" s="58" t="s">
        <v>944</v>
      </c>
      <c r="B114" s="79">
        <v>5</v>
      </c>
    </row>
    <row r="115" spans="1:2" ht="15" thickBot="1" x14ac:dyDescent="0.35">
      <c r="A115" s="62" t="s">
        <v>2979</v>
      </c>
      <c r="B115" s="79">
        <v>5</v>
      </c>
    </row>
    <row r="116" spans="1:2" ht="15" thickBot="1" x14ac:dyDescent="0.35">
      <c r="A116" s="58" t="s">
        <v>729</v>
      </c>
      <c r="B116" s="79">
        <v>5</v>
      </c>
    </row>
    <row r="117" spans="1:2" ht="15" thickBot="1" x14ac:dyDescent="0.35">
      <c r="A117" s="62" t="s">
        <v>2965</v>
      </c>
      <c r="B117" s="79">
        <v>5</v>
      </c>
    </row>
    <row r="118" spans="1:2" ht="15" thickBot="1" x14ac:dyDescent="0.35">
      <c r="A118" s="58" t="s">
        <v>679</v>
      </c>
      <c r="B118" s="79">
        <v>5</v>
      </c>
    </row>
    <row r="119" spans="1:2" ht="15" thickBot="1" x14ac:dyDescent="0.35">
      <c r="A119" s="62" t="s">
        <v>2964</v>
      </c>
      <c r="B119" s="79">
        <v>5</v>
      </c>
    </row>
    <row r="120" spans="1:2" ht="15" thickBot="1" x14ac:dyDescent="0.35">
      <c r="A120" s="58" t="s">
        <v>162</v>
      </c>
      <c r="B120" s="79">
        <v>5</v>
      </c>
    </row>
    <row r="121" spans="1:2" ht="15" thickBot="1" x14ac:dyDescent="0.35">
      <c r="A121" s="62" t="s">
        <v>2952</v>
      </c>
      <c r="B121" s="79">
        <v>5</v>
      </c>
    </row>
    <row r="122" spans="1:2" ht="15" thickBot="1" x14ac:dyDescent="0.35">
      <c r="A122" s="58" t="s">
        <v>462</v>
      </c>
      <c r="B122" s="79">
        <v>5</v>
      </c>
    </row>
    <row r="123" spans="1:2" ht="15" thickBot="1" x14ac:dyDescent="0.35">
      <c r="A123" s="62" t="s">
        <v>2960</v>
      </c>
      <c r="B123" s="79">
        <v>5</v>
      </c>
    </row>
    <row r="124" spans="1:2" ht="15" thickBot="1" x14ac:dyDescent="0.35">
      <c r="A124" s="58" t="s">
        <v>792</v>
      </c>
      <c r="B124" s="79">
        <v>5</v>
      </c>
    </row>
    <row r="125" spans="1:2" ht="15" thickBot="1" x14ac:dyDescent="0.35">
      <c r="A125" s="62" t="s">
        <v>2967</v>
      </c>
      <c r="B125" s="79">
        <v>5</v>
      </c>
    </row>
    <row r="126" spans="1:2" ht="15" thickBot="1" x14ac:dyDescent="0.35">
      <c r="A126" s="58" t="s">
        <v>559</v>
      </c>
      <c r="B126" s="79">
        <v>5</v>
      </c>
    </row>
    <row r="127" spans="1:2" ht="15" thickBot="1" x14ac:dyDescent="0.35">
      <c r="A127" s="62" t="s">
        <v>2961</v>
      </c>
      <c r="B127" s="79">
        <v>5</v>
      </c>
    </row>
    <row r="128" spans="1:2" ht="15" thickBot="1" x14ac:dyDescent="0.35">
      <c r="A128" s="58" t="s">
        <v>791</v>
      </c>
      <c r="B128" s="79">
        <v>5</v>
      </c>
    </row>
    <row r="129" spans="1:2" ht="15" thickBot="1" x14ac:dyDescent="0.35">
      <c r="A129" s="62" t="s">
        <v>2967</v>
      </c>
      <c r="B129" s="79">
        <v>5</v>
      </c>
    </row>
    <row r="130" spans="1:2" ht="15" thickBot="1" x14ac:dyDescent="0.35">
      <c r="A130" s="58" t="s">
        <v>413</v>
      </c>
      <c r="B130" s="79">
        <v>5</v>
      </c>
    </row>
    <row r="131" spans="1:2" ht="15" thickBot="1" x14ac:dyDescent="0.35">
      <c r="A131" s="62" t="s">
        <v>2959</v>
      </c>
      <c r="B131" s="79">
        <v>5</v>
      </c>
    </row>
    <row r="132" spans="1:2" ht="15" thickBot="1" x14ac:dyDescent="0.35">
      <c r="A132" s="58" t="s">
        <v>790</v>
      </c>
      <c r="B132" s="79">
        <v>5</v>
      </c>
    </row>
    <row r="133" spans="1:2" ht="15" thickBot="1" x14ac:dyDescent="0.35">
      <c r="A133" s="62" t="s">
        <v>2967</v>
      </c>
      <c r="B133" s="79">
        <v>5</v>
      </c>
    </row>
    <row r="134" spans="1:2" ht="15" thickBot="1" x14ac:dyDescent="0.35">
      <c r="A134" s="58" t="s">
        <v>73</v>
      </c>
      <c r="B134" s="79">
        <v>5</v>
      </c>
    </row>
    <row r="135" spans="1:2" ht="15" thickBot="1" x14ac:dyDescent="0.35">
      <c r="A135" s="62" t="s">
        <v>2950</v>
      </c>
      <c r="B135" s="79">
        <v>5</v>
      </c>
    </row>
    <row r="136" spans="1:2" ht="15" thickBot="1" x14ac:dyDescent="0.35">
      <c r="A136" s="58" t="s">
        <v>6014</v>
      </c>
      <c r="B136" s="80">
        <v>325</v>
      </c>
    </row>
  </sheetData>
  <mergeCells count="1">
    <mergeCell ref="A2:B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29E0D-DBC6-4895-89A3-4CF0646BE7F6}">
  <dimension ref="B1:D416"/>
  <sheetViews>
    <sheetView zoomScale="70" zoomScaleNormal="70" workbookViewId="0">
      <selection activeCell="C1" sqref="C1"/>
    </sheetView>
  </sheetViews>
  <sheetFormatPr defaultRowHeight="14.4" x14ac:dyDescent="0.3"/>
  <cols>
    <col min="2" max="2" width="158.6640625" bestFit="1" customWidth="1"/>
    <col min="3" max="3" width="18" bestFit="1" customWidth="1"/>
    <col min="4" max="4" width="16.77734375" bestFit="1" customWidth="1"/>
  </cols>
  <sheetData>
    <row r="1" spans="2:4" ht="24" thickBot="1" x14ac:dyDescent="0.5">
      <c r="B1" s="98" t="s">
        <v>6042</v>
      </c>
      <c r="C1" s="99" t="s">
        <v>6043</v>
      </c>
      <c r="D1" s="44"/>
    </row>
    <row r="2" spans="2:4" ht="15" thickBot="1" x14ac:dyDescent="0.35">
      <c r="B2" s="31"/>
      <c r="C2" s="29"/>
      <c r="D2" s="32"/>
    </row>
    <row r="3" spans="2:4" ht="15" thickBot="1" x14ac:dyDescent="0.35">
      <c r="B3" s="57" t="s">
        <v>6041</v>
      </c>
      <c r="C3" s="63" t="s">
        <v>6027</v>
      </c>
      <c r="D3" s="52" t="s">
        <v>6015</v>
      </c>
    </row>
    <row r="4" spans="2:4" ht="15" thickBot="1" x14ac:dyDescent="0.35">
      <c r="B4" s="58" t="s">
        <v>43</v>
      </c>
      <c r="C4" s="70">
        <v>377089.63999999996</v>
      </c>
      <c r="D4" s="100">
        <v>4877</v>
      </c>
    </row>
    <row r="5" spans="2:4" ht="15" thickBot="1" x14ac:dyDescent="0.35">
      <c r="B5" s="62" t="s">
        <v>2949</v>
      </c>
      <c r="C5" s="72">
        <v>377089.63999999996</v>
      </c>
      <c r="D5" s="15">
        <v>4877</v>
      </c>
    </row>
    <row r="6" spans="2:4" ht="15" thickBot="1" x14ac:dyDescent="0.35">
      <c r="B6" s="58" t="s">
        <v>169</v>
      </c>
      <c r="C6" s="72">
        <v>368676.84</v>
      </c>
      <c r="D6" s="15">
        <v>4956</v>
      </c>
    </row>
    <row r="7" spans="2:4" ht="15" thickBot="1" x14ac:dyDescent="0.35">
      <c r="B7" s="62" t="s">
        <v>2952</v>
      </c>
      <c r="C7" s="72">
        <v>368676.84</v>
      </c>
      <c r="D7" s="15">
        <v>4956</v>
      </c>
    </row>
    <row r="8" spans="2:4" ht="15" thickBot="1" x14ac:dyDescent="0.35">
      <c r="B8" s="58" t="s">
        <v>678</v>
      </c>
      <c r="C8" s="72">
        <v>365495.75999999995</v>
      </c>
      <c r="D8" s="15">
        <v>4968</v>
      </c>
    </row>
    <row r="9" spans="2:4" ht="15" thickBot="1" x14ac:dyDescent="0.35">
      <c r="B9" s="62" t="s">
        <v>2964</v>
      </c>
      <c r="C9" s="72">
        <v>365495.75999999995</v>
      </c>
      <c r="D9" s="15">
        <v>4968</v>
      </c>
    </row>
    <row r="10" spans="2:4" ht="15" thickBot="1" x14ac:dyDescent="0.35">
      <c r="B10" s="58" t="s">
        <v>290</v>
      </c>
      <c r="C10" s="72">
        <v>361467.60000000003</v>
      </c>
      <c r="D10" s="15">
        <v>4794</v>
      </c>
    </row>
    <row r="11" spans="2:4" ht="15" thickBot="1" x14ac:dyDescent="0.35">
      <c r="B11" s="62" t="s">
        <v>2956</v>
      </c>
      <c r="C11" s="72">
        <v>361467.60000000003</v>
      </c>
      <c r="D11" s="15">
        <v>4794</v>
      </c>
    </row>
    <row r="12" spans="2:4" ht="15" thickBot="1" x14ac:dyDescent="0.35">
      <c r="B12" s="58" t="s">
        <v>899</v>
      </c>
      <c r="C12" s="72">
        <v>358799.4</v>
      </c>
      <c r="D12" s="15">
        <v>4770</v>
      </c>
    </row>
    <row r="13" spans="2:4" ht="15" thickBot="1" x14ac:dyDescent="0.35">
      <c r="B13" s="62" t="s">
        <v>2977</v>
      </c>
      <c r="C13" s="72">
        <v>358799.4</v>
      </c>
      <c r="D13" s="15">
        <v>4770</v>
      </c>
    </row>
    <row r="14" spans="2:4" ht="15" thickBot="1" x14ac:dyDescent="0.35">
      <c r="B14" s="58" t="s">
        <v>209</v>
      </c>
      <c r="C14" s="72">
        <v>357740.13</v>
      </c>
      <c r="D14" s="15">
        <v>4587</v>
      </c>
    </row>
    <row r="15" spans="2:4" ht="15" thickBot="1" x14ac:dyDescent="0.35">
      <c r="B15" s="62" t="s">
        <v>2954</v>
      </c>
      <c r="C15" s="72">
        <v>357740.13</v>
      </c>
      <c r="D15" s="15">
        <v>4587</v>
      </c>
    </row>
    <row r="16" spans="2:4" ht="15" thickBot="1" x14ac:dyDescent="0.35">
      <c r="B16" s="58" t="s">
        <v>859</v>
      </c>
      <c r="C16" s="72">
        <v>357045.15</v>
      </c>
      <c r="D16" s="15">
        <v>4881</v>
      </c>
    </row>
    <row r="17" spans="2:4" ht="15" thickBot="1" x14ac:dyDescent="0.35">
      <c r="B17" s="62" t="s">
        <v>2972</v>
      </c>
      <c r="C17" s="72">
        <v>357045.15</v>
      </c>
      <c r="D17" s="15">
        <v>4881</v>
      </c>
    </row>
    <row r="18" spans="2:4" ht="15" thickBot="1" x14ac:dyDescent="0.35">
      <c r="B18" s="58" t="s">
        <v>135</v>
      </c>
      <c r="C18" s="72">
        <v>356405.7</v>
      </c>
      <c r="D18" s="15">
        <v>4935</v>
      </c>
    </row>
    <row r="19" spans="2:4" ht="15" thickBot="1" x14ac:dyDescent="0.35">
      <c r="B19" s="62" t="s">
        <v>2951</v>
      </c>
      <c r="C19" s="72">
        <v>356405.7</v>
      </c>
      <c r="D19" s="15">
        <v>4935</v>
      </c>
    </row>
    <row r="20" spans="2:4" ht="15" thickBot="1" x14ac:dyDescent="0.35">
      <c r="B20" s="58" t="s">
        <v>872</v>
      </c>
      <c r="C20" s="72">
        <v>347535.92</v>
      </c>
      <c r="D20" s="15">
        <v>4924</v>
      </c>
    </row>
    <row r="21" spans="2:4" ht="15" thickBot="1" x14ac:dyDescent="0.35">
      <c r="B21" s="62" t="s">
        <v>2973</v>
      </c>
      <c r="C21" s="72">
        <v>347535.92</v>
      </c>
      <c r="D21" s="15">
        <v>4924</v>
      </c>
    </row>
    <row r="22" spans="2:4" ht="15" thickBot="1" x14ac:dyDescent="0.35">
      <c r="B22" s="58" t="s">
        <v>992</v>
      </c>
      <c r="C22" s="72">
        <v>347280</v>
      </c>
      <c r="D22" s="15">
        <v>4800</v>
      </c>
    </row>
    <row r="23" spans="2:4" ht="15" thickBot="1" x14ac:dyDescent="0.35">
      <c r="B23" s="62" t="s">
        <v>2985</v>
      </c>
      <c r="C23" s="72">
        <v>347280</v>
      </c>
      <c r="D23" s="15">
        <v>4800</v>
      </c>
    </row>
    <row r="24" spans="2:4" ht="15" thickBot="1" x14ac:dyDescent="0.35">
      <c r="B24" s="58" t="s">
        <v>311</v>
      </c>
      <c r="C24" s="72">
        <v>344126.52</v>
      </c>
      <c r="D24" s="15">
        <v>4716</v>
      </c>
    </row>
    <row r="25" spans="2:4" ht="15" thickBot="1" x14ac:dyDescent="0.35">
      <c r="B25" s="62" t="s">
        <v>2957</v>
      </c>
      <c r="C25" s="72">
        <v>344126.52</v>
      </c>
      <c r="D25" s="15">
        <v>4716</v>
      </c>
    </row>
    <row r="26" spans="2:4" ht="15" thickBot="1" x14ac:dyDescent="0.35">
      <c r="B26" s="58" t="s">
        <v>656</v>
      </c>
      <c r="C26" s="72">
        <v>342871.4</v>
      </c>
      <c r="D26" s="15">
        <v>4670</v>
      </c>
    </row>
    <row r="27" spans="2:4" ht="15" thickBot="1" x14ac:dyDescent="0.35">
      <c r="B27" s="62" t="s">
        <v>2964</v>
      </c>
      <c r="C27" s="72">
        <v>342871.4</v>
      </c>
      <c r="D27" s="15">
        <v>4670</v>
      </c>
    </row>
    <row r="28" spans="2:4" ht="15" thickBot="1" x14ac:dyDescent="0.35">
      <c r="B28" s="58" t="s">
        <v>318</v>
      </c>
      <c r="C28" s="72">
        <v>338846.34</v>
      </c>
      <c r="D28" s="15">
        <v>4831</v>
      </c>
    </row>
    <row r="29" spans="2:4" ht="15" thickBot="1" x14ac:dyDescent="0.35">
      <c r="B29" s="62" t="s">
        <v>2957</v>
      </c>
      <c r="C29" s="72">
        <v>338846.34</v>
      </c>
      <c r="D29" s="15">
        <v>4831</v>
      </c>
    </row>
    <row r="30" spans="2:4" ht="15" thickBot="1" x14ac:dyDescent="0.35">
      <c r="B30" s="58" t="s">
        <v>383</v>
      </c>
      <c r="C30" s="72">
        <v>334816.32</v>
      </c>
      <c r="D30" s="15">
        <v>4569</v>
      </c>
    </row>
    <row r="31" spans="2:4" ht="15" thickBot="1" x14ac:dyDescent="0.35">
      <c r="B31" s="62" t="s">
        <v>2959</v>
      </c>
      <c r="C31" s="72">
        <v>334816.32</v>
      </c>
      <c r="D31" s="15">
        <v>4569</v>
      </c>
    </row>
    <row r="32" spans="2:4" ht="15" thickBot="1" x14ac:dyDescent="0.35">
      <c r="B32" s="58" t="s">
        <v>25</v>
      </c>
      <c r="C32" s="72">
        <v>333986.98</v>
      </c>
      <c r="D32" s="15">
        <v>4517</v>
      </c>
    </row>
    <row r="33" spans="2:4" ht="15" thickBot="1" x14ac:dyDescent="0.35">
      <c r="B33" s="62" t="s">
        <v>2948</v>
      </c>
      <c r="C33" s="72">
        <v>333986.98</v>
      </c>
      <c r="D33" s="15">
        <v>4517</v>
      </c>
    </row>
    <row r="34" spans="2:4" ht="15" thickBot="1" x14ac:dyDescent="0.35">
      <c r="B34" s="58" t="s">
        <v>591</v>
      </c>
      <c r="C34" s="72">
        <v>331427.64</v>
      </c>
      <c r="D34" s="15">
        <v>4766</v>
      </c>
    </row>
    <row r="35" spans="2:4" ht="15" thickBot="1" x14ac:dyDescent="0.35">
      <c r="B35" s="62" t="s">
        <v>2961</v>
      </c>
      <c r="C35" s="72">
        <v>331427.64</v>
      </c>
      <c r="D35" s="15">
        <v>4766</v>
      </c>
    </row>
    <row r="36" spans="2:4" ht="15" thickBot="1" x14ac:dyDescent="0.35">
      <c r="B36" s="58" t="s">
        <v>829</v>
      </c>
      <c r="C36" s="72">
        <v>327818.3</v>
      </c>
      <c r="D36" s="15">
        <v>4871</v>
      </c>
    </row>
    <row r="37" spans="2:4" ht="15" thickBot="1" x14ac:dyDescent="0.35">
      <c r="B37" s="62" t="s">
        <v>2969</v>
      </c>
      <c r="C37" s="72">
        <v>327818.3</v>
      </c>
      <c r="D37" s="15">
        <v>4871</v>
      </c>
    </row>
    <row r="38" spans="2:4" ht="15" thickBot="1" x14ac:dyDescent="0.35">
      <c r="B38" s="58" t="s">
        <v>221</v>
      </c>
      <c r="C38" s="72">
        <v>326776.08999999997</v>
      </c>
      <c r="D38" s="15">
        <v>4261</v>
      </c>
    </row>
    <row r="39" spans="2:4" ht="15" thickBot="1" x14ac:dyDescent="0.35">
      <c r="B39" s="62" t="s">
        <v>2954</v>
      </c>
      <c r="C39" s="72">
        <v>326776.08999999997</v>
      </c>
      <c r="D39" s="15">
        <v>4261</v>
      </c>
    </row>
    <row r="40" spans="2:4" ht="15" thickBot="1" x14ac:dyDescent="0.35">
      <c r="B40" s="58" t="s">
        <v>120</v>
      </c>
      <c r="C40" s="72">
        <v>323952.48</v>
      </c>
      <c r="D40" s="15">
        <v>4838</v>
      </c>
    </row>
    <row r="41" spans="2:4" ht="15" thickBot="1" x14ac:dyDescent="0.35">
      <c r="B41" s="62" t="s">
        <v>2951</v>
      </c>
      <c r="C41" s="72">
        <v>323952.48</v>
      </c>
      <c r="D41" s="15">
        <v>4838</v>
      </c>
    </row>
    <row r="42" spans="2:4" ht="15" thickBot="1" x14ac:dyDescent="0.35">
      <c r="B42" s="58" t="s">
        <v>714</v>
      </c>
      <c r="C42" s="72">
        <v>321201.44</v>
      </c>
      <c r="D42" s="15">
        <v>4718</v>
      </c>
    </row>
    <row r="43" spans="2:4" ht="15" thickBot="1" x14ac:dyDescent="0.35">
      <c r="B43" s="62" t="s">
        <v>2965</v>
      </c>
      <c r="C43" s="72">
        <v>321201.44</v>
      </c>
      <c r="D43" s="15">
        <v>4718</v>
      </c>
    </row>
    <row r="44" spans="2:4" ht="15" thickBot="1" x14ac:dyDescent="0.35">
      <c r="B44" s="58" t="s">
        <v>63</v>
      </c>
      <c r="C44" s="72">
        <v>320667.98</v>
      </c>
      <c r="D44" s="15">
        <v>4442</v>
      </c>
    </row>
    <row r="45" spans="2:4" ht="15" thickBot="1" x14ac:dyDescent="0.35">
      <c r="B45" s="62" t="s">
        <v>2950</v>
      </c>
      <c r="C45" s="72">
        <v>320667.98</v>
      </c>
      <c r="D45" s="15">
        <v>4442</v>
      </c>
    </row>
    <row r="46" spans="2:4" ht="15" thickBot="1" x14ac:dyDescent="0.35">
      <c r="B46" s="58" t="s">
        <v>335</v>
      </c>
      <c r="C46" s="72">
        <v>320465.88</v>
      </c>
      <c r="D46" s="15">
        <v>4662</v>
      </c>
    </row>
    <row r="47" spans="2:4" ht="15" thickBot="1" x14ac:dyDescent="0.35">
      <c r="B47" s="62" t="s">
        <v>2957</v>
      </c>
      <c r="C47" s="72">
        <v>320465.88</v>
      </c>
      <c r="D47" s="15">
        <v>4662</v>
      </c>
    </row>
    <row r="48" spans="2:4" ht="15" thickBot="1" x14ac:dyDescent="0.35">
      <c r="B48" s="58" t="s">
        <v>1001</v>
      </c>
      <c r="C48" s="72">
        <v>315970.2</v>
      </c>
      <c r="D48" s="15">
        <v>4501</v>
      </c>
    </row>
    <row r="49" spans="2:4" ht="15" thickBot="1" x14ac:dyDescent="0.35">
      <c r="B49" s="62" t="s">
        <v>2989</v>
      </c>
      <c r="C49" s="72">
        <v>315970.2</v>
      </c>
      <c r="D49" s="15">
        <v>4501</v>
      </c>
    </row>
    <row r="50" spans="2:4" ht="15" thickBot="1" x14ac:dyDescent="0.35">
      <c r="B50" s="58" t="s">
        <v>666</v>
      </c>
      <c r="C50" s="72">
        <v>314415.59999999998</v>
      </c>
      <c r="D50" s="15">
        <v>4790</v>
      </c>
    </row>
    <row r="51" spans="2:4" ht="15" thickBot="1" x14ac:dyDescent="0.35">
      <c r="B51" s="62" t="s">
        <v>2964</v>
      </c>
      <c r="C51" s="72">
        <v>314415.59999999998</v>
      </c>
      <c r="D51" s="15">
        <v>4790</v>
      </c>
    </row>
    <row r="52" spans="2:4" ht="15" thickBot="1" x14ac:dyDescent="0.35">
      <c r="B52" s="58" t="s">
        <v>161</v>
      </c>
      <c r="C52" s="72">
        <v>312149.44</v>
      </c>
      <c r="D52" s="15">
        <v>4208</v>
      </c>
    </row>
    <row r="53" spans="2:4" ht="15" thickBot="1" x14ac:dyDescent="0.35">
      <c r="B53" s="62" t="s">
        <v>2951</v>
      </c>
      <c r="C53" s="72">
        <v>312149.44</v>
      </c>
      <c r="D53" s="15">
        <v>4208</v>
      </c>
    </row>
    <row r="54" spans="2:4" ht="15" thickBot="1" x14ac:dyDescent="0.35">
      <c r="B54" s="58" t="s">
        <v>466</v>
      </c>
      <c r="C54" s="72">
        <v>311799.24</v>
      </c>
      <c r="D54" s="15">
        <v>4309</v>
      </c>
    </row>
    <row r="55" spans="2:4" ht="15" thickBot="1" x14ac:dyDescent="0.35">
      <c r="B55" s="62" t="s">
        <v>2960</v>
      </c>
      <c r="C55" s="72">
        <v>311799.24</v>
      </c>
      <c r="D55" s="15">
        <v>4309</v>
      </c>
    </row>
    <row r="56" spans="2:4" ht="15" thickBot="1" x14ac:dyDescent="0.35">
      <c r="B56" s="58" t="s">
        <v>730</v>
      </c>
      <c r="C56" s="72">
        <v>311729.59999999998</v>
      </c>
      <c r="D56" s="15">
        <v>4282</v>
      </c>
    </row>
    <row r="57" spans="2:4" ht="15" thickBot="1" x14ac:dyDescent="0.35">
      <c r="B57" s="62" t="s">
        <v>2965</v>
      </c>
      <c r="C57" s="72">
        <v>311729.59999999998</v>
      </c>
      <c r="D57" s="15">
        <v>4282</v>
      </c>
    </row>
    <row r="58" spans="2:4" ht="15" thickBot="1" x14ac:dyDescent="0.35">
      <c r="B58" s="58" t="s">
        <v>184</v>
      </c>
      <c r="C58" s="72">
        <v>310984.11</v>
      </c>
      <c r="D58" s="15">
        <v>4413</v>
      </c>
    </row>
    <row r="59" spans="2:4" ht="15" thickBot="1" x14ac:dyDescent="0.35">
      <c r="B59" s="62" t="s">
        <v>2953</v>
      </c>
      <c r="C59" s="72">
        <v>310984.11</v>
      </c>
      <c r="D59" s="15">
        <v>4413</v>
      </c>
    </row>
    <row r="60" spans="2:4" ht="15" thickBot="1" x14ac:dyDescent="0.35">
      <c r="B60" s="58" t="s">
        <v>158</v>
      </c>
      <c r="C60" s="72">
        <v>310508.32</v>
      </c>
      <c r="D60" s="15">
        <v>4208</v>
      </c>
    </row>
    <row r="61" spans="2:4" ht="15" thickBot="1" x14ac:dyDescent="0.35">
      <c r="B61" s="62" t="s">
        <v>2951</v>
      </c>
      <c r="C61" s="72">
        <v>310508.32</v>
      </c>
      <c r="D61" s="15">
        <v>4208</v>
      </c>
    </row>
    <row r="62" spans="2:4" ht="15" thickBot="1" x14ac:dyDescent="0.35">
      <c r="B62" s="58" t="s">
        <v>739</v>
      </c>
      <c r="C62" s="72">
        <v>310256.10000000003</v>
      </c>
      <c r="D62" s="15">
        <v>4070</v>
      </c>
    </row>
    <row r="63" spans="2:4" ht="15" thickBot="1" x14ac:dyDescent="0.35">
      <c r="B63" s="62" t="s">
        <v>2965</v>
      </c>
      <c r="C63" s="72">
        <v>310256.10000000003</v>
      </c>
      <c r="D63" s="15">
        <v>4070</v>
      </c>
    </row>
    <row r="64" spans="2:4" ht="15" thickBot="1" x14ac:dyDescent="0.35">
      <c r="B64" s="58" t="s">
        <v>975</v>
      </c>
      <c r="C64" s="72">
        <v>309917.84999999998</v>
      </c>
      <c r="D64" s="15">
        <v>4565</v>
      </c>
    </row>
    <row r="65" spans="2:4" ht="15" thickBot="1" x14ac:dyDescent="0.35">
      <c r="B65" s="62" t="s">
        <v>2983</v>
      </c>
      <c r="C65" s="72">
        <v>309917.84999999998</v>
      </c>
      <c r="D65" s="15">
        <v>4565</v>
      </c>
    </row>
    <row r="66" spans="2:4" ht="15" thickBot="1" x14ac:dyDescent="0.35">
      <c r="B66" s="58" t="s">
        <v>182</v>
      </c>
      <c r="C66" s="72">
        <v>304501.74000000005</v>
      </c>
      <c r="D66" s="15">
        <v>4031</v>
      </c>
    </row>
    <row r="67" spans="2:4" ht="15" thickBot="1" x14ac:dyDescent="0.35">
      <c r="B67" s="62" t="s">
        <v>2953</v>
      </c>
      <c r="C67" s="72">
        <v>304501.74000000005</v>
      </c>
      <c r="D67" s="15">
        <v>4031</v>
      </c>
    </row>
    <row r="68" spans="2:4" ht="15" thickBot="1" x14ac:dyDescent="0.35">
      <c r="B68" s="58" t="s">
        <v>996</v>
      </c>
      <c r="C68" s="72">
        <v>302523.59999999998</v>
      </c>
      <c r="D68" s="15">
        <v>4462</v>
      </c>
    </row>
    <row r="69" spans="2:4" ht="15" thickBot="1" x14ac:dyDescent="0.35">
      <c r="B69" s="62" t="s">
        <v>2987</v>
      </c>
      <c r="C69" s="72">
        <v>302523.59999999998</v>
      </c>
      <c r="D69" s="15">
        <v>4462</v>
      </c>
    </row>
    <row r="70" spans="2:4" ht="15" thickBot="1" x14ac:dyDescent="0.35">
      <c r="B70" s="58" t="s">
        <v>1007</v>
      </c>
      <c r="C70" s="72">
        <v>301887.18</v>
      </c>
      <c r="D70" s="15">
        <v>4734</v>
      </c>
    </row>
    <row r="71" spans="2:4" ht="15" thickBot="1" x14ac:dyDescent="0.35">
      <c r="B71" s="62" t="s">
        <v>2993</v>
      </c>
      <c r="C71" s="72">
        <v>301887.18</v>
      </c>
      <c r="D71" s="15">
        <v>4734</v>
      </c>
    </row>
    <row r="72" spans="2:4" ht="15" thickBot="1" x14ac:dyDescent="0.35">
      <c r="B72" s="58" t="s">
        <v>559</v>
      </c>
      <c r="C72" s="72">
        <v>301449.59999999998</v>
      </c>
      <c r="D72" s="15">
        <v>4320</v>
      </c>
    </row>
    <row r="73" spans="2:4" ht="15" thickBot="1" x14ac:dyDescent="0.35">
      <c r="B73" s="62" t="s">
        <v>2961</v>
      </c>
      <c r="C73" s="72">
        <v>301449.59999999998</v>
      </c>
      <c r="D73" s="15">
        <v>4320</v>
      </c>
    </row>
    <row r="74" spans="2:4" ht="15" thickBot="1" x14ac:dyDescent="0.35">
      <c r="B74" s="58" t="s">
        <v>508</v>
      </c>
      <c r="C74" s="72">
        <v>300108</v>
      </c>
      <c r="D74" s="15">
        <v>4272</v>
      </c>
    </row>
    <row r="75" spans="2:4" ht="15" thickBot="1" x14ac:dyDescent="0.35">
      <c r="B75" s="62" t="s">
        <v>2961</v>
      </c>
      <c r="C75" s="72">
        <v>300108</v>
      </c>
      <c r="D75" s="15">
        <v>4272</v>
      </c>
    </row>
    <row r="76" spans="2:4" ht="15" thickBot="1" x14ac:dyDescent="0.35">
      <c r="B76" s="58" t="s">
        <v>251</v>
      </c>
      <c r="C76" s="72">
        <v>296659.11</v>
      </c>
      <c r="D76" s="15">
        <v>4443</v>
      </c>
    </row>
    <row r="77" spans="2:4" ht="15" thickBot="1" x14ac:dyDescent="0.35">
      <c r="B77" s="62" t="s">
        <v>2956</v>
      </c>
      <c r="C77" s="72">
        <v>296659.11</v>
      </c>
      <c r="D77" s="15">
        <v>4443</v>
      </c>
    </row>
    <row r="78" spans="2:4" ht="15" thickBot="1" x14ac:dyDescent="0.35">
      <c r="B78" s="58" t="s">
        <v>442</v>
      </c>
      <c r="C78" s="72">
        <v>296370.24</v>
      </c>
      <c r="D78" s="15">
        <v>4442</v>
      </c>
    </row>
    <row r="79" spans="2:4" ht="15" thickBot="1" x14ac:dyDescent="0.35">
      <c r="B79" s="62" t="s">
        <v>2959</v>
      </c>
      <c r="C79" s="72">
        <v>296370.24</v>
      </c>
      <c r="D79" s="15">
        <v>4442</v>
      </c>
    </row>
    <row r="80" spans="2:4" ht="15" thickBot="1" x14ac:dyDescent="0.35">
      <c r="B80" s="58" t="s">
        <v>270</v>
      </c>
      <c r="C80" s="72">
        <v>296058</v>
      </c>
      <c r="D80" s="15">
        <v>4028</v>
      </c>
    </row>
    <row r="81" spans="2:4" ht="15" thickBot="1" x14ac:dyDescent="0.35">
      <c r="B81" s="62" t="s">
        <v>2956</v>
      </c>
      <c r="C81" s="72">
        <v>296058</v>
      </c>
      <c r="D81" s="15">
        <v>4028</v>
      </c>
    </row>
    <row r="82" spans="2:4" ht="15" thickBot="1" x14ac:dyDescent="0.35">
      <c r="B82" s="58" t="s">
        <v>883</v>
      </c>
      <c r="C82" s="72">
        <v>295454.25</v>
      </c>
      <c r="D82" s="15">
        <v>4095</v>
      </c>
    </row>
    <row r="83" spans="2:4" ht="15" thickBot="1" x14ac:dyDescent="0.35">
      <c r="B83" s="62" t="s">
        <v>2976</v>
      </c>
      <c r="C83" s="72">
        <v>295454.25</v>
      </c>
      <c r="D83" s="15">
        <v>4095</v>
      </c>
    </row>
    <row r="84" spans="2:4" ht="15" thickBot="1" x14ac:dyDescent="0.35">
      <c r="B84" s="58" t="s">
        <v>34</v>
      </c>
      <c r="C84" s="72">
        <v>295198.83</v>
      </c>
      <c r="D84" s="15">
        <v>4189</v>
      </c>
    </row>
    <row r="85" spans="2:4" ht="15" thickBot="1" x14ac:dyDescent="0.35">
      <c r="B85" s="62" t="s">
        <v>2949</v>
      </c>
      <c r="C85" s="72">
        <v>295198.83</v>
      </c>
      <c r="D85" s="15">
        <v>4189</v>
      </c>
    </row>
    <row r="86" spans="2:4" ht="15" thickBot="1" x14ac:dyDescent="0.35">
      <c r="B86" s="58" t="s">
        <v>895</v>
      </c>
      <c r="C86" s="72">
        <v>294101.12</v>
      </c>
      <c r="D86" s="15">
        <v>4762</v>
      </c>
    </row>
    <row r="87" spans="2:4" ht="15" thickBot="1" x14ac:dyDescent="0.35">
      <c r="B87" s="62" t="s">
        <v>2977</v>
      </c>
      <c r="C87" s="72">
        <v>294101.12</v>
      </c>
      <c r="D87" s="15">
        <v>4762</v>
      </c>
    </row>
    <row r="88" spans="2:4" ht="15" thickBot="1" x14ac:dyDescent="0.35">
      <c r="B88" s="58" t="s">
        <v>991</v>
      </c>
      <c r="C88" s="72">
        <v>292597.33999999997</v>
      </c>
      <c r="D88" s="15">
        <v>4858</v>
      </c>
    </row>
    <row r="89" spans="2:4" ht="15" thickBot="1" x14ac:dyDescent="0.35">
      <c r="B89" s="62" t="s">
        <v>2985</v>
      </c>
      <c r="C89" s="72">
        <v>292597.33999999997</v>
      </c>
      <c r="D89" s="15">
        <v>4858</v>
      </c>
    </row>
    <row r="90" spans="2:4" ht="15" thickBot="1" x14ac:dyDescent="0.35">
      <c r="B90" s="58" t="s">
        <v>37</v>
      </c>
      <c r="C90" s="72">
        <v>292110.42</v>
      </c>
      <c r="D90" s="15">
        <v>4647</v>
      </c>
    </row>
    <row r="91" spans="2:4" ht="15" thickBot="1" x14ac:dyDescent="0.35">
      <c r="B91" s="62" t="s">
        <v>2949</v>
      </c>
      <c r="C91" s="72">
        <v>292110.42</v>
      </c>
      <c r="D91" s="15">
        <v>4647</v>
      </c>
    </row>
    <row r="92" spans="2:4" ht="15" thickBot="1" x14ac:dyDescent="0.35">
      <c r="B92" s="58" t="s">
        <v>117</v>
      </c>
      <c r="C92" s="72">
        <v>288966.16000000003</v>
      </c>
      <c r="D92" s="15">
        <v>4648</v>
      </c>
    </row>
    <row r="93" spans="2:4" ht="15" thickBot="1" x14ac:dyDescent="0.35">
      <c r="B93" s="62" t="s">
        <v>2951</v>
      </c>
      <c r="C93" s="72">
        <v>288966.16000000003</v>
      </c>
      <c r="D93" s="15">
        <v>4648</v>
      </c>
    </row>
    <row r="94" spans="2:4" ht="15" thickBot="1" x14ac:dyDescent="0.35">
      <c r="B94" s="58" t="s">
        <v>523</v>
      </c>
      <c r="C94" s="72">
        <v>286376.5</v>
      </c>
      <c r="D94" s="15">
        <v>4765</v>
      </c>
    </row>
    <row r="95" spans="2:4" ht="15" thickBot="1" x14ac:dyDescent="0.35">
      <c r="B95" s="62" t="s">
        <v>2961</v>
      </c>
      <c r="C95" s="72">
        <v>286376.5</v>
      </c>
      <c r="D95" s="15">
        <v>4765</v>
      </c>
    </row>
    <row r="96" spans="2:4" ht="15" thickBot="1" x14ac:dyDescent="0.35">
      <c r="B96" s="58" t="s">
        <v>790</v>
      </c>
      <c r="C96" s="72">
        <v>281854.5</v>
      </c>
      <c r="D96" s="15">
        <v>4583</v>
      </c>
    </row>
    <row r="97" spans="2:4" ht="15" thickBot="1" x14ac:dyDescent="0.35">
      <c r="B97" s="62" t="s">
        <v>2967</v>
      </c>
      <c r="C97" s="72">
        <v>281854.5</v>
      </c>
      <c r="D97" s="15">
        <v>4583</v>
      </c>
    </row>
    <row r="98" spans="2:4" ht="15" thickBot="1" x14ac:dyDescent="0.35">
      <c r="B98" s="58" t="s">
        <v>932</v>
      </c>
      <c r="C98" s="72">
        <v>280679.65000000002</v>
      </c>
      <c r="D98" s="15">
        <v>4265</v>
      </c>
    </row>
    <row r="99" spans="2:4" ht="15" thickBot="1" x14ac:dyDescent="0.35">
      <c r="B99" s="62" t="s">
        <v>2979</v>
      </c>
      <c r="C99" s="72">
        <v>280679.65000000002</v>
      </c>
      <c r="D99" s="15">
        <v>4265</v>
      </c>
    </row>
    <row r="100" spans="2:4" ht="15" thickBot="1" x14ac:dyDescent="0.35">
      <c r="B100" s="58" t="s">
        <v>460</v>
      </c>
      <c r="C100" s="72">
        <v>279554.61</v>
      </c>
      <c r="D100" s="15">
        <v>4773</v>
      </c>
    </row>
    <row r="101" spans="2:4" ht="15" thickBot="1" x14ac:dyDescent="0.35">
      <c r="B101" s="62" t="s">
        <v>2960</v>
      </c>
      <c r="C101" s="72">
        <v>279554.61</v>
      </c>
      <c r="D101" s="15">
        <v>4773</v>
      </c>
    </row>
    <row r="102" spans="2:4" ht="15" thickBot="1" x14ac:dyDescent="0.35">
      <c r="B102" s="58" t="s">
        <v>503</v>
      </c>
      <c r="C102" s="72">
        <v>278370.90000000002</v>
      </c>
      <c r="D102" s="15">
        <v>4237</v>
      </c>
    </row>
    <row r="103" spans="2:4" ht="15" thickBot="1" x14ac:dyDescent="0.35">
      <c r="B103" s="62" t="s">
        <v>2961</v>
      </c>
      <c r="C103" s="72">
        <v>278370.90000000002</v>
      </c>
      <c r="D103" s="15">
        <v>4237</v>
      </c>
    </row>
    <row r="104" spans="2:4" ht="15" thickBot="1" x14ac:dyDescent="0.35">
      <c r="B104" s="58" t="s">
        <v>67</v>
      </c>
      <c r="C104" s="72">
        <v>272445.48000000004</v>
      </c>
      <c r="D104" s="15">
        <v>4572</v>
      </c>
    </row>
    <row r="105" spans="2:4" ht="15" thickBot="1" x14ac:dyDescent="0.35">
      <c r="B105" s="62" t="s">
        <v>2950</v>
      </c>
      <c r="C105" s="72">
        <v>272445.48000000004</v>
      </c>
      <c r="D105" s="15">
        <v>4572</v>
      </c>
    </row>
    <row r="106" spans="2:4" ht="15" thickBot="1" x14ac:dyDescent="0.35">
      <c r="B106" s="58" t="s">
        <v>728</v>
      </c>
      <c r="C106" s="72">
        <v>268124.75</v>
      </c>
      <c r="D106" s="15">
        <v>4603</v>
      </c>
    </row>
    <row r="107" spans="2:4" ht="15" thickBot="1" x14ac:dyDescent="0.35">
      <c r="B107" s="62" t="s">
        <v>2965</v>
      </c>
      <c r="C107" s="72">
        <v>268124.75</v>
      </c>
      <c r="D107" s="15">
        <v>4603</v>
      </c>
    </row>
    <row r="108" spans="2:4" ht="15" thickBot="1" x14ac:dyDescent="0.35">
      <c r="B108" s="58" t="s">
        <v>755</v>
      </c>
      <c r="C108" s="72">
        <v>267053.22000000003</v>
      </c>
      <c r="D108" s="15">
        <v>4558</v>
      </c>
    </row>
    <row r="109" spans="2:4" ht="15" thickBot="1" x14ac:dyDescent="0.35">
      <c r="B109" s="62" t="s">
        <v>2966</v>
      </c>
      <c r="C109" s="72">
        <v>267053.22000000003</v>
      </c>
      <c r="D109" s="15">
        <v>4558</v>
      </c>
    </row>
    <row r="110" spans="2:4" ht="15" thickBot="1" x14ac:dyDescent="0.35">
      <c r="B110" s="58" t="s">
        <v>452</v>
      </c>
      <c r="C110" s="72">
        <v>266746.11</v>
      </c>
      <c r="D110" s="15">
        <v>4937</v>
      </c>
    </row>
    <row r="111" spans="2:4" ht="15" thickBot="1" x14ac:dyDescent="0.35">
      <c r="B111" s="62" t="s">
        <v>2959</v>
      </c>
      <c r="C111" s="72">
        <v>266746.11</v>
      </c>
      <c r="D111" s="15">
        <v>4937</v>
      </c>
    </row>
    <row r="112" spans="2:4" ht="15" thickBot="1" x14ac:dyDescent="0.35">
      <c r="B112" s="58" t="s">
        <v>526</v>
      </c>
      <c r="C112" s="72">
        <v>264672.43</v>
      </c>
      <c r="D112" s="15">
        <v>4099</v>
      </c>
    </row>
    <row r="113" spans="2:4" ht="15" thickBot="1" x14ac:dyDescent="0.35">
      <c r="B113" s="62" t="s">
        <v>2961</v>
      </c>
      <c r="C113" s="72">
        <v>264672.43</v>
      </c>
      <c r="D113" s="15">
        <v>4099</v>
      </c>
    </row>
    <row r="114" spans="2:4" ht="15" thickBot="1" x14ac:dyDescent="0.35">
      <c r="B114" s="58" t="s">
        <v>687</v>
      </c>
      <c r="C114" s="72">
        <v>260615.16</v>
      </c>
      <c r="D114" s="15">
        <v>4194</v>
      </c>
    </row>
    <row r="115" spans="2:4" ht="15" thickBot="1" x14ac:dyDescent="0.35">
      <c r="B115" s="62" t="s">
        <v>2964</v>
      </c>
      <c r="C115" s="72">
        <v>260615.16</v>
      </c>
      <c r="D115" s="15">
        <v>4194</v>
      </c>
    </row>
    <row r="116" spans="2:4" ht="15" thickBot="1" x14ac:dyDescent="0.35">
      <c r="B116" s="58" t="s">
        <v>735</v>
      </c>
      <c r="C116" s="72">
        <v>260503.08000000002</v>
      </c>
      <c r="D116" s="15">
        <v>4052</v>
      </c>
    </row>
    <row r="117" spans="2:4" ht="15" thickBot="1" x14ac:dyDescent="0.35">
      <c r="B117" s="62" t="s">
        <v>2965</v>
      </c>
      <c r="C117" s="72">
        <v>260503.08000000002</v>
      </c>
      <c r="D117" s="15">
        <v>4052</v>
      </c>
    </row>
    <row r="118" spans="2:4" ht="15" thickBot="1" x14ac:dyDescent="0.35">
      <c r="B118" s="58" t="s">
        <v>815</v>
      </c>
      <c r="C118" s="72">
        <v>260261</v>
      </c>
      <c r="D118" s="15">
        <v>4660</v>
      </c>
    </row>
    <row r="119" spans="2:4" ht="15" thickBot="1" x14ac:dyDescent="0.35">
      <c r="B119" s="62" t="s">
        <v>2968</v>
      </c>
      <c r="C119" s="72">
        <v>260261</v>
      </c>
      <c r="D119" s="15">
        <v>4660</v>
      </c>
    </row>
    <row r="120" spans="2:4" ht="15" thickBot="1" x14ac:dyDescent="0.35">
      <c r="B120" s="58" t="s">
        <v>775</v>
      </c>
      <c r="C120" s="72">
        <v>259096.86</v>
      </c>
      <c r="D120" s="15">
        <v>4938</v>
      </c>
    </row>
    <row r="121" spans="2:4" ht="15" thickBot="1" x14ac:dyDescent="0.35">
      <c r="B121" s="62" t="s">
        <v>2967</v>
      </c>
      <c r="C121" s="72">
        <v>259096.86</v>
      </c>
      <c r="D121" s="15">
        <v>4938</v>
      </c>
    </row>
    <row r="122" spans="2:4" ht="15" thickBot="1" x14ac:dyDescent="0.35">
      <c r="B122" s="58" t="s">
        <v>141</v>
      </c>
      <c r="C122" s="72">
        <v>257428.47999999998</v>
      </c>
      <c r="D122" s="15">
        <v>4384</v>
      </c>
    </row>
    <row r="123" spans="2:4" ht="15" thickBot="1" x14ac:dyDescent="0.35">
      <c r="B123" s="62" t="s">
        <v>2951</v>
      </c>
      <c r="C123" s="72">
        <v>257428.47999999998</v>
      </c>
      <c r="D123" s="15">
        <v>4384</v>
      </c>
    </row>
    <row r="124" spans="2:4" ht="15" thickBot="1" x14ac:dyDescent="0.35">
      <c r="B124" s="58" t="s">
        <v>299</v>
      </c>
      <c r="C124" s="72">
        <v>257224</v>
      </c>
      <c r="D124" s="15">
        <v>4400</v>
      </c>
    </row>
    <row r="125" spans="2:4" ht="15" thickBot="1" x14ac:dyDescent="0.35">
      <c r="B125" s="62" t="s">
        <v>2956</v>
      </c>
      <c r="C125" s="72">
        <v>257224</v>
      </c>
      <c r="D125" s="15">
        <v>4400</v>
      </c>
    </row>
    <row r="126" spans="2:4" ht="15" thickBot="1" x14ac:dyDescent="0.35">
      <c r="B126" s="58" t="s">
        <v>726</v>
      </c>
      <c r="C126" s="72">
        <v>254000.17</v>
      </c>
      <c r="D126" s="15">
        <v>4933</v>
      </c>
    </row>
    <row r="127" spans="2:4" ht="15" thickBot="1" x14ac:dyDescent="0.35">
      <c r="B127" s="62" t="s">
        <v>2965</v>
      </c>
      <c r="C127" s="72">
        <v>254000.17</v>
      </c>
      <c r="D127" s="15">
        <v>4933</v>
      </c>
    </row>
    <row r="128" spans="2:4" ht="15" thickBot="1" x14ac:dyDescent="0.35">
      <c r="B128" s="58" t="s">
        <v>767</v>
      </c>
      <c r="C128" s="72">
        <v>251336.18</v>
      </c>
      <c r="D128" s="15">
        <v>4439</v>
      </c>
    </row>
    <row r="129" spans="2:4" ht="15" thickBot="1" x14ac:dyDescent="0.35">
      <c r="B129" s="62" t="s">
        <v>2967</v>
      </c>
      <c r="C129" s="72">
        <v>251336.18</v>
      </c>
      <c r="D129" s="15">
        <v>4439</v>
      </c>
    </row>
    <row r="130" spans="2:4" ht="15" thickBot="1" x14ac:dyDescent="0.35">
      <c r="B130" s="58" t="s">
        <v>971</v>
      </c>
      <c r="C130" s="72">
        <v>250725.3</v>
      </c>
      <c r="D130" s="15">
        <v>4002</v>
      </c>
    </row>
    <row r="131" spans="2:4" ht="15" thickBot="1" x14ac:dyDescent="0.35">
      <c r="B131" s="62" t="s">
        <v>2982</v>
      </c>
      <c r="C131" s="72">
        <v>250725.3</v>
      </c>
      <c r="D131" s="15">
        <v>4002</v>
      </c>
    </row>
    <row r="132" spans="2:4" ht="15" thickBot="1" x14ac:dyDescent="0.35">
      <c r="B132" s="58" t="s">
        <v>354</v>
      </c>
      <c r="C132" s="72">
        <v>249767.34000000003</v>
      </c>
      <c r="D132" s="15">
        <v>4593</v>
      </c>
    </row>
    <row r="133" spans="2:4" ht="15" thickBot="1" x14ac:dyDescent="0.35">
      <c r="B133" s="62" t="s">
        <v>2959</v>
      </c>
      <c r="C133" s="72">
        <v>249767.34000000003</v>
      </c>
      <c r="D133" s="15">
        <v>4593</v>
      </c>
    </row>
    <row r="134" spans="2:4" ht="15" thickBot="1" x14ac:dyDescent="0.35">
      <c r="B134" s="58" t="s">
        <v>538</v>
      </c>
      <c r="C134" s="72">
        <v>248386.96000000002</v>
      </c>
      <c r="D134" s="15">
        <v>4616</v>
      </c>
    </row>
    <row r="135" spans="2:4" ht="15" thickBot="1" x14ac:dyDescent="0.35">
      <c r="B135" s="62" t="s">
        <v>2961</v>
      </c>
      <c r="C135" s="72">
        <v>248386.96000000002</v>
      </c>
      <c r="D135" s="15">
        <v>4616</v>
      </c>
    </row>
    <row r="136" spans="2:4" ht="15" thickBot="1" x14ac:dyDescent="0.35">
      <c r="B136" s="58" t="s">
        <v>27</v>
      </c>
      <c r="C136" s="72">
        <v>247477.68</v>
      </c>
      <c r="D136" s="15">
        <v>4887</v>
      </c>
    </row>
    <row r="137" spans="2:4" ht="15" thickBot="1" x14ac:dyDescent="0.35">
      <c r="B137" s="62" t="s">
        <v>2948</v>
      </c>
      <c r="C137" s="72">
        <v>247477.68</v>
      </c>
      <c r="D137" s="15">
        <v>4887</v>
      </c>
    </row>
    <row r="138" spans="2:4" ht="15" thickBot="1" x14ac:dyDescent="0.35">
      <c r="B138" s="58" t="s">
        <v>560</v>
      </c>
      <c r="C138" s="72">
        <v>246726.41</v>
      </c>
      <c r="D138" s="15">
        <v>4019</v>
      </c>
    </row>
    <row r="139" spans="2:4" ht="15" thickBot="1" x14ac:dyDescent="0.35">
      <c r="B139" s="62" t="s">
        <v>2961</v>
      </c>
      <c r="C139" s="72">
        <v>246726.41</v>
      </c>
      <c r="D139" s="15">
        <v>4019</v>
      </c>
    </row>
    <row r="140" spans="2:4" ht="15" thickBot="1" x14ac:dyDescent="0.35">
      <c r="B140" s="58" t="s">
        <v>191</v>
      </c>
      <c r="C140" s="72">
        <v>246537.08000000002</v>
      </c>
      <c r="D140" s="15">
        <v>4372</v>
      </c>
    </row>
    <row r="141" spans="2:4" ht="15" thickBot="1" x14ac:dyDescent="0.35">
      <c r="B141" s="62" t="s">
        <v>2953</v>
      </c>
      <c r="C141" s="72">
        <v>246537.08000000002</v>
      </c>
      <c r="D141" s="15">
        <v>4372</v>
      </c>
    </row>
    <row r="142" spans="2:4" ht="15" thickBot="1" x14ac:dyDescent="0.35">
      <c r="B142" s="58" t="s">
        <v>224</v>
      </c>
      <c r="C142" s="72">
        <v>246471.72</v>
      </c>
      <c r="D142" s="15">
        <v>4026</v>
      </c>
    </row>
    <row r="143" spans="2:4" ht="15" thickBot="1" x14ac:dyDescent="0.35">
      <c r="B143" s="62" t="s">
        <v>2954</v>
      </c>
      <c r="C143" s="72">
        <v>246471.72</v>
      </c>
      <c r="D143" s="15">
        <v>4026</v>
      </c>
    </row>
    <row r="144" spans="2:4" ht="15" thickBot="1" x14ac:dyDescent="0.35">
      <c r="B144" s="58" t="s">
        <v>718</v>
      </c>
      <c r="C144" s="72">
        <v>245243.16999999998</v>
      </c>
      <c r="D144" s="15">
        <v>4099</v>
      </c>
    </row>
    <row r="145" spans="2:4" ht="15" thickBot="1" x14ac:dyDescent="0.35">
      <c r="B145" s="62" t="s">
        <v>2965</v>
      </c>
      <c r="C145" s="72">
        <v>245243.16999999998</v>
      </c>
      <c r="D145" s="15">
        <v>4099</v>
      </c>
    </row>
    <row r="146" spans="2:4" ht="15" thickBot="1" x14ac:dyDescent="0.35">
      <c r="B146" s="58" t="s">
        <v>618</v>
      </c>
      <c r="C146" s="72">
        <v>244704.08000000002</v>
      </c>
      <c r="D146" s="15">
        <v>4898</v>
      </c>
    </row>
    <row r="147" spans="2:4" ht="15" thickBot="1" x14ac:dyDescent="0.35">
      <c r="B147" s="62" t="s">
        <v>2961</v>
      </c>
      <c r="C147" s="72">
        <v>244704.08000000002</v>
      </c>
      <c r="D147" s="15">
        <v>4898</v>
      </c>
    </row>
    <row r="148" spans="2:4" ht="15" thickBot="1" x14ac:dyDescent="0.35">
      <c r="B148" s="58" t="s">
        <v>615</v>
      </c>
      <c r="C148" s="72">
        <v>243906</v>
      </c>
      <c r="D148" s="15">
        <v>4425</v>
      </c>
    </row>
    <row r="149" spans="2:4" ht="15" thickBot="1" x14ac:dyDescent="0.35">
      <c r="B149" s="62" t="s">
        <v>2961</v>
      </c>
      <c r="C149" s="72">
        <v>243906</v>
      </c>
      <c r="D149" s="15">
        <v>4425</v>
      </c>
    </row>
    <row r="150" spans="2:4" ht="15" thickBot="1" x14ac:dyDescent="0.35">
      <c r="B150" s="58" t="s">
        <v>491</v>
      </c>
      <c r="C150" s="72">
        <v>242238.44</v>
      </c>
      <c r="D150" s="15">
        <v>4538</v>
      </c>
    </row>
    <row r="151" spans="2:4" ht="15" thickBot="1" x14ac:dyDescent="0.35">
      <c r="B151" s="62" t="s">
        <v>2961</v>
      </c>
      <c r="C151" s="72">
        <v>242238.44</v>
      </c>
      <c r="D151" s="15">
        <v>4538</v>
      </c>
    </row>
    <row r="152" spans="2:4" ht="15" thickBot="1" x14ac:dyDescent="0.35">
      <c r="B152" s="58" t="s">
        <v>842</v>
      </c>
      <c r="C152" s="72">
        <v>240388.89</v>
      </c>
      <c r="D152" s="15">
        <v>4571</v>
      </c>
    </row>
    <row r="153" spans="2:4" ht="15" thickBot="1" x14ac:dyDescent="0.35">
      <c r="B153" s="62" t="s">
        <v>2969</v>
      </c>
      <c r="C153" s="72">
        <v>240388.89</v>
      </c>
      <c r="D153" s="15">
        <v>4571</v>
      </c>
    </row>
    <row r="154" spans="2:4" ht="15" thickBot="1" x14ac:dyDescent="0.35">
      <c r="B154" s="58" t="s">
        <v>890</v>
      </c>
      <c r="C154" s="72">
        <v>240059.7</v>
      </c>
      <c r="D154" s="15">
        <v>4995</v>
      </c>
    </row>
    <row r="155" spans="2:4" ht="15" thickBot="1" x14ac:dyDescent="0.35">
      <c r="B155" s="62" t="s">
        <v>2977</v>
      </c>
      <c r="C155" s="72">
        <v>240059.7</v>
      </c>
      <c r="D155" s="15">
        <v>4995</v>
      </c>
    </row>
    <row r="156" spans="2:4" ht="15" thickBot="1" x14ac:dyDescent="0.35">
      <c r="B156" s="58" t="s">
        <v>107</v>
      </c>
      <c r="C156" s="72">
        <v>231512.8</v>
      </c>
      <c r="D156" s="15">
        <v>4696</v>
      </c>
    </row>
    <row r="157" spans="2:4" ht="15" thickBot="1" x14ac:dyDescent="0.35">
      <c r="B157" s="62" t="s">
        <v>2951</v>
      </c>
      <c r="C157" s="72">
        <v>231512.8</v>
      </c>
      <c r="D157" s="15">
        <v>4696</v>
      </c>
    </row>
    <row r="158" spans="2:4" ht="15" thickBot="1" x14ac:dyDescent="0.35">
      <c r="B158" s="58" t="s">
        <v>619</v>
      </c>
      <c r="C158" s="72">
        <v>230846.19999999998</v>
      </c>
      <c r="D158" s="15">
        <v>4673</v>
      </c>
    </row>
    <row r="159" spans="2:4" ht="15" thickBot="1" x14ac:dyDescent="0.35">
      <c r="B159" s="62" t="s">
        <v>2961</v>
      </c>
      <c r="C159" s="72">
        <v>230846.19999999998</v>
      </c>
      <c r="D159" s="15">
        <v>4673</v>
      </c>
    </row>
    <row r="160" spans="2:4" ht="15" thickBot="1" x14ac:dyDescent="0.35">
      <c r="B160" s="58" t="s">
        <v>873</v>
      </c>
      <c r="C160" s="72">
        <v>228814.72</v>
      </c>
      <c r="D160" s="15">
        <v>4712</v>
      </c>
    </row>
    <row r="161" spans="2:4" ht="15" thickBot="1" x14ac:dyDescent="0.35">
      <c r="B161" s="62" t="s">
        <v>2974</v>
      </c>
      <c r="C161" s="72">
        <v>228814.72</v>
      </c>
      <c r="D161" s="15">
        <v>4712</v>
      </c>
    </row>
    <row r="162" spans="2:4" ht="15" thickBot="1" x14ac:dyDescent="0.35">
      <c r="B162" s="58" t="s">
        <v>361</v>
      </c>
      <c r="C162" s="72">
        <v>227587.94</v>
      </c>
      <c r="D162" s="15">
        <v>4582</v>
      </c>
    </row>
    <row r="163" spans="2:4" ht="15" thickBot="1" x14ac:dyDescent="0.35">
      <c r="B163" s="62" t="s">
        <v>2959</v>
      </c>
      <c r="C163" s="72">
        <v>227587.94</v>
      </c>
      <c r="D163" s="15">
        <v>4582</v>
      </c>
    </row>
    <row r="164" spans="2:4" ht="15" thickBot="1" x14ac:dyDescent="0.35">
      <c r="B164" s="58" t="s">
        <v>748</v>
      </c>
      <c r="C164" s="72">
        <v>226883.82</v>
      </c>
      <c r="D164" s="15">
        <v>4814</v>
      </c>
    </row>
    <row r="165" spans="2:4" ht="15" thickBot="1" x14ac:dyDescent="0.35">
      <c r="B165" s="62" t="s">
        <v>2965</v>
      </c>
      <c r="C165" s="72">
        <v>226883.82</v>
      </c>
      <c r="D165" s="15">
        <v>4814</v>
      </c>
    </row>
    <row r="166" spans="2:4" ht="15" thickBot="1" x14ac:dyDescent="0.35">
      <c r="B166" s="58" t="s">
        <v>143</v>
      </c>
      <c r="C166" s="72">
        <v>226488.26</v>
      </c>
      <c r="D166" s="15">
        <v>4582</v>
      </c>
    </row>
    <row r="167" spans="2:4" ht="15" thickBot="1" x14ac:dyDescent="0.35">
      <c r="B167" s="62" t="s">
        <v>2951</v>
      </c>
      <c r="C167" s="72">
        <v>226488.26</v>
      </c>
      <c r="D167" s="15">
        <v>4582</v>
      </c>
    </row>
    <row r="168" spans="2:4" ht="15" thickBot="1" x14ac:dyDescent="0.35">
      <c r="B168" s="58" t="s">
        <v>393</v>
      </c>
      <c r="C168" s="72">
        <v>225140.7</v>
      </c>
      <c r="D168" s="15">
        <v>4821</v>
      </c>
    </row>
    <row r="169" spans="2:4" ht="15" thickBot="1" x14ac:dyDescent="0.35">
      <c r="B169" s="62" t="s">
        <v>2959</v>
      </c>
      <c r="C169" s="72">
        <v>225140.7</v>
      </c>
      <c r="D169" s="15">
        <v>4821</v>
      </c>
    </row>
    <row r="170" spans="2:4" ht="15" thickBot="1" x14ac:dyDescent="0.35">
      <c r="B170" s="58" t="s">
        <v>546</v>
      </c>
      <c r="C170" s="72">
        <v>222404.78</v>
      </c>
      <c r="D170" s="15">
        <v>4927</v>
      </c>
    </row>
    <row r="171" spans="2:4" ht="15" thickBot="1" x14ac:dyDescent="0.35">
      <c r="B171" s="62" t="s">
        <v>2961</v>
      </c>
      <c r="C171" s="72">
        <v>222404.78</v>
      </c>
      <c r="D171" s="15">
        <v>4927</v>
      </c>
    </row>
    <row r="172" spans="2:4" ht="15" thickBot="1" x14ac:dyDescent="0.35">
      <c r="B172" s="58" t="s">
        <v>669</v>
      </c>
      <c r="C172" s="72">
        <v>220999.41999999998</v>
      </c>
      <c r="D172" s="15">
        <v>4766</v>
      </c>
    </row>
    <row r="173" spans="2:4" ht="15" thickBot="1" x14ac:dyDescent="0.35">
      <c r="B173" s="62" t="s">
        <v>2964</v>
      </c>
      <c r="C173" s="72">
        <v>220999.41999999998</v>
      </c>
      <c r="D173" s="15">
        <v>4766</v>
      </c>
    </row>
    <row r="174" spans="2:4" ht="15" thickBot="1" x14ac:dyDescent="0.35">
      <c r="B174" s="58" t="s">
        <v>338</v>
      </c>
      <c r="C174" s="72">
        <v>219849.44</v>
      </c>
      <c r="D174" s="15">
        <v>4454</v>
      </c>
    </row>
    <row r="175" spans="2:4" ht="15" thickBot="1" x14ac:dyDescent="0.35">
      <c r="B175" s="62" t="s">
        <v>2958</v>
      </c>
      <c r="C175" s="72">
        <v>219849.44</v>
      </c>
      <c r="D175" s="15">
        <v>4454</v>
      </c>
    </row>
    <row r="176" spans="2:4" ht="15" thickBot="1" x14ac:dyDescent="0.35">
      <c r="B176" s="58" t="s">
        <v>896</v>
      </c>
      <c r="C176" s="72">
        <v>219772.56999999998</v>
      </c>
      <c r="D176" s="15">
        <v>4859</v>
      </c>
    </row>
    <row r="177" spans="2:4" ht="15" thickBot="1" x14ac:dyDescent="0.35">
      <c r="B177" s="62" t="s">
        <v>2977</v>
      </c>
      <c r="C177" s="72">
        <v>219772.56999999998</v>
      </c>
      <c r="D177" s="15">
        <v>4859</v>
      </c>
    </row>
    <row r="178" spans="2:4" ht="15" thickBot="1" x14ac:dyDescent="0.35">
      <c r="B178" s="58" t="s">
        <v>90</v>
      </c>
      <c r="C178" s="72">
        <v>219524.25</v>
      </c>
      <c r="D178" s="15">
        <v>4425</v>
      </c>
    </row>
    <row r="179" spans="2:4" ht="15" thickBot="1" x14ac:dyDescent="0.35">
      <c r="B179" s="62" t="s">
        <v>2951</v>
      </c>
      <c r="C179" s="72">
        <v>219524.25</v>
      </c>
      <c r="D179" s="15">
        <v>4425</v>
      </c>
    </row>
    <row r="180" spans="2:4" ht="15" thickBot="1" x14ac:dyDescent="0.35">
      <c r="B180" s="58" t="s">
        <v>497</v>
      </c>
      <c r="C180" s="72">
        <v>218157.44</v>
      </c>
      <c r="D180" s="15">
        <v>4801</v>
      </c>
    </row>
    <row r="181" spans="2:4" ht="15" thickBot="1" x14ac:dyDescent="0.35">
      <c r="B181" s="62" t="s">
        <v>2961</v>
      </c>
      <c r="C181" s="72">
        <v>218157.44</v>
      </c>
      <c r="D181" s="15">
        <v>4801</v>
      </c>
    </row>
    <row r="182" spans="2:4" ht="15" thickBot="1" x14ac:dyDescent="0.35">
      <c r="B182" s="58" t="s">
        <v>226</v>
      </c>
      <c r="C182" s="72">
        <v>216381.47999999998</v>
      </c>
      <c r="D182" s="15">
        <v>4467</v>
      </c>
    </row>
    <row r="183" spans="2:4" ht="15" thickBot="1" x14ac:dyDescent="0.35">
      <c r="B183" s="62" t="s">
        <v>2954</v>
      </c>
      <c r="C183" s="72">
        <v>216381.47999999998</v>
      </c>
      <c r="D183" s="15">
        <v>4467</v>
      </c>
    </row>
    <row r="184" spans="2:4" ht="15" thickBot="1" x14ac:dyDescent="0.35">
      <c r="B184" s="58" t="s">
        <v>476</v>
      </c>
      <c r="C184" s="72">
        <v>216295.80000000002</v>
      </c>
      <c r="D184" s="15">
        <v>4204</v>
      </c>
    </row>
    <row r="185" spans="2:4" ht="15" thickBot="1" x14ac:dyDescent="0.35">
      <c r="B185" s="62" t="s">
        <v>2961</v>
      </c>
      <c r="C185" s="72">
        <v>216295.80000000002</v>
      </c>
      <c r="D185" s="15">
        <v>4204</v>
      </c>
    </row>
    <row r="186" spans="2:4" ht="15" thickBot="1" x14ac:dyDescent="0.35">
      <c r="B186" s="58" t="s">
        <v>544</v>
      </c>
      <c r="C186" s="72">
        <v>214592.75999999998</v>
      </c>
      <c r="D186" s="15">
        <v>4401</v>
      </c>
    </row>
    <row r="187" spans="2:4" ht="15" thickBot="1" x14ac:dyDescent="0.35">
      <c r="B187" s="62" t="s">
        <v>2961</v>
      </c>
      <c r="C187" s="72">
        <v>214592.75999999998</v>
      </c>
      <c r="D187" s="15">
        <v>4401</v>
      </c>
    </row>
    <row r="188" spans="2:4" ht="15" thickBot="1" x14ac:dyDescent="0.35">
      <c r="B188" s="58" t="s">
        <v>156</v>
      </c>
      <c r="C188" s="72">
        <v>212521.5</v>
      </c>
      <c r="D188" s="15">
        <v>4150</v>
      </c>
    </row>
    <row r="189" spans="2:4" ht="15" thickBot="1" x14ac:dyDescent="0.35">
      <c r="B189" s="62" t="s">
        <v>2951</v>
      </c>
      <c r="C189" s="72">
        <v>212521.5</v>
      </c>
      <c r="D189" s="15">
        <v>4150</v>
      </c>
    </row>
    <row r="190" spans="2:4" ht="15" thickBot="1" x14ac:dyDescent="0.35">
      <c r="B190" s="58" t="s">
        <v>352</v>
      </c>
      <c r="C190" s="72">
        <v>211567.41</v>
      </c>
      <c r="D190" s="15">
        <v>4383</v>
      </c>
    </row>
    <row r="191" spans="2:4" ht="15" thickBot="1" x14ac:dyDescent="0.35">
      <c r="B191" s="62" t="s">
        <v>2959</v>
      </c>
      <c r="C191" s="72">
        <v>211567.41</v>
      </c>
      <c r="D191" s="15">
        <v>4383</v>
      </c>
    </row>
    <row r="192" spans="2:4" ht="15" thickBot="1" x14ac:dyDescent="0.35">
      <c r="B192" s="58" t="s">
        <v>284</v>
      </c>
      <c r="C192" s="72">
        <v>211567.12</v>
      </c>
      <c r="D192" s="15">
        <v>4036</v>
      </c>
    </row>
    <row r="193" spans="2:4" ht="15" thickBot="1" x14ac:dyDescent="0.35">
      <c r="B193" s="62" t="s">
        <v>2956</v>
      </c>
      <c r="C193" s="72">
        <v>211567.12</v>
      </c>
      <c r="D193" s="15">
        <v>4036</v>
      </c>
    </row>
    <row r="194" spans="2:4" ht="15" thickBot="1" x14ac:dyDescent="0.35">
      <c r="B194" s="58" t="s">
        <v>369</v>
      </c>
      <c r="C194" s="72">
        <v>208075.4</v>
      </c>
      <c r="D194" s="15">
        <v>4190</v>
      </c>
    </row>
    <row r="195" spans="2:4" ht="15" thickBot="1" x14ac:dyDescent="0.35">
      <c r="B195" s="62" t="s">
        <v>2959</v>
      </c>
      <c r="C195" s="72">
        <v>208075.4</v>
      </c>
      <c r="D195" s="15">
        <v>4190</v>
      </c>
    </row>
    <row r="196" spans="2:4" ht="15" thickBot="1" x14ac:dyDescent="0.35">
      <c r="B196" s="58" t="s">
        <v>457</v>
      </c>
      <c r="C196" s="72">
        <v>205676.28</v>
      </c>
      <c r="D196" s="15">
        <v>4239</v>
      </c>
    </row>
    <row r="197" spans="2:4" ht="15" thickBot="1" x14ac:dyDescent="0.35">
      <c r="B197" s="62" t="s">
        <v>2960</v>
      </c>
      <c r="C197" s="72">
        <v>205676.28</v>
      </c>
      <c r="D197" s="15">
        <v>4239</v>
      </c>
    </row>
    <row r="198" spans="2:4" ht="15" thickBot="1" x14ac:dyDescent="0.35">
      <c r="B198" s="58" t="s">
        <v>488</v>
      </c>
      <c r="C198" s="72">
        <v>204218.08000000002</v>
      </c>
      <c r="D198" s="15">
        <v>4712</v>
      </c>
    </row>
    <row r="199" spans="2:4" ht="15" thickBot="1" x14ac:dyDescent="0.35">
      <c r="B199" s="62" t="s">
        <v>2961</v>
      </c>
      <c r="C199" s="72">
        <v>204218.08000000002</v>
      </c>
      <c r="D199" s="15">
        <v>4712</v>
      </c>
    </row>
    <row r="200" spans="2:4" ht="15" thickBot="1" x14ac:dyDescent="0.35">
      <c r="B200" s="58" t="s">
        <v>699</v>
      </c>
      <c r="C200" s="72">
        <v>203314.48</v>
      </c>
      <c r="D200" s="15">
        <v>4324</v>
      </c>
    </row>
    <row r="201" spans="2:4" ht="15" thickBot="1" x14ac:dyDescent="0.35">
      <c r="B201" s="62" t="s">
        <v>2964</v>
      </c>
      <c r="C201" s="72">
        <v>203314.48</v>
      </c>
      <c r="D201" s="15">
        <v>4324</v>
      </c>
    </row>
    <row r="202" spans="2:4" ht="15" thickBot="1" x14ac:dyDescent="0.35">
      <c r="B202" s="58" t="s">
        <v>603</v>
      </c>
      <c r="C202" s="72">
        <v>203300.29</v>
      </c>
      <c r="D202" s="15">
        <v>4049</v>
      </c>
    </row>
    <row r="203" spans="2:4" ht="15" thickBot="1" x14ac:dyDescent="0.35">
      <c r="B203" s="62" t="s">
        <v>2961</v>
      </c>
      <c r="C203" s="72">
        <v>203300.29</v>
      </c>
      <c r="D203" s="15">
        <v>4049</v>
      </c>
    </row>
    <row r="204" spans="2:4" ht="15" thickBot="1" x14ac:dyDescent="0.35">
      <c r="B204" s="58" t="s">
        <v>394</v>
      </c>
      <c r="C204" s="72">
        <v>202625.28</v>
      </c>
      <c r="D204" s="15">
        <v>4576</v>
      </c>
    </row>
    <row r="205" spans="2:4" ht="15" thickBot="1" x14ac:dyDescent="0.35">
      <c r="B205" s="62" t="s">
        <v>2959</v>
      </c>
      <c r="C205" s="72">
        <v>202625.28</v>
      </c>
      <c r="D205" s="15">
        <v>4576</v>
      </c>
    </row>
    <row r="206" spans="2:4" ht="15" thickBot="1" x14ac:dyDescent="0.35">
      <c r="B206" s="58" t="s">
        <v>320</v>
      </c>
      <c r="C206" s="72">
        <v>202521</v>
      </c>
      <c r="D206" s="15">
        <v>4332</v>
      </c>
    </row>
    <row r="207" spans="2:4" ht="15" thickBot="1" x14ac:dyDescent="0.35">
      <c r="B207" s="62" t="s">
        <v>2957</v>
      </c>
      <c r="C207" s="72">
        <v>202521</v>
      </c>
      <c r="D207" s="15">
        <v>4332</v>
      </c>
    </row>
    <row r="208" spans="2:4" ht="15" thickBot="1" x14ac:dyDescent="0.35">
      <c r="B208" s="58" t="s">
        <v>139</v>
      </c>
      <c r="C208" s="72">
        <v>201628.59</v>
      </c>
      <c r="D208" s="15">
        <v>4931</v>
      </c>
    </row>
    <row r="209" spans="2:4" ht="15" thickBot="1" x14ac:dyDescent="0.35">
      <c r="B209" s="62" t="s">
        <v>2951</v>
      </c>
      <c r="C209" s="72">
        <v>201628.59</v>
      </c>
      <c r="D209" s="15">
        <v>4931</v>
      </c>
    </row>
    <row r="210" spans="2:4" ht="15" thickBot="1" x14ac:dyDescent="0.35">
      <c r="B210" s="58" t="s">
        <v>179</v>
      </c>
      <c r="C210" s="72">
        <v>201078.57</v>
      </c>
      <c r="D210" s="15">
        <v>4697</v>
      </c>
    </row>
    <row r="211" spans="2:4" ht="15" thickBot="1" x14ac:dyDescent="0.35">
      <c r="B211" s="62" t="s">
        <v>2952</v>
      </c>
      <c r="C211" s="72">
        <v>201078.57</v>
      </c>
      <c r="D211" s="15">
        <v>4697</v>
      </c>
    </row>
    <row r="212" spans="2:4" ht="15" thickBot="1" x14ac:dyDescent="0.35">
      <c r="B212" s="58" t="s">
        <v>122</v>
      </c>
      <c r="C212" s="72">
        <v>200976.3</v>
      </c>
      <c r="D212" s="15">
        <v>4830</v>
      </c>
    </row>
    <row r="213" spans="2:4" ht="15" thickBot="1" x14ac:dyDescent="0.35">
      <c r="B213" s="62" t="s">
        <v>2951</v>
      </c>
      <c r="C213" s="72">
        <v>200976.3</v>
      </c>
      <c r="D213" s="15">
        <v>4830</v>
      </c>
    </row>
    <row r="214" spans="2:4" ht="15" thickBot="1" x14ac:dyDescent="0.35">
      <c r="B214" s="58" t="s">
        <v>385</v>
      </c>
      <c r="C214" s="72">
        <v>200806.56</v>
      </c>
      <c r="D214" s="15">
        <v>4644</v>
      </c>
    </row>
    <row r="215" spans="2:4" ht="15" thickBot="1" x14ac:dyDescent="0.35">
      <c r="B215" s="62" t="s">
        <v>2959</v>
      </c>
      <c r="C215" s="72">
        <v>200806.56</v>
      </c>
      <c r="D215" s="15">
        <v>4644</v>
      </c>
    </row>
    <row r="216" spans="2:4" ht="15" thickBot="1" x14ac:dyDescent="0.35">
      <c r="B216" s="58" t="s">
        <v>774</v>
      </c>
      <c r="C216" s="72">
        <v>199788.12</v>
      </c>
      <c r="D216" s="15">
        <v>4347</v>
      </c>
    </row>
    <row r="217" spans="2:4" ht="15" thickBot="1" x14ac:dyDescent="0.35">
      <c r="B217" s="62" t="s">
        <v>2967</v>
      </c>
      <c r="C217" s="72">
        <v>199788.12</v>
      </c>
      <c r="D217" s="15">
        <v>4347</v>
      </c>
    </row>
    <row r="218" spans="2:4" ht="15" thickBot="1" x14ac:dyDescent="0.35">
      <c r="B218" s="58" t="s">
        <v>200</v>
      </c>
      <c r="C218" s="72">
        <v>198537.81</v>
      </c>
      <c r="D218" s="15">
        <v>4289</v>
      </c>
    </row>
    <row r="219" spans="2:4" ht="15" thickBot="1" x14ac:dyDescent="0.35">
      <c r="B219" s="62" t="s">
        <v>2954</v>
      </c>
      <c r="C219" s="72">
        <v>198537.81</v>
      </c>
      <c r="D219" s="15">
        <v>4289</v>
      </c>
    </row>
    <row r="220" spans="2:4" ht="15" thickBot="1" x14ac:dyDescent="0.35">
      <c r="B220" s="58" t="s">
        <v>570</v>
      </c>
      <c r="C220" s="72">
        <v>198511.37999999998</v>
      </c>
      <c r="D220" s="15">
        <v>4474</v>
      </c>
    </row>
    <row r="221" spans="2:4" ht="15" thickBot="1" x14ac:dyDescent="0.35">
      <c r="B221" s="62" t="s">
        <v>2961</v>
      </c>
      <c r="C221" s="72">
        <v>198511.37999999998</v>
      </c>
      <c r="D221" s="15">
        <v>4474</v>
      </c>
    </row>
    <row r="222" spans="2:4" ht="15" thickBot="1" x14ac:dyDescent="0.35">
      <c r="B222" s="58" t="s">
        <v>208</v>
      </c>
      <c r="C222" s="72">
        <v>198119.61</v>
      </c>
      <c r="D222" s="15">
        <v>4869</v>
      </c>
    </row>
    <row r="223" spans="2:4" ht="15" thickBot="1" x14ac:dyDescent="0.35">
      <c r="B223" s="62" t="s">
        <v>2954</v>
      </c>
      <c r="C223" s="72">
        <v>198119.61</v>
      </c>
      <c r="D223" s="15">
        <v>4869</v>
      </c>
    </row>
    <row r="224" spans="2:4" ht="15" thickBot="1" x14ac:dyDescent="0.35">
      <c r="B224" s="58" t="s">
        <v>956</v>
      </c>
      <c r="C224" s="72">
        <v>197717.08000000002</v>
      </c>
      <c r="D224" s="15">
        <v>4562</v>
      </c>
    </row>
    <row r="225" spans="2:4" ht="15" thickBot="1" x14ac:dyDescent="0.35">
      <c r="B225" s="62" t="s">
        <v>2981</v>
      </c>
      <c r="C225" s="72">
        <v>197717.08000000002</v>
      </c>
      <c r="D225" s="15">
        <v>4562</v>
      </c>
    </row>
    <row r="226" spans="2:4" ht="15" thickBot="1" x14ac:dyDescent="0.35">
      <c r="B226" s="58" t="s">
        <v>194</v>
      </c>
      <c r="C226" s="72">
        <v>197262.71999999997</v>
      </c>
      <c r="D226" s="15">
        <v>4467</v>
      </c>
    </row>
    <row r="227" spans="2:4" ht="15" thickBot="1" x14ac:dyDescent="0.35">
      <c r="B227" s="62" t="s">
        <v>2954</v>
      </c>
      <c r="C227" s="72">
        <v>197262.71999999997</v>
      </c>
      <c r="D227" s="15">
        <v>4467</v>
      </c>
    </row>
    <row r="228" spans="2:4" ht="15" thickBot="1" x14ac:dyDescent="0.35">
      <c r="B228" s="58" t="s">
        <v>110</v>
      </c>
      <c r="C228" s="72">
        <v>196395.55000000002</v>
      </c>
      <c r="D228" s="15">
        <v>4139</v>
      </c>
    </row>
    <row r="229" spans="2:4" ht="15" thickBot="1" x14ac:dyDescent="0.35">
      <c r="B229" s="62" t="s">
        <v>2951</v>
      </c>
      <c r="C229" s="72">
        <v>196395.55000000002</v>
      </c>
      <c r="D229" s="15">
        <v>4139</v>
      </c>
    </row>
    <row r="230" spans="2:4" ht="15" thickBot="1" x14ac:dyDescent="0.35">
      <c r="B230" s="58" t="s">
        <v>306</v>
      </c>
      <c r="C230" s="72">
        <v>196270.63999999998</v>
      </c>
      <c r="D230" s="15">
        <v>4924</v>
      </c>
    </row>
    <row r="231" spans="2:4" ht="15" thickBot="1" x14ac:dyDescent="0.35">
      <c r="B231" s="62" t="s">
        <v>2956</v>
      </c>
      <c r="C231" s="72">
        <v>196270.63999999998</v>
      </c>
      <c r="D231" s="15">
        <v>4924</v>
      </c>
    </row>
    <row r="232" spans="2:4" ht="15" thickBot="1" x14ac:dyDescent="0.35">
      <c r="B232" s="58" t="s">
        <v>736</v>
      </c>
      <c r="C232" s="72">
        <v>189069.75999999998</v>
      </c>
      <c r="D232" s="15">
        <v>4598</v>
      </c>
    </row>
    <row r="233" spans="2:4" ht="15" thickBot="1" x14ac:dyDescent="0.35">
      <c r="B233" s="62" t="s">
        <v>2965</v>
      </c>
      <c r="C233" s="72">
        <v>189069.75999999998</v>
      </c>
      <c r="D233" s="15">
        <v>4598</v>
      </c>
    </row>
    <row r="234" spans="2:4" ht="15" thickBot="1" x14ac:dyDescent="0.35">
      <c r="B234" s="58" t="s">
        <v>167</v>
      </c>
      <c r="C234" s="72">
        <v>185602.56</v>
      </c>
      <c r="D234" s="15">
        <v>4394</v>
      </c>
    </row>
    <row r="235" spans="2:4" ht="15" thickBot="1" x14ac:dyDescent="0.35">
      <c r="B235" s="62" t="s">
        <v>2952</v>
      </c>
      <c r="C235" s="72">
        <v>185602.56</v>
      </c>
      <c r="D235" s="15">
        <v>4394</v>
      </c>
    </row>
    <row r="236" spans="2:4" ht="15" thickBot="1" x14ac:dyDescent="0.35">
      <c r="B236" s="58" t="s">
        <v>882</v>
      </c>
      <c r="C236" s="72">
        <v>184287.6</v>
      </c>
      <c r="D236" s="15">
        <v>4473</v>
      </c>
    </row>
    <row r="237" spans="2:4" ht="15" thickBot="1" x14ac:dyDescent="0.35">
      <c r="B237" s="62" t="s">
        <v>2976</v>
      </c>
      <c r="C237" s="72">
        <v>184287.6</v>
      </c>
      <c r="D237" s="15">
        <v>4473</v>
      </c>
    </row>
    <row r="238" spans="2:4" ht="15" thickBot="1" x14ac:dyDescent="0.35">
      <c r="B238" s="58" t="s">
        <v>966</v>
      </c>
      <c r="C238" s="72">
        <v>182221.2</v>
      </c>
      <c r="D238" s="15">
        <v>4132</v>
      </c>
    </row>
    <row r="239" spans="2:4" ht="15" thickBot="1" x14ac:dyDescent="0.35">
      <c r="B239" s="62" t="s">
        <v>2981</v>
      </c>
      <c r="C239" s="72">
        <v>182221.2</v>
      </c>
      <c r="D239" s="15">
        <v>4132</v>
      </c>
    </row>
    <row r="240" spans="2:4" ht="15" thickBot="1" x14ac:dyDescent="0.35">
      <c r="B240" s="58" t="s">
        <v>350</v>
      </c>
      <c r="C240" s="72">
        <v>182070</v>
      </c>
      <c r="D240" s="15">
        <v>4500</v>
      </c>
    </row>
    <row r="241" spans="2:4" ht="15" thickBot="1" x14ac:dyDescent="0.35">
      <c r="B241" s="62" t="s">
        <v>2959</v>
      </c>
      <c r="C241" s="72">
        <v>182070</v>
      </c>
      <c r="D241" s="15">
        <v>4500</v>
      </c>
    </row>
    <row r="242" spans="2:4" ht="15" thickBot="1" x14ac:dyDescent="0.35">
      <c r="B242" s="58" t="s">
        <v>863</v>
      </c>
      <c r="C242" s="72">
        <v>182018.85</v>
      </c>
      <c r="D242" s="15">
        <v>4511</v>
      </c>
    </row>
    <row r="243" spans="2:4" ht="15" thickBot="1" x14ac:dyDescent="0.35">
      <c r="B243" s="62" t="s">
        <v>2972</v>
      </c>
      <c r="C243" s="72">
        <v>182018.85</v>
      </c>
      <c r="D243" s="15">
        <v>4511</v>
      </c>
    </row>
    <row r="244" spans="2:4" ht="15" thickBot="1" x14ac:dyDescent="0.35">
      <c r="B244" s="58" t="s">
        <v>701</v>
      </c>
      <c r="C244" s="72">
        <v>181841.82</v>
      </c>
      <c r="D244" s="15">
        <v>4458</v>
      </c>
    </row>
    <row r="245" spans="2:4" ht="15" thickBot="1" x14ac:dyDescent="0.35">
      <c r="B245" s="62" t="s">
        <v>2964</v>
      </c>
      <c r="C245" s="72">
        <v>181841.82</v>
      </c>
      <c r="D245" s="15">
        <v>4458</v>
      </c>
    </row>
    <row r="246" spans="2:4" ht="15" thickBot="1" x14ac:dyDescent="0.35">
      <c r="B246" s="58" t="s">
        <v>549</v>
      </c>
      <c r="C246" s="72">
        <v>180457.19999999998</v>
      </c>
      <c r="D246" s="15">
        <v>4185</v>
      </c>
    </row>
    <row r="247" spans="2:4" ht="15" thickBot="1" x14ac:dyDescent="0.35">
      <c r="B247" s="62" t="s">
        <v>2961</v>
      </c>
      <c r="C247" s="72">
        <v>180457.19999999998</v>
      </c>
      <c r="D247" s="15">
        <v>4185</v>
      </c>
    </row>
    <row r="248" spans="2:4" ht="15" thickBot="1" x14ac:dyDescent="0.35">
      <c r="B248" s="58" t="s">
        <v>702</v>
      </c>
      <c r="C248" s="72">
        <v>176079.09999999998</v>
      </c>
      <c r="D248" s="15">
        <v>4010</v>
      </c>
    </row>
    <row r="249" spans="2:4" ht="15" thickBot="1" x14ac:dyDescent="0.35">
      <c r="B249" s="62" t="s">
        <v>2964</v>
      </c>
      <c r="C249" s="72">
        <v>176079.09999999998</v>
      </c>
      <c r="D249" s="15">
        <v>4010</v>
      </c>
    </row>
    <row r="250" spans="2:4" ht="15" thickBot="1" x14ac:dyDescent="0.35">
      <c r="B250" s="58" t="s">
        <v>980</v>
      </c>
      <c r="C250" s="72">
        <v>172480.22</v>
      </c>
      <c r="D250" s="15">
        <v>4213</v>
      </c>
    </row>
    <row r="251" spans="2:4" ht="15" thickBot="1" x14ac:dyDescent="0.35">
      <c r="B251" s="62" t="s">
        <v>2983</v>
      </c>
      <c r="C251" s="72">
        <v>172480.22</v>
      </c>
      <c r="D251" s="15">
        <v>4213</v>
      </c>
    </row>
    <row r="252" spans="2:4" ht="15" thickBot="1" x14ac:dyDescent="0.35">
      <c r="B252" s="58" t="s">
        <v>773</v>
      </c>
      <c r="C252" s="72">
        <v>172033.53999999998</v>
      </c>
      <c r="D252" s="15">
        <v>4879</v>
      </c>
    </row>
    <row r="253" spans="2:4" ht="15" thickBot="1" x14ac:dyDescent="0.35">
      <c r="B253" s="62" t="s">
        <v>2967</v>
      </c>
      <c r="C253" s="72">
        <v>172033.53999999998</v>
      </c>
      <c r="D253" s="15">
        <v>4879</v>
      </c>
    </row>
    <row r="254" spans="2:4" ht="15" thickBot="1" x14ac:dyDescent="0.35">
      <c r="B254" s="58" t="s">
        <v>261</v>
      </c>
      <c r="C254" s="72">
        <v>171244.06</v>
      </c>
      <c r="D254" s="15">
        <v>4558</v>
      </c>
    </row>
    <row r="255" spans="2:4" ht="15" thickBot="1" x14ac:dyDescent="0.35">
      <c r="B255" s="62" t="s">
        <v>2956</v>
      </c>
      <c r="C255" s="72">
        <v>171244.06</v>
      </c>
      <c r="D255" s="15">
        <v>4558</v>
      </c>
    </row>
    <row r="256" spans="2:4" ht="15" thickBot="1" x14ac:dyDescent="0.35">
      <c r="B256" s="58" t="s">
        <v>820</v>
      </c>
      <c r="C256" s="72">
        <v>170653.53</v>
      </c>
      <c r="D256" s="15">
        <v>4621</v>
      </c>
    </row>
    <row r="257" spans="2:4" ht="15" thickBot="1" x14ac:dyDescent="0.35">
      <c r="B257" s="62" t="s">
        <v>2968</v>
      </c>
      <c r="C257" s="72">
        <v>170653.53</v>
      </c>
      <c r="D257" s="15">
        <v>4621</v>
      </c>
    </row>
    <row r="258" spans="2:4" ht="15" thickBot="1" x14ac:dyDescent="0.35">
      <c r="B258" s="58" t="s">
        <v>467</v>
      </c>
      <c r="C258" s="72">
        <v>166982.39999999999</v>
      </c>
      <c r="D258" s="15">
        <v>4460</v>
      </c>
    </row>
    <row r="259" spans="2:4" ht="15" thickBot="1" x14ac:dyDescent="0.35">
      <c r="B259" s="62" t="s">
        <v>2960</v>
      </c>
      <c r="C259" s="72">
        <v>166982.39999999999</v>
      </c>
      <c r="D259" s="15">
        <v>4460</v>
      </c>
    </row>
    <row r="260" spans="2:4" ht="15" thickBot="1" x14ac:dyDescent="0.35">
      <c r="B260" s="58" t="s">
        <v>881</v>
      </c>
      <c r="C260" s="72">
        <v>166623.84</v>
      </c>
      <c r="D260" s="15">
        <v>4149</v>
      </c>
    </row>
    <row r="261" spans="2:4" ht="15" thickBot="1" x14ac:dyDescent="0.35">
      <c r="B261" s="62" t="s">
        <v>2976</v>
      </c>
      <c r="C261" s="72">
        <v>166623.84</v>
      </c>
      <c r="D261" s="15">
        <v>4149</v>
      </c>
    </row>
    <row r="262" spans="2:4" ht="15" thickBot="1" x14ac:dyDescent="0.35">
      <c r="B262" s="58" t="s">
        <v>785</v>
      </c>
      <c r="C262" s="72">
        <v>166424.25</v>
      </c>
      <c r="D262" s="15">
        <v>4425</v>
      </c>
    </row>
    <row r="263" spans="2:4" ht="15" thickBot="1" x14ac:dyDescent="0.35">
      <c r="B263" s="62" t="s">
        <v>2967</v>
      </c>
      <c r="C263" s="72">
        <v>166424.25</v>
      </c>
      <c r="D263" s="15">
        <v>4425</v>
      </c>
    </row>
    <row r="264" spans="2:4" ht="15" thickBot="1" x14ac:dyDescent="0.35">
      <c r="B264" s="58" t="s">
        <v>752</v>
      </c>
      <c r="C264" s="72">
        <v>165798.31</v>
      </c>
      <c r="D264" s="15">
        <v>4399</v>
      </c>
    </row>
    <row r="265" spans="2:4" ht="15" thickBot="1" x14ac:dyDescent="0.35">
      <c r="B265" s="62" t="s">
        <v>2965</v>
      </c>
      <c r="C265" s="72">
        <v>165798.31</v>
      </c>
      <c r="D265" s="15">
        <v>4399</v>
      </c>
    </row>
    <row r="266" spans="2:4" ht="15" thickBot="1" x14ac:dyDescent="0.35">
      <c r="B266" s="58" t="s">
        <v>958</v>
      </c>
      <c r="C266" s="72">
        <v>163840.68</v>
      </c>
      <c r="D266" s="15">
        <v>4574</v>
      </c>
    </row>
    <row r="267" spans="2:4" ht="15" thickBot="1" x14ac:dyDescent="0.35">
      <c r="B267" s="62" t="s">
        <v>2981</v>
      </c>
      <c r="C267" s="72">
        <v>163840.68</v>
      </c>
      <c r="D267" s="15">
        <v>4574</v>
      </c>
    </row>
    <row r="268" spans="2:4" ht="15" thickBot="1" x14ac:dyDescent="0.35">
      <c r="B268" s="58" t="s">
        <v>340</v>
      </c>
      <c r="C268" s="72">
        <v>163733.76000000001</v>
      </c>
      <c r="D268" s="15">
        <v>4194</v>
      </c>
    </row>
    <row r="269" spans="2:4" ht="15" thickBot="1" x14ac:dyDescent="0.35">
      <c r="B269" s="62" t="s">
        <v>2958</v>
      </c>
      <c r="C269" s="72">
        <v>163733.76000000001</v>
      </c>
      <c r="D269" s="15">
        <v>4194</v>
      </c>
    </row>
    <row r="270" spans="2:4" ht="15" thickBot="1" x14ac:dyDescent="0.35">
      <c r="B270" s="58" t="s">
        <v>482</v>
      </c>
      <c r="C270" s="72">
        <v>163347.78</v>
      </c>
      <c r="D270" s="15">
        <v>4591</v>
      </c>
    </row>
    <row r="271" spans="2:4" ht="15" thickBot="1" x14ac:dyDescent="0.35">
      <c r="B271" s="62" t="s">
        <v>2961</v>
      </c>
      <c r="C271" s="72">
        <v>163347.78</v>
      </c>
      <c r="D271" s="15">
        <v>4591</v>
      </c>
    </row>
    <row r="272" spans="2:4" ht="15" thickBot="1" x14ac:dyDescent="0.35">
      <c r="B272" s="58" t="s">
        <v>166</v>
      </c>
      <c r="C272" s="72">
        <v>163037.32</v>
      </c>
      <c r="D272" s="15">
        <v>4468</v>
      </c>
    </row>
    <row r="273" spans="2:4" ht="15" thickBot="1" x14ac:dyDescent="0.35">
      <c r="B273" s="62" t="s">
        <v>2952</v>
      </c>
      <c r="C273" s="72">
        <v>163037.32</v>
      </c>
      <c r="D273" s="15">
        <v>4468</v>
      </c>
    </row>
    <row r="274" spans="2:4" ht="15" thickBot="1" x14ac:dyDescent="0.35">
      <c r="B274" s="58" t="s">
        <v>920</v>
      </c>
      <c r="C274" s="72">
        <v>163005.44</v>
      </c>
      <c r="D274" s="15">
        <v>4108</v>
      </c>
    </row>
    <row r="275" spans="2:4" ht="15" thickBot="1" x14ac:dyDescent="0.35">
      <c r="B275" s="62" t="s">
        <v>2979</v>
      </c>
      <c r="C275" s="72">
        <v>163005.44</v>
      </c>
      <c r="D275" s="15">
        <v>4108</v>
      </c>
    </row>
    <row r="276" spans="2:4" ht="15" thickBot="1" x14ac:dyDescent="0.35">
      <c r="B276" s="58" t="s">
        <v>39</v>
      </c>
      <c r="C276" s="72">
        <v>157267.76</v>
      </c>
      <c r="D276" s="15">
        <v>4514</v>
      </c>
    </row>
    <row r="277" spans="2:4" ht="15" thickBot="1" x14ac:dyDescent="0.35">
      <c r="B277" s="62" t="s">
        <v>2949</v>
      </c>
      <c r="C277" s="72">
        <v>157267.76</v>
      </c>
      <c r="D277" s="15">
        <v>4514</v>
      </c>
    </row>
    <row r="278" spans="2:4" ht="15" thickBot="1" x14ac:dyDescent="0.35">
      <c r="B278" s="58" t="s">
        <v>171</v>
      </c>
      <c r="C278" s="72">
        <v>156447.72</v>
      </c>
      <c r="D278" s="15">
        <v>4052</v>
      </c>
    </row>
    <row r="279" spans="2:4" ht="15" thickBot="1" x14ac:dyDescent="0.35">
      <c r="B279" s="62" t="s">
        <v>2952</v>
      </c>
      <c r="C279" s="72">
        <v>156447.72</v>
      </c>
      <c r="D279" s="15">
        <v>4052</v>
      </c>
    </row>
    <row r="280" spans="2:4" ht="15" thickBot="1" x14ac:dyDescent="0.35">
      <c r="B280" s="58" t="s">
        <v>721</v>
      </c>
      <c r="C280" s="72">
        <v>155896.19999999998</v>
      </c>
      <c r="D280" s="15">
        <v>4044</v>
      </c>
    </row>
    <row r="281" spans="2:4" ht="15" thickBot="1" x14ac:dyDescent="0.35">
      <c r="B281" s="62" t="s">
        <v>2965</v>
      </c>
      <c r="C281" s="72">
        <v>155896.19999999998</v>
      </c>
      <c r="D281" s="15">
        <v>4044</v>
      </c>
    </row>
    <row r="282" spans="2:4" ht="15" thickBot="1" x14ac:dyDescent="0.35">
      <c r="B282" s="58" t="s">
        <v>907</v>
      </c>
      <c r="C282" s="72">
        <v>155572.95000000001</v>
      </c>
      <c r="D282" s="15">
        <v>4845</v>
      </c>
    </row>
    <row r="283" spans="2:4" ht="15" thickBot="1" x14ac:dyDescent="0.35">
      <c r="B283" s="62" t="s">
        <v>2978</v>
      </c>
      <c r="C283" s="72">
        <v>155572.95000000001</v>
      </c>
      <c r="D283" s="15">
        <v>4845</v>
      </c>
    </row>
    <row r="284" spans="2:4" ht="15" thickBot="1" x14ac:dyDescent="0.35">
      <c r="B284" s="58" t="s">
        <v>291</v>
      </c>
      <c r="C284" s="72">
        <v>155164.04999999999</v>
      </c>
      <c r="D284" s="15">
        <v>4491</v>
      </c>
    </row>
    <row r="285" spans="2:4" ht="15" thickBot="1" x14ac:dyDescent="0.35">
      <c r="B285" s="62" t="s">
        <v>2956</v>
      </c>
      <c r="C285" s="72">
        <v>155164.04999999999</v>
      </c>
      <c r="D285" s="15">
        <v>4491</v>
      </c>
    </row>
    <row r="286" spans="2:4" ht="15" thickBot="1" x14ac:dyDescent="0.35">
      <c r="B286" s="58" t="s">
        <v>319</v>
      </c>
      <c r="C286" s="72">
        <v>152568</v>
      </c>
      <c r="D286" s="15">
        <v>4680</v>
      </c>
    </row>
    <row r="287" spans="2:4" ht="15" thickBot="1" x14ac:dyDescent="0.35">
      <c r="B287" s="62" t="s">
        <v>2957</v>
      </c>
      <c r="C287" s="72">
        <v>152568</v>
      </c>
      <c r="D287" s="15">
        <v>4680</v>
      </c>
    </row>
    <row r="288" spans="2:4" ht="15" thickBot="1" x14ac:dyDescent="0.35">
      <c r="B288" s="58" t="s">
        <v>941</v>
      </c>
      <c r="C288" s="72">
        <v>151805.09</v>
      </c>
      <c r="D288" s="15">
        <v>4133</v>
      </c>
    </row>
    <row r="289" spans="2:4" ht="15" thickBot="1" x14ac:dyDescent="0.35">
      <c r="B289" s="62" t="s">
        <v>2979</v>
      </c>
      <c r="C289" s="72">
        <v>151805.09</v>
      </c>
      <c r="D289" s="15">
        <v>4133</v>
      </c>
    </row>
    <row r="290" spans="2:4" ht="15" thickBot="1" x14ac:dyDescent="0.35">
      <c r="B290" s="58" t="s">
        <v>599</v>
      </c>
      <c r="C290" s="72">
        <v>151472.22999999998</v>
      </c>
      <c r="D290" s="15">
        <v>4459</v>
      </c>
    </row>
    <row r="291" spans="2:4" ht="15" thickBot="1" x14ac:dyDescent="0.35">
      <c r="B291" s="62" t="s">
        <v>2961</v>
      </c>
      <c r="C291" s="72">
        <v>151472.22999999998</v>
      </c>
      <c r="D291" s="15">
        <v>4459</v>
      </c>
    </row>
    <row r="292" spans="2:4" ht="15" thickBot="1" x14ac:dyDescent="0.35">
      <c r="B292" s="58" t="s">
        <v>118</v>
      </c>
      <c r="C292" s="72">
        <v>147880.79999999999</v>
      </c>
      <c r="D292" s="15">
        <v>4465</v>
      </c>
    </row>
    <row r="293" spans="2:4" ht="15" thickBot="1" x14ac:dyDescent="0.35">
      <c r="B293" s="62" t="s">
        <v>2951</v>
      </c>
      <c r="C293" s="72">
        <v>147880.79999999999</v>
      </c>
      <c r="D293" s="15">
        <v>4465</v>
      </c>
    </row>
    <row r="294" spans="2:4" ht="15" thickBot="1" x14ac:dyDescent="0.35">
      <c r="B294" s="58" t="s">
        <v>600</v>
      </c>
      <c r="C294" s="72">
        <v>147133.19</v>
      </c>
      <c r="D294" s="15">
        <v>4523</v>
      </c>
    </row>
    <row r="295" spans="2:4" ht="15" thickBot="1" x14ac:dyDescent="0.35">
      <c r="B295" s="62" t="s">
        <v>2961</v>
      </c>
      <c r="C295" s="72">
        <v>147133.19</v>
      </c>
      <c r="D295" s="15">
        <v>4523</v>
      </c>
    </row>
    <row r="296" spans="2:4" ht="15" thickBot="1" x14ac:dyDescent="0.35">
      <c r="B296" s="58" t="s">
        <v>440</v>
      </c>
      <c r="C296" s="72">
        <v>146369.18</v>
      </c>
      <c r="D296" s="15">
        <v>4223</v>
      </c>
    </row>
    <row r="297" spans="2:4" ht="15" thickBot="1" x14ac:dyDescent="0.35">
      <c r="B297" s="62" t="s">
        <v>2959</v>
      </c>
      <c r="C297" s="72">
        <v>146369.18</v>
      </c>
      <c r="D297" s="15">
        <v>4223</v>
      </c>
    </row>
    <row r="298" spans="2:4" ht="15" thickBot="1" x14ac:dyDescent="0.35">
      <c r="B298" s="58" t="s">
        <v>832</v>
      </c>
      <c r="C298" s="72">
        <v>146136.32000000001</v>
      </c>
      <c r="D298" s="15">
        <v>4708</v>
      </c>
    </row>
    <row r="299" spans="2:4" ht="15" thickBot="1" x14ac:dyDescent="0.35">
      <c r="B299" s="62" t="s">
        <v>2969</v>
      </c>
      <c r="C299" s="72">
        <v>146136.32000000001</v>
      </c>
      <c r="D299" s="15">
        <v>4708</v>
      </c>
    </row>
    <row r="300" spans="2:4" ht="15" thickBot="1" x14ac:dyDescent="0.35">
      <c r="B300" s="58" t="s">
        <v>296</v>
      </c>
      <c r="C300" s="72">
        <v>144324.75</v>
      </c>
      <c r="D300" s="15">
        <v>4835</v>
      </c>
    </row>
    <row r="301" spans="2:4" ht="15" thickBot="1" x14ac:dyDescent="0.35">
      <c r="B301" s="62" t="s">
        <v>2956</v>
      </c>
      <c r="C301" s="72">
        <v>144324.75</v>
      </c>
      <c r="D301" s="15">
        <v>4835</v>
      </c>
    </row>
    <row r="302" spans="2:4" ht="15" thickBot="1" x14ac:dyDescent="0.35">
      <c r="B302" s="58" t="s">
        <v>903</v>
      </c>
      <c r="C302" s="72">
        <v>142707.18</v>
      </c>
      <c r="D302" s="15">
        <v>4301</v>
      </c>
    </row>
    <row r="303" spans="2:4" ht="15" thickBot="1" x14ac:dyDescent="0.35">
      <c r="B303" s="62" t="s">
        <v>2978</v>
      </c>
      <c r="C303" s="72">
        <v>142707.18</v>
      </c>
      <c r="D303" s="15">
        <v>4301</v>
      </c>
    </row>
    <row r="304" spans="2:4" ht="15" thickBot="1" x14ac:dyDescent="0.35">
      <c r="B304" s="58" t="s">
        <v>589</v>
      </c>
      <c r="C304" s="72">
        <v>139122.52000000002</v>
      </c>
      <c r="D304" s="15">
        <v>4834</v>
      </c>
    </row>
    <row r="305" spans="2:4" ht="15" thickBot="1" x14ac:dyDescent="0.35">
      <c r="B305" s="62" t="s">
        <v>2961</v>
      </c>
      <c r="C305" s="72">
        <v>139122.52000000002</v>
      </c>
      <c r="D305" s="15">
        <v>4834</v>
      </c>
    </row>
    <row r="306" spans="2:4" ht="15" thickBot="1" x14ac:dyDescent="0.35">
      <c r="B306" s="58" t="s">
        <v>886</v>
      </c>
      <c r="C306" s="72">
        <v>137433.73000000001</v>
      </c>
      <c r="D306" s="15">
        <v>4949</v>
      </c>
    </row>
    <row r="307" spans="2:4" ht="15" thickBot="1" x14ac:dyDescent="0.35">
      <c r="B307" s="62" t="s">
        <v>2977</v>
      </c>
      <c r="C307" s="72">
        <v>137433.73000000001</v>
      </c>
      <c r="D307" s="15">
        <v>4949</v>
      </c>
    </row>
    <row r="308" spans="2:4" ht="15" thickBot="1" x14ac:dyDescent="0.35">
      <c r="B308" s="58" t="s">
        <v>680</v>
      </c>
      <c r="C308" s="72">
        <v>136268.88</v>
      </c>
      <c r="D308" s="15">
        <v>4686</v>
      </c>
    </row>
    <row r="309" spans="2:4" ht="15" thickBot="1" x14ac:dyDescent="0.35">
      <c r="B309" s="62" t="s">
        <v>2964</v>
      </c>
      <c r="C309" s="72">
        <v>136268.88</v>
      </c>
      <c r="D309" s="15">
        <v>4686</v>
      </c>
    </row>
    <row r="310" spans="2:4" ht="15" thickBot="1" x14ac:dyDescent="0.35">
      <c r="B310" s="58" t="s">
        <v>545</v>
      </c>
      <c r="C310" s="72">
        <v>133193.84</v>
      </c>
      <c r="D310" s="15">
        <v>4628</v>
      </c>
    </row>
    <row r="311" spans="2:4" ht="15" thickBot="1" x14ac:dyDescent="0.35">
      <c r="B311" s="62" t="s">
        <v>2961</v>
      </c>
      <c r="C311" s="72">
        <v>133193.84</v>
      </c>
      <c r="D311" s="15">
        <v>4628</v>
      </c>
    </row>
    <row r="312" spans="2:4" ht="15" thickBot="1" x14ac:dyDescent="0.35">
      <c r="B312" s="58" t="s">
        <v>59</v>
      </c>
      <c r="C312" s="72">
        <v>131818.04999999999</v>
      </c>
      <c r="D312" s="15">
        <v>4995</v>
      </c>
    </row>
    <row r="313" spans="2:4" ht="15" thickBot="1" x14ac:dyDescent="0.35">
      <c r="B313" s="62" t="s">
        <v>2949</v>
      </c>
      <c r="C313" s="72">
        <v>131818.04999999999</v>
      </c>
      <c r="D313" s="15">
        <v>4995</v>
      </c>
    </row>
    <row r="314" spans="2:4" ht="15" thickBot="1" x14ac:dyDescent="0.35">
      <c r="B314" s="58" t="s">
        <v>986</v>
      </c>
      <c r="C314" s="72">
        <v>131531.25</v>
      </c>
      <c r="D314" s="15">
        <v>4209</v>
      </c>
    </row>
    <row r="315" spans="2:4" ht="15" thickBot="1" x14ac:dyDescent="0.35">
      <c r="B315" s="62" t="s">
        <v>2984</v>
      </c>
      <c r="C315" s="72">
        <v>131531.25</v>
      </c>
      <c r="D315" s="15">
        <v>4209</v>
      </c>
    </row>
    <row r="316" spans="2:4" ht="15" thickBot="1" x14ac:dyDescent="0.35">
      <c r="B316" s="58" t="s">
        <v>601</v>
      </c>
      <c r="C316" s="72">
        <v>130464.74</v>
      </c>
      <c r="D316" s="15">
        <v>4991</v>
      </c>
    </row>
    <row r="317" spans="2:4" ht="15" thickBot="1" x14ac:dyDescent="0.35">
      <c r="B317" s="62" t="s">
        <v>2961</v>
      </c>
      <c r="C317" s="72">
        <v>130464.74</v>
      </c>
      <c r="D317" s="15">
        <v>4991</v>
      </c>
    </row>
    <row r="318" spans="2:4" ht="15" thickBot="1" x14ac:dyDescent="0.35">
      <c r="B318" s="58" t="s">
        <v>691</v>
      </c>
      <c r="C318" s="72">
        <v>129754.8</v>
      </c>
      <c r="D318" s="15">
        <v>4065</v>
      </c>
    </row>
    <row r="319" spans="2:4" ht="15" thickBot="1" x14ac:dyDescent="0.35">
      <c r="B319" s="62" t="s">
        <v>2964</v>
      </c>
      <c r="C319" s="72">
        <v>129754.8</v>
      </c>
      <c r="D319" s="15">
        <v>4065</v>
      </c>
    </row>
    <row r="320" spans="2:4" ht="15" thickBot="1" x14ac:dyDescent="0.35">
      <c r="B320" s="58" t="s">
        <v>751</v>
      </c>
      <c r="C320" s="72">
        <v>129452.15999999999</v>
      </c>
      <c r="D320" s="15">
        <v>4584</v>
      </c>
    </row>
    <row r="321" spans="2:4" ht="15" thickBot="1" x14ac:dyDescent="0.35">
      <c r="B321" s="62" t="s">
        <v>2965</v>
      </c>
      <c r="C321" s="72">
        <v>129452.15999999999</v>
      </c>
      <c r="D321" s="15">
        <v>4584</v>
      </c>
    </row>
    <row r="322" spans="2:4" ht="15" thickBot="1" x14ac:dyDescent="0.35">
      <c r="B322" s="58" t="s">
        <v>229</v>
      </c>
      <c r="C322" s="72">
        <v>126882</v>
      </c>
      <c r="D322" s="15">
        <v>4770</v>
      </c>
    </row>
    <row r="323" spans="2:4" ht="15" thickBot="1" x14ac:dyDescent="0.35">
      <c r="B323" s="62" t="s">
        <v>2955</v>
      </c>
      <c r="C323" s="72">
        <v>126882</v>
      </c>
      <c r="D323" s="15">
        <v>4770</v>
      </c>
    </row>
    <row r="324" spans="2:4" ht="15" thickBot="1" x14ac:dyDescent="0.35">
      <c r="B324" s="58" t="s">
        <v>302</v>
      </c>
      <c r="C324" s="72">
        <v>120995.4</v>
      </c>
      <c r="D324" s="15">
        <v>4210</v>
      </c>
    </row>
    <row r="325" spans="2:4" ht="15" thickBot="1" x14ac:dyDescent="0.35">
      <c r="B325" s="62" t="s">
        <v>2956</v>
      </c>
      <c r="C325" s="72">
        <v>120995.4</v>
      </c>
      <c r="D325" s="15">
        <v>4210</v>
      </c>
    </row>
    <row r="326" spans="2:4" ht="15" thickBot="1" x14ac:dyDescent="0.35">
      <c r="B326" s="58" t="s">
        <v>674</v>
      </c>
      <c r="C326" s="72">
        <v>119560</v>
      </c>
      <c r="D326" s="15">
        <v>4900</v>
      </c>
    </row>
    <row r="327" spans="2:4" ht="15" thickBot="1" x14ac:dyDescent="0.35">
      <c r="B327" s="62" t="s">
        <v>2964</v>
      </c>
      <c r="C327" s="72">
        <v>119560</v>
      </c>
      <c r="D327" s="15">
        <v>4900</v>
      </c>
    </row>
    <row r="328" spans="2:4" ht="15" thickBot="1" x14ac:dyDescent="0.35">
      <c r="B328" s="58" t="s">
        <v>188</v>
      </c>
      <c r="C328" s="72">
        <v>118514.59000000001</v>
      </c>
      <c r="D328" s="15">
        <v>4553</v>
      </c>
    </row>
    <row r="329" spans="2:4" ht="15" thickBot="1" x14ac:dyDescent="0.35">
      <c r="B329" s="62" t="s">
        <v>2953</v>
      </c>
      <c r="C329" s="72">
        <v>118514.59000000001</v>
      </c>
      <c r="D329" s="15">
        <v>4553</v>
      </c>
    </row>
    <row r="330" spans="2:4" ht="15" thickBot="1" x14ac:dyDescent="0.35">
      <c r="B330" s="58" t="s">
        <v>979</v>
      </c>
      <c r="C330" s="72">
        <v>118147.2</v>
      </c>
      <c r="D330" s="15">
        <v>4960</v>
      </c>
    </row>
    <row r="331" spans="2:4" ht="15" thickBot="1" x14ac:dyDescent="0.35">
      <c r="B331" s="62" t="s">
        <v>2983</v>
      </c>
      <c r="C331" s="72">
        <v>118147.2</v>
      </c>
      <c r="D331" s="15">
        <v>4960</v>
      </c>
    </row>
    <row r="332" spans="2:4" ht="15" thickBot="1" x14ac:dyDescent="0.35">
      <c r="B332" s="58" t="s">
        <v>934</v>
      </c>
      <c r="C332" s="72">
        <v>117428.22</v>
      </c>
      <c r="D332" s="15">
        <v>4494</v>
      </c>
    </row>
    <row r="333" spans="2:4" ht="15" thickBot="1" x14ac:dyDescent="0.35">
      <c r="B333" s="62" t="s">
        <v>2979</v>
      </c>
      <c r="C333" s="72">
        <v>117428.22</v>
      </c>
      <c r="D333" s="15">
        <v>4494</v>
      </c>
    </row>
    <row r="334" spans="2:4" ht="15" thickBot="1" x14ac:dyDescent="0.35">
      <c r="B334" s="58" t="s">
        <v>909</v>
      </c>
      <c r="C334" s="72">
        <v>115570.52</v>
      </c>
      <c r="D334" s="15">
        <v>4078</v>
      </c>
    </row>
    <row r="335" spans="2:4" ht="15" thickBot="1" x14ac:dyDescent="0.35">
      <c r="B335" s="62" t="s">
        <v>2978</v>
      </c>
      <c r="C335" s="72">
        <v>115570.52</v>
      </c>
      <c r="D335" s="15">
        <v>4078</v>
      </c>
    </row>
    <row r="336" spans="2:4" ht="15" thickBot="1" x14ac:dyDescent="0.35">
      <c r="B336" s="58" t="s">
        <v>283</v>
      </c>
      <c r="C336" s="72">
        <v>113807.46</v>
      </c>
      <c r="D336" s="15">
        <v>4602</v>
      </c>
    </row>
    <row r="337" spans="2:4" ht="15" thickBot="1" x14ac:dyDescent="0.35">
      <c r="B337" s="62" t="s">
        <v>2956</v>
      </c>
      <c r="C337" s="72">
        <v>113807.46</v>
      </c>
      <c r="D337" s="15">
        <v>4602</v>
      </c>
    </row>
    <row r="338" spans="2:4" ht="15" thickBot="1" x14ac:dyDescent="0.35">
      <c r="B338" s="58" t="s">
        <v>809</v>
      </c>
      <c r="C338" s="72">
        <v>111981.88</v>
      </c>
      <c r="D338" s="15">
        <v>4078</v>
      </c>
    </row>
    <row r="339" spans="2:4" ht="15" thickBot="1" x14ac:dyDescent="0.35">
      <c r="B339" s="62" t="s">
        <v>2967</v>
      </c>
      <c r="C339" s="72">
        <v>111981.88</v>
      </c>
      <c r="D339" s="15">
        <v>4078</v>
      </c>
    </row>
    <row r="340" spans="2:4" ht="15" thickBot="1" x14ac:dyDescent="0.35">
      <c r="B340" s="58" t="s">
        <v>128</v>
      </c>
      <c r="C340" s="72">
        <v>111507</v>
      </c>
      <c r="D340" s="15">
        <v>4092</v>
      </c>
    </row>
    <row r="341" spans="2:4" ht="15" thickBot="1" x14ac:dyDescent="0.35">
      <c r="B341" s="62" t="s">
        <v>2951</v>
      </c>
      <c r="C341" s="72">
        <v>111507</v>
      </c>
      <c r="D341" s="15">
        <v>4092</v>
      </c>
    </row>
    <row r="342" spans="2:4" ht="15" thickBot="1" x14ac:dyDescent="0.35">
      <c r="B342" s="58" t="s">
        <v>641</v>
      </c>
      <c r="C342" s="72">
        <v>110895.76</v>
      </c>
      <c r="D342" s="15">
        <v>4468</v>
      </c>
    </row>
    <row r="343" spans="2:4" ht="15" thickBot="1" x14ac:dyDescent="0.35">
      <c r="B343" s="62" t="s">
        <v>2964</v>
      </c>
      <c r="C343" s="72">
        <v>110895.76</v>
      </c>
      <c r="D343" s="15">
        <v>4468</v>
      </c>
    </row>
    <row r="344" spans="2:4" ht="15" thickBot="1" x14ac:dyDescent="0.35">
      <c r="B344" s="58" t="s">
        <v>127</v>
      </c>
      <c r="C344" s="72">
        <v>107458.56000000001</v>
      </c>
      <c r="D344" s="15">
        <v>4224</v>
      </c>
    </row>
    <row r="345" spans="2:4" ht="15" thickBot="1" x14ac:dyDescent="0.35">
      <c r="B345" s="62" t="s">
        <v>2951</v>
      </c>
      <c r="C345" s="72">
        <v>107458.56000000001</v>
      </c>
      <c r="D345" s="15">
        <v>4224</v>
      </c>
    </row>
    <row r="346" spans="2:4" ht="15" thickBot="1" x14ac:dyDescent="0.35">
      <c r="B346" s="58" t="s">
        <v>70</v>
      </c>
      <c r="C346" s="72">
        <v>107336.34000000001</v>
      </c>
      <c r="D346" s="15">
        <v>4779</v>
      </c>
    </row>
    <row r="347" spans="2:4" ht="15" thickBot="1" x14ac:dyDescent="0.35">
      <c r="B347" s="62" t="s">
        <v>2950</v>
      </c>
      <c r="C347" s="72">
        <v>107336.34000000001</v>
      </c>
      <c r="D347" s="15">
        <v>4779</v>
      </c>
    </row>
    <row r="348" spans="2:4" ht="15" thickBot="1" x14ac:dyDescent="0.35">
      <c r="B348" s="58" t="s">
        <v>950</v>
      </c>
      <c r="C348" s="72">
        <v>106972.2</v>
      </c>
      <c r="D348" s="15">
        <v>4020</v>
      </c>
    </row>
    <row r="349" spans="2:4" ht="15" thickBot="1" x14ac:dyDescent="0.35">
      <c r="B349" s="62" t="s">
        <v>2980</v>
      </c>
      <c r="C349" s="72">
        <v>106972.2</v>
      </c>
      <c r="D349" s="15">
        <v>4020</v>
      </c>
    </row>
    <row r="350" spans="2:4" ht="15" thickBot="1" x14ac:dyDescent="0.35">
      <c r="B350" s="58" t="s">
        <v>582</v>
      </c>
      <c r="C350" s="72">
        <v>105947.15</v>
      </c>
      <c r="D350" s="15">
        <v>4495</v>
      </c>
    </row>
    <row r="351" spans="2:4" ht="15" thickBot="1" x14ac:dyDescent="0.35">
      <c r="B351" s="62" t="s">
        <v>2961</v>
      </c>
      <c r="C351" s="72">
        <v>105947.15</v>
      </c>
      <c r="D351" s="15">
        <v>4495</v>
      </c>
    </row>
    <row r="352" spans="2:4" ht="15" thickBot="1" x14ac:dyDescent="0.35">
      <c r="B352" s="58" t="s">
        <v>370</v>
      </c>
      <c r="C352" s="72">
        <v>103244.96</v>
      </c>
      <c r="D352" s="15">
        <v>4052</v>
      </c>
    </row>
    <row r="353" spans="2:4" ht="15" thickBot="1" x14ac:dyDescent="0.35">
      <c r="B353" s="62" t="s">
        <v>2959</v>
      </c>
      <c r="C353" s="72">
        <v>103244.96</v>
      </c>
      <c r="D353" s="15">
        <v>4052</v>
      </c>
    </row>
    <row r="354" spans="2:4" ht="15" thickBot="1" x14ac:dyDescent="0.35">
      <c r="B354" s="58" t="s">
        <v>705</v>
      </c>
      <c r="C354" s="72">
        <v>103012.03000000001</v>
      </c>
      <c r="D354" s="15">
        <v>4903</v>
      </c>
    </row>
    <row r="355" spans="2:4" ht="15" thickBot="1" x14ac:dyDescent="0.35">
      <c r="B355" s="62" t="s">
        <v>2964</v>
      </c>
      <c r="C355" s="72">
        <v>103012.03000000001</v>
      </c>
      <c r="D355" s="15">
        <v>4903</v>
      </c>
    </row>
    <row r="356" spans="2:4" ht="15" thickBot="1" x14ac:dyDescent="0.35">
      <c r="B356" s="58" t="s">
        <v>390</v>
      </c>
      <c r="C356" s="72">
        <v>99237.24</v>
      </c>
      <c r="D356" s="15">
        <v>4519</v>
      </c>
    </row>
    <row r="357" spans="2:4" ht="15" thickBot="1" x14ac:dyDescent="0.35">
      <c r="B357" s="62" t="s">
        <v>2959</v>
      </c>
      <c r="C357" s="72">
        <v>99237.24</v>
      </c>
      <c r="D357" s="15">
        <v>4519</v>
      </c>
    </row>
    <row r="358" spans="2:4" ht="15" thickBot="1" x14ac:dyDescent="0.35">
      <c r="B358" s="58" t="s">
        <v>848</v>
      </c>
      <c r="C358" s="72">
        <v>98378.28</v>
      </c>
      <c r="D358" s="15">
        <v>4914</v>
      </c>
    </row>
    <row r="359" spans="2:4" ht="15" thickBot="1" x14ac:dyDescent="0.35">
      <c r="B359" s="62" t="s">
        <v>2970</v>
      </c>
      <c r="C359" s="72">
        <v>98378.28</v>
      </c>
      <c r="D359" s="15">
        <v>4914</v>
      </c>
    </row>
    <row r="360" spans="2:4" ht="15" thickBot="1" x14ac:dyDescent="0.35">
      <c r="B360" s="58" t="s">
        <v>796</v>
      </c>
      <c r="C360" s="72">
        <v>95895.360000000001</v>
      </c>
      <c r="D360" s="15">
        <v>4752</v>
      </c>
    </row>
    <row r="361" spans="2:4" ht="15" thickBot="1" x14ac:dyDescent="0.35">
      <c r="B361" s="62" t="s">
        <v>2967</v>
      </c>
      <c r="C361" s="72">
        <v>95895.360000000001</v>
      </c>
      <c r="D361" s="15">
        <v>4752</v>
      </c>
    </row>
    <row r="362" spans="2:4" ht="15" thickBot="1" x14ac:dyDescent="0.35">
      <c r="B362" s="58" t="s">
        <v>1000</v>
      </c>
      <c r="C362" s="72">
        <v>93842.63</v>
      </c>
      <c r="D362" s="15">
        <v>4571</v>
      </c>
    </row>
    <row r="363" spans="2:4" ht="15" thickBot="1" x14ac:dyDescent="0.35">
      <c r="B363" s="62" t="s">
        <v>2988</v>
      </c>
      <c r="C363" s="72">
        <v>93842.63</v>
      </c>
      <c r="D363" s="15">
        <v>4571</v>
      </c>
    </row>
    <row r="364" spans="2:4" ht="15" thickBot="1" x14ac:dyDescent="0.35">
      <c r="B364" s="58" t="s">
        <v>607</v>
      </c>
      <c r="C364" s="72">
        <v>93248.2</v>
      </c>
      <c r="D364" s="15">
        <v>4028</v>
      </c>
    </row>
    <row r="365" spans="2:4" ht="15" thickBot="1" x14ac:dyDescent="0.35">
      <c r="B365" s="62" t="s">
        <v>2961</v>
      </c>
      <c r="C365" s="72">
        <v>93248.2</v>
      </c>
      <c r="D365" s="15">
        <v>4028</v>
      </c>
    </row>
    <row r="366" spans="2:4" ht="15" thickBot="1" x14ac:dyDescent="0.35">
      <c r="B366" s="58" t="s">
        <v>96</v>
      </c>
      <c r="C366" s="72">
        <v>92562.84</v>
      </c>
      <c r="D366" s="15">
        <v>4612</v>
      </c>
    </row>
    <row r="367" spans="2:4" ht="15" thickBot="1" x14ac:dyDescent="0.35">
      <c r="B367" s="62" t="s">
        <v>2951</v>
      </c>
      <c r="C367" s="72">
        <v>92562.84</v>
      </c>
      <c r="D367" s="15">
        <v>4612</v>
      </c>
    </row>
    <row r="368" spans="2:4" ht="15" thickBot="1" x14ac:dyDescent="0.35">
      <c r="B368" s="58" t="s">
        <v>968</v>
      </c>
      <c r="C368" s="72">
        <v>92416.38</v>
      </c>
      <c r="D368" s="15">
        <v>4218</v>
      </c>
    </row>
    <row r="369" spans="2:4" ht="15" thickBot="1" x14ac:dyDescent="0.35">
      <c r="B369" s="62" t="s">
        <v>2982</v>
      </c>
      <c r="C369" s="72">
        <v>92416.38</v>
      </c>
      <c r="D369" s="15">
        <v>4218</v>
      </c>
    </row>
    <row r="370" spans="2:4" ht="15" thickBot="1" x14ac:dyDescent="0.35">
      <c r="B370" s="58" t="s">
        <v>35</v>
      </c>
      <c r="C370" s="72">
        <v>90156.1</v>
      </c>
      <c r="D370" s="15">
        <v>4981</v>
      </c>
    </row>
    <row r="371" spans="2:4" ht="15" thickBot="1" x14ac:dyDescent="0.35">
      <c r="B371" s="62" t="s">
        <v>2949</v>
      </c>
      <c r="C371" s="72">
        <v>90156.1</v>
      </c>
      <c r="D371" s="15">
        <v>4981</v>
      </c>
    </row>
    <row r="372" spans="2:4" ht="15" thickBot="1" x14ac:dyDescent="0.35">
      <c r="B372" s="58" t="s">
        <v>822</v>
      </c>
      <c r="C372" s="72">
        <v>88251.37000000001</v>
      </c>
      <c r="D372" s="15">
        <v>4933</v>
      </c>
    </row>
    <row r="373" spans="2:4" ht="15" thickBot="1" x14ac:dyDescent="0.35">
      <c r="B373" s="62" t="s">
        <v>2968</v>
      </c>
      <c r="C373" s="72">
        <v>88251.37000000001</v>
      </c>
      <c r="D373" s="15">
        <v>4933</v>
      </c>
    </row>
    <row r="374" spans="2:4" ht="15" thickBot="1" x14ac:dyDescent="0.35">
      <c r="B374" s="58" t="s">
        <v>228</v>
      </c>
      <c r="C374" s="72">
        <v>85180.54</v>
      </c>
      <c r="D374" s="15">
        <v>4727</v>
      </c>
    </row>
    <row r="375" spans="2:4" ht="15" thickBot="1" x14ac:dyDescent="0.35">
      <c r="B375" s="62" t="s">
        <v>2955</v>
      </c>
      <c r="C375" s="72">
        <v>85180.54</v>
      </c>
      <c r="D375" s="15">
        <v>4727</v>
      </c>
    </row>
    <row r="376" spans="2:4" ht="15" thickBot="1" x14ac:dyDescent="0.35">
      <c r="B376" s="58" t="s">
        <v>211</v>
      </c>
      <c r="C376" s="72">
        <v>84689.3</v>
      </c>
      <c r="D376" s="15">
        <v>4870</v>
      </c>
    </row>
    <row r="377" spans="2:4" ht="15" thickBot="1" x14ac:dyDescent="0.35">
      <c r="B377" s="62" t="s">
        <v>2954</v>
      </c>
      <c r="C377" s="72">
        <v>84689.3</v>
      </c>
      <c r="D377" s="15">
        <v>4870</v>
      </c>
    </row>
    <row r="378" spans="2:4" ht="15" thickBot="1" x14ac:dyDescent="0.35">
      <c r="B378" s="58" t="s">
        <v>313</v>
      </c>
      <c r="C378" s="72">
        <v>83907.920000000013</v>
      </c>
      <c r="D378" s="15">
        <v>4792</v>
      </c>
    </row>
    <row r="379" spans="2:4" ht="15" thickBot="1" x14ac:dyDescent="0.35">
      <c r="B379" s="62" t="s">
        <v>2957</v>
      </c>
      <c r="C379" s="72">
        <v>83907.920000000013</v>
      </c>
      <c r="D379" s="15">
        <v>4792</v>
      </c>
    </row>
    <row r="380" spans="2:4" ht="15" thickBot="1" x14ac:dyDescent="0.35">
      <c r="B380" s="58" t="s">
        <v>264</v>
      </c>
      <c r="C380" s="72">
        <v>83783.38</v>
      </c>
      <c r="D380" s="15">
        <v>4478</v>
      </c>
    </row>
    <row r="381" spans="2:4" ht="15" thickBot="1" x14ac:dyDescent="0.35">
      <c r="B381" s="62" t="s">
        <v>2956</v>
      </c>
      <c r="C381" s="72">
        <v>83783.38</v>
      </c>
      <c r="D381" s="15">
        <v>4478</v>
      </c>
    </row>
    <row r="382" spans="2:4" ht="15" thickBot="1" x14ac:dyDescent="0.35">
      <c r="B382" s="58" t="s">
        <v>923</v>
      </c>
      <c r="C382" s="72">
        <v>83055.88</v>
      </c>
      <c r="D382" s="15">
        <v>4556</v>
      </c>
    </row>
    <row r="383" spans="2:4" ht="15" thickBot="1" x14ac:dyDescent="0.35">
      <c r="B383" s="62" t="s">
        <v>2979</v>
      </c>
      <c r="C383" s="72">
        <v>83055.88</v>
      </c>
      <c r="D383" s="15">
        <v>4556</v>
      </c>
    </row>
    <row r="384" spans="2:4" ht="15" thickBot="1" x14ac:dyDescent="0.35">
      <c r="B384" s="58" t="s">
        <v>314</v>
      </c>
      <c r="C384" s="72">
        <v>82902</v>
      </c>
      <c r="D384" s="15">
        <v>4920</v>
      </c>
    </row>
    <row r="385" spans="2:4" ht="15" thickBot="1" x14ac:dyDescent="0.35">
      <c r="B385" s="62" t="s">
        <v>2957</v>
      </c>
      <c r="C385" s="72">
        <v>82902</v>
      </c>
      <c r="D385" s="15">
        <v>4920</v>
      </c>
    </row>
    <row r="386" spans="2:4" ht="15" thickBot="1" x14ac:dyDescent="0.35">
      <c r="B386" s="58" t="s">
        <v>946</v>
      </c>
      <c r="C386" s="72">
        <v>80790.240000000005</v>
      </c>
      <c r="D386" s="15">
        <v>4549</v>
      </c>
    </row>
    <row r="387" spans="2:4" ht="15" thickBot="1" x14ac:dyDescent="0.35">
      <c r="B387" s="62" t="s">
        <v>2979</v>
      </c>
      <c r="C387" s="72">
        <v>80790.240000000005</v>
      </c>
      <c r="D387" s="15">
        <v>4549</v>
      </c>
    </row>
    <row r="388" spans="2:4" ht="15" thickBot="1" x14ac:dyDescent="0.35">
      <c r="B388" s="58" t="s">
        <v>811</v>
      </c>
      <c r="C388" s="72">
        <v>79854.720000000001</v>
      </c>
      <c r="D388" s="15">
        <v>4776</v>
      </c>
    </row>
    <row r="389" spans="2:4" ht="15" thickBot="1" x14ac:dyDescent="0.35">
      <c r="B389" s="62" t="s">
        <v>2967</v>
      </c>
      <c r="C389" s="72">
        <v>79854.720000000001</v>
      </c>
      <c r="D389" s="15">
        <v>4776</v>
      </c>
    </row>
    <row r="390" spans="2:4" ht="15" thickBot="1" x14ac:dyDescent="0.35">
      <c r="B390" s="58" t="s">
        <v>407</v>
      </c>
      <c r="C390" s="72">
        <v>79553.759999999995</v>
      </c>
      <c r="D390" s="15">
        <v>4636</v>
      </c>
    </row>
    <row r="391" spans="2:4" ht="15" thickBot="1" x14ac:dyDescent="0.35">
      <c r="B391" s="62" t="s">
        <v>2959</v>
      </c>
      <c r="C391" s="72">
        <v>79553.759999999995</v>
      </c>
      <c r="D391" s="15">
        <v>4636</v>
      </c>
    </row>
    <row r="392" spans="2:4" ht="15" thickBot="1" x14ac:dyDescent="0.35">
      <c r="B392" s="58" t="s">
        <v>551</v>
      </c>
      <c r="C392" s="72">
        <v>78008.22</v>
      </c>
      <c r="D392" s="15">
        <v>4538</v>
      </c>
    </row>
    <row r="393" spans="2:4" ht="15" thickBot="1" x14ac:dyDescent="0.35">
      <c r="B393" s="62" t="s">
        <v>2961</v>
      </c>
      <c r="C393" s="72">
        <v>78008.22</v>
      </c>
      <c r="D393" s="15">
        <v>4538</v>
      </c>
    </row>
    <row r="394" spans="2:4" ht="15" thickBot="1" x14ac:dyDescent="0.35">
      <c r="B394" s="58" t="s">
        <v>771</v>
      </c>
      <c r="C394" s="72">
        <v>74978.720000000001</v>
      </c>
      <c r="D394" s="15">
        <v>4016</v>
      </c>
    </row>
    <row r="395" spans="2:4" ht="15" thickBot="1" x14ac:dyDescent="0.35">
      <c r="B395" s="62" t="s">
        <v>2967</v>
      </c>
      <c r="C395" s="72">
        <v>74978.720000000001</v>
      </c>
      <c r="D395" s="15">
        <v>4016</v>
      </c>
    </row>
    <row r="396" spans="2:4" ht="15" thickBot="1" x14ac:dyDescent="0.35">
      <c r="B396" s="58" t="s">
        <v>448</v>
      </c>
      <c r="C396" s="72">
        <v>74300.760000000009</v>
      </c>
      <c r="D396" s="15">
        <v>4806</v>
      </c>
    </row>
    <row r="397" spans="2:4" ht="15" thickBot="1" x14ac:dyDescent="0.35">
      <c r="B397" s="62" t="s">
        <v>2959</v>
      </c>
      <c r="C397" s="72">
        <v>74300.760000000009</v>
      </c>
      <c r="D397" s="15">
        <v>4806</v>
      </c>
    </row>
    <row r="398" spans="2:4" ht="15" thickBot="1" x14ac:dyDescent="0.35">
      <c r="B398" s="58" t="s">
        <v>824</v>
      </c>
      <c r="C398" s="72">
        <v>73350.200000000012</v>
      </c>
      <c r="D398" s="15">
        <v>4330</v>
      </c>
    </row>
    <row r="399" spans="2:4" ht="15" thickBot="1" x14ac:dyDescent="0.35">
      <c r="B399" s="62" t="s">
        <v>2968</v>
      </c>
      <c r="C399" s="72">
        <v>73350.200000000012</v>
      </c>
      <c r="D399" s="15">
        <v>4330</v>
      </c>
    </row>
    <row r="400" spans="2:4" ht="15" thickBot="1" x14ac:dyDescent="0.35">
      <c r="B400" s="58" t="s">
        <v>993</v>
      </c>
      <c r="C400" s="72">
        <v>69280.659999999989</v>
      </c>
      <c r="D400" s="15">
        <v>4061</v>
      </c>
    </row>
    <row r="401" spans="2:4" ht="15" thickBot="1" x14ac:dyDescent="0.35">
      <c r="B401" s="62" t="s">
        <v>2986</v>
      </c>
      <c r="C401" s="72">
        <v>69280.659999999989</v>
      </c>
      <c r="D401" s="15">
        <v>4061</v>
      </c>
    </row>
    <row r="402" spans="2:4" ht="15" thickBot="1" x14ac:dyDescent="0.35">
      <c r="B402" s="58" t="s">
        <v>298</v>
      </c>
      <c r="C402" s="72">
        <v>67579.490000000005</v>
      </c>
      <c r="D402" s="15">
        <v>4169</v>
      </c>
    </row>
    <row r="403" spans="2:4" ht="15" thickBot="1" x14ac:dyDescent="0.35">
      <c r="B403" s="62" t="s">
        <v>2956</v>
      </c>
      <c r="C403" s="72">
        <v>67579.490000000005</v>
      </c>
      <c r="D403" s="15">
        <v>4169</v>
      </c>
    </row>
    <row r="404" spans="2:4" ht="15" thickBot="1" x14ac:dyDescent="0.35">
      <c r="B404" s="58" t="s">
        <v>146</v>
      </c>
      <c r="C404" s="72">
        <v>67298.240000000005</v>
      </c>
      <c r="D404" s="15">
        <v>4448</v>
      </c>
    </row>
    <row r="405" spans="2:4" ht="15" thickBot="1" x14ac:dyDescent="0.35">
      <c r="B405" s="62" t="s">
        <v>2951</v>
      </c>
      <c r="C405" s="72">
        <v>67298.240000000005</v>
      </c>
      <c r="D405" s="15">
        <v>4448</v>
      </c>
    </row>
    <row r="406" spans="2:4" ht="15" thickBot="1" x14ac:dyDescent="0.35">
      <c r="B406" s="58" t="s">
        <v>939</v>
      </c>
      <c r="C406" s="72">
        <v>63552.63</v>
      </c>
      <c r="D406" s="15">
        <v>4297</v>
      </c>
    </row>
    <row r="407" spans="2:4" ht="15" thickBot="1" x14ac:dyDescent="0.35">
      <c r="B407" s="62" t="s">
        <v>2979</v>
      </c>
      <c r="C407" s="72">
        <v>63552.63</v>
      </c>
      <c r="D407" s="15">
        <v>4297</v>
      </c>
    </row>
    <row r="408" spans="2:4" ht="15" thickBot="1" x14ac:dyDescent="0.35">
      <c r="B408" s="58" t="s">
        <v>997</v>
      </c>
      <c r="C408" s="72">
        <v>63066.899999999994</v>
      </c>
      <c r="D408" s="15">
        <v>4017</v>
      </c>
    </row>
    <row r="409" spans="2:4" ht="15" thickBot="1" x14ac:dyDescent="0.35">
      <c r="B409" s="62" t="s">
        <v>2987</v>
      </c>
      <c r="C409" s="72">
        <v>63066.899999999994</v>
      </c>
      <c r="D409" s="15">
        <v>4017</v>
      </c>
    </row>
    <row r="410" spans="2:4" ht="15" thickBot="1" x14ac:dyDescent="0.35">
      <c r="B410" s="58" t="s">
        <v>683</v>
      </c>
      <c r="C410" s="72">
        <v>61928.42</v>
      </c>
      <c r="D410" s="15">
        <v>4414</v>
      </c>
    </row>
    <row r="411" spans="2:4" ht="15" thickBot="1" x14ac:dyDescent="0.35">
      <c r="B411" s="62" t="s">
        <v>2964</v>
      </c>
      <c r="C411" s="72">
        <v>61928.42</v>
      </c>
      <c r="D411" s="15">
        <v>4414</v>
      </c>
    </row>
    <row r="412" spans="2:4" ht="15" thickBot="1" x14ac:dyDescent="0.35">
      <c r="B412" s="58" t="s">
        <v>793</v>
      </c>
      <c r="C412" s="72">
        <v>59965.83</v>
      </c>
      <c r="D412" s="15">
        <v>4071</v>
      </c>
    </row>
    <row r="413" spans="2:4" ht="15" thickBot="1" x14ac:dyDescent="0.35">
      <c r="B413" s="62" t="s">
        <v>2967</v>
      </c>
      <c r="C413" s="72">
        <v>59965.83</v>
      </c>
      <c r="D413" s="15">
        <v>4071</v>
      </c>
    </row>
    <row r="414" spans="2:4" ht="15" thickBot="1" x14ac:dyDescent="0.35">
      <c r="B414" s="58" t="s">
        <v>535</v>
      </c>
      <c r="C414" s="72">
        <v>58084.29</v>
      </c>
      <c r="D414" s="15">
        <v>4293</v>
      </c>
    </row>
    <row r="415" spans="2:4" ht="15" thickBot="1" x14ac:dyDescent="0.35">
      <c r="B415" s="62" t="s">
        <v>2961</v>
      </c>
      <c r="C415" s="72">
        <v>58084.29</v>
      </c>
      <c r="D415" s="15">
        <v>4293</v>
      </c>
    </row>
    <row r="416" spans="2:4" ht="15" thickBot="1" x14ac:dyDescent="0.35">
      <c r="B416" s="58" t="s">
        <v>6014</v>
      </c>
      <c r="C416" s="73">
        <v>41987917.940000005</v>
      </c>
      <c r="D416" s="16">
        <v>929495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6908-3953-497F-A79E-61F461ADC182}">
  <dimension ref="A1:CV1002"/>
  <sheetViews>
    <sheetView showGridLines="0" zoomScale="80" zoomScaleNormal="80" workbookViewId="0">
      <selection activeCell="K59" sqref="K59"/>
    </sheetView>
  </sheetViews>
  <sheetFormatPr defaultRowHeight="14.4" x14ac:dyDescent="0.3"/>
  <cols>
    <col min="1" max="1" width="24.6640625" bestFit="1" customWidth="1"/>
    <col min="2" max="2" width="66.21875" customWidth="1"/>
    <col min="26" max="26" width="34.33203125" customWidth="1"/>
  </cols>
  <sheetData>
    <row r="1" spans="1:100" ht="61.2" x14ac:dyDescent="1.1000000000000001">
      <c r="A1" s="106" t="s">
        <v>6060</v>
      </c>
      <c r="B1" s="106"/>
      <c r="C1" s="106"/>
      <c r="D1" s="106"/>
      <c r="E1" s="106"/>
      <c r="F1" s="106"/>
      <c r="G1" s="106"/>
      <c r="H1" s="106"/>
      <c r="I1" s="106"/>
      <c r="J1" s="106"/>
      <c r="K1" s="106"/>
      <c r="L1" s="106"/>
      <c r="M1" s="106"/>
      <c r="N1" s="106"/>
      <c r="O1" s="106"/>
      <c r="P1" s="106"/>
      <c r="Q1" s="106"/>
      <c r="R1" s="106"/>
      <c r="S1" s="106"/>
      <c r="T1" s="107"/>
      <c r="U1" s="107"/>
      <c r="V1" s="107"/>
      <c r="W1" s="107"/>
      <c r="X1" s="107"/>
      <c r="Y1" s="107"/>
      <c r="Z1" s="107"/>
      <c r="AA1" s="107"/>
      <c r="AB1" s="107"/>
    </row>
    <row r="2" spans="1:100" ht="31.8" thickBot="1" x14ac:dyDescent="0.65">
      <c r="A2" s="111" t="s">
        <v>6055</v>
      </c>
      <c r="B2" s="111"/>
    </row>
    <row r="3" spans="1:100" ht="18.600000000000001" thickBot="1" x14ac:dyDescent="0.4">
      <c r="A3" s="84" t="s">
        <v>6054</v>
      </c>
      <c r="B3" s="88" t="s">
        <v>1001</v>
      </c>
    </row>
    <row r="4" spans="1:100" x14ac:dyDescent="0.3">
      <c r="A4" s="108" t="s">
        <v>6048</v>
      </c>
      <c r="B4" s="85" t="str" cm="1">
        <f t="array" ref="B4">INDEX(_xlfn._xlws.FILTER(BooksData[Category],BooksData[Title]=B3),1)</f>
        <v>Christian</v>
      </c>
      <c r="CV4" t="str" cm="1">
        <f t="array" ref="CV4:CV1002">_xlfn._xlws.SORT(_xlfn.UNIQUE(BooksData[Title]))</f>
        <v>"Most Blessed of the Patriarchs": Thomas Jefferson and the Empire of the Imagination</v>
      </c>
    </row>
    <row r="5" spans="1:100" x14ac:dyDescent="0.3">
      <c r="A5" s="109" t="s">
        <v>6049</v>
      </c>
      <c r="B5" s="86" cm="1">
        <f t="array" ref="B5">INDEX(_xlfn._xlws.FILTER(BooksData[Price(USD)],BooksData[Title]=B3),1)</f>
        <v>70.2</v>
      </c>
      <c r="CV5" t="str">
        <v>#GIRLBOSS</v>
      </c>
    </row>
    <row r="6" spans="1:100" x14ac:dyDescent="0.3">
      <c r="A6" s="109" t="s">
        <v>6050</v>
      </c>
      <c r="B6" s="86" cm="1">
        <f t="array" ref="B6">INDEX(_xlfn._xlws.FILTER(BooksData[Rating Score],BooksData[Title]=B3),1)</f>
        <v>5</v>
      </c>
      <c r="CV6" t="str">
        <v>#HigherSelfie: Wake Up Your Life. Free Your Soul. Find Your Tribe.</v>
      </c>
    </row>
    <row r="7" spans="1:100" x14ac:dyDescent="0.3">
      <c r="A7" s="109" t="s">
        <v>6051</v>
      </c>
      <c r="B7" s="86" cm="1">
        <f t="array" ref="B7">INDEX(_xlfn._xlws.FILTER(BooksData[Total Sales],BooksData[Title]=B3),1)</f>
        <v>4501</v>
      </c>
      <c r="CV7" t="str">
        <v>(Un)Qualified: How God Uses Broken People to Do Big Things</v>
      </c>
    </row>
    <row r="8" spans="1:100" x14ac:dyDescent="0.3">
      <c r="A8" s="109" t="s">
        <v>6052</v>
      </c>
      <c r="B8" s="86" cm="1">
        <f t="array" ref="B8">INDEX(_xlfn._xlws.FILTER(BooksData[Stock Count],BooksData[Title]=B3),1)</f>
        <v>16</v>
      </c>
      <c r="CV8" t="str">
        <v>1,000 Places to See Before You Die</v>
      </c>
    </row>
    <row r="9" spans="1:100" ht="15" thickBot="1" x14ac:dyDescent="0.35">
      <c r="A9" s="110" t="s">
        <v>6053</v>
      </c>
      <c r="B9" s="87" cm="1">
        <f t="array" ref="B9">INDEX(_xlfn._xlws.FILTER(BooksData[Last Purchase],BooksData[Title]=B3),1)</f>
        <v>45687</v>
      </c>
      <c r="CV9" t="str">
        <v>10% Happier: How I Tamed the Voice in My Head, Reduced Stress Without Losing My Edge, and Found Self-Help That Actually Works</v>
      </c>
    </row>
    <row r="10" spans="1:100" x14ac:dyDescent="0.3">
      <c r="CV10" t="str">
        <v>10-Day Green Smoothie Cleanse: Lose Up to 15 Pounds in 10 Days!</v>
      </c>
    </row>
    <row r="11" spans="1:100" ht="31.8" thickBot="1" x14ac:dyDescent="0.65">
      <c r="A11" s="112" t="s">
        <v>6056</v>
      </c>
      <c r="B11" s="112"/>
      <c r="CV11" t="str">
        <v>11/22/63</v>
      </c>
    </row>
    <row r="12" spans="1:100" ht="18" x14ac:dyDescent="0.35">
      <c r="A12" s="89" t="s">
        <v>6044</v>
      </c>
      <c r="B12" s="90">
        <f>SUM(BooksData[Revenue])</f>
        <v>117216454.85000001</v>
      </c>
      <c r="CV12" t="str">
        <v>13 Hours: The Inside Account of What Really Happened In Benghazi</v>
      </c>
    </row>
    <row r="13" spans="1:100" ht="18" x14ac:dyDescent="0.35">
      <c r="A13" s="91" t="s">
        <v>13</v>
      </c>
      <c r="B13" s="92">
        <f>SUM(BooksData[Total Sales])</f>
        <v>2563978</v>
      </c>
      <c r="CV13" t="str">
        <v>1491: New Revelations of the Americas Before Columbus</v>
      </c>
    </row>
    <row r="14" spans="1:100" ht="18" x14ac:dyDescent="0.35">
      <c r="A14" s="91" t="s">
        <v>6045</v>
      </c>
      <c r="B14" s="93">
        <f>COUNTA(BooksData[Title])</f>
        <v>1000</v>
      </c>
      <c r="CV14" t="str">
        <v>1st to Die (Women's Murder Club #1)</v>
      </c>
    </row>
    <row r="15" spans="1:100" ht="18" x14ac:dyDescent="0.35">
      <c r="A15" s="91" t="s">
        <v>6046</v>
      </c>
      <c r="B15" s="94">
        <f>COUNTA(_xlfn.UNIQUE(BooksData[Buyer Region]))</f>
        <v>6</v>
      </c>
      <c r="CV15" t="str">
        <v>23 Degrees South: A Tropical Tale of Changing Whether...</v>
      </c>
    </row>
    <row r="16" spans="1:100" ht="18" x14ac:dyDescent="0.35">
      <c r="A16" s="91" t="s">
        <v>6047</v>
      </c>
      <c r="B16" s="95">
        <f>AVERAGE(BooksData[Rating Score])</f>
        <v>2.923</v>
      </c>
      <c r="CV16" t="str">
        <v>32 Yolks</v>
      </c>
    </row>
    <row r="17" spans="1:100" ht="18.600000000000001" thickBot="1" x14ac:dyDescent="0.4">
      <c r="A17" s="96" t="s">
        <v>6032</v>
      </c>
      <c r="B17" s="97">
        <f>COUNTIFS(BooksData[Stock Count],"&lt;5")</f>
        <v>355</v>
      </c>
      <c r="CV17" t="str">
        <v>8 Keys to Mental Health Through Exercise</v>
      </c>
    </row>
    <row r="18" spans="1:100" x14ac:dyDescent="0.3">
      <c r="CV18" t="str">
        <v>A Brush of Wings (Angels Walking #3)</v>
      </c>
    </row>
    <row r="19" spans="1:100" x14ac:dyDescent="0.3">
      <c r="CV19" t="str">
        <v>A Clash of Kings (A Song of Ice and Fire #2)</v>
      </c>
    </row>
    <row r="20" spans="1:100" x14ac:dyDescent="0.3">
      <c r="CV20" t="str">
        <v>A Court of Thorns and Roses (A Court of Thorns and Roses #1)</v>
      </c>
    </row>
    <row r="21" spans="1:100" x14ac:dyDescent="0.3">
      <c r="CV21" t="str">
        <v>A Distant Mirror: The Calamitous 14th Century</v>
      </c>
    </row>
    <row r="22" spans="1:100" x14ac:dyDescent="0.3">
      <c r="CV22" t="str">
        <v>A Feast for Crows (A Song of Ice and Fire #4)</v>
      </c>
    </row>
    <row r="23" spans="1:100" x14ac:dyDescent="0.3">
      <c r="CV23" t="str">
        <v>A Fierce and Subtle Poison</v>
      </c>
    </row>
    <row r="24" spans="1:100" x14ac:dyDescent="0.3">
      <c r="CV24" t="str">
        <v>A Flight of Arrows (The Pathfinders #2)</v>
      </c>
    </row>
    <row r="25" spans="1:100" x14ac:dyDescent="0.3">
      <c r="CV25" t="str">
        <v>A Game of Thrones (A Song of Ice and Fire #1)</v>
      </c>
    </row>
    <row r="26" spans="1:100" x14ac:dyDescent="0.3">
      <c r="CV26" t="str">
        <v>A Gathering of Shadows (Shades of Magic #2)</v>
      </c>
    </row>
    <row r="27" spans="1:100" x14ac:dyDescent="0.3">
      <c r="CV27" t="str">
        <v>A Gentleman's Position (Society of Gentlemen #3)</v>
      </c>
    </row>
    <row r="28" spans="1:100" x14ac:dyDescent="0.3">
      <c r="CV28" t="str">
        <v>A Girl's Guide to Moving On (New Beginnings #2)</v>
      </c>
    </row>
    <row r="29" spans="1:100" x14ac:dyDescent="0.3">
      <c r="CV29" t="str">
        <v>A Heartbreaking Work of Staggering Genius</v>
      </c>
    </row>
    <row r="30" spans="1:100" x14ac:dyDescent="0.3">
      <c r="CV30" t="str">
        <v>A Hero's Curse (The Unseen Chronicles #1)</v>
      </c>
    </row>
    <row r="31" spans="1:100" x14ac:dyDescent="0.3">
      <c r="CV31" t="str">
        <v>A History of God: The 4,000-Year Quest of Judaism, Christianity, and Islam</v>
      </c>
    </row>
    <row r="32" spans="1:100" x14ac:dyDescent="0.3">
      <c r="CV32" t="str">
        <v>A la Mode: 120 Recipes in 60 Pairings: Pies, Tarts, Cakes, Crisps, and More Topped with Ice Cream, Gelato, Frozen Custard, and More</v>
      </c>
    </row>
    <row r="33" spans="100:100" x14ac:dyDescent="0.3">
      <c r="CV33" t="str">
        <v>A Light in the Attic</v>
      </c>
    </row>
    <row r="34" spans="100:100" x14ac:dyDescent="0.3">
      <c r="CV34" t="str">
        <v>A Man Called Ove</v>
      </c>
    </row>
    <row r="35" spans="100:100" x14ac:dyDescent="0.3">
      <c r="CV35" t="str">
        <v>A Mother's Reckoning: Living in the Aftermath of Tragedy</v>
      </c>
    </row>
    <row r="36" spans="100:100" x14ac:dyDescent="0.3">
      <c r="CV36" t="str">
        <v>A Murder in Time</v>
      </c>
    </row>
    <row r="37" spans="100:100" x14ac:dyDescent="0.3">
      <c r="CV37" t="str">
        <v>A Murder Over a Girl: Justice, Gender, Junior High</v>
      </c>
    </row>
    <row r="38" spans="100:100" x14ac:dyDescent="0.3">
      <c r="CV38" t="str">
        <v>A New Earth: Awakening to Your Life's Purpose</v>
      </c>
    </row>
    <row r="39" spans="100:100" x14ac:dyDescent="0.3">
      <c r="CV39" t="str">
        <v>A Paris Apartment</v>
      </c>
    </row>
    <row r="40" spans="100:100" x14ac:dyDescent="0.3">
      <c r="CV40" t="str">
        <v>A People's History of the United States</v>
      </c>
    </row>
    <row r="41" spans="100:100" x14ac:dyDescent="0.3">
      <c r="CV41" t="str">
        <v>A Piece of Sky, a Grain of Rice: A Memoir in Four Meditations</v>
      </c>
    </row>
    <row r="42" spans="100:100" x14ac:dyDescent="0.3">
      <c r="CV42" t="str">
        <v>A Series of Catastrophes and Miracles: A True Story of Love, Science, and Cancer</v>
      </c>
    </row>
    <row r="43" spans="100:100" x14ac:dyDescent="0.3">
      <c r="CV43" t="str">
        <v>A Shard of Ice (The Black Symphony Saga #1)</v>
      </c>
    </row>
    <row r="44" spans="100:100" x14ac:dyDescent="0.3">
      <c r="CV44" t="str">
        <v>A Short History of Nearly Everything</v>
      </c>
    </row>
    <row r="45" spans="100:100" x14ac:dyDescent="0.3">
      <c r="CV45" t="str">
        <v>A Spy's Devotion (The Regency Spies of London #1)</v>
      </c>
    </row>
    <row r="46" spans="100:100" x14ac:dyDescent="0.3">
      <c r="CV46" t="str">
        <v>A Storm of Swords (A Song of Ice and Fire #3)</v>
      </c>
    </row>
    <row r="47" spans="100:100" x14ac:dyDescent="0.3">
      <c r="CV47" t="str">
        <v>A Study in Scarlet (Sherlock Holmes #1)</v>
      </c>
    </row>
    <row r="48" spans="100:100" x14ac:dyDescent="0.3">
      <c r="CV48" t="str">
        <v>A Summer In Europe</v>
      </c>
    </row>
    <row r="49" spans="1:100" x14ac:dyDescent="0.3">
      <c r="A49" s="113"/>
      <c r="CV49" t="str">
        <v>A Time of Torment (Charlie Parker #14)</v>
      </c>
    </row>
    <row r="50" spans="1:100" x14ac:dyDescent="0.3">
      <c r="CV50" t="str">
        <v>A Visit from the Goon Squad</v>
      </c>
    </row>
    <row r="51" spans="1:100" x14ac:dyDescent="0.3">
      <c r="CV51" t="str">
        <v>A Walk in the Woods: Rediscovering America on the Appalachian Trail</v>
      </c>
    </row>
    <row r="52" spans="1:100" x14ac:dyDescent="0.3">
      <c r="CV52" t="str">
        <v>A Walk to Remember</v>
      </c>
    </row>
    <row r="53" spans="1:100" x14ac:dyDescent="0.3">
      <c r="CV53" t="str">
        <v>A World of Flavor: Your Gluten Free Passport</v>
      </c>
    </row>
    <row r="54" spans="1:100" x14ac:dyDescent="0.3">
      <c r="CV54" t="str">
        <v>A Year in Provence (Provence #1)</v>
      </c>
    </row>
    <row r="55" spans="1:100" x14ac:dyDescent="0.3">
      <c r="CV55" t="str">
        <v>Abstract City</v>
      </c>
    </row>
    <row r="56" spans="1:100" x14ac:dyDescent="0.3">
      <c r="CV56" t="str">
        <v>Adultery</v>
      </c>
    </row>
    <row r="57" spans="1:100" x14ac:dyDescent="0.3">
      <c r="CV57" t="str">
        <v>Adulthood Is a Myth: A "Sarah's Scribbles" Collection</v>
      </c>
    </row>
    <row r="58" spans="1:100" x14ac:dyDescent="0.3">
      <c r="CV58" t="str">
        <v>Agnostic: A Spirited Manifesto</v>
      </c>
    </row>
    <row r="59" spans="1:100" x14ac:dyDescent="0.3">
      <c r="CV59" t="str">
        <v>Ajin: Demi-Human, Volume 1 (Ajin: Demi-Human #1)</v>
      </c>
    </row>
    <row r="60" spans="1:100" x14ac:dyDescent="0.3">
      <c r="CV60" t="str">
        <v>Aladdin and His Wonderful Lamp</v>
      </c>
    </row>
    <row r="61" spans="1:100" x14ac:dyDescent="0.3">
      <c r="CV61" t="str">
        <v>Algorithms to Live By: The Computer Science of Human Decisions</v>
      </c>
    </row>
    <row r="62" spans="1:100" x14ac:dyDescent="0.3">
      <c r="CV62" t="str">
        <v>Alice in Wonderland (Alice's Adventures in Wonderland #1)</v>
      </c>
    </row>
    <row r="63" spans="1:100" x14ac:dyDescent="0.3">
      <c r="CV63" t="str">
        <v>Alight (The Generations Trilogy #2)</v>
      </c>
    </row>
    <row r="64" spans="1:100" x14ac:dyDescent="0.3">
      <c r="CV64" t="str">
        <v>All the Light We Cannot See</v>
      </c>
    </row>
    <row r="65" spans="100:100" x14ac:dyDescent="0.3">
      <c r="CV65" t="str">
        <v>Amatus</v>
      </c>
    </row>
    <row r="66" spans="100:100" x14ac:dyDescent="0.3">
      <c r="CV66" t="str">
        <v>America's Cradle of Quarterbacks: Western Pennsylvania's Football Factory from Johnny Unitas to Joe Montana</v>
      </c>
    </row>
    <row r="67" spans="100:100" x14ac:dyDescent="0.3">
      <c r="CV67" t="str">
        <v>America's War for the Greater Middle East: A Military History</v>
      </c>
    </row>
    <row r="68" spans="100:100" x14ac:dyDescent="0.3">
      <c r="CV68" t="str">
        <v>Amid the Chaos</v>
      </c>
    </row>
    <row r="69" spans="100:100" x14ac:dyDescent="0.3">
      <c r="CV69" t="str">
        <v>Amy Meets the Saints and Sages</v>
      </c>
    </row>
    <row r="70" spans="100:100" x14ac:dyDescent="0.3">
      <c r="CV70" t="str">
        <v>An Abundance of Katherines</v>
      </c>
    </row>
    <row r="71" spans="100:100" x14ac:dyDescent="0.3">
      <c r="CV71" t="str">
        <v>An Unquiet Mind: A Memoir of Moods and Madness</v>
      </c>
    </row>
    <row r="72" spans="100:100" x14ac:dyDescent="0.3">
      <c r="CV72" t="str">
        <v>And Then There Were None</v>
      </c>
    </row>
    <row r="73" spans="100:100" x14ac:dyDescent="0.3">
      <c r="CV73" t="str">
        <v>Angels &amp; Demons (Robert Langdon #1)</v>
      </c>
    </row>
    <row r="74" spans="100:100" x14ac:dyDescent="0.3">
      <c r="CV74" t="str">
        <v>Angels Walking (Angels Walking #1)</v>
      </c>
    </row>
    <row r="75" spans="100:100" x14ac:dyDescent="0.3">
      <c r="CV75" t="str">
        <v>Animal Farm</v>
      </c>
    </row>
    <row r="76" spans="100:100" x14ac:dyDescent="0.3">
      <c r="CV76" t="str">
        <v>Annie on My Mind</v>
      </c>
    </row>
    <row r="77" spans="100:100" x14ac:dyDescent="0.3">
      <c r="CV77" t="str">
        <v>Anonymous</v>
      </c>
    </row>
    <row r="78" spans="100:100" x14ac:dyDescent="0.3">
      <c r="CV78" t="str">
        <v>Approval Junkie: Adventures in Caring Too Much</v>
      </c>
    </row>
    <row r="79" spans="100:100" x14ac:dyDescent="0.3">
      <c r="CV79" t="str">
        <v>Are We Smart Enough to Know How Smart Animals Are?</v>
      </c>
    </row>
    <row r="80" spans="100:100" x14ac:dyDescent="0.3">
      <c r="CV80" t="str">
        <v>Are We There Yet?</v>
      </c>
    </row>
    <row r="81" spans="100:100" x14ac:dyDescent="0.3">
      <c r="CV81" t="str">
        <v>Arena</v>
      </c>
    </row>
    <row r="82" spans="100:100" x14ac:dyDescent="0.3">
      <c r="CV82" t="str">
        <v>Aristotle and Dante Discover the Secrets of the Universe (Aristotle and Dante Discover the Secrets of the Universe #1)</v>
      </c>
    </row>
    <row r="83" spans="100:100" x14ac:dyDescent="0.3">
      <c r="CV83" t="str">
        <v>Art and Fear: Observations on the Perils (and Rewards) of Artmaking</v>
      </c>
    </row>
    <row r="84" spans="100:100" x14ac:dyDescent="0.3">
      <c r="CV84" t="str">
        <v>Art Ops Vol. 1</v>
      </c>
    </row>
    <row r="85" spans="100:100" x14ac:dyDescent="0.3">
      <c r="CV85" t="str">
        <v>Ash</v>
      </c>
    </row>
    <row r="86" spans="100:100" x14ac:dyDescent="0.3">
      <c r="CV86" t="str">
        <v>At The Existentialist CafÃ©: Freedom, Being, and apricot cocktails with: Jean-Paul Sartre, Simone de Beauvoir, Albert Camus, Martin Heidegger, Edmund Husserl, Karl Jaspers, Maurice Merleau-Ponty and others</v>
      </c>
    </row>
    <row r="87" spans="100:100" x14ac:dyDescent="0.3">
      <c r="CV87" t="str">
        <v>Atlas Shrugged</v>
      </c>
    </row>
    <row r="88" spans="100:100" x14ac:dyDescent="0.3">
      <c r="CV88" t="str">
        <v>Avatar: The Last Airbender: Smoke and Shadow, Part 3 (Smoke and Shadow #3)</v>
      </c>
    </row>
    <row r="89" spans="100:100" x14ac:dyDescent="0.3">
      <c r="CV89" t="str">
        <v>Awkward</v>
      </c>
    </row>
    <row r="90" spans="100:100" x14ac:dyDescent="0.3">
      <c r="CV90" t="str">
        <v>Ayumi's Violin</v>
      </c>
    </row>
    <row r="91" spans="100:100" x14ac:dyDescent="0.3">
      <c r="CV91" t="str">
        <v>Balloon Animals</v>
      </c>
    </row>
    <row r="92" spans="100:100" x14ac:dyDescent="0.3">
      <c r="CV92" t="str">
        <v>Barefoot Contessa at Home: Everyday Recipes You'll Make Over and Over Again</v>
      </c>
    </row>
    <row r="93" spans="100:100" x14ac:dyDescent="0.3">
      <c r="CV93" t="str">
        <v>Barefoot Contessa Back to Basics</v>
      </c>
    </row>
    <row r="94" spans="100:100" x14ac:dyDescent="0.3">
      <c r="CV94" t="str">
        <v>Batman: Europa</v>
      </c>
    </row>
    <row r="95" spans="100:100" x14ac:dyDescent="0.3">
      <c r="CV95" t="str">
        <v>Batman: The Dark Knight Returns (Batman)</v>
      </c>
    </row>
    <row r="96" spans="100:100" x14ac:dyDescent="0.3">
      <c r="CV96" t="str">
        <v>Batman: The Long Halloween (Batman)</v>
      </c>
    </row>
    <row r="97" spans="100:100" x14ac:dyDescent="0.3">
      <c r="CV97" t="str">
        <v>Beautiful Creatures (Caster Chronicles #1)</v>
      </c>
    </row>
    <row r="98" spans="100:100" x14ac:dyDescent="0.3">
      <c r="CV98" t="str">
        <v>Beauty Restored (Riley Family Legacy Novellas #3)</v>
      </c>
    </row>
    <row r="99" spans="100:100" x14ac:dyDescent="0.3">
      <c r="CV99" t="str">
        <v>Becoming Wise: An Inquiry into the Mystery and Art of Living</v>
      </c>
    </row>
    <row r="100" spans="100:100" x14ac:dyDescent="0.3">
      <c r="CV100" t="str">
        <v>Behind Closed Doors</v>
      </c>
    </row>
    <row r="101" spans="100:100" x14ac:dyDescent="0.3">
      <c r="CV101" t="str">
        <v>Being Mortal: Medicine and What Matters in the End</v>
      </c>
    </row>
    <row r="102" spans="100:100" x14ac:dyDescent="0.3">
      <c r="CV102" t="str">
        <v>Benjamin Franklin: An American Life</v>
      </c>
    </row>
    <row r="103" spans="100:100" x14ac:dyDescent="0.3">
      <c r="CV103" t="str">
        <v>Beowulf</v>
      </c>
    </row>
    <row r="104" spans="100:100" x14ac:dyDescent="0.3">
      <c r="CV104" t="str">
        <v>Best of My Love (Fool's Gold #20)</v>
      </c>
    </row>
    <row r="105" spans="100:100" x14ac:dyDescent="0.3">
      <c r="CV105" t="str">
        <v>Better Homes and Gardens New Cook Book</v>
      </c>
    </row>
    <row r="106" spans="100:100" x14ac:dyDescent="0.3">
      <c r="CV106" t="str">
        <v>Between Shades of Gray</v>
      </c>
    </row>
    <row r="107" spans="100:100" x14ac:dyDescent="0.3">
      <c r="CV107" t="str">
        <v>Between the World and Me</v>
      </c>
    </row>
    <row r="108" spans="100:100" x14ac:dyDescent="0.3">
      <c r="CV108" t="str">
        <v>Beyond Good and Evil</v>
      </c>
    </row>
    <row r="109" spans="100:100" x14ac:dyDescent="0.3">
      <c r="CV109" t="str">
        <v>Big Little Lies</v>
      </c>
    </row>
    <row r="110" spans="100:100" x14ac:dyDescent="0.3">
      <c r="CV110" t="str">
        <v>Big Magic: Creative Living Beyond Fear</v>
      </c>
    </row>
    <row r="111" spans="100:100" x14ac:dyDescent="0.3">
      <c r="CV111" t="str">
        <v>Birdsong: A Story in Pictures</v>
      </c>
    </row>
    <row r="112" spans="100:100" x14ac:dyDescent="0.3">
      <c r="CV112" t="str">
        <v>Bitch Planet, Vol. 1: Extraordinary Machine (Bitch Planet (Collected Editions))</v>
      </c>
    </row>
    <row r="113" spans="100:100" x14ac:dyDescent="0.3">
      <c r="CV113" t="str">
        <v>Black Butler, Vol. 1 (Black Butler #1)</v>
      </c>
    </row>
    <row r="114" spans="100:100" x14ac:dyDescent="0.3">
      <c r="CV114" t="str">
        <v>Black Dust</v>
      </c>
    </row>
    <row r="115" spans="100:100" x14ac:dyDescent="0.3">
      <c r="CV115" t="str">
        <v>Black Flags: The Rise of ISIS</v>
      </c>
    </row>
    <row r="116" spans="100:100" x14ac:dyDescent="0.3">
      <c r="CV116" t="str">
        <v>Bleach, Vol. 1: Strawberry and the Soul Reapers (Bleach #1)</v>
      </c>
    </row>
    <row r="117" spans="100:100" x14ac:dyDescent="0.3">
      <c r="CV117" t="str">
        <v>Blink: The Power of Thinking Without Thinking</v>
      </c>
    </row>
    <row r="118" spans="100:100" x14ac:dyDescent="0.3">
      <c r="CV118" t="str">
        <v>Blood Defense (Samantha Brinkman #1)</v>
      </c>
    </row>
    <row r="119" spans="100:100" x14ac:dyDescent="0.3">
      <c r="CV119" t="str">
        <v>Blue Like Jazz: Nonreligious Thoughts on Christian Spirituality</v>
      </c>
    </row>
    <row r="120" spans="100:100" x14ac:dyDescent="0.3">
      <c r="CV120" t="str">
        <v>Blue Lily, Lily Blue (The Raven Cycle #3)</v>
      </c>
    </row>
    <row r="121" spans="100:100" x14ac:dyDescent="0.3">
      <c r="CV121" t="str">
        <v>Boar Island (Anna Pigeon #19)</v>
      </c>
    </row>
    <row r="122" spans="100:100" x14ac:dyDescent="0.3">
      <c r="CV122" t="str">
        <v>Booked</v>
      </c>
    </row>
    <row r="123" spans="100:100" x14ac:dyDescent="0.3">
      <c r="CV123" t="str">
        <v>Born for This: How to Find the Work You Were Meant to Do</v>
      </c>
    </row>
    <row r="124" spans="100:100" x14ac:dyDescent="0.3">
      <c r="CV124" t="str">
        <v>Born to Run: A Hidden Tribe, Superathletes, and the Greatest Race the World Has Never Seen</v>
      </c>
    </row>
    <row r="125" spans="100:100" x14ac:dyDescent="0.3">
      <c r="CV125" t="str">
        <v>Bossypants</v>
      </c>
    </row>
    <row r="126" spans="100:100" x14ac:dyDescent="0.3">
      <c r="CV126" t="str">
        <v>Bounty (Colorado Mountain #7)</v>
      </c>
    </row>
    <row r="127" spans="100:100" x14ac:dyDescent="0.3">
      <c r="CV127" t="str">
        <v>Boy Meets Boy</v>
      </c>
    </row>
    <row r="128" spans="100:100" x14ac:dyDescent="0.3">
      <c r="CV128" t="str">
        <v>Brain on Fire: My Month of Madness</v>
      </c>
    </row>
    <row r="129" spans="100:100" x14ac:dyDescent="0.3">
      <c r="CV129" t="str">
        <v>Brave Enough</v>
      </c>
    </row>
    <row r="130" spans="100:100" x14ac:dyDescent="0.3">
      <c r="CV130" t="str">
        <v>Brazen: The Courage to Find the You That's Been Hiding</v>
      </c>
    </row>
    <row r="131" spans="100:100" x14ac:dyDescent="0.3">
      <c r="CV131" t="str">
        <v>Breaking Dawn (Twilight #4)</v>
      </c>
    </row>
    <row r="132" spans="100:100" x14ac:dyDescent="0.3">
      <c r="CV132" t="str">
        <v>Bridget Jones's Diary (Bridget Jones #1)</v>
      </c>
    </row>
    <row r="133" spans="100:100" x14ac:dyDescent="0.3">
      <c r="CV133" t="str">
        <v>Bright Lines</v>
      </c>
    </row>
    <row r="134" spans="100:100" x14ac:dyDescent="0.3">
      <c r="CV134" t="str">
        <v>Brilliant Beacons: A History of the American Lighthouse</v>
      </c>
    </row>
    <row r="135" spans="100:100" x14ac:dyDescent="0.3">
      <c r="CV135" t="str">
        <v>Burning</v>
      </c>
    </row>
    <row r="136" spans="100:100" x14ac:dyDescent="0.3">
      <c r="CV136" t="str">
        <v>Buying In: The Secret Dialogue Between What We Buy and Who We Are</v>
      </c>
    </row>
    <row r="137" spans="100:100" x14ac:dyDescent="0.3">
      <c r="CV137" t="str">
        <v>Call the Nurse: True Stories of a Country Nurse on a Scottish Isle</v>
      </c>
    </row>
    <row r="138" spans="100:100" x14ac:dyDescent="0.3">
      <c r="CV138" t="str">
        <v>Camp Midnight</v>
      </c>
    </row>
    <row r="139" spans="100:100" x14ac:dyDescent="0.3">
      <c r="CV139" t="str">
        <v>Can You Keep a Secret?</v>
      </c>
    </row>
    <row r="140" spans="100:100" x14ac:dyDescent="0.3">
      <c r="CV140" t="str">
        <v>Can You Keep a Secret? (Fear Street Relaunch #4)</v>
      </c>
    </row>
    <row r="141" spans="100:100" x14ac:dyDescent="0.3">
      <c r="CV141" t="str">
        <v>Candide</v>
      </c>
    </row>
    <row r="142" spans="100:100" x14ac:dyDescent="0.3">
      <c r="CV142" t="str">
        <v>Career of Evil (Cormoran Strike #3)</v>
      </c>
    </row>
    <row r="143" spans="100:100" x14ac:dyDescent="0.3">
      <c r="CV143" t="str">
        <v>Carrie</v>
      </c>
    </row>
    <row r="144" spans="100:100" x14ac:dyDescent="0.3">
      <c r="CV144" t="str">
        <v>Carry On, Warrior: Thoughts on Life Unarmed</v>
      </c>
    </row>
    <row r="145" spans="100:100" x14ac:dyDescent="0.3">
      <c r="CV145" t="str">
        <v>Catastrophic Happiness: Finding Joy in Childhood's Messy Years</v>
      </c>
    </row>
    <row r="146" spans="100:100" x14ac:dyDescent="0.3">
      <c r="CV146" t="str">
        <v>Catching Jordan (Hundred Oaks)</v>
      </c>
    </row>
    <row r="147" spans="100:100" x14ac:dyDescent="0.3">
      <c r="CV147" t="str">
        <v>Catherine the Great: Portrait of a Woman</v>
      </c>
    </row>
    <row r="148" spans="100:100" x14ac:dyDescent="0.3">
      <c r="CV148" t="str">
        <v>Cell</v>
      </c>
    </row>
    <row r="149" spans="100:100" x14ac:dyDescent="0.3">
      <c r="CV149" t="str">
        <v>Changing the Game (Play by Play #2)</v>
      </c>
    </row>
    <row r="150" spans="100:100" x14ac:dyDescent="0.3">
      <c r="CV150" t="str">
        <v>Charity's Cross (Charles Towne Belles #4)</v>
      </c>
    </row>
    <row r="151" spans="100:100" x14ac:dyDescent="0.3">
      <c r="CV151" t="str">
        <v>Charlie and the Chocolate Factory (Charlie Bucket #1)</v>
      </c>
    </row>
    <row r="152" spans="100:100" x14ac:dyDescent="0.3">
      <c r="CV152" t="str">
        <v>Chase Me (Paris Nights #2)</v>
      </c>
    </row>
    <row r="153" spans="100:100" x14ac:dyDescent="0.3">
      <c r="CV153" t="str">
        <v>Chasing Heaven: What Dying Taught Me About Living</v>
      </c>
    </row>
    <row r="154" spans="100:100" x14ac:dyDescent="0.3">
      <c r="CV154" t="str">
        <v>Chernobyl 01:23:40: The Incredible True Story of the World's Worst Nuclear Disaster</v>
      </c>
    </row>
    <row r="155" spans="100:100" x14ac:dyDescent="0.3">
      <c r="CV155" t="str">
        <v>Choosing Our Religion: The Spiritual Lives of America's Nones</v>
      </c>
    </row>
    <row r="156" spans="100:100" x14ac:dyDescent="0.3">
      <c r="CV156" t="str">
        <v>Chronicles, Vol. 1</v>
      </c>
    </row>
    <row r="157" spans="100:100" x14ac:dyDescent="0.3">
      <c r="CV157" t="str">
        <v>Cinder (The Lunar Chronicles #1)</v>
      </c>
    </row>
    <row r="158" spans="100:100" x14ac:dyDescent="0.3">
      <c r="CV158" t="str">
        <v>City of Ashes (The Mortal Instruments #2)</v>
      </c>
    </row>
    <row r="159" spans="100:100" x14ac:dyDescent="0.3">
      <c r="CV159" t="str">
        <v>City of Bones (The Mortal Instruments #1)</v>
      </c>
    </row>
    <row r="160" spans="100:100" x14ac:dyDescent="0.3">
      <c r="CV160" t="str">
        <v>City of Fallen Angels (The Mortal Instruments #4)</v>
      </c>
    </row>
    <row r="161" spans="100:100" x14ac:dyDescent="0.3">
      <c r="CV161" t="str">
        <v>City of Glass (The Mortal Instruments #3)</v>
      </c>
    </row>
    <row r="162" spans="100:100" x14ac:dyDescent="0.3">
      <c r="CV162" t="str">
        <v>Civilization and Its Discontents</v>
      </c>
    </row>
    <row r="163" spans="100:100" x14ac:dyDescent="0.3">
      <c r="CV163" t="str">
        <v>Clockwork Angel (The Infernal Devices #1)</v>
      </c>
    </row>
    <row r="164" spans="100:100" x14ac:dyDescent="0.3">
      <c r="CV164" t="str">
        <v>Close to You</v>
      </c>
    </row>
    <row r="165" spans="100:100" x14ac:dyDescent="0.3">
      <c r="CV165" t="str">
        <v>Code Name Verity (Code Name Verity #1)</v>
      </c>
    </row>
    <row r="166" spans="100:100" x14ac:dyDescent="0.3">
      <c r="CV166" t="str">
        <v>Codename Baboushka, Volume 1: The Conclave of Death</v>
      </c>
    </row>
    <row r="167" spans="100:100" x14ac:dyDescent="0.3">
      <c r="CV167" t="str">
        <v>Cometh the Hour (The Clifton Chronicles #6)</v>
      </c>
    </row>
    <row r="168" spans="100:100" x14ac:dyDescent="0.3">
      <c r="CV168" t="str">
        <v>Confessions of a Shopaholic (Shopaholic #1)</v>
      </c>
    </row>
    <row r="169" spans="100:100" x14ac:dyDescent="0.3">
      <c r="CV169" t="str">
        <v>Cosmos</v>
      </c>
    </row>
    <row r="170" spans="100:100" x14ac:dyDescent="0.3">
      <c r="CV170" t="str">
        <v>Counted With the Stars (Out from Egypt #1)</v>
      </c>
    </row>
    <row r="171" spans="100:100" x14ac:dyDescent="0.3">
      <c r="CV171" t="str">
        <v>Counting Thyme</v>
      </c>
    </row>
    <row r="172" spans="100:100" x14ac:dyDescent="0.3">
      <c r="CV172" t="str">
        <v>Cravings: Recipes for What You Want to Eat</v>
      </c>
    </row>
    <row r="173" spans="100:100" x14ac:dyDescent="0.3">
      <c r="CV173" t="str">
        <v>Crazy Love: Overwhelmed by a Relentless God</v>
      </c>
    </row>
    <row r="174" spans="100:100" x14ac:dyDescent="0.3">
      <c r="CV174" t="str">
        <v>Crazy Rich Asians (Crazy Rich Asians #1)</v>
      </c>
    </row>
    <row r="175" spans="100:100" x14ac:dyDescent="0.3">
      <c r="CV175" t="str">
        <v>Critique of Pure Reason</v>
      </c>
    </row>
    <row r="176" spans="100:100" x14ac:dyDescent="0.3">
      <c r="CV176" t="str">
        <v>Crown of Midnight (Throne of Glass #2)</v>
      </c>
    </row>
    <row r="177" spans="100:100" x14ac:dyDescent="0.3">
      <c r="CV177" t="str">
        <v>Daily Fantasy Sports</v>
      </c>
    </row>
    <row r="178" spans="100:100" x14ac:dyDescent="0.3">
      <c r="CV178" t="str">
        <v>Danganronpa Volume 1</v>
      </c>
    </row>
    <row r="179" spans="100:100" x14ac:dyDescent="0.3">
      <c r="CV179" t="str">
        <v>Daredevils</v>
      </c>
    </row>
    <row r="180" spans="100:100" x14ac:dyDescent="0.3">
      <c r="CV180" t="str">
        <v>Daring Greatly: How the Courage to Be Vulnerable Transforms the Way We Live, Love, Parent, and Lead</v>
      </c>
    </row>
    <row r="181" spans="100:100" x14ac:dyDescent="0.3">
      <c r="CV181" t="str">
        <v>Dark Lover (Black Dagger Brotherhood #1)</v>
      </c>
    </row>
    <row r="182" spans="100:100" x14ac:dyDescent="0.3">
      <c r="CV182" t="str">
        <v>Dark Notes</v>
      </c>
    </row>
    <row r="183" spans="100:100" x14ac:dyDescent="0.3">
      <c r="CV183" t="str">
        <v>Dark Places</v>
      </c>
    </row>
    <row r="184" spans="100:100" x14ac:dyDescent="0.3">
      <c r="CV184" t="str">
        <v>Darkfever (Fever #1)</v>
      </c>
    </row>
    <row r="185" spans="100:100" x14ac:dyDescent="0.3">
      <c r="CV185" t="str">
        <v>Data, A Love Story: How I Gamed Online Dating to Meet My Match</v>
      </c>
    </row>
    <row r="186" spans="100:100" x14ac:dyDescent="0.3">
      <c r="CV186" t="str">
        <v>David and Goliath: Underdogs, Misfits, and the Art of Battling Giants</v>
      </c>
    </row>
    <row r="187" spans="100:100" x14ac:dyDescent="0.3">
      <c r="CV187" t="str">
        <v>Dead Wake: The Last Crossing of the Lusitania</v>
      </c>
    </row>
    <row r="188" spans="100:100" x14ac:dyDescent="0.3">
      <c r="CV188" t="str">
        <v>Dear Mr. Knightley</v>
      </c>
    </row>
    <row r="189" spans="100:100" x14ac:dyDescent="0.3">
      <c r="CV189" t="str">
        <v>Death by Leisure: A Cautionary Tale</v>
      </c>
    </row>
    <row r="190" spans="100:100" x14ac:dyDescent="0.3">
      <c r="CV190" t="str">
        <v>Death Note, Vol. 5: Whiteout (Death Note #5)</v>
      </c>
    </row>
    <row r="191" spans="100:100" x14ac:dyDescent="0.3">
      <c r="CV191" t="str">
        <v>Death Note, Vol. 6: Give-and-Take (Death Note #6)</v>
      </c>
    </row>
    <row r="192" spans="100:100" x14ac:dyDescent="0.3">
      <c r="CV192" t="str">
        <v>Deception Point</v>
      </c>
    </row>
    <row r="193" spans="100:100" x14ac:dyDescent="0.3">
      <c r="CV193" t="str">
        <v>Deep Under (Walker Security #1)</v>
      </c>
    </row>
    <row r="194" spans="100:100" x14ac:dyDescent="0.3">
      <c r="CV194" t="str">
        <v>Deliciously Ella Every Day: Quick and Easy Recipes for Gluten-Free Snacks, Packed Lunches, and Simple Meals</v>
      </c>
    </row>
    <row r="195" spans="100:100" x14ac:dyDescent="0.3">
      <c r="CV195" t="str">
        <v>Delivering the Truth (Quaker Midwife Mystery #1)</v>
      </c>
    </row>
    <row r="196" spans="100:100" x14ac:dyDescent="0.3">
      <c r="CV196" t="str">
        <v>Demigods &amp; Magicians: Percy and Annabeth Meet the Kanes (Percy Jackson &amp; Kane Chronicles Crossover #1-3)</v>
      </c>
    </row>
    <row r="197" spans="100:100" x14ac:dyDescent="0.3">
      <c r="CV197" t="str">
        <v>Diary of a Citizen Scientist: Chasing Tiger Beetles and Other New Ways of Engaging the World</v>
      </c>
    </row>
    <row r="198" spans="100:100" x14ac:dyDescent="0.3">
      <c r="CV198" t="str">
        <v>Diary of a Minecraft Zombie Book 1: A Scare of a Dare (An Unofficial Minecraft Book)</v>
      </c>
    </row>
    <row r="199" spans="100:100" x14ac:dyDescent="0.3">
      <c r="CV199" t="str">
        <v>Digital Fortress</v>
      </c>
    </row>
    <row r="200" spans="100:100" x14ac:dyDescent="0.3">
      <c r="CV200" t="str">
        <v>Dirty (Dive Bar #1)</v>
      </c>
    </row>
    <row r="201" spans="100:100" x14ac:dyDescent="0.3">
      <c r="CV201" t="str">
        <v>Disrupted: My Misadventure in the Start-Up Bubble</v>
      </c>
    </row>
    <row r="202" spans="100:100" x14ac:dyDescent="0.3">
      <c r="CV202" t="str">
        <v>Do Androids Dream of Electric Sheep? (Blade Runner #1)</v>
      </c>
    </row>
    <row r="203" spans="100:100" x14ac:dyDescent="0.3">
      <c r="CV203" t="str">
        <v>Doctor Sleep (The Shining #2)</v>
      </c>
    </row>
    <row r="204" spans="100:100" x14ac:dyDescent="0.3">
      <c r="CV204" t="str">
        <v>Doing It Over (Most Likely To #1)</v>
      </c>
    </row>
    <row r="205" spans="100:100" x14ac:dyDescent="0.3">
      <c r="CV205" t="str">
        <v>Done Rubbed Out (Reightman &amp; Bailey #1)</v>
      </c>
    </row>
    <row r="206" spans="100:100" x14ac:dyDescent="0.3">
      <c r="CV206" t="str">
        <v>Don't Be a Jerk: And Other Practical Advice from Dogen, Japan's Greatest Zen Master</v>
      </c>
    </row>
    <row r="207" spans="100:100" x14ac:dyDescent="0.3">
      <c r="CV207" t="str">
        <v>Don't Forget Steven</v>
      </c>
    </row>
    <row r="208" spans="100:100" x14ac:dyDescent="0.3">
      <c r="CV208" t="str">
        <v>Don't Get Caught</v>
      </c>
    </row>
    <row r="209" spans="100:100" x14ac:dyDescent="0.3">
      <c r="CV209" t="str">
        <v>Dracula</v>
      </c>
    </row>
    <row r="210" spans="100:100" x14ac:dyDescent="0.3">
      <c r="CV210" t="str">
        <v>Dracula the Un-Dead</v>
      </c>
    </row>
    <row r="211" spans="100:100" x14ac:dyDescent="0.3">
      <c r="CV211" t="str">
        <v>Drama</v>
      </c>
    </row>
    <row r="212" spans="100:100" x14ac:dyDescent="0.3">
      <c r="CV212" t="str">
        <v>Dress Your Family in Corduroy and Denim</v>
      </c>
    </row>
    <row r="213" spans="100:100" x14ac:dyDescent="0.3">
      <c r="CV213" t="str">
        <v>Drive: The Surprising Truth About What Motivates Us</v>
      </c>
    </row>
    <row r="214" spans="100:100" x14ac:dyDescent="0.3">
      <c r="CV214" t="str">
        <v>Dune (Dune #1)</v>
      </c>
    </row>
    <row r="215" spans="100:100" x14ac:dyDescent="0.3">
      <c r="CV215" t="str">
        <v>Eat Fat, Get Thin</v>
      </c>
    </row>
    <row r="216" spans="100:100" x14ac:dyDescent="0.3">
      <c r="CV216" t="str">
        <v>Eat, Pray, Love</v>
      </c>
    </row>
    <row r="217" spans="100:100" x14ac:dyDescent="0.3">
      <c r="CV217" t="str">
        <v>Eaternity: More than 150 Deliciously Easy Vegan Recipes for a Long, Healthy, Satisfied, Joyful Life</v>
      </c>
    </row>
    <row r="218" spans="100:100" x14ac:dyDescent="0.3">
      <c r="CV218" t="str">
        <v>Eclipse (Twilight #3)</v>
      </c>
    </row>
    <row r="219" spans="100:100" x14ac:dyDescent="0.3">
      <c r="CV219" t="str">
        <v>Eight Hundred Grapes</v>
      </c>
    </row>
    <row r="220" spans="100:100" x14ac:dyDescent="0.3">
      <c r="CV220" t="str">
        <v>El Deafo</v>
      </c>
    </row>
    <row r="221" spans="100:100" x14ac:dyDescent="0.3">
      <c r="CV221" t="str">
        <v>Eleanor &amp; Park</v>
      </c>
    </row>
    <row r="222" spans="100:100" x14ac:dyDescent="0.3">
      <c r="CV222" t="str">
        <v>Eligible (The Austen Project #4)</v>
      </c>
    </row>
    <row r="223" spans="100:100" x14ac:dyDescent="0.3">
      <c r="CV223" t="str">
        <v>Emma</v>
      </c>
    </row>
    <row r="224" spans="100:100" x14ac:dyDescent="0.3">
      <c r="CV224" t="str">
        <v>Ender's Game (The Ender Quintet #1)</v>
      </c>
    </row>
    <row r="225" spans="100:100" x14ac:dyDescent="0.3">
      <c r="CV225" t="str">
        <v>Equal Is Unfair: America's Misguided Fight Against Income Inequality</v>
      </c>
    </row>
    <row r="226" spans="100:100" x14ac:dyDescent="0.3">
      <c r="CV226" t="str">
        <v>Eragon (The Inheritance Cycle #1)</v>
      </c>
    </row>
    <row r="227" spans="100:100" x14ac:dyDescent="0.3">
      <c r="CV227" t="str">
        <v>Eureka Trivia 6.0</v>
      </c>
    </row>
    <row r="228" spans="100:100" x14ac:dyDescent="0.3">
      <c r="CV228" t="str">
        <v>Every Heart a Doorway (Every Heart A Doorway #1)</v>
      </c>
    </row>
    <row r="229" spans="100:100" x14ac:dyDescent="0.3">
      <c r="CV229" t="str">
        <v>Every Last Word</v>
      </c>
    </row>
    <row r="230" spans="100:100" x14ac:dyDescent="0.3">
      <c r="CV230" t="str">
        <v>Everydata: The Misinformation Hidden in the Little Data You Consume Every Day</v>
      </c>
    </row>
    <row r="231" spans="100:100" x14ac:dyDescent="0.3">
      <c r="CV231" t="str">
        <v>Everyday Italian: 125 Simple and Delicious Recipes</v>
      </c>
    </row>
    <row r="232" spans="100:100" x14ac:dyDescent="0.3">
      <c r="CV232" t="str">
        <v>Evicted: Poverty and Profit in the American City</v>
      </c>
    </row>
    <row r="233" spans="100:100" x14ac:dyDescent="0.3">
      <c r="CV233" t="str">
        <v>Exit, Pursued by a Bear</v>
      </c>
    </row>
    <row r="234" spans="100:100" x14ac:dyDescent="0.3">
      <c r="CV234" t="str">
        <v>Extreme Prey (Lucas Davenport #26)</v>
      </c>
    </row>
    <row r="235" spans="100:100" x14ac:dyDescent="0.3">
      <c r="CV235" t="str">
        <v>Fables, Vol. 1: Legends in Exile (Fables #1)</v>
      </c>
    </row>
    <row r="236" spans="100:100" x14ac:dyDescent="0.3">
      <c r="CV236" t="str">
        <v>Far &amp; Away: Places on the Brink of Change: Seven Continents, Twenty-Five Years</v>
      </c>
    </row>
    <row r="237" spans="100:100" x14ac:dyDescent="0.3">
      <c r="CV237" t="str">
        <v>Far From True (Promise Falls Trilogy #2)</v>
      </c>
    </row>
    <row r="238" spans="100:100" x14ac:dyDescent="0.3">
      <c r="CV238" t="str">
        <v>Feathers: Displays of Brilliant Plumage</v>
      </c>
    </row>
    <row r="239" spans="100:100" x14ac:dyDescent="0.3">
      <c r="CV239" t="str">
        <v>Fellside</v>
      </c>
    </row>
    <row r="240" spans="100:100" x14ac:dyDescent="0.3">
      <c r="CV240" t="str">
        <v>Fifty Shades Darker (Fifty Shades #2)</v>
      </c>
    </row>
    <row r="241" spans="100:100" x14ac:dyDescent="0.3">
      <c r="CV241" t="str">
        <v>Fifty Shades Freed (Fifty Shades #3)</v>
      </c>
    </row>
    <row r="242" spans="100:100" x14ac:dyDescent="0.3">
      <c r="CV242" t="str">
        <v>Fighting Fate (Fighting #6)</v>
      </c>
    </row>
    <row r="243" spans="100:100" x14ac:dyDescent="0.3">
      <c r="CV243" t="str">
        <v>Find Her (Detective D.D. Warren #8)</v>
      </c>
    </row>
    <row r="244" spans="100:100" x14ac:dyDescent="0.3">
      <c r="CV244" t="str">
        <v>Finders Keepers (Bill Hodges Trilogy #2)</v>
      </c>
    </row>
    <row r="245" spans="100:100" x14ac:dyDescent="0.3">
      <c r="CV245" t="str">
        <v>Finding God in the Ruins: How God Redeems Pain</v>
      </c>
    </row>
    <row r="246" spans="100:100" x14ac:dyDescent="0.3">
      <c r="CV246" t="str">
        <v>Fire Bound (Sea Haven/Sisters of the Heart #5)</v>
      </c>
    </row>
    <row r="247" spans="100:100" x14ac:dyDescent="0.3">
      <c r="CV247" t="str">
        <v>First and First (Five Boroughs #3)</v>
      </c>
    </row>
    <row r="248" spans="100:100" x14ac:dyDescent="0.3">
      <c r="CV248" t="str">
        <v>First Steps for New Christians (Print Edition)</v>
      </c>
    </row>
    <row r="249" spans="100:100" x14ac:dyDescent="0.3">
      <c r="CV249" t="str">
        <v>Follow You Home</v>
      </c>
    </row>
    <row r="250" spans="100:100" x14ac:dyDescent="0.3">
      <c r="CV250" t="str">
        <v>Fool Me Once</v>
      </c>
    </row>
    <row r="251" spans="100:100" x14ac:dyDescent="0.3">
      <c r="CV251" t="str">
        <v>Foolproof Preserving: A Guide to Small Batch Jams, Jellies, Pickles, Condiments, and More: A Foolproof Guide to Making Small Batch Jams, Jellies, Pickles, Condiments, and More</v>
      </c>
    </row>
    <row r="252" spans="100:100" x14ac:dyDescent="0.3">
      <c r="CV252" t="str">
        <v>For the Love: Fighting for Grace in a World of Impossible Standards</v>
      </c>
    </row>
    <row r="253" spans="100:100" x14ac:dyDescent="0.3">
      <c r="CV253" t="str">
        <v>Forever and Forever: The Courtship of Henry Longfellow and Fanny Appleton</v>
      </c>
    </row>
    <row r="254" spans="100:100" x14ac:dyDescent="0.3">
      <c r="CV254" t="str">
        <v>Forever Rockers (The Rocker #12)</v>
      </c>
    </row>
    <row r="255" spans="100:100" x14ac:dyDescent="0.3">
      <c r="CV255" t="str">
        <v>Foundation (Foundation (Publication Order) #1)</v>
      </c>
    </row>
    <row r="256" spans="100:100" x14ac:dyDescent="0.3">
      <c r="CV256" t="str">
        <v>Frankenstein</v>
      </c>
    </row>
    <row r="257" spans="100:100" x14ac:dyDescent="0.3">
      <c r="CV257" t="str">
        <v>Friday Night Lights: A Town, a Team, and a Dream</v>
      </c>
    </row>
    <row r="258" spans="100:100" x14ac:dyDescent="0.3">
      <c r="CV258" t="str">
        <v>Frostbite (Vampire Academy #2)</v>
      </c>
    </row>
    <row r="259" spans="100:100" x14ac:dyDescent="0.3">
      <c r="CV259" t="str">
        <v>Fruits Basket, Vol. 1 (Fruits Basket #1)</v>
      </c>
    </row>
    <row r="260" spans="100:100" x14ac:dyDescent="0.3">
      <c r="CV260" t="str">
        <v>Fruits Basket, Vol. 2 (Fruits Basket #2)</v>
      </c>
    </row>
    <row r="261" spans="100:100" x14ac:dyDescent="0.3">
      <c r="CV261" t="str">
        <v>Fruits Basket, Vol. 3 (Fruits Basket #3)</v>
      </c>
    </row>
    <row r="262" spans="100:100" x14ac:dyDescent="0.3">
      <c r="CV262" t="str">
        <v>Fruits Basket, Vol. 4 (Fruits Basket #4)</v>
      </c>
    </row>
    <row r="263" spans="100:100" x14ac:dyDescent="0.3">
      <c r="CV263" t="str">
        <v>Fruits Basket, Vol. 5 (Fruits Basket #5)</v>
      </c>
    </row>
    <row r="264" spans="100:100" x14ac:dyDescent="0.3">
      <c r="CV264" t="str">
        <v>Fruits Basket, Vol. 6 (Fruits Basket #6)</v>
      </c>
    </row>
    <row r="265" spans="100:100" x14ac:dyDescent="0.3">
      <c r="CV265" t="str">
        <v>Fruits Basket, Vol. 7 (Fruits Basket #7)</v>
      </c>
    </row>
    <row r="266" spans="100:100" x14ac:dyDescent="0.3">
      <c r="CV266" t="str">
        <v>Fruits Basket, Vol. 9 (Fruits Basket #9)</v>
      </c>
    </row>
    <row r="267" spans="100:100" x14ac:dyDescent="0.3">
      <c r="CV267" t="str">
        <v>Full Moon over Noahâs Ark: An Odyssey to Mount Ararat and Beyond</v>
      </c>
    </row>
    <row r="268" spans="100:100" x14ac:dyDescent="0.3">
      <c r="CV268" t="str">
        <v>Fun Home: A Family Tragicomic</v>
      </c>
    </row>
    <row r="269" spans="100:100" x14ac:dyDescent="0.3">
      <c r="CV269" t="str">
        <v>Furiously Happy: A Funny Book About Horrible Things</v>
      </c>
    </row>
    <row r="270" spans="100:100" x14ac:dyDescent="0.3">
      <c r="CV270" t="str">
        <v>Future Shock (Future Shock #1)</v>
      </c>
    </row>
    <row r="271" spans="100:100" x14ac:dyDescent="0.3">
      <c r="CV271" t="str">
        <v>Giant Days, Vol. 1 (Giant Days #1-4)</v>
      </c>
    </row>
    <row r="272" spans="100:100" x14ac:dyDescent="0.3">
      <c r="CV272" t="str">
        <v>Giant Days, Vol. 2 (Giant Days #5-8)</v>
      </c>
    </row>
    <row r="273" spans="100:100" x14ac:dyDescent="0.3">
      <c r="CV273" t="str">
        <v>Girl in the Blue Coat</v>
      </c>
    </row>
    <row r="274" spans="100:100" x14ac:dyDescent="0.3">
      <c r="CV274" t="str">
        <v>Girl Online On Tour (Girl Online #2)</v>
      </c>
    </row>
    <row r="275" spans="100:100" x14ac:dyDescent="0.3">
      <c r="CV275" t="str">
        <v>Girl With a Pearl Earring</v>
      </c>
    </row>
    <row r="276" spans="100:100" x14ac:dyDescent="0.3">
      <c r="CV276" t="str">
        <v>Girl, Interrupted</v>
      </c>
    </row>
    <row r="277" spans="100:100" x14ac:dyDescent="0.3">
      <c r="CV277" t="str">
        <v>Give It Back</v>
      </c>
    </row>
    <row r="278" spans="100:100" x14ac:dyDescent="0.3">
      <c r="CV278" t="str">
        <v>Glory over Everything: Beyond The Kitchen House</v>
      </c>
    </row>
    <row r="279" spans="100:100" x14ac:dyDescent="0.3">
      <c r="CV279" t="str">
        <v>God Is Not Great: How Religion Poisons Everything</v>
      </c>
    </row>
    <row r="280" spans="100:100" x14ac:dyDescent="0.3">
      <c r="CV280" t="str">
        <v>God: The Most Unpleasant Character in All Fiction</v>
      </c>
    </row>
    <row r="281" spans="100:100" x14ac:dyDescent="0.3">
      <c r="CV281" t="str">
        <v>Golden (Heart of Dread #3)</v>
      </c>
    </row>
    <row r="282" spans="100:100" x14ac:dyDescent="0.3">
      <c r="CV282" t="str">
        <v>Gone Girl</v>
      </c>
    </row>
    <row r="283" spans="100:100" x14ac:dyDescent="0.3">
      <c r="CV283" t="str">
        <v>Gone with the Wind</v>
      </c>
    </row>
    <row r="284" spans="100:100" x14ac:dyDescent="0.3">
      <c r="CV284" t="str">
        <v>Good in Bed (Cannie Shapiro #1)</v>
      </c>
    </row>
    <row r="285" spans="100:100" x14ac:dyDescent="0.3">
      <c r="CV285" t="str">
        <v>Gratitude</v>
      </c>
    </row>
    <row r="286" spans="100:100" x14ac:dyDescent="0.3">
      <c r="CV286" t="str">
        <v>Grayson, Vol 3: Nemesis (Grayson #3)</v>
      </c>
    </row>
    <row r="287" spans="100:100" x14ac:dyDescent="0.3">
      <c r="CV287" t="str">
        <v>Greek Mythic History</v>
      </c>
    </row>
    <row r="288" spans="100:100" x14ac:dyDescent="0.3">
      <c r="CV288" t="str">
        <v>Green Eggs and Ham (Beginner Books B-16)</v>
      </c>
    </row>
    <row r="289" spans="100:100" x14ac:dyDescent="0.3">
      <c r="CV289" t="str">
        <v>Grey (Fifty Shades #4)</v>
      </c>
    </row>
    <row r="290" spans="100:100" x14ac:dyDescent="0.3">
      <c r="CV290" t="str">
        <v>Grumbles</v>
      </c>
    </row>
    <row r="291" spans="100:100" x14ac:dyDescent="0.3">
      <c r="CV291" t="str">
        <v>H is for Hawk</v>
      </c>
    </row>
    <row r="292" spans="100:100" x14ac:dyDescent="0.3">
      <c r="CV292" t="str">
        <v>Hamilton: The Revolution</v>
      </c>
    </row>
    <row r="293" spans="100:100" x14ac:dyDescent="0.3">
      <c r="CV293" t="str">
        <v>Harry Potter and the Chamber of Secrets (Harry Potter #2)</v>
      </c>
    </row>
    <row r="294" spans="100:100" x14ac:dyDescent="0.3">
      <c r="CV294" t="str">
        <v>Harry Potter and the Deathly Hallows (Harry Potter #7)</v>
      </c>
    </row>
    <row r="295" spans="100:100" x14ac:dyDescent="0.3">
      <c r="CV295" t="str">
        <v>Harry Potter and the Half-Blood Prince (Harry Potter #6)</v>
      </c>
    </row>
    <row r="296" spans="100:100" x14ac:dyDescent="0.3">
      <c r="CV296" t="str">
        <v>Harry Potter and the Order of the Phoenix (Harry Potter #5)</v>
      </c>
    </row>
    <row r="297" spans="100:100" x14ac:dyDescent="0.3">
      <c r="CV297" t="str">
        <v>Harry Potter and the Prisoner of Azkaban (Harry Potter #3)</v>
      </c>
    </row>
    <row r="298" spans="100:100" x14ac:dyDescent="0.3">
      <c r="CV298" t="str">
        <v>Harry Potter and the Sorcerer's Stone (Harry Potter #1)</v>
      </c>
    </row>
    <row r="299" spans="100:100" x14ac:dyDescent="0.3">
      <c r="CV299" t="str">
        <v>Having the Barbarian's Baby (Ice Planet Barbarians #7.5)</v>
      </c>
    </row>
    <row r="300" spans="100:100" x14ac:dyDescent="0.3">
      <c r="CV300" t="str">
        <v>Hawkeye, Vol. 1: My Life as a Weapon (Hawkeye #1)</v>
      </c>
    </row>
    <row r="301" spans="100:100" x14ac:dyDescent="0.3">
      <c r="CV301" t="str">
        <v>Heaven is for Real: A Little Boy's Astounding Story of His Trip to Heaven and Back</v>
      </c>
    </row>
    <row r="302" spans="100:100" x14ac:dyDescent="0.3">
      <c r="CV302" t="str">
        <v>Heir to the Sky</v>
      </c>
    </row>
    <row r="303" spans="100:100" x14ac:dyDescent="0.3">
      <c r="CV303" t="str">
        <v>Her Backup Boyfriend (The Sorensen Family #1)</v>
      </c>
    </row>
    <row r="304" spans="100:100" x14ac:dyDescent="0.3">
      <c r="CV304" t="str">
        <v>Hide Away (Eve Duncan #20)</v>
      </c>
    </row>
    <row r="305" spans="100:100" x14ac:dyDescent="0.3">
      <c r="CV305" t="str">
        <v>History of Beauty</v>
      </c>
    </row>
    <row r="306" spans="100:100" x14ac:dyDescent="0.3">
      <c r="CV306" t="str">
        <v>Hold Your Breath (Search and Rescue #1)</v>
      </c>
    </row>
    <row r="307" spans="100:100" x14ac:dyDescent="0.3">
      <c r="CV307" t="str">
        <v>Holidays on Ice</v>
      </c>
    </row>
    <row r="308" spans="100:100" x14ac:dyDescent="0.3">
      <c r="CV308" t="str">
        <v>Hollow City (Miss Peregrineâs Peculiar Children #2)</v>
      </c>
    </row>
    <row r="309" spans="100:100" x14ac:dyDescent="0.3">
      <c r="CV309" t="str">
        <v>Horrible Bear!</v>
      </c>
    </row>
    <row r="310" spans="100:100" x14ac:dyDescent="0.3">
      <c r="CV310" t="str">
        <v>House of Leaves</v>
      </c>
    </row>
    <row r="311" spans="100:100" x14ac:dyDescent="0.3">
      <c r="CV311" t="str">
        <v>House of Lost Worlds: Dinosaurs, Dynasties, and the Story of Life on Earth</v>
      </c>
    </row>
    <row r="312" spans="100:100" x14ac:dyDescent="0.3">
      <c r="CV312" t="str">
        <v>How Music Works</v>
      </c>
    </row>
    <row r="313" spans="100:100" x14ac:dyDescent="0.3">
      <c r="CV313" t="str">
        <v>How to Be a Domestic Goddess: Baking and the Art of Comfort Cooking</v>
      </c>
    </row>
    <row r="314" spans="100:100" x14ac:dyDescent="0.3">
      <c r="CV314" t="str">
        <v>How to Be Miserable: 40 Strategies You Already Use</v>
      </c>
    </row>
    <row r="315" spans="100:100" x14ac:dyDescent="0.3">
      <c r="CV315" t="str">
        <v>How to Cook Everything Vegetarian: Simple Meatless Recipes for Great Food (How to Cook Everything)</v>
      </c>
    </row>
    <row r="316" spans="100:100" x14ac:dyDescent="0.3">
      <c r="CV316" t="str">
        <v>How to Speak Golf: An Illustrated Guide to Links Lingo</v>
      </c>
    </row>
    <row r="317" spans="100:100" x14ac:dyDescent="0.3">
      <c r="CV317" t="str">
        <v>How to Stop Worrying and Start Living</v>
      </c>
    </row>
    <row r="318" spans="100:100" x14ac:dyDescent="0.3">
      <c r="CV318" t="str">
        <v>Howl and Other Poems</v>
      </c>
    </row>
    <row r="319" spans="100:100" x14ac:dyDescent="0.3">
      <c r="CV319" t="str">
        <v>Hungry Girl Clean &amp; Hungry: Easy All-Natural Recipes for Healthy Eating in the Real World</v>
      </c>
    </row>
    <row r="320" spans="100:100" x14ac:dyDescent="0.3">
      <c r="CV320" t="str">
        <v>Hush, Hush (Hush, Hush #1)</v>
      </c>
    </row>
    <row r="321" spans="100:100" x14ac:dyDescent="0.3">
      <c r="CV321" t="str">
        <v>Hyperbole and a Half: Unfortunate Situations, Flawed Coping Mechanisms, Mayhem, and Other Things That Happened</v>
      </c>
    </row>
    <row r="322" spans="100:100" x14ac:dyDescent="0.3">
      <c r="CV322" t="str">
        <v>Hystopia: A Novel</v>
      </c>
    </row>
    <row r="323" spans="100:100" x14ac:dyDescent="0.3">
      <c r="CV323" t="str">
        <v>I am a Hero Omnibus Volume 1</v>
      </c>
    </row>
    <row r="324" spans="100:100" x14ac:dyDescent="0.3">
      <c r="CV324" t="str">
        <v>I Am Malala: The Girl Who Stood Up for Education and Was Shot by the Taliban</v>
      </c>
    </row>
    <row r="325" spans="100:100" x14ac:dyDescent="0.3">
      <c r="CV325" t="str">
        <v>I Am Pilgrim (Pilgrim #1)</v>
      </c>
    </row>
    <row r="326" spans="100:100" x14ac:dyDescent="0.3">
      <c r="CV326" t="str">
        <v>I Had a Nice Time And Other Lies...: How to find love &amp; sh*t like that</v>
      </c>
    </row>
    <row r="327" spans="100:100" x14ac:dyDescent="0.3">
      <c r="CV327" t="str">
        <v>I Hate Fairyland, Vol. 1: Madly Ever After (I Hate Fairyland (Compilations) #1-5)</v>
      </c>
    </row>
    <row r="328" spans="100:100" x14ac:dyDescent="0.3">
      <c r="CV328" t="str">
        <v>I Know What I'm Doing -- and Other Lies I Tell Myself: Dispatches from a Life Under Construction</v>
      </c>
    </row>
    <row r="329" spans="100:100" x14ac:dyDescent="0.3">
      <c r="CV329" t="str">
        <v>I Know Why the Caged Bird Sings (Maya Angelou's Autobiography #1)</v>
      </c>
    </row>
    <row r="330" spans="100:100" x14ac:dyDescent="0.3">
      <c r="CV330" t="str">
        <v>I Will Find You</v>
      </c>
    </row>
    <row r="331" spans="100:100" x14ac:dyDescent="0.3">
      <c r="CV331" t="str">
        <v>Icing (Aces Hockey #2)</v>
      </c>
    </row>
    <row r="332" spans="100:100" x14ac:dyDescent="0.3">
      <c r="CV332" t="str">
        <v>If I Gave You God's Phone Number....: Searching for Spirituality in America</v>
      </c>
    </row>
    <row r="333" spans="100:100" x14ac:dyDescent="0.3">
      <c r="CV333" t="str">
        <v>If I Run (If I Run #1)</v>
      </c>
    </row>
    <row r="334" spans="100:100" x14ac:dyDescent="0.3">
      <c r="CV334" t="str">
        <v>If I Stay (If I Stay #1)</v>
      </c>
    </row>
    <row r="335" spans="100:100" x14ac:dyDescent="0.3">
      <c r="CV335" t="str">
        <v>I'll Give You the Sun</v>
      </c>
    </row>
    <row r="336" spans="100:100" x14ac:dyDescent="0.3">
      <c r="CV336" t="str">
        <v>Immunity: How Elie Metchnikoff Changed the Course of Modern Medicine</v>
      </c>
    </row>
    <row r="337" spans="100:100" x14ac:dyDescent="0.3">
      <c r="CV337" t="str">
        <v>Imperfect Harmony</v>
      </c>
    </row>
    <row r="338" spans="100:100" x14ac:dyDescent="0.3">
      <c r="CV338" t="str">
        <v>In a Dark, Dark Wood</v>
      </c>
    </row>
    <row r="339" spans="100:100" x14ac:dyDescent="0.3">
      <c r="CV339" t="str">
        <v>In Cold Blood</v>
      </c>
    </row>
    <row r="340" spans="100:100" x14ac:dyDescent="0.3">
      <c r="CV340" t="str">
        <v>In Her Wake</v>
      </c>
    </row>
    <row r="341" spans="100:100" x14ac:dyDescent="0.3">
      <c r="CV341" t="str">
        <v>In the Country We Love: My Family Divided</v>
      </c>
    </row>
    <row r="342" spans="100:100" x14ac:dyDescent="0.3">
      <c r="CV342" t="str">
        <v>In the Garden of Beasts: Love, Terror, and an American Family in Hitler's Berlin</v>
      </c>
    </row>
    <row r="343" spans="100:100" x14ac:dyDescent="0.3">
      <c r="CV343" t="str">
        <v>In the Woods (Dublin Murder Squad #1)</v>
      </c>
    </row>
    <row r="344" spans="100:100" x14ac:dyDescent="0.3">
      <c r="CV344" t="str">
        <v>Inferno (Robert Langdon #4)</v>
      </c>
    </row>
    <row r="345" spans="100:100" x14ac:dyDescent="0.3">
      <c r="CV345" t="str">
        <v>Into the Wild</v>
      </c>
    </row>
    <row r="346" spans="100:100" x14ac:dyDescent="0.3">
      <c r="CV346" t="str">
        <v>Is Everyone Hanging Out Without Me? (And Other Concerns)</v>
      </c>
    </row>
    <row r="347" spans="100:100" x14ac:dyDescent="0.3">
      <c r="CV347" t="str">
        <v>Isla and the Happily Ever After (Anna and the French Kiss #3)</v>
      </c>
    </row>
    <row r="348" spans="100:100" x14ac:dyDescent="0.3">
      <c r="CV348" t="str">
        <v>Island of Dragons (Unwanteds #7)</v>
      </c>
    </row>
    <row r="349" spans="100:100" x14ac:dyDescent="0.3">
      <c r="CV349" t="str">
        <v>It</v>
      </c>
    </row>
    <row r="350" spans="100:100" x14ac:dyDescent="0.3">
      <c r="CV350" t="str">
        <v>It Didn't Start with You: How Inherited Family Trauma Shapes Who We Are and How to End the Cycle</v>
      </c>
    </row>
    <row r="351" spans="100:100" x14ac:dyDescent="0.3">
      <c r="CV351" t="str">
        <v>It's All Easy: Healthy, Delicious Weeknight Meals in under 30 Minutes</v>
      </c>
    </row>
    <row r="352" spans="100:100" x14ac:dyDescent="0.3">
      <c r="CV352" t="str">
        <v>It's Never Too Late to Begin Again: Discovering Creativity and Meaning at Midlife and Beyond</v>
      </c>
    </row>
    <row r="353" spans="100:100" x14ac:dyDescent="0.3">
      <c r="CV353" t="str">
        <v>It's Only the Himalayas</v>
      </c>
    </row>
    <row r="354" spans="100:100" x14ac:dyDescent="0.3">
      <c r="CV354" t="str">
        <v>I've Got Your Number</v>
      </c>
    </row>
    <row r="355" spans="100:100" x14ac:dyDescent="0.3">
      <c r="CV355" t="str">
        <v>Jane Eyre</v>
      </c>
    </row>
    <row r="356" spans="100:100" x14ac:dyDescent="0.3">
      <c r="CV356" t="str">
        <v>John Adams</v>
      </c>
    </row>
    <row r="357" spans="100:100" x14ac:dyDescent="0.3">
      <c r="CV357" t="str">
        <v>John Vassos: Industrial Design for Modern Life</v>
      </c>
    </row>
    <row r="358" spans="100:100" x14ac:dyDescent="0.3">
      <c r="CV358" t="str">
        <v>Join</v>
      </c>
    </row>
    <row r="359" spans="100:100" x14ac:dyDescent="0.3">
      <c r="CV359" t="str">
        <v>Judo: Seven Steps to Black Belt (an Introductory Guide for Beginners)</v>
      </c>
    </row>
    <row r="360" spans="100:100" x14ac:dyDescent="0.3">
      <c r="CV360" t="str">
        <v>Jurassic Park (Jurassic Park #1)</v>
      </c>
    </row>
    <row r="361" spans="100:100" x14ac:dyDescent="0.3">
      <c r="CV361" t="str">
        <v>Keep Me Posted</v>
      </c>
    </row>
    <row r="362" spans="100:100" x14ac:dyDescent="0.3">
      <c r="CV362" t="str">
        <v>Kierkegaard: A Christian Missionary to Christians</v>
      </c>
    </row>
    <row r="363" spans="100:100" x14ac:dyDescent="0.3">
      <c r="CV363" t="str">
        <v>Kill 'Em and Leave: Searching for James Brown and the American Soul</v>
      </c>
    </row>
    <row r="364" spans="100:100" x14ac:dyDescent="0.3">
      <c r="CV364" t="str">
        <v>Kill the Boy Band</v>
      </c>
    </row>
    <row r="365" spans="100:100" x14ac:dyDescent="0.3">
      <c r="CV365" t="str">
        <v>Killing Floor (Jack Reacher #1)</v>
      </c>
    </row>
    <row r="366" spans="100:100" x14ac:dyDescent="0.3">
      <c r="CV366" t="str">
        <v>Kindle Paperwhite User's Guide</v>
      </c>
    </row>
    <row r="367" spans="100:100" x14ac:dyDescent="0.3">
      <c r="CV367" t="str">
        <v>King's Folly (The Kinsman Chronicles #1)</v>
      </c>
    </row>
    <row r="368" spans="100:100" x14ac:dyDescent="0.3">
      <c r="CV368" t="str">
        <v>Kitchens of the Great Midwest</v>
      </c>
    </row>
    <row r="369" spans="100:100" x14ac:dyDescent="0.3">
      <c r="CV369" t="str">
        <v>Lab Girl</v>
      </c>
    </row>
    <row r="370" spans="100:100" x14ac:dyDescent="0.3">
      <c r="CV370" t="str">
        <v>Lady Midnight (The Dark Artifices #1)</v>
      </c>
    </row>
    <row r="371" spans="100:100" x14ac:dyDescent="0.3">
      <c r="CV371" t="str">
        <v>Lady Renegades (Rebel Belle #3)</v>
      </c>
    </row>
    <row r="372" spans="100:100" x14ac:dyDescent="0.3">
      <c r="CV372" t="str">
        <v>Lamb: The Gospel According to Biff, Christ's Childhood Pal</v>
      </c>
    </row>
    <row r="373" spans="100:100" x14ac:dyDescent="0.3">
      <c r="CV373" t="str">
        <v>Large Print Heart of the Pride</v>
      </c>
    </row>
    <row r="374" spans="100:100" x14ac:dyDescent="0.3">
      <c r="CV374" t="str">
        <v>Last One Home (New Beginnings #1)</v>
      </c>
    </row>
    <row r="375" spans="100:100" x14ac:dyDescent="0.3">
      <c r="CV375" t="str">
        <v>Layered: Baking, Building, and Styling Spectacular Cakes</v>
      </c>
    </row>
    <row r="376" spans="100:100" x14ac:dyDescent="0.3">
      <c r="CV376" t="str">
        <v>Lean In: Women, Work, and the Will to Lead</v>
      </c>
    </row>
    <row r="377" spans="100:100" x14ac:dyDescent="0.3">
      <c r="CV377" t="str">
        <v>Leave This Song Behind: Teen Poetry at Its Best</v>
      </c>
    </row>
    <row r="378" spans="100:100" x14ac:dyDescent="0.3">
      <c r="CV378" t="str">
        <v>Left Behind (Left Behind #1)</v>
      </c>
    </row>
    <row r="379" spans="100:100" x14ac:dyDescent="0.3">
      <c r="CV379" t="str">
        <v>Legend (Legend #1)</v>
      </c>
    </row>
    <row r="380" spans="100:100" x14ac:dyDescent="0.3">
      <c r="CV380" t="str">
        <v>Les Fleurs du Mal</v>
      </c>
    </row>
    <row r="381" spans="100:100" x14ac:dyDescent="0.3">
      <c r="CV381" t="str">
        <v>Let It Out: A Journey Through Journaling</v>
      </c>
    </row>
    <row r="382" spans="100:100" x14ac:dyDescent="0.3">
      <c r="CV382" t="str">
        <v>Let's Pretend This Never Happened: A Mostly True Memoir</v>
      </c>
    </row>
    <row r="383" spans="100:100" x14ac:dyDescent="0.3">
      <c r="CV383" t="str">
        <v>Letter to a Christian Nation</v>
      </c>
    </row>
    <row r="384" spans="100:100" x14ac:dyDescent="0.3">
      <c r="CV384" t="str">
        <v>Libertarianism for Beginners</v>
      </c>
    </row>
    <row r="385" spans="100:100" x14ac:dyDescent="0.3">
      <c r="CV385" t="str">
        <v>Library of Souls (Miss Peregrineâs Peculiar Children #3)</v>
      </c>
    </row>
    <row r="386" spans="100:100" x14ac:dyDescent="0.3">
      <c r="CV386" t="str">
        <v>Lies and Other Acts of Love</v>
      </c>
    </row>
    <row r="387" spans="100:100" x14ac:dyDescent="0.3">
      <c r="CV387" t="str">
        <v>Life</v>
      </c>
    </row>
    <row r="388" spans="100:100" x14ac:dyDescent="0.3">
      <c r="CV388" t="str">
        <v>Life After Life</v>
      </c>
    </row>
    <row r="389" spans="100:100" x14ac:dyDescent="0.3">
      <c r="CV389" t="str">
        <v>Life of Pi</v>
      </c>
    </row>
    <row r="390" spans="100:100" x14ac:dyDescent="0.3">
      <c r="CV390" t="str">
        <v>Life Without a Recipe</v>
      </c>
    </row>
    <row r="391" spans="100:100" x14ac:dyDescent="0.3">
      <c r="CV391" t="str">
        <v>Life, the Universe and Everything (Hitchhiker's Guide to the Galaxy #3)</v>
      </c>
    </row>
    <row r="392" spans="100:100" x14ac:dyDescent="0.3">
      <c r="CV392" t="str">
        <v>Like Never Before (Walker Family #2)</v>
      </c>
    </row>
    <row r="393" spans="100:100" x14ac:dyDescent="0.3">
      <c r="CV393" t="str">
        <v>Lila (Gilead #3)</v>
      </c>
    </row>
    <row r="394" spans="100:100" x14ac:dyDescent="0.3">
      <c r="CV394" t="str">
        <v>Lilac Girls</v>
      </c>
    </row>
    <row r="395" spans="100:100" x14ac:dyDescent="0.3">
      <c r="CV395" t="str">
        <v>Listen to Me (Fusion #1)</v>
      </c>
    </row>
    <row r="396" spans="100:100" x14ac:dyDescent="0.3">
      <c r="CV396" t="str">
        <v>Little Red</v>
      </c>
    </row>
    <row r="397" spans="100:100" x14ac:dyDescent="0.3">
      <c r="CV397" t="str">
        <v>Little Women (Little Women #1)</v>
      </c>
    </row>
    <row r="398" spans="100:100" x14ac:dyDescent="0.3">
      <c r="CV398" t="str">
        <v>Living Forward: A Proven Plan to Stop Drifting and Get the Life You Want</v>
      </c>
    </row>
    <row r="399" spans="100:100" x14ac:dyDescent="0.3">
      <c r="CV399" t="str">
        <v>Living Leadership by Insight: A Good Leader Achieves, a Great Leader Builds Monuments</v>
      </c>
    </row>
    <row r="400" spans="100:100" x14ac:dyDescent="0.3">
      <c r="CV400" t="str">
        <v>Logan Kade (Fallen Crest High #5.5)</v>
      </c>
    </row>
    <row r="401" spans="100:100" x14ac:dyDescent="0.3">
      <c r="CV401" t="str">
        <v>Lola and the Boy Next Door (Anna and the French Kiss #2)</v>
      </c>
    </row>
    <row r="402" spans="100:100" x14ac:dyDescent="0.3">
      <c r="CV402" t="str">
        <v>Looking for Lovely: Collecting the Moments that Matter</v>
      </c>
    </row>
    <row r="403" spans="100:100" x14ac:dyDescent="0.3">
      <c r="CV403" t="str">
        <v>Lord of the Flies</v>
      </c>
    </row>
    <row r="404" spans="100:100" x14ac:dyDescent="0.3">
      <c r="CV404" t="str">
        <v>Lost Among the Living</v>
      </c>
    </row>
    <row r="405" spans="100:100" x14ac:dyDescent="0.3">
      <c r="CV405" t="str">
        <v>Louisa: The Extraordinary Life of Mrs. Adams</v>
      </c>
    </row>
    <row r="406" spans="100:100" x14ac:dyDescent="0.3">
      <c r="CV406" t="str">
        <v>Love Is a Mix Tape (Music #1)</v>
      </c>
    </row>
    <row r="407" spans="100:100" x14ac:dyDescent="0.3">
      <c r="CV407" t="str">
        <v>Love That Boy: What Two Presidents, Eight Road Trips, and My Son Taught Me About a Parent's Expectations</v>
      </c>
    </row>
    <row r="408" spans="100:100" x14ac:dyDescent="0.3">
      <c r="CV408" t="str">
        <v>Love, Lies and Spies</v>
      </c>
    </row>
    <row r="409" spans="100:100" x14ac:dyDescent="0.3">
      <c r="CV409" t="str">
        <v>Lowriders to the Center of the Earth (Lowriders in Space #2)</v>
      </c>
    </row>
    <row r="410" spans="100:100" x14ac:dyDescent="0.3">
      <c r="CV410" t="str">
        <v>Luckiest Girl Alive</v>
      </c>
    </row>
    <row r="411" spans="100:100" x14ac:dyDescent="0.3">
      <c r="CV411" t="str">
        <v>Luis Paints the World</v>
      </c>
    </row>
    <row r="412" spans="100:100" x14ac:dyDescent="0.3">
      <c r="CV412" t="str">
        <v>Lumberjanes Vol. 3: A Terrible Plan (Lumberjanes #9-12)</v>
      </c>
    </row>
    <row r="413" spans="100:100" x14ac:dyDescent="0.3">
      <c r="CV413" t="str">
        <v>Lumberjanes, Vol. 1: Beware the Kitten Holy (Lumberjanes #1-4)</v>
      </c>
    </row>
    <row r="414" spans="100:100" x14ac:dyDescent="0.3">
      <c r="CV414" t="str">
        <v>Lumberjanes, Vol. 2: Friendship to the Max (Lumberjanes #5-8)</v>
      </c>
    </row>
    <row r="415" spans="100:100" x14ac:dyDescent="0.3">
      <c r="CV415" t="str">
        <v>Lust &amp; Wonder</v>
      </c>
    </row>
    <row r="416" spans="100:100" x14ac:dyDescent="0.3">
      <c r="CV416" t="str">
        <v>M Train</v>
      </c>
    </row>
    <row r="417" spans="100:100" x14ac:dyDescent="0.3">
      <c r="CV417" t="str">
        <v>Made to Stick: Why Some Ideas Survive and Others Die</v>
      </c>
    </row>
    <row r="418" spans="100:100" x14ac:dyDescent="0.3">
      <c r="CV418" t="str">
        <v>Mama Tried: Traditional Italian Cooking for the Screwed, Crude, Vegan, and Tattooed</v>
      </c>
    </row>
    <row r="419" spans="100:100" x14ac:dyDescent="0.3">
      <c r="CV419" t="str">
        <v>Man's Search for Meaning</v>
      </c>
    </row>
    <row r="420" spans="100:100" x14ac:dyDescent="0.3">
      <c r="CV420" t="str">
        <v>Manuscript Found in Accra</v>
      </c>
    </row>
    <row r="421" spans="100:100" x14ac:dyDescent="0.3">
      <c r="CV421" t="str">
        <v>Masks and Shadows</v>
      </c>
    </row>
    <row r="422" spans="100:100" x14ac:dyDescent="0.3">
      <c r="CV422" t="str">
        <v>Matilda</v>
      </c>
    </row>
    <row r="423" spans="100:100" x14ac:dyDescent="0.3">
      <c r="CV423" t="str">
        <v>Maude (1883-1993):She Grew Up with the country</v>
      </c>
    </row>
    <row r="424" spans="100:100" x14ac:dyDescent="0.3">
      <c r="CV424" t="str">
        <v>Maybe Something Beautiful: How Art Transformed a Neighborhood</v>
      </c>
    </row>
    <row r="425" spans="100:100" x14ac:dyDescent="0.3">
      <c r="CV425" t="str">
        <v>Me Before You (Me Before You #1)</v>
      </c>
    </row>
    <row r="426" spans="100:100" x14ac:dyDescent="0.3">
      <c r="CV426" t="str">
        <v>Me Talk Pretty One Day</v>
      </c>
    </row>
    <row r="427" spans="100:100" x14ac:dyDescent="0.3">
      <c r="CV427" t="str">
        <v>Meditations</v>
      </c>
    </row>
    <row r="428" spans="100:100" x14ac:dyDescent="0.3">
      <c r="CV428" t="str">
        <v>Memoirs of a Geisha</v>
      </c>
    </row>
    <row r="429" spans="100:100" x14ac:dyDescent="0.3">
      <c r="CV429" t="str">
        <v>Mere Christianity</v>
      </c>
    </row>
    <row r="430" spans="100:100" x14ac:dyDescent="0.3">
      <c r="CV430" t="str">
        <v>Mesaerion: The Best Science Fiction Stories 1800-1849</v>
      </c>
    </row>
    <row r="431" spans="100:100" x14ac:dyDescent="0.3">
      <c r="CV431" t="str">
        <v>Meternity</v>
      </c>
    </row>
    <row r="432" spans="100:100" x14ac:dyDescent="0.3">
      <c r="CV432" t="str">
        <v>Mexican Today: New and Rediscovered Recipes for Contemporary Kitchens</v>
      </c>
    </row>
    <row r="433" spans="100:100" x14ac:dyDescent="0.3">
      <c r="CV433" t="str">
        <v>Midnight Riot (Peter Grant/ Rivers of London - books #1)</v>
      </c>
    </row>
    <row r="434" spans="100:100" x14ac:dyDescent="0.3">
      <c r="CV434" t="str">
        <v>Miller's Valley</v>
      </c>
    </row>
    <row r="435" spans="100:100" x14ac:dyDescent="0.3">
      <c r="CV435" t="str">
        <v>Miracles from Heaven: A Little Girl, Her Journey to Heaven, and Her Amazing Story of Healing</v>
      </c>
    </row>
    <row r="436" spans="100:100" x14ac:dyDescent="0.3">
      <c r="CV436" t="str">
        <v>Misery</v>
      </c>
    </row>
    <row r="437" spans="100:100" x14ac:dyDescent="0.3">
      <c r="CV437" t="str">
        <v>Miss Peregrineâs Home for Peculiar Children (Miss Peregrineâs Peculiar Children #1)</v>
      </c>
    </row>
    <row r="438" spans="100:100" x14ac:dyDescent="0.3">
      <c r="CV438" t="str">
        <v>Mockingjay (The Hunger Games #3)</v>
      </c>
    </row>
    <row r="439" spans="100:100" x14ac:dyDescent="0.3">
      <c r="CV439" t="str">
        <v>Modern Day Fables</v>
      </c>
    </row>
    <row r="440" spans="100:100" x14ac:dyDescent="0.3">
      <c r="CV440" t="str">
        <v>Modern Romance</v>
      </c>
    </row>
    <row r="441" spans="100:100" x14ac:dyDescent="0.3">
      <c r="CV441" t="str">
        <v>More Than Music (Chasing the Dream #1)</v>
      </c>
    </row>
    <row r="442" spans="100:100" x14ac:dyDescent="0.3">
      <c r="CV442" t="str">
        <v>Morning Star (Red Rising #3)</v>
      </c>
    </row>
    <row r="443" spans="100:100" x14ac:dyDescent="0.3">
      <c r="CV443" t="str">
        <v>Most Wanted</v>
      </c>
    </row>
    <row r="444" spans="100:100" x14ac:dyDescent="0.3">
      <c r="CV444" t="str">
        <v>Mother, Can You Not?</v>
      </c>
    </row>
    <row r="445" spans="100:100" x14ac:dyDescent="0.3">
      <c r="CV445" t="str">
        <v>Mothering Sunday</v>
      </c>
    </row>
    <row r="446" spans="100:100" x14ac:dyDescent="0.3">
      <c r="CV446" t="str">
        <v>Mr. Mercedes (Bill Hodges Trilogy #1)</v>
      </c>
    </row>
    <row r="447" spans="100:100" x14ac:dyDescent="0.3">
      <c r="CV447" t="str">
        <v>Mrs. Houdini</v>
      </c>
    </row>
    <row r="448" spans="100:100" x14ac:dyDescent="0.3">
      <c r="CV448" t="str">
        <v>Ms. Marvel, Vol. 1: No Normal (Ms. Marvel (2014-2015) #1)</v>
      </c>
    </row>
    <row r="449" spans="100:100" x14ac:dyDescent="0.3">
      <c r="CV449" t="str">
        <v>Murder at the 42nd Street Library (Raymond Ambler #1)</v>
      </c>
    </row>
    <row r="450" spans="100:100" x14ac:dyDescent="0.3">
      <c r="CV450" t="str">
        <v>Musicophilia: Tales of Music and the Brain</v>
      </c>
    </row>
    <row r="451" spans="100:100" x14ac:dyDescent="0.3">
      <c r="CV451" t="str">
        <v>My Kind of Crazy</v>
      </c>
    </row>
    <row r="452" spans="100:100" x14ac:dyDescent="0.3">
      <c r="CV452" t="str">
        <v>My Kitchen Year: 136 Recipes That Saved My Life</v>
      </c>
    </row>
    <row r="453" spans="100:100" x14ac:dyDescent="0.3">
      <c r="CV453" t="str">
        <v>My Life Next Door (My Life Next Door )</v>
      </c>
    </row>
    <row r="454" spans="100:100" x14ac:dyDescent="0.3">
      <c r="CV454" t="str">
        <v>My Mother Was Nuts</v>
      </c>
    </row>
    <row r="455" spans="100:100" x14ac:dyDescent="0.3">
      <c r="CV455" t="str">
        <v>My Mrs. Brown</v>
      </c>
    </row>
    <row r="456" spans="100:100" x14ac:dyDescent="0.3">
      <c r="CV456" t="str">
        <v>My Name Is Lucy Barton</v>
      </c>
    </row>
    <row r="457" spans="100:100" x14ac:dyDescent="0.3">
      <c r="CV457" t="str">
        <v>My Paris Kitchen: Recipes and Stories</v>
      </c>
    </row>
    <row r="458" spans="100:100" x14ac:dyDescent="0.3">
      <c r="CV458" t="str">
        <v>My Perfect Mistake (Over the Top #1)</v>
      </c>
    </row>
    <row r="459" spans="100:100" x14ac:dyDescent="0.3">
      <c r="CV459" t="str">
        <v>Myriad (Prentor #1)</v>
      </c>
    </row>
    <row r="460" spans="100:100" x14ac:dyDescent="0.3">
      <c r="CV460" t="str">
        <v>Naked</v>
      </c>
    </row>
    <row r="461" spans="100:100" x14ac:dyDescent="0.3">
      <c r="CV461" t="str">
        <v>NaNo What Now? Finding your editing process, revising your NaNoWriMo book and building a writing career through publishing and beyond</v>
      </c>
    </row>
    <row r="462" spans="100:100" x14ac:dyDescent="0.3">
      <c r="CV462" t="str">
        <v>Nap-a-Roo</v>
      </c>
    </row>
    <row r="463" spans="100:100" x14ac:dyDescent="0.3">
      <c r="CV463" t="str">
        <v>Naruto (3-in-1 Edition), Vol. 14: Includes Vols. 40, 41 &amp; 42 (Naruto: Omnibus #14)</v>
      </c>
    </row>
    <row r="464" spans="100:100" x14ac:dyDescent="0.3">
      <c r="CV464" t="str">
        <v>Naturally Lean: 125 Nourishing Gluten-Free, Plant-Based Recipes--All Under 300 Calories</v>
      </c>
    </row>
    <row r="465" spans="100:100" x14ac:dyDescent="0.3">
      <c r="CV465" t="str">
        <v>Needful Things</v>
      </c>
    </row>
    <row r="466" spans="100:100" x14ac:dyDescent="0.3">
      <c r="CV466" t="str">
        <v>Neither Here nor There: Travels in Europe</v>
      </c>
    </row>
    <row r="467" spans="100:100" x14ac:dyDescent="0.3">
      <c r="CV467" t="str">
        <v>New Moon (Twilight #2)</v>
      </c>
    </row>
    <row r="468" spans="100:100" x14ac:dyDescent="0.3">
      <c r="CV468" t="str">
        <v>Night (The Night Trilogy #1)</v>
      </c>
    </row>
    <row r="469" spans="100:100" x14ac:dyDescent="0.3">
      <c r="CV469" t="str">
        <v>Night Shift (Night Shift #1-20)</v>
      </c>
    </row>
    <row r="470" spans="100:100" x14ac:dyDescent="0.3">
      <c r="CV470" t="str">
        <v>Night Sky with Exit Wounds</v>
      </c>
    </row>
    <row r="471" spans="100:100" x14ac:dyDescent="0.3">
      <c r="CV471" t="str">
        <v>Nightingale, Sing</v>
      </c>
    </row>
    <row r="472" spans="100:100" x14ac:dyDescent="0.3">
      <c r="CV472" t="str">
        <v>Nightstruck: A Novel</v>
      </c>
    </row>
    <row r="473" spans="100:100" x14ac:dyDescent="0.3">
      <c r="CV473" t="str">
        <v>No Dream Is Too High: Life Lessons From a Man Who Walked on the Moon</v>
      </c>
    </row>
    <row r="474" spans="100:100" x14ac:dyDescent="0.3">
      <c r="CV474" t="str">
        <v>No Love Allowed (Dodge Cove #1)</v>
      </c>
    </row>
    <row r="475" spans="100:100" x14ac:dyDescent="0.3">
      <c r="CV475" t="str">
        <v>No One Here Gets Out Alive</v>
      </c>
    </row>
    <row r="476" spans="100:100" x14ac:dyDescent="0.3">
      <c r="CV476" t="str">
        <v>Notes from a Small Island (Notes From a Small Island #1)</v>
      </c>
    </row>
    <row r="477" spans="100:100" x14ac:dyDescent="0.3">
      <c r="CV477" t="str">
        <v>Obsidian (Lux #1)</v>
      </c>
    </row>
    <row r="478" spans="100:100" x14ac:dyDescent="0.3">
      <c r="CV478" t="str">
        <v>Of Mice and Men</v>
      </c>
    </row>
    <row r="479" spans="100:100" x14ac:dyDescent="0.3">
      <c r="CV479" t="str">
        <v>Off Sides (Off #1)</v>
      </c>
    </row>
    <row r="480" spans="100:100" x14ac:dyDescent="0.3">
      <c r="CV480" t="str">
        <v>Off the Hook (Fishing for Trouble #1)</v>
      </c>
    </row>
    <row r="481" spans="100:100" x14ac:dyDescent="0.3">
      <c r="CV481" t="str">
        <v>Old Records Never Die: One Man's Quest for His Vinyl and His Past</v>
      </c>
    </row>
    <row r="482" spans="100:100" x14ac:dyDescent="0.3">
      <c r="CV482" t="str">
        <v>Old School (Diary of a Wimpy Kid #10)</v>
      </c>
    </row>
    <row r="483" spans="100:100" x14ac:dyDescent="0.3">
      <c r="CV483" t="str">
        <v>Olio</v>
      </c>
    </row>
    <row r="484" spans="100:100" x14ac:dyDescent="0.3">
      <c r="CV484" t="str">
        <v>On a Midnight Clear</v>
      </c>
    </row>
    <row r="485" spans="100:100" x14ac:dyDescent="0.3">
      <c r="CV485" t="str">
        <v>On the Road (Duluoz Legend)</v>
      </c>
    </row>
    <row r="486" spans="100:100" x14ac:dyDescent="0.3">
      <c r="CV486" t="str">
        <v>Once Was a Time</v>
      </c>
    </row>
    <row r="487" spans="100:100" x14ac:dyDescent="0.3">
      <c r="CV487" t="str">
        <v>One for the Money (Stephanie Plum #1)</v>
      </c>
    </row>
    <row r="488" spans="100:100" x14ac:dyDescent="0.3">
      <c r="CV488" t="str">
        <v>One Second (Seven #7)</v>
      </c>
    </row>
    <row r="489" spans="100:100" x14ac:dyDescent="0.3">
      <c r="CV489" t="str">
        <v>One with You (Crossfire #5)</v>
      </c>
    </row>
    <row r="490" spans="100:100" x14ac:dyDescent="0.3">
      <c r="CV490" t="str">
        <v>Online Marketing for Busy Authors: A Step-By-Step Guide</v>
      </c>
    </row>
    <row r="491" spans="100:100" x14ac:dyDescent="0.3">
      <c r="CV491" t="str">
        <v>Orange Is the New Black</v>
      </c>
    </row>
    <row r="492" spans="100:100" x14ac:dyDescent="0.3">
      <c r="CV492" t="str">
        <v>orange: The Complete Collection 1 (orange: The Complete Collection #1)</v>
      </c>
    </row>
    <row r="493" spans="100:100" x14ac:dyDescent="0.3">
      <c r="CV493" t="str">
        <v>Orchestra of Exiles: The Story of Bronislaw Huberman, the Israel Philharmonic, and the One Thousand Jews He Saved from Nazi Horrors</v>
      </c>
    </row>
    <row r="494" spans="100:100" x14ac:dyDescent="0.3">
      <c r="CV494" t="str">
        <v>Original Fake</v>
      </c>
    </row>
    <row r="495" spans="100:100" x14ac:dyDescent="0.3">
      <c r="CV495" t="str">
        <v>Origins (Alphas 0.5)</v>
      </c>
    </row>
    <row r="496" spans="100:100" x14ac:dyDescent="0.3">
      <c r="CV496" t="str">
        <v>Our Band Could Be Your Life: Scenes from the American Indie Underground, 1981-1991</v>
      </c>
    </row>
    <row r="497" spans="100:100" x14ac:dyDescent="0.3">
      <c r="CV497" t="str">
        <v>Ouran High School Host Club, Vol. 1 (Ouran High School Host Club #1)</v>
      </c>
    </row>
    <row r="498" spans="100:100" x14ac:dyDescent="0.3">
      <c r="CV498" t="str">
        <v>Out of Print: City Lights Spotlight No. 14</v>
      </c>
    </row>
    <row r="499" spans="100:100" x14ac:dyDescent="0.3">
      <c r="CV499" t="str">
        <v>Outcast, Vol. 1: A Darkness Surrounds Him (Outcast #1)</v>
      </c>
    </row>
    <row r="500" spans="100:100" x14ac:dyDescent="0.3">
      <c r="CV500" t="str">
        <v>Outlander (Outlander #1)</v>
      </c>
    </row>
    <row r="501" spans="100:100" x14ac:dyDescent="0.3">
      <c r="CV501" t="str">
        <v>Outliers: The Story of Success</v>
      </c>
    </row>
    <row r="502" spans="100:100" x14ac:dyDescent="0.3">
      <c r="CV502" t="str">
        <v>Overload: How to Unplug, Unwind, and Unleash Yourself from the Pressure of Stress</v>
      </c>
    </row>
    <row r="503" spans="100:100" x14ac:dyDescent="0.3">
      <c r="CV503" t="str">
        <v>Packing for Mars: The Curious Science of Life in the Void</v>
      </c>
    </row>
    <row r="504" spans="100:100" x14ac:dyDescent="0.3">
      <c r="CV504" t="str">
        <v>Paper and Fire (The Great Library #2)</v>
      </c>
    </row>
    <row r="505" spans="100:100" x14ac:dyDescent="0.3">
      <c r="CV505" t="str">
        <v>Paper Girls, Vol. 1 (Paper Girls #1-5)</v>
      </c>
    </row>
    <row r="506" spans="100:100" x14ac:dyDescent="0.3">
      <c r="CV506" t="str">
        <v>Paradise Lost (Paradise #1)</v>
      </c>
    </row>
    <row r="507" spans="100:100" x14ac:dyDescent="0.3">
      <c r="CV507" t="str">
        <v>Patience</v>
      </c>
    </row>
    <row r="508" spans="100:100" x14ac:dyDescent="0.3">
      <c r="CV508" t="str">
        <v>Peak: Secrets from the New Science of Expertise</v>
      </c>
    </row>
    <row r="509" spans="100:100" x14ac:dyDescent="0.3">
      <c r="CV509" t="str">
        <v>Penny Maybe</v>
      </c>
    </row>
    <row r="510" spans="100:100" x14ac:dyDescent="0.3">
      <c r="CV510" t="str">
        <v>Persepolis: The Story of a Childhood (Persepolis #1-2)</v>
      </c>
    </row>
    <row r="511" spans="100:100" x14ac:dyDescent="0.3">
      <c r="CV511" t="str">
        <v>Pet Sematary</v>
      </c>
    </row>
    <row r="512" spans="100:100" x14ac:dyDescent="0.3">
      <c r="CV512" t="str">
        <v>Playing from the Heart</v>
      </c>
    </row>
    <row r="513" spans="100:100" x14ac:dyDescent="0.3">
      <c r="CV513" t="str">
        <v>Playing with Fire</v>
      </c>
    </row>
    <row r="514" spans="100:100" x14ac:dyDescent="0.3">
      <c r="CV514" t="str">
        <v>Please Kill Me: The Uncensored Oral History of Punk</v>
      </c>
    </row>
    <row r="515" spans="100:100" x14ac:dyDescent="0.3">
      <c r="CV515" t="str">
        <v>Poems That Make Grown Women Cry</v>
      </c>
    </row>
    <row r="516" spans="100:100" x14ac:dyDescent="0.3">
      <c r="CV516" t="str">
        <v>Poisonous (Max Revere Novels #3)</v>
      </c>
    </row>
    <row r="517" spans="100:100" x14ac:dyDescent="0.3">
      <c r="CV517" t="str">
        <v>Political Suicide: Missteps, Peccadilloes, Bad Calls, Backroom Hijinx, Sordid Pasts, Rotten Breaks, and Just Plain Dumb Mistakes in the Annals of American Politics</v>
      </c>
    </row>
    <row r="518" spans="100:100" x14ac:dyDescent="0.3">
      <c r="CV518" t="str">
        <v>Pop Gun War, Volume 1: Gift</v>
      </c>
    </row>
    <row r="519" spans="100:100" x14ac:dyDescent="0.3">
      <c r="CV519" t="str">
        <v>Poses for Artists Volume 1 - Dynamic and Sitting Poses: An Essential Reference for Figure Drawing and the Human Form</v>
      </c>
    </row>
    <row r="520" spans="100:100" x14ac:dyDescent="0.3">
      <c r="CV520" t="str">
        <v>Pride and Prejudice</v>
      </c>
    </row>
    <row r="521" spans="100:100" x14ac:dyDescent="0.3">
      <c r="CV521" t="str">
        <v>Princess Between Worlds (Wide-Awake Princess #5)</v>
      </c>
    </row>
    <row r="522" spans="100:100" x14ac:dyDescent="0.3">
      <c r="CV522" t="str">
        <v>Princess Jellyfish 2-in-1 Omnibus, Vol. 01 (Princess Jellyfish 2-in-1 Omnibus #1)</v>
      </c>
    </row>
    <row r="523" spans="100:100" x14ac:dyDescent="0.3">
      <c r="CV523" t="str">
        <v>Private Paris (Private #10)</v>
      </c>
    </row>
    <row r="524" spans="100:100" x14ac:dyDescent="0.3">
      <c r="CV524" t="str">
        <v>Prodigy: The Graphic Novel (Legend: The Graphic Novel #2)</v>
      </c>
    </row>
    <row r="525" spans="100:100" x14ac:dyDescent="0.3">
      <c r="CV525" t="str">
        <v>Proofs of God: Classical Arguments from Tertullian to Barth</v>
      </c>
    </row>
    <row r="526" spans="100:100" x14ac:dyDescent="0.3">
      <c r="CV526" t="str">
        <v>Psycho: Sanitarium (Psycho #1.5)</v>
      </c>
    </row>
    <row r="527" spans="100:100" x14ac:dyDescent="0.3">
      <c r="CV527" t="str">
        <v>Quarter Life Poetry: Poems for the Young, Broke and Hangry</v>
      </c>
    </row>
    <row r="528" spans="100:100" x14ac:dyDescent="0.3">
      <c r="CV528" t="str">
        <v>Quench Your Own Thirst: Business Lessons Learned Over a Beer or Two</v>
      </c>
    </row>
    <row r="529" spans="100:100" x14ac:dyDescent="0.3">
      <c r="CV529" t="str">
        <v>Quiet: The Power of Introverts in a World That Can't Stop Talking</v>
      </c>
    </row>
    <row r="530" spans="100:100" x14ac:dyDescent="0.3">
      <c r="CV530" t="str">
        <v>Rain Fish</v>
      </c>
    </row>
    <row r="531" spans="100:100" x14ac:dyDescent="0.3">
      <c r="CV531" t="str">
        <v>Raspberry Pi Electronics Projects for the Evil Genius</v>
      </c>
    </row>
    <row r="532" spans="100:100" x14ac:dyDescent="0.3">
      <c r="CV532" t="str">
        <v>Rat Queens, Vol. 1: Sass &amp; Sorcery (Rat Queens (Collected Editions) #1-5)</v>
      </c>
    </row>
    <row r="533" spans="100:100" x14ac:dyDescent="0.3">
      <c r="CV533" t="str">
        <v>Rat Queens, Vol. 3: Demons (Rat Queens (Collected Editions) #11-15)</v>
      </c>
    </row>
    <row r="534" spans="100:100" x14ac:dyDescent="0.3">
      <c r="CV534" t="str">
        <v>Raymie Nightingale</v>
      </c>
    </row>
    <row r="535" spans="100:100" x14ac:dyDescent="0.3">
      <c r="CV535" t="str">
        <v>Ready Player One</v>
      </c>
    </row>
    <row r="536" spans="100:100" x14ac:dyDescent="0.3">
      <c r="CV536" t="str">
        <v>Reasons to Stay Alive</v>
      </c>
    </row>
    <row r="537" spans="100:100" x14ac:dyDescent="0.3">
      <c r="CV537" t="str">
        <v>Red Dragon (Hannibal Lecter #1)</v>
      </c>
    </row>
    <row r="538" spans="100:100" x14ac:dyDescent="0.3">
      <c r="CV538" t="str">
        <v>Red Hood/Arsenal, Vol. 1: Open for Business (Red Hood/Arsenal #1)</v>
      </c>
    </row>
    <row r="539" spans="100:100" x14ac:dyDescent="0.3">
      <c r="CV539" t="str">
        <v>Red: The True Story of Red Riding Hood</v>
      </c>
    </row>
    <row r="540" spans="100:100" x14ac:dyDescent="0.3">
      <c r="CV540" t="str">
        <v>Redeeming Love</v>
      </c>
    </row>
    <row r="541" spans="100:100" x14ac:dyDescent="0.3">
      <c r="CV541" t="str">
        <v>Remember Me?</v>
      </c>
    </row>
    <row r="542" spans="100:100" x14ac:dyDescent="0.3">
      <c r="CV542" t="str">
        <v>Reservations for Two</v>
      </c>
    </row>
    <row r="543" spans="100:100" x14ac:dyDescent="0.3">
      <c r="CV543" t="str">
        <v>Reskilling America: Learning to Labor in the Twenty-First Century</v>
      </c>
    </row>
    <row r="544" spans="100:100" x14ac:dyDescent="0.3">
      <c r="CV544" t="str">
        <v>Rework</v>
      </c>
    </row>
    <row r="545" spans="100:100" x14ac:dyDescent="0.3">
      <c r="CV545" t="str">
        <v>Rhythm, Chord &amp; Malykhin</v>
      </c>
    </row>
    <row r="546" spans="100:100" x14ac:dyDescent="0.3">
      <c r="CV546" t="str">
        <v>Rich Dad, Poor Dad</v>
      </c>
    </row>
    <row r="547" spans="100:100" x14ac:dyDescent="0.3">
      <c r="CV547" t="str">
        <v>Rip it Up and Start Again</v>
      </c>
    </row>
    <row r="548" spans="100:100" x14ac:dyDescent="0.3">
      <c r="CV548" t="str">
        <v>Rise of the Rocket Girls: The Women Who Propelled Us, from Missiles to the Moon to Mars</v>
      </c>
    </row>
    <row r="549" spans="100:100" x14ac:dyDescent="0.3">
      <c r="CV549" t="str">
        <v>Rising Strong</v>
      </c>
    </row>
    <row r="550" spans="100:100" x14ac:dyDescent="0.3">
      <c r="CV550" t="str">
        <v>Robin War</v>
      </c>
    </row>
    <row r="551" spans="100:100" x14ac:dyDescent="0.3">
      <c r="CV551" t="str">
        <v>Rogue Lawyer (Rogue Lawyer #1)</v>
      </c>
    </row>
    <row r="552" spans="100:100" x14ac:dyDescent="0.3">
      <c r="CV552" t="str">
        <v>Roller Girl</v>
      </c>
    </row>
    <row r="553" spans="100:100" x14ac:dyDescent="0.3">
      <c r="CV553" t="str">
        <v>Romero and Juliet: A Tragic Tale of Love and Zombies</v>
      </c>
    </row>
    <row r="554" spans="100:100" x14ac:dyDescent="0.3">
      <c r="CV554" t="str">
        <v>Rook</v>
      </c>
    </row>
    <row r="555" spans="100:100" x14ac:dyDescent="0.3">
      <c r="CV555" t="str">
        <v>Run, Spot, Run: The Ethics of Keeping Pets</v>
      </c>
    </row>
    <row r="556" spans="100:100" x14ac:dyDescent="0.3">
      <c r="CV556" t="str">
        <v>Running with Scissors</v>
      </c>
    </row>
    <row r="557" spans="100:100" x14ac:dyDescent="0.3">
      <c r="CV557" t="str">
        <v>Saga, Volume 1 (Saga (Collected Editions) #1)</v>
      </c>
    </row>
    <row r="558" spans="100:100" x14ac:dyDescent="0.3">
      <c r="CV558" t="str">
        <v>Saga, Volume 2 (Saga (Collected Editions) #2)</v>
      </c>
    </row>
    <row r="559" spans="100:100" x14ac:dyDescent="0.3">
      <c r="CV559" t="str">
        <v>Saga, Volume 3 (Saga (Collected Editions) #3)</v>
      </c>
    </row>
    <row r="560" spans="100:100" x14ac:dyDescent="0.3">
      <c r="CV560" t="str">
        <v>Saga, Volume 5 (Saga (Collected Editions) #5)</v>
      </c>
    </row>
    <row r="561" spans="100:100" x14ac:dyDescent="0.3">
      <c r="CV561" t="str">
        <v>Saga, Volume 6 (Saga (Collected Editions) #6)</v>
      </c>
    </row>
    <row r="562" spans="100:100" x14ac:dyDescent="0.3">
      <c r="CV562" t="str">
        <v>'Salem's Lot</v>
      </c>
    </row>
    <row r="563" spans="100:100" x14ac:dyDescent="0.3">
      <c r="CV563" t="str">
        <v>salt.</v>
      </c>
    </row>
    <row r="564" spans="100:100" x14ac:dyDescent="0.3">
      <c r="CV564" t="str">
        <v>Sapiens: A Brief History of Humankind</v>
      </c>
    </row>
    <row r="565" spans="100:100" x14ac:dyDescent="0.3">
      <c r="CV565" t="str">
        <v>Sarah's Key</v>
      </c>
    </row>
    <row r="566" spans="100:100" x14ac:dyDescent="0.3">
      <c r="CV566" t="str">
        <v>Scarlet (The Lunar Chronicles #2)</v>
      </c>
    </row>
    <row r="567" spans="100:100" x14ac:dyDescent="0.3">
      <c r="CV567" t="str">
        <v>Scarlett Epstein Hates It Here</v>
      </c>
    </row>
    <row r="568" spans="100:100" x14ac:dyDescent="0.3">
      <c r="CV568" t="str">
        <v>Scott Pilgrim's Precious Little Life (Scott Pilgrim #1)</v>
      </c>
    </row>
    <row r="569" spans="100:100" x14ac:dyDescent="0.3">
      <c r="CV569" t="str">
        <v>Searching for Meaning in Gailana</v>
      </c>
    </row>
    <row r="570" spans="100:100" x14ac:dyDescent="0.3">
      <c r="CV570" t="str">
        <v>Secrets and Lace (Fatal Hearts #1)</v>
      </c>
    </row>
    <row r="571" spans="100:100" x14ac:dyDescent="0.3">
      <c r="CV571" t="str">
        <v>Security</v>
      </c>
    </row>
    <row r="572" spans="100:100" x14ac:dyDescent="0.3">
      <c r="CV572" t="str">
        <v>See America: A Celebration of Our National Parks &amp; Treasured Sites</v>
      </c>
    </row>
    <row r="573" spans="100:100" x14ac:dyDescent="0.3">
      <c r="CV573" t="str">
        <v>Sense and Sensibility</v>
      </c>
    </row>
    <row r="574" spans="100:100" x14ac:dyDescent="0.3">
      <c r="CV574" t="str">
        <v>Set Me Free</v>
      </c>
    </row>
    <row r="575" spans="100:100" x14ac:dyDescent="0.3">
      <c r="CV575" t="str">
        <v>Setting the World on Fire: The Brief, Astonishing Life of St. Catherine of Siena</v>
      </c>
    </row>
    <row r="576" spans="100:100" x14ac:dyDescent="0.3">
      <c r="CV576" t="str">
        <v>Settling the Score (The Summer Games #1)</v>
      </c>
    </row>
    <row r="577" spans="100:100" x14ac:dyDescent="0.3">
      <c r="CV577" t="str">
        <v>Seven Brief Lessons on Physics</v>
      </c>
    </row>
    <row r="578" spans="100:100" x14ac:dyDescent="0.3">
      <c r="CV578" t="str">
        <v>Seven Days in the Art World</v>
      </c>
    </row>
    <row r="579" spans="100:100" x14ac:dyDescent="0.3">
      <c r="CV579" t="str">
        <v>Shadow Rites (Jane Yellowrock #10)</v>
      </c>
    </row>
    <row r="580" spans="100:100" x14ac:dyDescent="0.3">
      <c r="CV580" t="str">
        <v>Shadows of the Past (Logan Point #1)</v>
      </c>
    </row>
    <row r="581" spans="100:100" x14ac:dyDescent="0.3">
      <c r="CV581" t="str">
        <v>Shakespeare's Sonnets</v>
      </c>
    </row>
    <row r="582" spans="100:100" x14ac:dyDescent="0.3">
      <c r="CV582" t="str">
        <v>Shameless</v>
      </c>
    </row>
    <row r="583" spans="100:100" x14ac:dyDescent="0.3">
      <c r="CV583" t="str">
        <v>Sharp Objects</v>
      </c>
    </row>
    <row r="584" spans="100:100" x14ac:dyDescent="0.3">
      <c r="CV584" t="str">
        <v>Shatter Me (Shatter Me #1)</v>
      </c>
    </row>
    <row r="585" spans="100:100" x14ac:dyDescent="0.3">
      <c r="CV585" t="str">
        <v>Ship Leaves Harbor: Essays on Travel by a Recovering Journeyman</v>
      </c>
    </row>
    <row r="586" spans="100:100" x14ac:dyDescent="0.3">
      <c r="CV586" t="str">
        <v>Shiver (The Wolves of Mercy Falls #1)</v>
      </c>
    </row>
    <row r="587" spans="100:100" x14ac:dyDescent="0.3">
      <c r="CV587" t="str">
        <v>Shobu Samurai, Project Aryoku (#3)</v>
      </c>
    </row>
    <row r="588" spans="100:100" x14ac:dyDescent="0.3">
      <c r="CV588" t="str">
        <v>Shoe Dog: A Memoir by the Creator of NIKE</v>
      </c>
    </row>
    <row r="589" spans="100:100" x14ac:dyDescent="0.3">
      <c r="CV589" t="str">
        <v>Shopaholic &amp; Baby (Shopaholic #5)</v>
      </c>
    </row>
    <row r="590" spans="100:100" x14ac:dyDescent="0.3">
      <c r="CV590" t="str">
        <v>Shopaholic Ties the Knot (Shopaholic #3)</v>
      </c>
    </row>
    <row r="591" spans="100:100" x14ac:dyDescent="0.3">
      <c r="CV591" t="str">
        <v>Shrunken Treasures: Literary Classics, Short, Sweet, and Silly</v>
      </c>
    </row>
    <row r="592" spans="100:100" x14ac:dyDescent="0.3">
      <c r="CV592" t="str">
        <v>Shtum</v>
      </c>
    </row>
    <row r="593" spans="100:100" x14ac:dyDescent="0.3">
      <c r="CV593" t="str">
        <v>Siddhartha</v>
      </c>
    </row>
    <row r="594" spans="100:100" x14ac:dyDescent="0.3">
      <c r="CV594" t="str">
        <v>Silence in the Dark (Logan Point #4)</v>
      </c>
    </row>
    <row r="595" spans="100:100" x14ac:dyDescent="0.3">
      <c r="CV595" t="str">
        <v>Sister Dear</v>
      </c>
    </row>
    <row r="596" spans="100:100" x14ac:dyDescent="0.3">
      <c r="CV596" t="str">
        <v>Sister Sable (The Mad Queen #1)</v>
      </c>
    </row>
    <row r="597" spans="100:100" x14ac:dyDescent="0.3">
      <c r="CV597" t="str">
        <v>Sit, Stay, Love</v>
      </c>
    </row>
    <row r="598" spans="100:100" x14ac:dyDescent="0.3">
      <c r="CV598" t="str">
        <v>Skip Beat!, Vol. 01 (Skip Beat! #1)</v>
      </c>
    </row>
    <row r="599" spans="100:100" x14ac:dyDescent="0.3">
      <c r="CV599" t="str">
        <v>Sleeping Giants (Themis Files #1)</v>
      </c>
    </row>
    <row r="600" spans="100:100" x14ac:dyDescent="0.3">
      <c r="CV600" t="str">
        <v>Slow States of Collapse: Poems</v>
      </c>
    </row>
    <row r="601" spans="100:100" x14ac:dyDescent="0.3">
      <c r="CV601" t="str">
        <v>Smarter Faster Better: The Secrets of Being Productive in Life and Business</v>
      </c>
    </row>
    <row r="602" spans="100:100" x14ac:dyDescent="0.3">
      <c r="CV602" t="str">
        <v>Snatched: How A Drug Queen Went Undercover for the DEA and Was Kidnapped By Colombian Guerillas</v>
      </c>
    </row>
    <row r="603" spans="100:100" x14ac:dyDescent="0.3">
      <c r="CV603" t="str">
        <v>So Cute It Hurts!!, Vol. 6 (So Cute It Hurts!! #6)</v>
      </c>
    </row>
    <row r="604" spans="100:100" x14ac:dyDescent="0.3">
      <c r="CV604" t="str">
        <v>So You've Been Publicly Shamed</v>
      </c>
    </row>
    <row r="605" spans="100:100" x14ac:dyDescent="0.3">
      <c r="CV605" t="str">
        <v>Soft Apocalypse</v>
      </c>
    </row>
    <row r="606" spans="100:100" x14ac:dyDescent="0.3">
      <c r="CV606" t="str">
        <v>Soldier (Talon #3)</v>
      </c>
    </row>
    <row r="607" spans="100:100" x14ac:dyDescent="0.3">
      <c r="CV607" t="str">
        <v>Some Women</v>
      </c>
    </row>
    <row r="608" spans="100:100" x14ac:dyDescent="0.3">
      <c r="CV608" t="str">
        <v>Someone Like You (The Harrisons #2)</v>
      </c>
    </row>
    <row r="609" spans="100:100" x14ac:dyDescent="0.3">
      <c r="CV609" t="str">
        <v>Something Blue (Darcy &amp; Rachel #2)</v>
      </c>
    </row>
    <row r="610" spans="100:100" x14ac:dyDescent="0.3">
      <c r="CV610" t="str">
        <v>Something Borrowed (Darcy &amp; Rachel #1)</v>
      </c>
    </row>
    <row r="611" spans="100:100" x14ac:dyDescent="0.3">
      <c r="CV611" t="str">
        <v>Something More Than This</v>
      </c>
    </row>
    <row r="612" spans="100:100" x14ac:dyDescent="0.3">
      <c r="CV612" t="str">
        <v>Sophie's World</v>
      </c>
    </row>
    <row r="613" spans="100:100" x14ac:dyDescent="0.3">
      <c r="CV613" t="str">
        <v>Sorting the Beef from the Bull: The Science of Food Fraud Forensics</v>
      </c>
    </row>
    <row r="614" spans="100:100" x14ac:dyDescent="0.3">
      <c r="CV614" t="str">
        <v>Soul Reader</v>
      </c>
    </row>
    <row r="615" spans="100:100" x14ac:dyDescent="0.3">
      <c r="CV615" t="str">
        <v>Soumission</v>
      </c>
    </row>
    <row r="616" spans="100:100" x14ac:dyDescent="0.3">
      <c r="CV616" t="str">
        <v>South of Sunshine</v>
      </c>
    </row>
    <row r="617" spans="100:100" x14ac:dyDescent="0.3">
      <c r="CV617" t="str">
        <v>Spark Joy: An Illustrated Master Class on the Art of Organizing and Tidying Up</v>
      </c>
    </row>
    <row r="618" spans="100:100" x14ac:dyDescent="0.3">
      <c r="CV618" t="str">
        <v>Spilled Milk: Based on a True Story</v>
      </c>
    </row>
    <row r="619" spans="100:100" x14ac:dyDescent="0.3">
      <c r="CV619" t="str">
        <v>Starlark</v>
      </c>
    </row>
    <row r="620" spans="100:100" x14ac:dyDescent="0.3">
      <c r="CV620" t="str">
        <v>Stars Above (The Lunar Chronicles #4.5)</v>
      </c>
    </row>
    <row r="621" spans="100:100" x14ac:dyDescent="0.3">
      <c r="CV621" t="str">
        <v>Starving Hearts (Triangular Trade Trilogy, #1)</v>
      </c>
    </row>
    <row r="622" spans="100:100" x14ac:dyDescent="0.3">
      <c r="CV622" t="str">
        <v>Steal Like an Artist: 10 Things Nobody Told You About Being Creative</v>
      </c>
    </row>
    <row r="623" spans="100:100" x14ac:dyDescent="0.3">
      <c r="CV623" t="str">
        <v>Steve Jobs</v>
      </c>
    </row>
    <row r="624" spans="100:100" x14ac:dyDescent="0.3">
      <c r="CV624" t="str">
        <v>Stiff: The Curious Lives of Human Cadavers</v>
      </c>
    </row>
    <row r="625" spans="100:100" x14ac:dyDescent="0.3">
      <c r="CV625" t="str">
        <v>Still Life with Bread Crumbs</v>
      </c>
    </row>
    <row r="626" spans="100:100" x14ac:dyDescent="0.3">
      <c r="CV626" t="str">
        <v>Suddenly in Love (Lake Haven #1)</v>
      </c>
    </row>
    <row r="627" spans="100:100" x14ac:dyDescent="0.3">
      <c r="CV627" t="str">
        <v>Sugar Rush (Offensive Line #2)</v>
      </c>
    </row>
    <row r="628" spans="100:100" x14ac:dyDescent="0.3">
      <c r="CV628" t="str">
        <v>Superman Vol. 1: Before Truth (Superman by Gene Luen Yang #1)</v>
      </c>
    </row>
    <row r="629" spans="100:100" x14ac:dyDescent="0.3">
      <c r="CV629" t="str">
        <v>Surely You're Joking, Mr. Feynman!: Adventures of a Curious Character</v>
      </c>
    </row>
    <row r="630" spans="100:100" x14ac:dyDescent="0.3">
      <c r="CV630" t="str">
        <v>Suzie Snowflake: One beautiful flake (a self-esteem story)</v>
      </c>
    </row>
    <row r="631" spans="100:100" x14ac:dyDescent="0.3">
      <c r="CV631" t="str">
        <v>Swell: A Year of Waves</v>
      </c>
    </row>
    <row r="632" spans="100:100" x14ac:dyDescent="0.3">
      <c r="CV632" t="str">
        <v>Take Me Home Tonight (Rock Star Romance #3)</v>
      </c>
    </row>
    <row r="633" spans="100:100" x14ac:dyDescent="0.3">
      <c r="CV633" t="str">
        <v>Take Me with You</v>
      </c>
    </row>
    <row r="634" spans="100:100" x14ac:dyDescent="0.3">
      <c r="CV634" t="str">
        <v>Taking Shots (Assassins #1)</v>
      </c>
    </row>
    <row r="635" spans="100:100" x14ac:dyDescent="0.3">
      <c r="CV635" t="str">
        <v>Talking to Girls About Duran Duran: One Young Man's Quest for True Love and a Cooler Haircut</v>
      </c>
    </row>
    <row r="636" spans="100:100" x14ac:dyDescent="0.3">
      <c r="CV636" t="str">
        <v>Tastes Like Fear (DI Marnie Rome #3)</v>
      </c>
    </row>
    <row r="637" spans="100:100" x14ac:dyDescent="0.3">
      <c r="CV637" t="str">
        <v>Team of Rivals: The Political Genius of Abraham Lincoln</v>
      </c>
    </row>
    <row r="638" spans="100:100" x14ac:dyDescent="0.3">
      <c r="CV638" t="str">
        <v>Tell Me Three Things</v>
      </c>
    </row>
    <row r="639" spans="100:100" x14ac:dyDescent="0.3">
      <c r="CV639" t="str">
        <v>Tell the Wind and Fire</v>
      </c>
    </row>
    <row r="640" spans="100:100" x14ac:dyDescent="0.3">
      <c r="CV640" t="str">
        <v>Tell the Wolves I'm Home</v>
      </c>
    </row>
    <row r="641" spans="100:100" x14ac:dyDescent="0.3">
      <c r="CV641" t="str">
        <v>That Darkness (Gardiner and Renner #1)</v>
      </c>
    </row>
    <row r="642" spans="100:100" x14ac:dyDescent="0.3">
      <c r="CV642" t="str">
        <v>The 10% Entrepreneur: Live Your Startup Dream Without Quitting Your Day Job</v>
      </c>
    </row>
    <row r="643" spans="100:100" x14ac:dyDescent="0.3">
      <c r="CV643" t="str">
        <v>The 14th Colony (Cotton Malone #11)</v>
      </c>
    </row>
    <row r="644" spans="100:100" x14ac:dyDescent="0.3">
      <c r="CV644" t="str">
        <v>The 5th Wave (The 5th Wave #1)</v>
      </c>
    </row>
    <row r="645" spans="100:100" x14ac:dyDescent="0.3">
      <c r="CV645" t="str">
        <v>The 7 Habits of Highly Effective People: Powerful Lessons in Personal Change</v>
      </c>
    </row>
    <row r="646" spans="100:100" x14ac:dyDescent="0.3">
      <c r="CV646" t="str">
        <v>The Activist's Tao Te Ching: Ancient Advice for a Modern Revolution</v>
      </c>
    </row>
    <row r="647" spans="100:100" x14ac:dyDescent="0.3">
      <c r="CV647" t="str">
        <v>The Age of Genius: The Seventeenth Century and the Birth of the Modern Mind</v>
      </c>
    </row>
    <row r="648" spans="100:100" x14ac:dyDescent="0.3">
      <c r="CV648" t="str">
        <v>The Alien Club</v>
      </c>
    </row>
    <row r="649" spans="100:100" x14ac:dyDescent="0.3">
      <c r="CV649" t="str">
        <v>The Argonauts</v>
      </c>
    </row>
    <row r="650" spans="100:100" x14ac:dyDescent="0.3">
      <c r="CV650" t="str">
        <v>The Art and Science of Low Carbohydrate Living</v>
      </c>
    </row>
    <row r="651" spans="100:100" x14ac:dyDescent="0.3">
      <c r="CV651" t="str">
        <v>The Art Book</v>
      </c>
    </row>
    <row r="652" spans="100:100" x14ac:dyDescent="0.3">
      <c r="CV652" t="str">
        <v>The Art Forger</v>
      </c>
    </row>
    <row r="653" spans="100:100" x14ac:dyDescent="0.3">
      <c r="CV653" t="str">
        <v>The Art of Fielding</v>
      </c>
    </row>
    <row r="654" spans="100:100" x14ac:dyDescent="0.3">
      <c r="CV654" t="str">
        <v>The Art of Not Breathing</v>
      </c>
    </row>
    <row r="655" spans="100:100" x14ac:dyDescent="0.3">
      <c r="CV655" t="str">
        <v>The Art of Simple Food: Notes, Lessons, and Recipes from a Delicious Revolution</v>
      </c>
    </row>
    <row r="656" spans="100:100" x14ac:dyDescent="0.3">
      <c r="CV656" t="str">
        <v>The Art of Startup Fundraising</v>
      </c>
    </row>
    <row r="657" spans="100:100" x14ac:dyDescent="0.3">
      <c r="CV657" t="str">
        <v>The Art of War</v>
      </c>
    </row>
    <row r="658" spans="100:100" x14ac:dyDescent="0.3">
      <c r="CV658" t="str">
        <v>The Artist's Way: A Spiritual Path to Higher Creativity</v>
      </c>
    </row>
    <row r="659" spans="100:100" x14ac:dyDescent="0.3">
      <c r="CV659" t="str">
        <v>The Autobiography of Malcolm X</v>
      </c>
    </row>
    <row r="660" spans="100:100" x14ac:dyDescent="0.3">
      <c r="CV660" t="str">
        <v>The Bachelor Girl's Guide to Murder (Herringford and Watts Mysteries #1)</v>
      </c>
    </row>
    <row r="661" spans="100:100" x14ac:dyDescent="0.3">
      <c r="CV661" t="str">
        <v>The Bad-Ass Librarians of Timbuktu: And Their Race to Save the Worldâs Most Precious Manuscripts</v>
      </c>
    </row>
    <row r="662" spans="100:100" x14ac:dyDescent="0.3">
      <c r="CV662" t="str">
        <v>The Bane Chronicles (The Bane Chronicles #1-11)</v>
      </c>
    </row>
    <row r="663" spans="100:100" x14ac:dyDescent="0.3">
      <c r="CV663" t="str">
        <v>The Barefoot Contessa Cookbook</v>
      </c>
    </row>
    <row r="664" spans="100:100" x14ac:dyDescent="0.3">
      <c r="CV664" t="str">
        <v>The Bear and the Piano</v>
      </c>
    </row>
    <row r="665" spans="100:100" x14ac:dyDescent="0.3">
      <c r="CV665" t="str">
        <v>The Beast (Black Dagger Brotherhood #14)</v>
      </c>
    </row>
    <row r="666" spans="100:100" x14ac:dyDescent="0.3">
      <c r="CV666" t="str">
        <v>The Bette Davis Club</v>
      </c>
    </row>
    <row r="667" spans="100:100" x14ac:dyDescent="0.3">
      <c r="CV667" t="str">
        <v>The Bhagavad Gita</v>
      </c>
    </row>
    <row r="668" spans="100:100" x14ac:dyDescent="0.3">
      <c r="CV668" t="str">
        <v>The Black Maria</v>
      </c>
    </row>
    <row r="669" spans="100:100" x14ac:dyDescent="0.3">
      <c r="CV669" t="str">
        <v>The Blind Side: Evolution of a Game</v>
      </c>
    </row>
    <row r="670" spans="100:100" x14ac:dyDescent="0.3">
      <c r="CV670" t="str">
        <v>The Bone Hunters (Lexy Vaughan &amp; Steven Macaulay #2)</v>
      </c>
    </row>
    <row r="671" spans="100:100" x14ac:dyDescent="0.3">
      <c r="CV671" t="str">
        <v>The Book of Basketball: The NBA According to The Sports Guy</v>
      </c>
    </row>
    <row r="672" spans="100:100" x14ac:dyDescent="0.3">
      <c r="CV672" t="str">
        <v>The Book of Mormon</v>
      </c>
    </row>
    <row r="673" spans="100:100" x14ac:dyDescent="0.3">
      <c r="CV673" t="str">
        <v>The Book Thief</v>
      </c>
    </row>
    <row r="674" spans="100:100" x14ac:dyDescent="0.3">
      <c r="CV674" t="str">
        <v>The Bourne Identity (Jason Bourne #1)</v>
      </c>
    </row>
    <row r="675" spans="100:100" x14ac:dyDescent="0.3">
      <c r="CV675" t="str">
        <v>The Boys in the Boat: Nine Americans and Their Epic Quest for Gold at the 1936 Berlin Olympics</v>
      </c>
    </row>
    <row r="676" spans="100:100" x14ac:dyDescent="0.3">
      <c r="CV676" t="str">
        <v>The Bridge to Consciousness: I'm Writing the Bridge Between Science and Our Old and New Beliefs.</v>
      </c>
    </row>
    <row r="677" spans="100:100" x14ac:dyDescent="0.3">
      <c r="CV677" t="str">
        <v>The Bulletproof Diet: Lose up to a Pound a Day, Reclaim Energy and Focus, Upgrade Your Life</v>
      </c>
    </row>
    <row r="678" spans="100:100" x14ac:dyDescent="0.3">
      <c r="CV678" t="str">
        <v>The Case for Christ (Cases for Christianity)</v>
      </c>
    </row>
    <row r="679" spans="100:100" x14ac:dyDescent="0.3">
      <c r="CV679" t="str">
        <v>The Cat in the Hat (Beginner Books B-1)</v>
      </c>
    </row>
    <row r="680" spans="100:100" x14ac:dyDescent="0.3">
      <c r="CV680" t="str">
        <v>The Catcher in the Rye</v>
      </c>
    </row>
    <row r="681" spans="100:100" x14ac:dyDescent="0.3">
      <c r="CV681" t="str">
        <v>The Children</v>
      </c>
    </row>
    <row r="682" spans="100:100" x14ac:dyDescent="0.3">
      <c r="CV682" t="str">
        <v>The Collected Poems of W.B. Yeats (The Collected Works of W.B. Yeats #1)</v>
      </c>
    </row>
    <row r="683" spans="100:100" x14ac:dyDescent="0.3">
      <c r="CV683" t="str">
        <v>The Coming Woman: A Novel Based on the Life of the Infamous Feminist, Victoria Woodhull</v>
      </c>
    </row>
    <row r="684" spans="100:100" x14ac:dyDescent="0.3">
      <c r="CV684" t="str">
        <v>The Communist Manifesto</v>
      </c>
    </row>
    <row r="685" spans="100:100" x14ac:dyDescent="0.3">
      <c r="CV685" t="str">
        <v>The Complete Maus (Maus #1-2)</v>
      </c>
    </row>
    <row r="686" spans="100:100" x14ac:dyDescent="0.3">
      <c r="CV686" t="str">
        <v>The Complete Poems</v>
      </c>
    </row>
    <row r="687" spans="100:100" x14ac:dyDescent="0.3">
      <c r="CV687" t="str">
        <v>The Complete Stories and Poems (The Works of Edgar Allan Poe [Cameo Edition])</v>
      </c>
    </row>
    <row r="688" spans="100:100" x14ac:dyDescent="0.3">
      <c r="CV688" t="str">
        <v>The Constant Princess (The Tudor Court #1)</v>
      </c>
    </row>
    <row r="689" spans="100:100" x14ac:dyDescent="0.3">
      <c r="CV689" t="str">
        <v>The Cookies &amp; Cups Cookbook: 125+ sweet &amp; savory recipes reminding you to Always Eat Dessert First</v>
      </c>
    </row>
    <row r="690" spans="100:100" x14ac:dyDescent="0.3">
      <c r="CV690" t="str">
        <v>The Course of Love</v>
      </c>
    </row>
    <row r="691" spans="100:100" x14ac:dyDescent="0.3">
      <c r="CV691" t="str">
        <v>The Crossover</v>
      </c>
    </row>
    <row r="692" spans="100:100" x14ac:dyDescent="0.3">
      <c r="CV692" t="str">
        <v>The Cuckoo's Calling (Cormoran Strike #1)</v>
      </c>
    </row>
    <row r="693" spans="100:100" x14ac:dyDescent="0.3">
      <c r="CV693" t="str">
        <v>The Da Vinci Code (Robert Langdon #2)</v>
      </c>
    </row>
    <row r="694" spans="100:100" x14ac:dyDescent="0.3">
      <c r="CV694" t="str">
        <v>The Darkest Corners</v>
      </c>
    </row>
    <row r="695" spans="100:100" x14ac:dyDescent="0.3">
      <c r="CV695" t="str">
        <v>The Darkest Lie</v>
      </c>
    </row>
    <row r="696" spans="100:100" x14ac:dyDescent="0.3">
      <c r="CV696" t="str">
        <v>The Day the Crayons Came Home (Crayons)</v>
      </c>
    </row>
    <row r="697" spans="100:100" x14ac:dyDescent="0.3">
      <c r="CV697" t="str">
        <v>The Death of Humanity: and the Case for Life</v>
      </c>
    </row>
    <row r="698" spans="100:100" x14ac:dyDescent="0.3">
      <c r="CV698" t="str">
        <v>The Demon Prince of Momochi House, Vol. 4 (The Demon Prince of Momochi House #4)</v>
      </c>
    </row>
    <row r="699" spans="100:100" x14ac:dyDescent="0.3">
      <c r="CV699" t="str">
        <v>The Demon-Haunted World: Science as a Candle in the Dark</v>
      </c>
    </row>
    <row r="700" spans="100:100" x14ac:dyDescent="0.3">
      <c r="CV700" t="str">
        <v>The Demonists (Demonist #1)</v>
      </c>
    </row>
    <row r="701" spans="100:100" x14ac:dyDescent="0.3">
      <c r="CV701" t="str">
        <v>The Devil Wears Prada (The Devil Wears Prada #1)</v>
      </c>
    </row>
    <row r="702" spans="100:100" x14ac:dyDescent="0.3">
      <c r="CV702" t="str">
        <v>The Diary of a Young Girl</v>
      </c>
    </row>
    <row r="703" spans="100:100" x14ac:dyDescent="0.3">
      <c r="CV703" t="str">
        <v>The Dinner Party</v>
      </c>
    </row>
    <row r="704" spans="100:100" x14ac:dyDescent="0.3">
      <c r="CV704" t="str">
        <v>The Dirty Little Secrets of Getting Your Dream Job</v>
      </c>
    </row>
    <row r="705" spans="100:100" x14ac:dyDescent="0.3">
      <c r="CV705" t="str">
        <v>The Disappearing Spoon: And Other True Tales of Madness, Love, and the History of the World from the Periodic Table of the Elements</v>
      </c>
    </row>
    <row r="706" spans="100:100" x14ac:dyDescent="0.3">
      <c r="CV706" t="str">
        <v>The Dovekeepers</v>
      </c>
    </row>
    <row r="707" spans="100:100" x14ac:dyDescent="0.3">
      <c r="CV707" t="str">
        <v>The Dream Thieves (The Raven Cycle #2)</v>
      </c>
    </row>
    <row r="708" spans="100:100" x14ac:dyDescent="0.3">
      <c r="CV708" t="str">
        <v>The Drowning Girls</v>
      </c>
    </row>
    <row r="709" spans="100:100" x14ac:dyDescent="0.3">
      <c r="CV709" t="str">
        <v>The Edge of Reason (Bridget Jones #2)</v>
      </c>
    </row>
    <row r="710" spans="100:100" x14ac:dyDescent="0.3">
      <c r="CV710" t="str">
        <v>The Electric Pencil: Drawings from Inside State Hospital No. 3</v>
      </c>
    </row>
    <row r="711" spans="100:100" x14ac:dyDescent="0.3">
      <c r="CV711" t="str">
        <v>The Elegant Universe: Superstrings, Hidden Dimensions, and the Quest for the Ultimate Theory</v>
      </c>
    </row>
    <row r="712" spans="100:100" x14ac:dyDescent="0.3">
      <c r="CV712" t="str">
        <v>The Elephant Tree</v>
      </c>
    </row>
    <row r="713" spans="100:100" x14ac:dyDescent="0.3">
      <c r="CV713" t="str">
        <v>The Emerald Mystery</v>
      </c>
    </row>
    <row r="714" spans="100:100" x14ac:dyDescent="0.3">
      <c r="CV714" t="str">
        <v>The E-Myth Revisited: Why Most Small Businesses Don't Work and What to Do About It</v>
      </c>
    </row>
    <row r="715" spans="100:100" x14ac:dyDescent="0.3">
      <c r="CV715" t="str">
        <v>The End of Faith: Religion, Terror, and the Future of Reason</v>
      </c>
    </row>
    <row r="716" spans="100:100" x14ac:dyDescent="0.3">
      <c r="CV716" t="str">
        <v>The End of the Jesus Era (An Investigation #1)</v>
      </c>
    </row>
    <row r="717" spans="100:100" x14ac:dyDescent="0.3">
      <c r="CV717" t="str">
        <v>The Epidemic (The Program 0.6)</v>
      </c>
    </row>
    <row r="718" spans="100:100" x14ac:dyDescent="0.3">
      <c r="CV718" t="str">
        <v>The Exiled</v>
      </c>
    </row>
    <row r="719" spans="100:100" x14ac:dyDescent="0.3">
      <c r="CV719" t="str">
        <v>The Expatriates</v>
      </c>
    </row>
    <row r="720" spans="100:100" x14ac:dyDescent="0.3">
      <c r="CV720" t="str">
        <v>The Fabric of the Cosmos: Space, Time, and the Texture of Reality</v>
      </c>
    </row>
    <row r="721" spans="100:100" x14ac:dyDescent="0.3">
      <c r="CV721" t="str">
        <v>The Faith of Christopher Hitchens: The Restless Soul of the World's Most Notorious Atheist</v>
      </c>
    </row>
    <row r="722" spans="100:100" x14ac:dyDescent="0.3">
      <c r="CV722" t="str">
        <v>The False Prince (The Ascendance Trilogy #1)</v>
      </c>
    </row>
    <row r="723" spans="100:100" x14ac:dyDescent="0.3">
      <c r="CV723" t="str">
        <v>The Fault in Our Stars</v>
      </c>
    </row>
    <row r="724" spans="100:100" x14ac:dyDescent="0.3">
      <c r="CV724" t="str">
        <v>The Fellowship of the Ring (The Lord of the Rings #1)</v>
      </c>
    </row>
    <row r="725" spans="100:100" x14ac:dyDescent="0.3">
      <c r="CV725" t="str">
        <v>The Firm</v>
      </c>
    </row>
    <row r="726" spans="100:100" x14ac:dyDescent="0.3">
      <c r="CV726" t="str">
        <v>The First Hostage (J.B. Collins #2)</v>
      </c>
    </row>
    <row r="727" spans="100:100" x14ac:dyDescent="0.3">
      <c r="CV727" t="str">
        <v>The Five Love Languages: How to Express Heartfelt Commitment to Your Mate</v>
      </c>
    </row>
    <row r="728" spans="100:100" x14ac:dyDescent="0.3">
      <c r="CV728" t="str">
        <v>The Flowers Lied</v>
      </c>
    </row>
    <row r="729" spans="100:100" x14ac:dyDescent="0.3">
      <c r="CV729" t="str">
        <v>The Four Agreements: A Practical Guide to Personal Freedom</v>
      </c>
    </row>
    <row r="730" spans="100:100" x14ac:dyDescent="0.3">
      <c r="CV730" t="str">
        <v>The Genius of Birds</v>
      </c>
    </row>
    <row r="731" spans="100:100" x14ac:dyDescent="0.3">
      <c r="CV731" t="str">
        <v>The Geography of Bliss: One Grump's Search for the Happiest Places in the World</v>
      </c>
    </row>
    <row r="732" spans="100:100" x14ac:dyDescent="0.3">
      <c r="CV732" t="str">
        <v>The Girl In The Ice (DCI Erika Foster #1)</v>
      </c>
    </row>
    <row r="733" spans="100:100" x14ac:dyDescent="0.3">
      <c r="CV733" t="str">
        <v>The Girl on the Train</v>
      </c>
    </row>
    <row r="734" spans="100:100" x14ac:dyDescent="0.3">
      <c r="CV734" t="str">
        <v>The Girl Who Kicked the Hornet's Nest (Millennium Trilogy #3)</v>
      </c>
    </row>
    <row r="735" spans="100:100" x14ac:dyDescent="0.3">
      <c r="CV735" t="str">
        <v>The Girl Who Played with Fire (Millennium Trilogy #2)</v>
      </c>
    </row>
    <row r="736" spans="100:100" x14ac:dyDescent="0.3">
      <c r="CV736" t="str">
        <v>The Girl with All the Gifts</v>
      </c>
    </row>
    <row r="737" spans="100:100" x14ac:dyDescent="0.3">
      <c r="CV737" t="str">
        <v>The Girl You Left Behind (The Girl You Left Behind #1)</v>
      </c>
    </row>
    <row r="738" spans="100:100" x14ac:dyDescent="0.3">
      <c r="CV738" t="str">
        <v>The Girl You Lost</v>
      </c>
    </row>
    <row r="739" spans="100:100" x14ac:dyDescent="0.3">
      <c r="CV739" t="str">
        <v>The Giver (The Giver Quartet #1)</v>
      </c>
    </row>
    <row r="740" spans="100:100" x14ac:dyDescent="0.3">
      <c r="CV740" t="str">
        <v>The Glass Castle</v>
      </c>
    </row>
    <row r="741" spans="100:100" x14ac:dyDescent="0.3">
      <c r="CV741" t="str">
        <v>The Glittering Court (The Glittering Court #1)</v>
      </c>
    </row>
    <row r="742" spans="100:100" x14ac:dyDescent="0.3">
      <c r="CV742" t="str">
        <v>The God Delusion</v>
      </c>
    </row>
    <row r="743" spans="100:100" x14ac:dyDescent="0.3">
      <c r="CV743" t="str">
        <v>The Golden Compass (His Dark Materials #1)</v>
      </c>
    </row>
    <row r="744" spans="100:100" x14ac:dyDescent="0.3">
      <c r="CV744" t="str">
        <v>The Golden Condom: And Other Essays on Love Lost and Found</v>
      </c>
    </row>
    <row r="745" spans="100:100" x14ac:dyDescent="0.3">
      <c r="CV745" t="str">
        <v>The Goldfinch</v>
      </c>
    </row>
    <row r="746" spans="100:100" x14ac:dyDescent="0.3">
      <c r="CV746" t="str">
        <v>The Good Girl</v>
      </c>
    </row>
    <row r="747" spans="100:100" x14ac:dyDescent="0.3">
      <c r="CV747" t="str">
        <v>The Grand Design</v>
      </c>
    </row>
    <row r="748" spans="100:100" x14ac:dyDescent="0.3">
      <c r="CV748" t="str">
        <v>The Gray Rhino: How to Recognize and Act on the Obvious Dangers We Ignore</v>
      </c>
    </row>
    <row r="749" spans="100:100" x14ac:dyDescent="0.3">
      <c r="CV749" t="str">
        <v>The Great Gatsby</v>
      </c>
    </row>
    <row r="750" spans="100:100" x14ac:dyDescent="0.3">
      <c r="CV750" t="str">
        <v>The Great Railway Bazaar</v>
      </c>
    </row>
    <row r="751" spans="100:100" x14ac:dyDescent="0.3">
      <c r="CV751" t="str">
        <v>The Grownup</v>
      </c>
    </row>
    <row r="752" spans="100:100" x14ac:dyDescent="0.3">
      <c r="CV752" t="str">
        <v>The Guernsey Literary and Potato Peel Pie Society</v>
      </c>
    </row>
    <row r="753" spans="100:100" x14ac:dyDescent="0.3">
      <c r="CV753" t="str">
        <v>The Guilty (Will Robie #4)</v>
      </c>
    </row>
    <row r="754" spans="100:100" x14ac:dyDescent="0.3">
      <c r="CV754" t="str">
        <v>The Gunning of America: Business and the Making of American Gun Culture</v>
      </c>
    </row>
    <row r="755" spans="100:100" x14ac:dyDescent="0.3">
      <c r="CV755" t="str">
        <v>The Guns of August</v>
      </c>
    </row>
    <row r="756" spans="100:100" x14ac:dyDescent="0.3">
      <c r="CV756" t="str">
        <v>The Gutsy Girl: Escapades for Your Life of Epic Adventure</v>
      </c>
    </row>
    <row r="757" spans="100:100" x14ac:dyDescent="0.3">
      <c r="CV757" t="str">
        <v>The Haters</v>
      </c>
    </row>
    <row r="758" spans="100:100" x14ac:dyDescent="0.3">
      <c r="CV758" t="str">
        <v>The Help Yourself Cookbook for Kids: 60 Easy Plant-Based Recipes Kids Can Make to Stay Healthy and Save the Earth</v>
      </c>
    </row>
    <row r="759" spans="100:100" x14ac:dyDescent="0.3">
      <c r="CV759" t="str">
        <v>The Hidden Oracle (The Trials of Apollo #1)</v>
      </c>
    </row>
    <row r="760" spans="100:100" x14ac:dyDescent="0.3">
      <c r="CV760" t="str">
        <v>The Hiding Place</v>
      </c>
    </row>
    <row r="761" spans="100:100" x14ac:dyDescent="0.3">
      <c r="CV761" t="str">
        <v>The High Mountains of Portugal</v>
      </c>
    </row>
    <row r="762" spans="100:100" x14ac:dyDescent="0.3">
      <c r="CV762" t="str">
        <v>The Hitchhiker's Guide to the Galaxy (Hitchhiker's Guide to the Galaxy #1)</v>
      </c>
    </row>
    <row r="763" spans="100:100" x14ac:dyDescent="0.3">
      <c r="CV763" t="str">
        <v>The Hobbit (Middle-Earth Universe)</v>
      </c>
    </row>
    <row r="764" spans="100:100" x14ac:dyDescent="0.3">
      <c r="CV764" t="str">
        <v>The Hook Up (Game On #1)</v>
      </c>
    </row>
    <row r="765" spans="100:100" x14ac:dyDescent="0.3">
      <c r="CV765" t="str">
        <v>The Hound of the Baskervilles (Sherlock Holmes #5)</v>
      </c>
    </row>
    <row r="766" spans="100:100" x14ac:dyDescent="0.3">
      <c r="CV766" t="str">
        <v>The House by the Lake</v>
      </c>
    </row>
    <row r="767" spans="100:100" x14ac:dyDescent="0.3">
      <c r="CV767" t="str">
        <v>The Hunger Games (The Hunger Games #1)</v>
      </c>
    </row>
    <row r="768" spans="100:100" x14ac:dyDescent="0.3">
      <c r="CV768" t="str">
        <v>The Husband's Secret</v>
      </c>
    </row>
    <row r="769" spans="100:100" x14ac:dyDescent="0.3">
      <c r="CV769" t="str">
        <v>The Iliad</v>
      </c>
    </row>
    <row r="770" spans="100:100" x14ac:dyDescent="0.3">
      <c r="CV770" t="str">
        <v>The Immortal Life of Henrietta Lacks</v>
      </c>
    </row>
    <row r="771" spans="100:100" x14ac:dyDescent="0.3">
      <c r="CV771" t="str">
        <v>The Improbability of Love</v>
      </c>
    </row>
    <row r="772" spans="100:100" x14ac:dyDescent="0.3">
      <c r="CV772" t="str">
        <v>The Inefficiency Assassin: Time Management Tactics for Working Smarter, Not Longer</v>
      </c>
    </row>
    <row r="773" spans="100:100" x14ac:dyDescent="0.3">
      <c r="CV773" t="str">
        <v>The Infinities</v>
      </c>
    </row>
    <row r="774" spans="100:100" x14ac:dyDescent="0.3">
      <c r="CV774" t="str">
        <v>The Invention of Wings</v>
      </c>
    </row>
    <row r="775" spans="100:100" x14ac:dyDescent="0.3">
      <c r="CV775" t="str">
        <v>The Jazz of Physics: The Secret Link Between Music and the Structure of the Universe</v>
      </c>
    </row>
    <row r="776" spans="100:100" x14ac:dyDescent="0.3">
      <c r="CV776" t="str">
        <v>The Joy of Cooking</v>
      </c>
    </row>
    <row r="777" spans="100:100" x14ac:dyDescent="0.3">
      <c r="CV777" t="str">
        <v>The Kite Runner</v>
      </c>
    </row>
    <row r="778" spans="100:100" x14ac:dyDescent="0.3">
      <c r="CV778" t="str">
        <v>The Land of 10,000 Madonnas</v>
      </c>
    </row>
    <row r="779" spans="100:100" x14ac:dyDescent="0.3">
      <c r="CV779" t="str">
        <v>The Last Girl (The Dominion Trilogy #1)</v>
      </c>
    </row>
    <row r="780" spans="100:100" x14ac:dyDescent="0.3">
      <c r="CV780" t="str">
        <v>The Last Mile (Amos Decker #2)</v>
      </c>
    </row>
    <row r="781" spans="100:100" x14ac:dyDescent="0.3">
      <c r="CV781" t="str">
        <v>The Last Painting of Sara de Vos</v>
      </c>
    </row>
    <row r="782" spans="100:100" x14ac:dyDescent="0.3">
      <c r="CV782" t="str">
        <v>The Lean Startup: How Today's Entrepreneurs Use Continuous Innovation to Create Radically Successful Businesses</v>
      </c>
    </row>
    <row r="783" spans="100:100" x14ac:dyDescent="0.3">
      <c r="CV783" t="str">
        <v>The Life-Changing Magic of Tidying Up: The Japanese Art of Decluttering and Organizing</v>
      </c>
    </row>
    <row r="784" spans="100:100" x14ac:dyDescent="0.3">
      <c r="CV784" t="str">
        <v>The Light of the Fireflies</v>
      </c>
    </row>
    <row r="785" spans="100:100" x14ac:dyDescent="0.3">
      <c r="CV785" t="str">
        <v>The Literature Book (Big Ideas Simply Explained)</v>
      </c>
    </row>
    <row r="786" spans="100:100" x14ac:dyDescent="0.3">
      <c r="CV786" t="str">
        <v>The Little Paris Bookshop</v>
      </c>
    </row>
    <row r="787" spans="100:100" x14ac:dyDescent="0.3">
      <c r="CV787" t="str">
        <v>The Little Prince</v>
      </c>
    </row>
    <row r="788" spans="100:100" x14ac:dyDescent="0.3">
      <c r="CV788" t="str">
        <v>The Lonely City: Adventures in the Art of Being Alone</v>
      </c>
    </row>
    <row r="789" spans="100:100" x14ac:dyDescent="0.3">
      <c r="CV789" t="str">
        <v>The Lonely Ones</v>
      </c>
    </row>
    <row r="790" spans="100:100" x14ac:dyDescent="0.3">
      <c r="CV790" t="str">
        <v>The Loney</v>
      </c>
    </row>
    <row r="791" spans="100:100" x14ac:dyDescent="0.3">
      <c r="CV791" t="str">
        <v>The Long Haul (Diary of a Wimpy Kid #9)</v>
      </c>
    </row>
    <row r="792" spans="100:100" x14ac:dyDescent="0.3">
      <c r="CV792" t="str">
        <v>The Long Shadow of Small Ghosts: Murder and Memory in an American City</v>
      </c>
    </row>
    <row r="793" spans="100:100" x14ac:dyDescent="0.3">
      <c r="CV793" t="str">
        <v>The Love and Lemons Cookbook: An Apple-to-Zucchini Celebration of Impromptu Cooking</v>
      </c>
    </row>
    <row r="794" spans="100:100" x14ac:dyDescent="0.3">
      <c r="CV794" t="str">
        <v>The Lover's Dictionary</v>
      </c>
    </row>
    <row r="795" spans="100:100" x14ac:dyDescent="0.3">
      <c r="CV795" t="str">
        <v>The Lucifer Effect: Understanding How Good People Turn Evil</v>
      </c>
    </row>
    <row r="796" spans="100:100" x14ac:dyDescent="0.3">
      <c r="CV796" t="str">
        <v>The Makings of a Fatherless Child</v>
      </c>
    </row>
    <row r="797" spans="100:100" x14ac:dyDescent="0.3">
      <c r="CV797" t="str">
        <v>The Man Who Mistook His Wife for a Hat and Other Clinical Tales</v>
      </c>
    </row>
    <row r="798" spans="100:100" x14ac:dyDescent="0.3">
      <c r="CV798" t="str">
        <v>The Marriage of Opposites</v>
      </c>
    </row>
    <row r="799" spans="100:100" x14ac:dyDescent="0.3">
      <c r="CV799" t="str">
        <v>The Martian (The Martian #1)</v>
      </c>
    </row>
    <row r="800" spans="100:100" x14ac:dyDescent="0.3">
      <c r="CV800" t="str">
        <v>The Matchmaker's Playbook (Wingmen Inc. #1)</v>
      </c>
    </row>
    <row r="801" spans="100:100" x14ac:dyDescent="0.3">
      <c r="CV801" t="str">
        <v>The Mathews Men: Seven Brothers and the War Against Hitler's U-boats</v>
      </c>
    </row>
    <row r="802" spans="100:100" x14ac:dyDescent="0.3">
      <c r="CV802" t="str">
        <v>The Maze Runner (The Maze Runner #1)</v>
      </c>
    </row>
    <row r="803" spans="100:100" x14ac:dyDescent="0.3">
      <c r="CV803" t="str">
        <v>The Metamorphosis</v>
      </c>
    </row>
    <row r="804" spans="100:100" x14ac:dyDescent="0.3">
      <c r="CV804" t="str">
        <v>The Midnight Assassin: Panic, Scandal, and the Hunt for America's First Serial Killer</v>
      </c>
    </row>
    <row r="805" spans="100:100" x14ac:dyDescent="0.3">
      <c r="CV805" t="str">
        <v>The Midnight Watch: A Novel of the Titanic and the Californian</v>
      </c>
    </row>
    <row r="806" spans="100:100" x14ac:dyDescent="0.3">
      <c r="CV806" t="str">
        <v>The Mindfulness and Acceptance Workbook for Anxiety: A Guide to Breaking Free from Anxiety, Phobias, and Worry Using Acceptance and Commitment Therapy</v>
      </c>
    </row>
    <row r="807" spans="100:100" x14ac:dyDescent="0.3">
      <c r="CV807" t="str">
        <v>The Mirror &amp; the Maze (The Wrath and the Dawn #1.5)</v>
      </c>
    </row>
    <row r="808" spans="100:100" x14ac:dyDescent="0.3">
      <c r="CV808" t="str">
        <v>The Mistake (Off-Campus #2)</v>
      </c>
    </row>
    <row r="809" spans="100:100" x14ac:dyDescent="0.3">
      <c r="CV809" t="str">
        <v>The Moosewood Cookbook: Recipes from Moosewood Restaurant, Ithaca, New York</v>
      </c>
    </row>
    <row r="810" spans="100:100" x14ac:dyDescent="0.3">
      <c r="CV810" t="str">
        <v>The Most Perfect Thing: Inside (and Outside) a Bird's Egg</v>
      </c>
    </row>
    <row r="811" spans="100:100" x14ac:dyDescent="0.3">
      <c r="CV811" t="str">
        <v>The Murder of Roger Ackroyd (Hercule Poirot #4)</v>
      </c>
    </row>
    <row r="812" spans="100:100" x14ac:dyDescent="0.3">
      <c r="CV812" t="str">
        <v>The Murder That Never Was (Forensic Instincts #5)</v>
      </c>
    </row>
    <row r="813" spans="100:100" x14ac:dyDescent="0.3">
      <c r="CV813" t="str">
        <v>The Mysterious Affair at Styles (Hercule Poirot #1)</v>
      </c>
    </row>
    <row r="814" spans="100:100" x14ac:dyDescent="0.3">
      <c r="CV814" t="str">
        <v>The Name of God is Mercy</v>
      </c>
    </row>
    <row r="815" spans="100:100" x14ac:dyDescent="0.3">
      <c r="CV815" t="str">
        <v>The Name of the Wind (The Kingkiller Chronicle #1)</v>
      </c>
    </row>
    <row r="816" spans="100:100" x14ac:dyDescent="0.3">
      <c r="CV816" t="str">
        <v>The Nameless City (The Nameless City #1)</v>
      </c>
    </row>
    <row r="817" spans="100:100" x14ac:dyDescent="0.3">
      <c r="CV817" t="str">
        <v>The Nanny Diaries (Nanny #1)</v>
      </c>
    </row>
    <row r="818" spans="100:100" x14ac:dyDescent="0.3">
      <c r="CV818" t="str">
        <v>The Natural History of Us (The Fine Art of Pretending #2)</v>
      </c>
    </row>
    <row r="819" spans="100:100" x14ac:dyDescent="0.3">
      <c r="CV819" t="str">
        <v>The Nerdy Nummies Cookbook: Sweet Treats for the Geek in All of Us</v>
      </c>
    </row>
    <row r="820" spans="100:100" x14ac:dyDescent="0.3">
      <c r="CV820" t="str">
        <v>The New Brand You: Your New Image Makes the Sale for You</v>
      </c>
    </row>
    <row r="821" spans="100:100" x14ac:dyDescent="0.3">
      <c r="CV821" t="str">
        <v>The New Drawing on the Right Side of the Brain</v>
      </c>
    </row>
    <row r="822" spans="100:100" x14ac:dyDescent="0.3">
      <c r="CV822" t="str">
        <v>The New Guy (and Other Senior Year Distractions)</v>
      </c>
    </row>
    <row r="823" spans="100:100" x14ac:dyDescent="0.3">
      <c r="CV823" t="str">
        <v>The Nicomachean Ethics</v>
      </c>
    </row>
    <row r="824" spans="100:100" x14ac:dyDescent="0.3">
      <c r="CV824" t="str">
        <v>The Nightingale</v>
      </c>
    </row>
    <row r="825" spans="100:100" x14ac:dyDescent="0.3">
      <c r="CV825" t="str">
        <v>The No. 1 Ladies' Detective Agency (No. 1 Ladies' Detective Agency #1)</v>
      </c>
    </row>
    <row r="826" spans="100:100" x14ac:dyDescent="0.3">
      <c r="CV826" t="str">
        <v>The Obsession</v>
      </c>
    </row>
    <row r="827" spans="100:100" x14ac:dyDescent="0.3">
      <c r="CV827" t="str">
        <v>The Odyssey</v>
      </c>
    </row>
    <row r="828" spans="100:100" x14ac:dyDescent="0.3">
      <c r="CV828" t="str">
        <v>The Omnivore's Dilemma: A Natural History of Four Meals</v>
      </c>
    </row>
    <row r="829" spans="100:100" x14ac:dyDescent="0.3">
      <c r="CV829" t="str">
        <v>The Origin of Species</v>
      </c>
    </row>
    <row r="830" spans="100:100" x14ac:dyDescent="0.3">
      <c r="CV830" t="str">
        <v>The Paris Wife</v>
      </c>
    </row>
    <row r="831" spans="100:100" x14ac:dyDescent="0.3">
      <c r="CV831" t="str">
        <v>The Passion of Dolssa</v>
      </c>
    </row>
    <row r="832" spans="100:100" x14ac:dyDescent="0.3">
      <c r="CV832" t="str">
        <v>The Past Never Ends</v>
      </c>
    </row>
    <row r="833" spans="100:100" x14ac:dyDescent="0.3">
      <c r="CV833" t="str">
        <v>The Perfect Play (Play by Play #1)</v>
      </c>
    </row>
    <row r="834" spans="100:100" x14ac:dyDescent="0.3">
      <c r="CV834" t="str">
        <v>The Perks of Being a Wallflower</v>
      </c>
    </row>
    <row r="835" spans="100:100" x14ac:dyDescent="0.3">
      <c r="CV835" t="str">
        <v>The Picture of Dorian Gray</v>
      </c>
    </row>
    <row r="836" spans="100:100" x14ac:dyDescent="0.3">
      <c r="CV836" t="str">
        <v>The Pilgrim's Progress</v>
      </c>
    </row>
    <row r="837" spans="100:100" x14ac:dyDescent="0.3">
      <c r="CV837" t="str">
        <v>The Pioneer Woman Cooks: Dinnertime: Comfort Classics, Freezer Food, 16-Minute Meals, and Other Delicious Ways to Solve Supper!</v>
      </c>
    </row>
    <row r="838" spans="100:100" x14ac:dyDescent="0.3">
      <c r="CV838" t="str">
        <v>The Power Greens Cookbook: 140 Delicious Superfood Recipes</v>
      </c>
    </row>
    <row r="839" spans="100:100" x14ac:dyDescent="0.3">
      <c r="CV839" t="str">
        <v>The Power of Habit: Why We Do What We Do in Life and Business</v>
      </c>
    </row>
    <row r="840" spans="100:100" x14ac:dyDescent="0.3">
      <c r="CV840" t="str">
        <v>The Power of Now: A Guide to Spiritual Enlightenment</v>
      </c>
    </row>
    <row r="841" spans="100:100" x14ac:dyDescent="0.3">
      <c r="CV841" t="str">
        <v>The Project</v>
      </c>
    </row>
    <row r="842" spans="100:100" x14ac:dyDescent="0.3">
      <c r="CV842" t="str">
        <v>The Psychopath Test: A Journey Through the Madness Industry</v>
      </c>
    </row>
    <row r="843" spans="100:100" x14ac:dyDescent="0.3">
      <c r="CV843" t="str">
        <v>The Purest Hook (Second Circle Tattoos #3)</v>
      </c>
    </row>
    <row r="844" spans="100:100" x14ac:dyDescent="0.3">
      <c r="CV844" t="str">
        <v>The Purpose Driven Life: What on Earth Am I Here for?</v>
      </c>
    </row>
    <row r="845" spans="100:100" x14ac:dyDescent="0.3">
      <c r="CV845" t="str">
        <v>The Raven Boys (The Raven Cycle #1)</v>
      </c>
    </row>
    <row r="846" spans="100:100" x14ac:dyDescent="0.3">
      <c r="CV846" t="str">
        <v>The Raven King (The Raven Cycle #4)</v>
      </c>
    </row>
    <row r="847" spans="100:100" x14ac:dyDescent="0.3">
      <c r="CV847" t="str">
        <v>The Red Tent</v>
      </c>
    </row>
    <row r="848" spans="100:100" x14ac:dyDescent="0.3">
      <c r="CV848" t="str">
        <v>The Regional Office Is Under Attack!</v>
      </c>
    </row>
    <row r="849" spans="100:100" x14ac:dyDescent="0.3">
      <c r="CV849" t="str">
        <v>The Republic</v>
      </c>
    </row>
    <row r="850" spans="100:100" x14ac:dyDescent="0.3">
      <c r="CV850" t="str">
        <v>The Requiem Red</v>
      </c>
    </row>
    <row r="851" spans="100:100" x14ac:dyDescent="0.3">
      <c r="CV851" t="str">
        <v>The Rest Is Noise: Listening to the Twentieth Century</v>
      </c>
    </row>
    <row r="852" spans="100:100" x14ac:dyDescent="0.3">
      <c r="CV852" t="str">
        <v>The Restaurant at the End of the Universe (Hitchhiker's Guide to the Galaxy #2)</v>
      </c>
    </row>
    <row r="853" spans="100:100" x14ac:dyDescent="0.3">
      <c r="CV853" t="str">
        <v>The Rise and Fall of the Third Reich: A History of Nazi Germany</v>
      </c>
    </row>
    <row r="854" spans="100:100" x14ac:dyDescent="0.3">
      <c r="CV854" t="str">
        <v>The Rise of Theodore Roosevelt (Theodore Roosevelt #1)</v>
      </c>
    </row>
    <row r="855" spans="100:100" x14ac:dyDescent="0.3">
      <c r="CV855" t="str">
        <v>The Road to Little Dribbling: Adventures of an American in Britain (Notes From a Small Island #2)</v>
      </c>
    </row>
    <row r="856" spans="100:100" x14ac:dyDescent="0.3">
      <c r="CV856" t="str">
        <v>The Rose &amp; the Dagger (The Wrath and the Dawn #2)</v>
      </c>
    </row>
    <row r="857" spans="100:100" x14ac:dyDescent="0.3">
      <c r="CV857" t="str">
        <v>The Rosie Project (Don Tillman #1)</v>
      </c>
    </row>
    <row r="858" spans="100:100" x14ac:dyDescent="0.3">
      <c r="CV858" t="str">
        <v>The Sandman, Vol. 1: Preludes and Nocturnes (The Sandman (volumes) #1)</v>
      </c>
    </row>
    <row r="859" spans="100:100" x14ac:dyDescent="0.3">
      <c r="CV859" t="str">
        <v>The Sandman, Vol. 2: The Doll's House (The Sandman (volumes) #2)</v>
      </c>
    </row>
    <row r="860" spans="100:100" x14ac:dyDescent="0.3">
      <c r="CV860" t="str">
        <v>The Sandman, Vol. 3: Dream Country (The Sandman (volumes) #3)</v>
      </c>
    </row>
    <row r="861" spans="100:100" x14ac:dyDescent="0.3">
      <c r="CV861" t="str">
        <v>The Secret (The Secret #1)</v>
      </c>
    </row>
    <row r="862" spans="100:100" x14ac:dyDescent="0.3">
      <c r="CV862" t="str">
        <v>The Secret Garden</v>
      </c>
    </row>
    <row r="863" spans="100:100" x14ac:dyDescent="0.3">
      <c r="CV863" t="str">
        <v>The Secret Healer</v>
      </c>
    </row>
    <row r="864" spans="100:100" x14ac:dyDescent="0.3">
      <c r="CV864" t="str">
        <v>The Secret of Dreadwillow Carse</v>
      </c>
    </row>
    <row r="865" spans="100:100" x14ac:dyDescent="0.3">
      <c r="CV865" t="str">
        <v>The Selfish Gene</v>
      </c>
    </row>
    <row r="866" spans="100:100" x14ac:dyDescent="0.3">
      <c r="CV866" t="str">
        <v>The Sense of an Ending</v>
      </c>
    </row>
    <row r="867" spans="100:100" x14ac:dyDescent="0.3">
      <c r="CV867" t="str">
        <v>The Shack</v>
      </c>
    </row>
    <row r="868" spans="100:100" x14ac:dyDescent="0.3">
      <c r="CV868" t="str">
        <v>The Shadow Hero (The Shadow Hero)</v>
      </c>
    </row>
    <row r="869" spans="100:100" x14ac:dyDescent="0.3">
      <c r="CV869" t="str">
        <v>The Shining (The Shining #1)</v>
      </c>
    </row>
    <row r="870" spans="100:100" x14ac:dyDescent="0.3">
      <c r="CV870" t="str">
        <v>The Silent Sister (Riley MacPherson #1)</v>
      </c>
    </row>
    <row r="871" spans="100:100" x14ac:dyDescent="0.3">
      <c r="CV871" t="str">
        <v>The Silent Twin (Detective Jennifer Knight #3)</v>
      </c>
    </row>
    <row r="872" spans="100:100" x14ac:dyDescent="0.3">
      <c r="CV872" t="str">
        <v>The Silent Wife</v>
      </c>
    </row>
    <row r="873" spans="100:100" x14ac:dyDescent="0.3">
      <c r="CV873" t="str">
        <v>The Silkworm (Cormoran Strike #2)</v>
      </c>
    </row>
    <row r="874" spans="100:100" x14ac:dyDescent="0.3">
      <c r="CV874" t="str">
        <v>The Sleep Revolution: Transforming Your Life, One Night at a Time</v>
      </c>
    </row>
    <row r="875" spans="100:100" x14ac:dyDescent="0.3">
      <c r="CV875" t="str">
        <v>The Smitten Kitchen Cookbook</v>
      </c>
    </row>
    <row r="876" spans="100:100" x14ac:dyDescent="0.3">
      <c r="CV876" t="str">
        <v>The Song of Achilles</v>
      </c>
    </row>
    <row r="877" spans="100:100" x14ac:dyDescent="0.3">
      <c r="CV877" t="str">
        <v>The Songs of the Gods</v>
      </c>
    </row>
    <row r="878" spans="100:100" x14ac:dyDescent="0.3">
      <c r="CV878" t="str">
        <v>The Sound Of Love</v>
      </c>
    </row>
    <row r="879" spans="100:100" x14ac:dyDescent="0.3">
      <c r="CV879" t="str">
        <v>The Stand</v>
      </c>
    </row>
    <row r="880" spans="100:100" x14ac:dyDescent="0.3">
      <c r="CV880" t="str">
        <v>The Star-Touched Queen</v>
      </c>
    </row>
    <row r="881" spans="100:100" x14ac:dyDescent="0.3">
      <c r="CV881" t="str">
        <v>The Story of Art</v>
      </c>
    </row>
    <row r="882" spans="100:100" x14ac:dyDescent="0.3">
      <c r="CV882" t="str">
        <v>The Story of Hong Gildong</v>
      </c>
    </row>
    <row r="883" spans="100:100" x14ac:dyDescent="0.3">
      <c r="CV883" t="str">
        <v>The Stranger</v>
      </c>
    </row>
    <row r="884" spans="100:100" x14ac:dyDescent="0.3">
      <c r="CV884" t="str">
        <v>The Suffragettes (Little Black Classics, #96)</v>
      </c>
    </row>
    <row r="885" spans="100:100" x14ac:dyDescent="0.3">
      <c r="CV885" t="str">
        <v>The Testament of Mary</v>
      </c>
    </row>
    <row r="886" spans="100:100" x14ac:dyDescent="0.3">
      <c r="CV886" t="str">
        <v>The Thing About Jellyfish</v>
      </c>
    </row>
    <row r="887" spans="100:100" x14ac:dyDescent="0.3">
      <c r="CV887" t="str">
        <v>The Third Wave: An Entrepreneurâs Vision of the Future</v>
      </c>
    </row>
    <row r="888" spans="100:100" x14ac:dyDescent="0.3">
      <c r="CV888" t="str">
        <v>The Three Searches, Meaning, and the Story</v>
      </c>
    </row>
    <row r="889" spans="100:100" x14ac:dyDescent="0.3">
      <c r="CV889" t="str">
        <v>The Time Keeper</v>
      </c>
    </row>
    <row r="890" spans="100:100" x14ac:dyDescent="0.3">
      <c r="CV890" t="str">
        <v>The Tipping Point: How Little Things Can Make a Big Difference</v>
      </c>
    </row>
    <row r="891" spans="100:100" x14ac:dyDescent="0.3">
      <c r="CV891" t="str">
        <v>The Torch Is Passed: A Harding Family Story</v>
      </c>
    </row>
    <row r="892" spans="100:100" x14ac:dyDescent="0.3">
      <c r="CV892" t="str">
        <v>The Travelers</v>
      </c>
    </row>
    <row r="893" spans="100:100" x14ac:dyDescent="0.3">
      <c r="CV893" t="str">
        <v>The Tumor</v>
      </c>
    </row>
    <row r="894" spans="100:100" x14ac:dyDescent="0.3">
      <c r="CV894" t="str">
        <v>The Undomestic Goddess</v>
      </c>
    </row>
    <row r="895" spans="100:100" x14ac:dyDescent="0.3">
      <c r="CV895" t="str">
        <v>The Unlikely Pilgrimage of Harold Fry (Harold Fry #1)</v>
      </c>
    </row>
    <row r="896" spans="100:100" x14ac:dyDescent="0.3">
      <c r="CV896" t="str">
        <v>The Vacationers</v>
      </c>
    </row>
    <row r="897" spans="100:100" x14ac:dyDescent="0.3">
      <c r="CV897" t="str">
        <v>The Wedding Dress</v>
      </c>
    </row>
    <row r="898" spans="100:100" x14ac:dyDescent="0.3">
      <c r="CV898" t="str">
        <v>The Wedding Pact (The O'Malleys #2)</v>
      </c>
    </row>
    <row r="899" spans="100:100" x14ac:dyDescent="0.3">
      <c r="CV899" t="str">
        <v>The Whale</v>
      </c>
    </row>
    <row r="900" spans="100:100" x14ac:dyDescent="0.3">
      <c r="CV900" t="str">
        <v>The White Cat and the Monk: A Retelling of the Poem âPangur BÃ¡nâ</v>
      </c>
    </row>
    <row r="901" spans="100:100" x14ac:dyDescent="0.3">
      <c r="CV901" t="str">
        <v>The White Queen (The Cousins' War #1)</v>
      </c>
    </row>
    <row r="902" spans="100:100" x14ac:dyDescent="0.3">
      <c r="CV902" t="str">
        <v>The Wicked + The Divine, Vol. 1: The Faust Act (The Wicked + The Divine)</v>
      </c>
    </row>
    <row r="903" spans="100:100" x14ac:dyDescent="0.3">
      <c r="CV903" t="str">
        <v>The Wicked + The Divine, Vol. 3: Commercial Suicide (The Wicked + The Divine)</v>
      </c>
    </row>
    <row r="904" spans="100:100" x14ac:dyDescent="0.3">
      <c r="CV904" t="str">
        <v>The Widow</v>
      </c>
    </row>
    <row r="905" spans="100:100" x14ac:dyDescent="0.3">
      <c r="CV905" t="str">
        <v>The Wild Robot</v>
      </c>
    </row>
    <row r="906" spans="100:100" x14ac:dyDescent="0.3">
      <c r="CV906" t="str">
        <v>The Wright Brothers</v>
      </c>
    </row>
    <row r="907" spans="100:100" x14ac:dyDescent="0.3">
      <c r="CV907" t="str">
        <v>The Year of Living Biblically: One Man's Humble Quest to Follow the Bible as Literally as Possible</v>
      </c>
    </row>
    <row r="908" spans="100:100" x14ac:dyDescent="0.3">
      <c r="CV908" t="str">
        <v>The Year of Magical Thinking</v>
      </c>
    </row>
    <row r="909" spans="100:100" x14ac:dyDescent="0.3">
      <c r="CV909" t="str">
        <v>The Zombie Room</v>
      </c>
    </row>
    <row r="910" spans="100:100" x14ac:dyDescent="0.3">
      <c r="CV910" t="str">
        <v>Thinking, Fast and Slow</v>
      </c>
    </row>
    <row r="911" spans="100:100" x14ac:dyDescent="0.3">
      <c r="CV911" t="str">
        <v>Thirst</v>
      </c>
    </row>
    <row r="912" spans="100:100" x14ac:dyDescent="0.3">
      <c r="CV912" t="str">
        <v>Thirteen Reasons Why</v>
      </c>
    </row>
    <row r="913" spans="100:100" x14ac:dyDescent="0.3">
      <c r="CV913" t="str">
        <v>This Is Where It Ends</v>
      </c>
    </row>
    <row r="914" spans="100:100" x14ac:dyDescent="0.3">
      <c r="CV914" t="str">
        <v>This Is Your Brain on Music: The Science of a Human Obsession</v>
      </c>
    </row>
    <row r="915" spans="100:100" x14ac:dyDescent="0.3">
      <c r="CV915" t="str">
        <v>This One Moment (Pushing Limits #1)</v>
      </c>
    </row>
    <row r="916" spans="100:100" x14ac:dyDescent="0.3">
      <c r="CV916" t="str">
        <v>This One Summer</v>
      </c>
    </row>
    <row r="917" spans="100:100" x14ac:dyDescent="0.3">
      <c r="CV917" t="str">
        <v>Thomas Jefferson and the Tripoli Pirates: The Forgotten War That Changed American History</v>
      </c>
    </row>
    <row r="918" spans="100:100" x14ac:dyDescent="0.3">
      <c r="CV918" t="str">
        <v>Three Wishes (River of Time: California #1)</v>
      </c>
    </row>
    <row r="919" spans="100:100" x14ac:dyDescent="0.3">
      <c r="CV919" t="str">
        <v>Three-Martini Lunch</v>
      </c>
    </row>
    <row r="920" spans="100:100" x14ac:dyDescent="0.3">
      <c r="CV920" t="str">
        <v>Throne of Glass (Throne of Glass #1)</v>
      </c>
    </row>
    <row r="921" spans="100:100" x14ac:dyDescent="0.3">
      <c r="CV921" t="str">
        <v>Through the Woods</v>
      </c>
    </row>
    <row r="922" spans="100:100" x14ac:dyDescent="0.3">
      <c r="CV922" t="str">
        <v>Throwing Rocks at the Google Bus: How Growth Became the Enemy of Prosperity</v>
      </c>
    </row>
    <row r="923" spans="100:100" x14ac:dyDescent="0.3">
      <c r="CV923" t="str">
        <v>Tipping Point for Planet Earth: How Close Are We to the Edge?</v>
      </c>
    </row>
    <row r="924" spans="100:100" x14ac:dyDescent="0.3">
      <c r="CV924" t="str">
        <v>Tipping the Velvet</v>
      </c>
    </row>
    <row r="925" spans="100:100" x14ac:dyDescent="0.3">
      <c r="CV925" t="str">
        <v>Toddlers Are A**holes: It's Not Your Fault</v>
      </c>
    </row>
    <row r="926" spans="100:100" x14ac:dyDescent="0.3">
      <c r="CV926" t="str">
        <v>Tracing Numbers on a Train</v>
      </c>
    </row>
    <row r="927" spans="100:100" x14ac:dyDescent="0.3">
      <c r="CV927" t="str">
        <v>Travels with Charley: In Search of America</v>
      </c>
    </row>
    <row r="928" spans="100:100" x14ac:dyDescent="0.3">
      <c r="CV928" t="str">
        <v>Trespassing Across America: One Man's Epic, Never-Done-Before (and Sort of Illegal) Hike Across the Heartland</v>
      </c>
    </row>
    <row r="929" spans="100:100" x14ac:dyDescent="0.3">
      <c r="CV929" t="str">
        <v>Troublemaker: Surviving Hollywood and Scientology</v>
      </c>
    </row>
    <row r="930" spans="100:100" x14ac:dyDescent="0.3">
      <c r="CV930" t="str">
        <v>Tsubasa: WoRLD CHRoNiCLE 2 (Tsubasa WoRLD CHRoNiCLE #2)</v>
      </c>
    </row>
    <row r="931" spans="100:100" x14ac:dyDescent="0.3">
      <c r="CV931" t="str">
        <v>Tuesday Nights in 1980</v>
      </c>
    </row>
    <row r="932" spans="100:100" x14ac:dyDescent="0.3">
      <c r="CV932" t="str">
        <v>Twenties Girl</v>
      </c>
    </row>
    <row r="933" spans="100:100" x14ac:dyDescent="0.3">
      <c r="CV933" t="str">
        <v>Twenty Love Poems and a Song of Despair</v>
      </c>
    </row>
    <row r="934" spans="100:100" x14ac:dyDescent="0.3">
      <c r="CV934" t="str">
        <v>Twenty Yawns</v>
      </c>
    </row>
    <row r="935" spans="100:100" x14ac:dyDescent="0.3">
      <c r="CV935" t="str">
        <v>Twilight (Twilight #1)</v>
      </c>
    </row>
    <row r="936" spans="100:100" x14ac:dyDescent="0.3">
      <c r="CV936" t="str">
        <v>Two Boys Kissing</v>
      </c>
    </row>
    <row r="937" spans="100:100" x14ac:dyDescent="0.3">
      <c r="CV937" t="str">
        <v>Two Summers</v>
      </c>
    </row>
    <row r="938" spans="100:100" x14ac:dyDescent="0.3">
      <c r="CV938" t="str">
        <v>Unbound: How Eight Technologies Made Us Human, Transformed Society, and Brought Our World to the Brink</v>
      </c>
    </row>
    <row r="939" spans="100:100" x14ac:dyDescent="0.3">
      <c r="CV939" t="str">
        <v>Unbroken: A World War II Story of Survival, Resilience, and Redemption</v>
      </c>
    </row>
    <row r="940" spans="100:100" x14ac:dyDescent="0.3">
      <c r="CV940" t="str">
        <v>Under the Banner of Heaven: A Story of Violent Faith</v>
      </c>
    </row>
    <row r="941" spans="100:100" x14ac:dyDescent="0.3">
      <c r="CV941" t="str">
        <v>Under the Tuscan Sun</v>
      </c>
    </row>
    <row r="942" spans="100:100" x14ac:dyDescent="0.3">
      <c r="CV942" t="str">
        <v>Underlying Notes</v>
      </c>
    </row>
    <row r="943" spans="100:100" x14ac:dyDescent="0.3">
      <c r="CV943" t="str">
        <v>Unicorn Tracks</v>
      </c>
    </row>
    <row r="944" spans="100:100" x14ac:dyDescent="0.3">
      <c r="CV944" t="str">
        <v>Unlimited Intuition Now</v>
      </c>
    </row>
    <row r="945" spans="100:100" x14ac:dyDescent="0.3">
      <c r="CV945" t="str">
        <v>Unreasonable Hope: Finding Faith in the God Who Brings Purpose to Your Pain</v>
      </c>
    </row>
    <row r="946" spans="100:100" x14ac:dyDescent="0.3">
      <c r="CV946" t="str">
        <v>Unseen City: The Majesty of Pigeons, the Discreet Charm of Snails &amp; Other Wonders of the Urban Wilderness</v>
      </c>
    </row>
    <row r="947" spans="100:100" x14ac:dyDescent="0.3">
      <c r="CV947" t="str">
        <v>Unstuffed: Decluttering Your Home, Mind, and Soul</v>
      </c>
    </row>
    <row r="948" spans="100:100" x14ac:dyDescent="0.3">
      <c r="CV948" t="str">
        <v>Until Friday Night (The Field Party #1)</v>
      </c>
    </row>
    <row r="949" spans="100:100" x14ac:dyDescent="0.3">
      <c r="CV949" t="str">
        <v>Untitled Collection: Sabbath Poems 2014</v>
      </c>
    </row>
    <row r="950" spans="100:100" x14ac:dyDescent="0.3">
      <c r="CV950" t="str">
        <v>V for Vendetta (V for Vendetta Complete)</v>
      </c>
    </row>
    <row r="951" spans="100:100" x14ac:dyDescent="0.3">
      <c r="CV951" t="str">
        <v>Vagabonding: An Uncommon Guide to the Art of Long-Term World Travel</v>
      </c>
    </row>
    <row r="952" spans="100:100" x14ac:dyDescent="0.3">
      <c r="CV952" t="str">
        <v>Vampire Girl (Vampire Girl #1)</v>
      </c>
    </row>
    <row r="953" spans="100:100" x14ac:dyDescent="0.3">
      <c r="CV953" t="str">
        <v>Vampire Knight, Vol. 1 (Vampire Knight #1)</v>
      </c>
    </row>
    <row r="954" spans="100:100" x14ac:dyDescent="0.3">
      <c r="CV954" t="str">
        <v>Vegan Vegetarian Omnivore: Dinner for Everyone at the Table</v>
      </c>
    </row>
    <row r="955" spans="100:100" x14ac:dyDescent="0.3">
      <c r="CV955" t="str">
        <v>Very Good Lives: The Fringe Benefits of Failure and the Importance of Imagination</v>
      </c>
    </row>
    <row r="956" spans="100:100" x14ac:dyDescent="0.3">
      <c r="CV956" t="str">
        <v>Vogue Colors A to Z: A Fashion Coloring Book</v>
      </c>
    </row>
    <row r="957" spans="100:100" x14ac:dyDescent="0.3">
      <c r="CV957" t="str">
        <v>Voyager (Outlander #3)</v>
      </c>
    </row>
    <row r="958" spans="100:100" x14ac:dyDescent="0.3">
      <c r="CV958" t="str">
        <v>Walk the Edge (Thunder Road #2)</v>
      </c>
    </row>
    <row r="959" spans="100:100" x14ac:dyDescent="0.3">
      <c r="CV959" t="str">
        <v>Wall and Piece</v>
      </c>
    </row>
    <row r="960" spans="100:100" x14ac:dyDescent="0.3">
      <c r="CV960" t="str">
        <v>Walt Disney's Alice in Wonderland</v>
      </c>
    </row>
    <row r="961" spans="100:100" x14ac:dyDescent="0.3">
      <c r="CV961" t="str">
        <v>Watchmen</v>
      </c>
    </row>
    <row r="962" spans="100:100" x14ac:dyDescent="0.3">
      <c r="CV962" t="str">
        <v>Ways of Seeing</v>
      </c>
    </row>
    <row r="963" spans="100:100" x14ac:dyDescent="0.3">
      <c r="CV963" t="str">
        <v>We Are All Completely Beside Ourselves</v>
      </c>
    </row>
    <row r="964" spans="100:100" x14ac:dyDescent="0.3">
      <c r="CV964" t="str">
        <v>We Are Robin, Vol. 1: The Vigilante Business (We Are Robin #1)</v>
      </c>
    </row>
    <row r="965" spans="100:100" x14ac:dyDescent="0.3">
      <c r="CV965" t="str">
        <v>We Love You, Charlie Freeman</v>
      </c>
    </row>
    <row r="966" spans="100:100" x14ac:dyDescent="0.3">
      <c r="CV966" t="str">
        <v>We the People: The Modern-Day Figures Who Have Reshaped and Affirmed the Founding Fathers' Vision of America</v>
      </c>
    </row>
    <row r="967" spans="100:100" x14ac:dyDescent="0.3">
      <c r="CV967" t="str">
        <v>What Happened on Beale Street (Secrets of the South Mysteries #2)</v>
      </c>
    </row>
    <row r="968" spans="100:100" x14ac:dyDescent="0.3">
      <c r="CV968" t="str">
        <v>What If?: Serious Scientific Answers to Absurd Hypothetical Questions</v>
      </c>
    </row>
    <row r="969" spans="100:100" x14ac:dyDescent="0.3">
      <c r="CV969" t="str">
        <v>What's It Like in Space?: Stories from Astronauts Who've Been There</v>
      </c>
    </row>
    <row r="970" spans="100:100" x14ac:dyDescent="0.3">
      <c r="CV970" t="str">
        <v>When Breath Becomes Air</v>
      </c>
    </row>
    <row r="971" spans="100:100" x14ac:dyDescent="0.3">
      <c r="CV971" t="str">
        <v>When I'm Gone</v>
      </c>
    </row>
    <row r="972" spans="100:100" x14ac:dyDescent="0.3">
      <c r="CV972" t="str">
        <v>When We Collided</v>
      </c>
    </row>
    <row r="973" spans="100:100" x14ac:dyDescent="0.3">
      <c r="CV973" t="str">
        <v>When You Are Engulfed in Flames</v>
      </c>
    </row>
    <row r="974" spans="100:100" x14ac:dyDescent="0.3">
      <c r="CV974" t="str">
        <v>Where Lightning Strikes (Bleeding Stars #3)</v>
      </c>
    </row>
    <row r="975" spans="100:100" x14ac:dyDescent="0.3">
      <c r="CV975" t="str">
        <v>Where She Went (If I Stay #2)</v>
      </c>
    </row>
    <row r="976" spans="100:100" x14ac:dyDescent="0.3">
      <c r="CV976" t="str">
        <v>Where'd You Go, Bernadette</v>
      </c>
    </row>
    <row r="977" spans="100:100" x14ac:dyDescent="0.3">
      <c r="CV977" t="str">
        <v>While You Were Mine</v>
      </c>
    </row>
    <row r="978" spans="100:100" x14ac:dyDescent="0.3">
      <c r="CV978" t="str">
        <v>Whole Lotta Creativity Going On: 60 Fun and Unusual Exercises to Awaken and Strengthen Your Creativity</v>
      </c>
    </row>
    <row r="979" spans="100:100" x14ac:dyDescent="0.3">
      <c r="CV979" t="str">
        <v>Why Not Me?</v>
      </c>
    </row>
    <row r="980" spans="100:100" x14ac:dyDescent="0.3">
      <c r="CV980" t="str">
        <v>Why Save the Bankers?: And Other Essays on Our Economic and Political Crisis</v>
      </c>
    </row>
    <row r="981" spans="100:100" x14ac:dyDescent="0.3">
      <c r="CV981" t="str">
        <v>Why the Right Went Wrong: Conservatism--From Goldwater to the Tea Party and Beyond</v>
      </c>
    </row>
    <row r="982" spans="100:100" x14ac:dyDescent="0.3">
      <c r="CV982" t="str">
        <v>Wild Swans</v>
      </c>
    </row>
    <row r="983" spans="100:100" x14ac:dyDescent="0.3">
      <c r="CV983" t="str">
        <v>Wild: From Lost to Found on the Pacific Crest Trail</v>
      </c>
    </row>
    <row r="984" spans="100:100" x14ac:dyDescent="0.3">
      <c r="CV984" t="str">
        <v>Wildlife of New York: A Five-Borough Coloring Book</v>
      </c>
    </row>
    <row r="985" spans="100:100" x14ac:dyDescent="0.3">
      <c r="CV985" t="str">
        <v>Will Grayson, Will Grayson (Will Grayson, Will Grayson)</v>
      </c>
    </row>
    <row r="986" spans="100:100" x14ac:dyDescent="0.3">
      <c r="CV986" t="str">
        <v>Will You Won't You Want Me?</v>
      </c>
    </row>
    <row r="987" spans="100:100" x14ac:dyDescent="0.3">
      <c r="CV987" t="str">
        <v>William Shakespeare's Star Wars: Verily, A New Hope (William Shakespeare's Star Wars #4)</v>
      </c>
    </row>
    <row r="988" spans="100:100" x14ac:dyDescent="0.3">
      <c r="CV988" t="str">
        <v>Without Borders (Wanderlove #1)</v>
      </c>
    </row>
    <row r="989" spans="100:100" x14ac:dyDescent="0.3">
      <c r="CV989" t="str">
        <v>Without Shame</v>
      </c>
    </row>
    <row r="990" spans="100:100" x14ac:dyDescent="0.3">
      <c r="CV990" t="str">
        <v>Wonder Woman: Earth One, Volume One (Wonder Woman: Earth One #1)</v>
      </c>
    </row>
    <row r="991" spans="100:100" x14ac:dyDescent="0.3">
      <c r="CV991" t="str">
        <v>World War Z: An Oral History of the Zombie War</v>
      </c>
    </row>
    <row r="992" spans="100:100" x14ac:dyDescent="0.3">
      <c r="CV992" t="str">
        <v>World Without End (The Pillars of the Earth #2)</v>
      </c>
    </row>
    <row r="993" spans="100:100" x14ac:dyDescent="0.3">
      <c r="CV993" t="str">
        <v>Worlds Elsewhere: Journeys Around Shakespeareâs Globe</v>
      </c>
    </row>
    <row r="994" spans="100:100" x14ac:dyDescent="0.3">
      <c r="CV994" t="str">
        <v>Wuthering Heights</v>
      </c>
    </row>
    <row r="995" spans="100:100" x14ac:dyDescent="0.3">
      <c r="CV995" t="str">
        <v>Y: The Last Man, Vol. 1: Unmanned (Y: The Last Man #1)</v>
      </c>
    </row>
    <row r="996" spans="100:100" x14ac:dyDescent="0.3">
      <c r="CV996" t="str">
        <v>You (You #1)</v>
      </c>
    </row>
    <row r="997" spans="100:100" x14ac:dyDescent="0.3">
      <c r="CV997" t="str">
        <v>You Are a Badass: How to Stop Doubting Your Greatness and Start Living an Awesome Life</v>
      </c>
    </row>
    <row r="998" spans="100:100" x14ac:dyDescent="0.3">
      <c r="CV998" t="str">
        <v>You Are What You Love: The Spiritual Power of Habit</v>
      </c>
    </row>
    <row r="999" spans="100:100" x14ac:dyDescent="0.3">
      <c r="CV999" t="str">
        <v>You can't bury them all: Poems</v>
      </c>
    </row>
    <row r="1000" spans="100:100" x14ac:dyDescent="0.3">
      <c r="CV1000" t="str">
        <v>Zealot: The Life and Times of Jesus of Nazareth</v>
      </c>
    </row>
    <row r="1001" spans="100:100" x14ac:dyDescent="0.3">
      <c r="CV1001" t="str">
        <v>Zero History (Blue Ant #3)</v>
      </c>
    </row>
    <row r="1002" spans="100:100" x14ac:dyDescent="0.3">
      <c r="CV1002" t="str">
        <v>Zero to One: Notes on Startups, or How to Build the Future</v>
      </c>
    </row>
  </sheetData>
  <mergeCells count="3">
    <mergeCell ref="A2:B2"/>
    <mergeCell ref="A11:B11"/>
    <mergeCell ref="A1:S1"/>
  </mergeCells>
  <phoneticPr fontId="12" type="noConversion"/>
  <dataValidations count="1">
    <dataValidation type="list" allowBlank="1" showInputMessage="1" showErrorMessage="1" sqref="B3" xr:uid="{6E540FB9-DDC4-4AE9-A8F3-E9053BA63BC0}">
      <formula1>$CV$4:$CV$1002</formula1>
    </dataValidation>
  </dataValidation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Data</vt:lpstr>
      <vt:lpstr>Data Cleaning</vt:lpstr>
      <vt:lpstr>Pivots</vt:lpstr>
      <vt:lpstr>Low Stock Books</vt:lpstr>
      <vt:lpstr>Top selling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THEMYUI</dc:creator>
  <cp:lastModifiedBy>Themyui Ningshen</cp:lastModifiedBy>
  <dcterms:created xsi:type="dcterms:W3CDTF">2025-07-14T06:48:39Z</dcterms:created>
  <dcterms:modified xsi:type="dcterms:W3CDTF">2025-07-15T11:06:28Z</dcterms:modified>
</cp:coreProperties>
</file>